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dashaev/Desktop/экзамены/эконометрика/"/>
    </mc:Choice>
  </mc:AlternateContent>
  <xr:revisionPtr revIDLastSave="0" documentId="13_ncr:1_{66907E7A-D906-5F44-9586-3BB918B91FC5}" xr6:coauthVersionLast="47" xr6:coauthVersionMax="47" xr10:uidLastSave="{00000000-0000-0000-0000-000000000000}"/>
  <bookViews>
    <workbookView xWindow="440" yWindow="500" windowWidth="15800" windowHeight="14760" firstSheet="1" activeTab="2" xr2:uid="{52903CAC-8632-D745-9554-AC8269D3F136}"/>
  </bookViews>
  <sheets>
    <sheet name="Задание" sheetId="2" r:id="rId1"/>
    <sheet name="Данные" sheetId="8" r:id="rId2"/>
    <sheet name="1.Кривая роста" sheetId="3" r:id="rId3"/>
    <sheet name="2. прогноз кривая роста" sheetId="10" r:id="rId4"/>
    <sheet name="3.Модель Брауна" sheetId="9" r:id="rId5"/>
    <sheet name="4. Модель Х-У" sheetId="5" r:id="rId6"/>
    <sheet name="5.Метод Четверикова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9" l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4" i="9"/>
  <c r="O25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4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" i="9"/>
  <c r="L30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1" i="10"/>
  <c r="E353" i="10"/>
  <c r="D353" i="10"/>
  <c r="C353" i="10"/>
  <c r="B353" i="10"/>
  <c r="E352" i="10"/>
  <c r="D352" i="10"/>
  <c r="C352" i="10"/>
  <c r="B352" i="10"/>
  <c r="E351" i="10"/>
  <c r="D351" i="10"/>
  <c r="C351" i="10"/>
  <c r="B351" i="10"/>
  <c r="E350" i="10"/>
  <c r="D350" i="10"/>
  <c r="C350" i="10"/>
  <c r="B350" i="10"/>
  <c r="E349" i="10"/>
  <c r="D349" i="10"/>
  <c r="C349" i="10"/>
  <c r="B349" i="10"/>
  <c r="E348" i="10"/>
  <c r="D348" i="10"/>
  <c r="C348" i="10"/>
  <c r="B348" i="10"/>
  <c r="E347" i="10"/>
  <c r="D347" i="10"/>
  <c r="C347" i="10"/>
  <c r="B347" i="10"/>
  <c r="E346" i="10"/>
  <c r="D346" i="10"/>
  <c r="C346" i="10"/>
  <c r="B346" i="10"/>
  <c r="E345" i="10"/>
  <c r="D345" i="10"/>
  <c r="C345" i="10"/>
  <c r="B345" i="10"/>
  <c r="E344" i="10"/>
  <c r="D344" i="10"/>
  <c r="C344" i="10"/>
  <c r="B344" i="10"/>
  <c r="E343" i="10"/>
  <c r="D343" i="10"/>
  <c r="C343" i="10"/>
  <c r="B343" i="10"/>
  <c r="E342" i="10"/>
  <c r="D342" i="10"/>
  <c r="C342" i="10"/>
  <c r="B342" i="10"/>
  <c r="E341" i="10"/>
  <c r="D341" i="10"/>
  <c r="C341" i="10"/>
  <c r="B341" i="10"/>
  <c r="E340" i="10"/>
  <c r="D340" i="10"/>
  <c r="C340" i="10"/>
  <c r="B340" i="10"/>
  <c r="E339" i="10"/>
  <c r="D339" i="10"/>
  <c r="C339" i="10"/>
  <c r="B339" i="10"/>
  <c r="E338" i="10"/>
  <c r="D338" i="10"/>
  <c r="C338" i="10"/>
  <c r="B338" i="10"/>
  <c r="E337" i="10"/>
  <c r="D337" i="10"/>
  <c r="C337" i="10"/>
  <c r="B337" i="10"/>
  <c r="E336" i="10"/>
  <c r="D336" i="10"/>
  <c r="C336" i="10"/>
  <c r="B336" i="10"/>
  <c r="E335" i="10"/>
  <c r="D335" i="10"/>
  <c r="C335" i="10"/>
  <c r="B335" i="10"/>
  <c r="E334" i="10"/>
  <c r="D334" i="10"/>
  <c r="C334" i="10"/>
  <c r="B334" i="10"/>
  <c r="E333" i="10"/>
  <c r="D333" i="10"/>
  <c r="C333" i="10"/>
  <c r="B333" i="10"/>
  <c r="E332" i="10"/>
  <c r="D332" i="10"/>
  <c r="C332" i="10"/>
  <c r="B332" i="10"/>
  <c r="E331" i="10"/>
  <c r="D331" i="10"/>
  <c r="C331" i="10"/>
  <c r="B331" i="10"/>
  <c r="E330" i="10"/>
  <c r="D330" i="10"/>
  <c r="C330" i="10"/>
  <c r="B330" i="10"/>
  <c r="E329" i="10"/>
  <c r="D329" i="10"/>
  <c r="C329" i="10"/>
  <c r="B329" i="10"/>
  <c r="E328" i="10"/>
  <c r="D328" i="10"/>
  <c r="C328" i="10"/>
  <c r="B328" i="10"/>
  <c r="E327" i="10"/>
  <c r="D327" i="10"/>
  <c r="C327" i="10"/>
  <c r="B327" i="10"/>
  <c r="E326" i="10"/>
  <c r="D326" i="10"/>
  <c r="C326" i="10"/>
  <c r="B326" i="10"/>
  <c r="E325" i="10"/>
  <c r="D325" i="10"/>
  <c r="C325" i="10"/>
  <c r="B325" i="10"/>
  <c r="E324" i="10"/>
  <c r="D324" i="10"/>
  <c r="C324" i="10"/>
  <c r="B324" i="10"/>
  <c r="E323" i="10"/>
  <c r="D323" i="10"/>
  <c r="C323" i="10"/>
  <c r="B323" i="10"/>
  <c r="E322" i="10"/>
  <c r="D322" i="10"/>
  <c r="C322" i="10"/>
  <c r="B322" i="10"/>
  <c r="E321" i="10"/>
  <c r="D321" i="10"/>
  <c r="C321" i="10"/>
  <c r="B321" i="10"/>
  <c r="E320" i="10"/>
  <c r="D320" i="10"/>
  <c r="C320" i="10"/>
  <c r="B320" i="10"/>
  <c r="E319" i="10"/>
  <c r="D319" i="10"/>
  <c r="C319" i="10"/>
  <c r="B319" i="10"/>
  <c r="E318" i="10"/>
  <c r="D318" i="10"/>
  <c r="C318" i="10"/>
  <c r="B318" i="10"/>
  <c r="E317" i="10"/>
  <c r="D317" i="10"/>
  <c r="C317" i="10"/>
  <c r="B317" i="10"/>
  <c r="E316" i="10"/>
  <c r="D316" i="10"/>
  <c r="C316" i="10"/>
  <c r="B316" i="10"/>
  <c r="E315" i="10"/>
  <c r="D315" i="10"/>
  <c r="C315" i="10"/>
  <c r="B315" i="10"/>
  <c r="E314" i="10"/>
  <c r="D314" i="10"/>
  <c r="C314" i="10"/>
  <c r="B314" i="10"/>
  <c r="E313" i="10"/>
  <c r="D313" i="10"/>
  <c r="C313" i="10"/>
  <c r="B313" i="10"/>
  <c r="E312" i="10"/>
  <c r="D312" i="10"/>
  <c r="C312" i="10"/>
  <c r="B312" i="10"/>
  <c r="E311" i="10"/>
  <c r="D311" i="10"/>
  <c r="C311" i="10"/>
  <c r="B311" i="10"/>
  <c r="E310" i="10"/>
  <c r="D310" i="10"/>
  <c r="C310" i="10"/>
  <c r="B310" i="10"/>
  <c r="E309" i="10"/>
  <c r="D309" i="10"/>
  <c r="C309" i="10"/>
  <c r="B309" i="10"/>
  <c r="E308" i="10"/>
  <c r="D308" i="10"/>
  <c r="C308" i="10"/>
  <c r="B308" i="10"/>
  <c r="E307" i="10"/>
  <c r="D307" i="10"/>
  <c r="C307" i="10"/>
  <c r="B307" i="10"/>
  <c r="E306" i="10"/>
  <c r="D306" i="10"/>
  <c r="C306" i="10"/>
  <c r="B306" i="10"/>
  <c r="E305" i="10"/>
  <c r="D305" i="10"/>
  <c r="C305" i="10"/>
  <c r="B305" i="10"/>
  <c r="E304" i="10"/>
  <c r="D304" i="10"/>
  <c r="C304" i="10"/>
  <c r="B304" i="10"/>
  <c r="E303" i="10"/>
  <c r="D303" i="10"/>
  <c r="C303" i="10"/>
  <c r="B303" i="10"/>
  <c r="E302" i="10"/>
  <c r="D302" i="10"/>
  <c r="C302" i="10"/>
  <c r="B302" i="10"/>
  <c r="E301" i="10"/>
  <c r="D301" i="10"/>
  <c r="C301" i="10"/>
  <c r="B301" i="10"/>
  <c r="E300" i="10"/>
  <c r="D300" i="10"/>
  <c r="C300" i="10"/>
  <c r="B300" i="10"/>
  <c r="E299" i="10"/>
  <c r="D299" i="10"/>
  <c r="C299" i="10"/>
  <c r="B299" i="10"/>
  <c r="E298" i="10"/>
  <c r="D298" i="10"/>
  <c r="C298" i="10"/>
  <c r="B298" i="10"/>
  <c r="E297" i="10"/>
  <c r="D297" i="10"/>
  <c r="C297" i="10"/>
  <c r="B297" i="10"/>
  <c r="E296" i="10"/>
  <c r="D296" i="10"/>
  <c r="C296" i="10"/>
  <c r="B296" i="10"/>
  <c r="E295" i="10"/>
  <c r="D295" i="10"/>
  <c r="C295" i="10"/>
  <c r="B295" i="10"/>
  <c r="E294" i="10"/>
  <c r="D294" i="10"/>
  <c r="C294" i="10"/>
  <c r="B294" i="10"/>
  <c r="E293" i="10"/>
  <c r="D293" i="10"/>
  <c r="C293" i="10"/>
  <c r="B293" i="10"/>
  <c r="E292" i="10"/>
  <c r="D292" i="10"/>
  <c r="C292" i="10"/>
  <c r="B292" i="10"/>
  <c r="E291" i="10"/>
  <c r="D291" i="10"/>
  <c r="C291" i="10"/>
  <c r="B291" i="10"/>
  <c r="E290" i="10"/>
  <c r="D290" i="10"/>
  <c r="C290" i="10"/>
  <c r="B290" i="10"/>
  <c r="E289" i="10"/>
  <c r="D289" i="10"/>
  <c r="C289" i="10"/>
  <c r="B289" i="10"/>
  <c r="E288" i="10"/>
  <c r="D288" i="10"/>
  <c r="C288" i="10"/>
  <c r="B288" i="10"/>
  <c r="E287" i="10"/>
  <c r="D287" i="10"/>
  <c r="C287" i="10"/>
  <c r="B287" i="10"/>
  <c r="E286" i="10"/>
  <c r="D286" i="10"/>
  <c r="C286" i="10"/>
  <c r="B286" i="10"/>
  <c r="E285" i="10"/>
  <c r="D285" i="10"/>
  <c r="C285" i="10"/>
  <c r="B285" i="10"/>
  <c r="E284" i="10"/>
  <c r="D284" i="10"/>
  <c r="C284" i="10"/>
  <c r="B284" i="10"/>
  <c r="E283" i="10"/>
  <c r="D283" i="10"/>
  <c r="C283" i="10"/>
  <c r="B283" i="10"/>
  <c r="E282" i="10"/>
  <c r="D282" i="10"/>
  <c r="C282" i="10"/>
  <c r="B282" i="10"/>
  <c r="E281" i="10"/>
  <c r="D281" i="10"/>
  <c r="C281" i="10"/>
  <c r="B281" i="10"/>
  <c r="E280" i="10"/>
  <c r="D280" i="10"/>
  <c r="C280" i="10"/>
  <c r="B280" i="10"/>
  <c r="E279" i="10"/>
  <c r="D279" i="10"/>
  <c r="C279" i="10"/>
  <c r="B279" i="10"/>
  <c r="E278" i="10"/>
  <c r="D278" i="10"/>
  <c r="C278" i="10"/>
  <c r="B278" i="10"/>
  <c r="E277" i="10"/>
  <c r="D277" i="10"/>
  <c r="C277" i="10"/>
  <c r="B277" i="10"/>
  <c r="E276" i="10"/>
  <c r="D276" i="10"/>
  <c r="C276" i="10"/>
  <c r="B276" i="10"/>
  <c r="E275" i="10"/>
  <c r="D275" i="10"/>
  <c r="C275" i="10"/>
  <c r="B275" i="10"/>
  <c r="E274" i="10"/>
  <c r="D274" i="10"/>
  <c r="C274" i="10"/>
  <c r="B274" i="10"/>
  <c r="E273" i="10"/>
  <c r="D273" i="10"/>
  <c r="C273" i="10"/>
  <c r="B273" i="10"/>
  <c r="E272" i="10"/>
  <c r="D272" i="10"/>
  <c r="C272" i="10"/>
  <c r="B272" i="10"/>
  <c r="E271" i="10"/>
  <c r="D271" i="10"/>
  <c r="C271" i="10"/>
  <c r="B271" i="10"/>
  <c r="E270" i="10"/>
  <c r="D270" i="10"/>
  <c r="C270" i="10"/>
  <c r="B270" i="10"/>
  <c r="E269" i="10"/>
  <c r="D269" i="10"/>
  <c r="C269" i="10"/>
  <c r="B269" i="10"/>
  <c r="E268" i="10"/>
  <c r="D268" i="10"/>
  <c r="C268" i="10"/>
  <c r="B268" i="10"/>
  <c r="E267" i="10"/>
  <c r="D267" i="10"/>
  <c r="C267" i="10"/>
  <c r="B267" i="10"/>
  <c r="E266" i="10"/>
  <c r="D266" i="10"/>
  <c r="C266" i="10"/>
  <c r="B266" i="10"/>
  <c r="E265" i="10"/>
  <c r="D265" i="10"/>
  <c r="C265" i="10"/>
  <c r="B265" i="10"/>
  <c r="E264" i="10"/>
  <c r="D264" i="10"/>
  <c r="C264" i="10"/>
  <c r="B264" i="10"/>
  <c r="E263" i="10"/>
  <c r="D263" i="10"/>
  <c r="C263" i="10"/>
  <c r="B263" i="10"/>
  <c r="E262" i="10"/>
  <c r="D262" i="10"/>
  <c r="C262" i="10"/>
  <c r="B262" i="10"/>
  <c r="E261" i="10"/>
  <c r="D261" i="10"/>
  <c r="C261" i="10"/>
  <c r="B261" i="10"/>
  <c r="E260" i="10"/>
  <c r="D260" i="10"/>
  <c r="C260" i="10"/>
  <c r="B260" i="10"/>
  <c r="E259" i="10"/>
  <c r="D259" i="10"/>
  <c r="C259" i="10"/>
  <c r="B259" i="10"/>
  <c r="E258" i="10"/>
  <c r="D258" i="10"/>
  <c r="C258" i="10"/>
  <c r="B258" i="10"/>
  <c r="E257" i="10"/>
  <c r="D257" i="10"/>
  <c r="C257" i="10"/>
  <c r="B257" i="10"/>
  <c r="E256" i="10"/>
  <c r="D256" i="10"/>
  <c r="C256" i="10"/>
  <c r="B256" i="10"/>
  <c r="E255" i="10"/>
  <c r="D255" i="10"/>
  <c r="C255" i="10"/>
  <c r="B255" i="10"/>
  <c r="E254" i="10"/>
  <c r="D254" i="10"/>
  <c r="C254" i="10"/>
  <c r="B254" i="10"/>
  <c r="E253" i="10"/>
  <c r="D253" i="10"/>
  <c r="C253" i="10"/>
  <c r="B253" i="10"/>
  <c r="E252" i="10"/>
  <c r="D252" i="10"/>
  <c r="C252" i="10"/>
  <c r="B252" i="10"/>
  <c r="E251" i="10"/>
  <c r="D251" i="10"/>
  <c r="C251" i="10"/>
  <c r="B251" i="10"/>
  <c r="E250" i="10"/>
  <c r="D250" i="10"/>
  <c r="C250" i="10"/>
  <c r="B250" i="10"/>
  <c r="E249" i="10"/>
  <c r="D249" i="10"/>
  <c r="C249" i="10"/>
  <c r="B249" i="10"/>
  <c r="E248" i="10"/>
  <c r="D248" i="10"/>
  <c r="C248" i="10"/>
  <c r="B248" i="10"/>
  <c r="E247" i="10"/>
  <c r="D247" i="10"/>
  <c r="C247" i="10"/>
  <c r="B247" i="10"/>
  <c r="E246" i="10"/>
  <c r="D246" i="10"/>
  <c r="C246" i="10"/>
  <c r="B246" i="10"/>
  <c r="E245" i="10"/>
  <c r="D245" i="10"/>
  <c r="C245" i="10"/>
  <c r="B245" i="10"/>
  <c r="E244" i="10"/>
  <c r="D244" i="10"/>
  <c r="C244" i="10"/>
  <c r="B244" i="10"/>
  <c r="E243" i="10"/>
  <c r="D243" i="10"/>
  <c r="C243" i="10"/>
  <c r="B243" i="10"/>
  <c r="E242" i="10"/>
  <c r="D242" i="10"/>
  <c r="C242" i="10"/>
  <c r="B242" i="10"/>
  <c r="E241" i="10"/>
  <c r="D241" i="10"/>
  <c r="C241" i="10"/>
  <c r="B241" i="10"/>
  <c r="E240" i="10"/>
  <c r="D240" i="10"/>
  <c r="C240" i="10"/>
  <c r="B240" i="10"/>
  <c r="E239" i="10"/>
  <c r="D239" i="10"/>
  <c r="C239" i="10"/>
  <c r="B239" i="10"/>
  <c r="E238" i="10"/>
  <c r="D238" i="10"/>
  <c r="C238" i="10"/>
  <c r="B238" i="10"/>
  <c r="E237" i="10"/>
  <c r="D237" i="10"/>
  <c r="C237" i="10"/>
  <c r="B237" i="10"/>
  <c r="E236" i="10"/>
  <c r="D236" i="10"/>
  <c r="C236" i="10"/>
  <c r="B236" i="10"/>
  <c r="E235" i="10"/>
  <c r="D235" i="10"/>
  <c r="C235" i="10"/>
  <c r="B235" i="10"/>
  <c r="E234" i="10"/>
  <c r="D234" i="10"/>
  <c r="C234" i="10"/>
  <c r="B234" i="10"/>
  <c r="E233" i="10"/>
  <c r="D233" i="10"/>
  <c r="C233" i="10"/>
  <c r="B233" i="10"/>
  <c r="E232" i="10"/>
  <c r="D232" i="10"/>
  <c r="C232" i="10"/>
  <c r="B232" i="10"/>
  <c r="E231" i="10"/>
  <c r="D231" i="10"/>
  <c r="C231" i="10"/>
  <c r="B231" i="10"/>
  <c r="E230" i="10"/>
  <c r="D230" i="10"/>
  <c r="C230" i="10"/>
  <c r="B230" i="10"/>
  <c r="E229" i="10"/>
  <c r="D229" i="10"/>
  <c r="C229" i="10"/>
  <c r="B229" i="10"/>
  <c r="E228" i="10"/>
  <c r="D228" i="10"/>
  <c r="C228" i="10"/>
  <c r="B228" i="10"/>
  <c r="E227" i="10"/>
  <c r="D227" i="10"/>
  <c r="C227" i="10"/>
  <c r="B227" i="10"/>
  <c r="E226" i="10"/>
  <c r="D226" i="10"/>
  <c r="C226" i="10"/>
  <c r="B226" i="10"/>
  <c r="E225" i="10"/>
  <c r="D225" i="10"/>
  <c r="C225" i="10"/>
  <c r="B225" i="10"/>
  <c r="E224" i="10"/>
  <c r="D224" i="10"/>
  <c r="C224" i="10"/>
  <c r="B224" i="10"/>
  <c r="E223" i="10"/>
  <c r="D223" i="10"/>
  <c r="C223" i="10"/>
  <c r="B223" i="10"/>
  <c r="E222" i="10"/>
  <c r="D222" i="10"/>
  <c r="C222" i="10"/>
  <c r="B222" i="10"/>
  <c r="E221" i="10"/>
  <c r="D221" i="10"/>
  <c r="C221" i="10"/>
  <c r="B221" i="10"/>
  <c r="E220" i="10"/>
  <c r="D220" i="10"/>
  <c r="C220" i="10"/>
  <c r="B220" i="10"/>
  <c r="E219" i="10"/>
  <c r="D219" i="10"/>
  <c r="C219" i="10"/>
  <c r="B219" i="10"/>
  <c r="E218" i="10"/>
  <c r="D218" i="10"/>
  <c r="C218" i="10"/>
  <c r="B218" i="10"/>
  <c r="E217" i="10"/>
  <c r="D217" i="10"/>
  <c r="C217" i="10"/>
  <c r="B217" i="10"/>
  <c r="E216" i="10"/>
  <c r="D216" i="10"/>
  <c r="C216" i="10"/>
  <c r="B216" i="10"/>
  <c r="E215" i="10"/>
  <c r="D215" i="10"/>
  <c r="C215" i="10"/>
  <c r="B215" i="10"/>
  <c r="E214" i="10"/>
  <c r="D214" i="10"/>
  <c r="C214" i="10"/>
  <c r="B214" i="10"/>
  <c r="E213" i="10"/>
  <c r="D213" i="10"/>
  <c r="C213" i="10"/>
  <c r="B213" i="10"/>
  <c r="E212" i="10"/>
  <c r="D212" i="10"/>
  <c r="C212" i="10"/>
  <c r="B212" i="10"/>
  <c r="E211" i="10"/>
  <c r="D211" i="10"/>
  <c r="C211" i="10"/>
  <c r="B211" i="10"/>
  <c r="E210" i="10"/>
  <c r="D210" i="10"/>
  <c r="C210" i="10"/>
  <c r="B210" i="10"/>
  <c r="E209" i="10"/>
  <c r="D209" i="10"/>
  <c r="C209" i="10"/>
  <c r="B209" i="10"/>
  <c r="E208" i="10"/>
  <c r="D208" i="10"/>
  <c r="C208" i="10"/>
  <c r="B208" i="10"/>
  <c r="E207" i="10"/>
  <c r="D207" i="10"/>
  <c r="C207" i="10"/>
  <c r="B207" i="10"/>
  <c r="E206" i="10"/>
  <c r="D206" i="10"/>
  <c r="C206" i="10"/>
  <c r="B206" i="10"/>
  <c r="E205" i="10"/>
  <c r="D205" i="10"/>
  <c r="C205" i="10"/>
  <c r="B205" i="10"/>
  <c r="E204" i="10"/>
  <c r="D204" i="10"/>
  <c r="C204" i="10"/>
  <c r="B204" i="10"/>
  <c r="E203" i="10"/>
  <c r="D203" i="10"/>
  <c r="C203" i="10"/>
  <c r="B203" i="10"/>
  <c r="E202" i="10"/>
  <c r="D202" i="10"/>
  <c r="C202" i="10"/>
  <c r="B202" i="10"/>
  <c r="E201" i="10"/>
  <c r="D201" i="10"/>
  <c r="C201" i="10"/>
  <c r="B201" i="10"/>
  <c r="E200" i="10"/>
  <c r="D200" i="10"/>
  <c r="C200" i="10"/>
  <c r="B200" i="10"/>
  <c r="E199" i="10"/>
  <c r="D199" i="10"/>
  <c r="C199" i="10"/>
  <c r="B199" i="10"/>
  <c r="E198" i="10"/>
  <c r="D198" i="10"/>
  <c r="C198" i="10"/>
  <c r="B198" i="10"/>
  <c r="E197" i="10"/>
  <c r="D197" i="10"/>
  <c r="C197" i="10"/>
  <c r="B197" i="10"/>
  <c r="E196" i="10"/>
  <c r="D196" i="10"/>
  <c r="C196" i="10"/>
  <c r="B196" i="10"/>
  <c r="E195" i="10"/>
  <c r="D195" i="10"/>
  <c r="C195" i="10"/>
  <c r="B195" i="10"/>
  <c r="E194" i="10"/>
  <c r="D194" i="10"/>
  <c r="C194" i="10"/>
  <c r="B194" i="10"/>
  <c r="E193" i="10"/>
  <c r="D193" i="10"/>
  <c r="C193" i="10"/>
  <c r="B193" i="10"/>
  <c r="E192" i="10"/>
  <c r="D192" i="10"/>
  <c r="C192" i="10"/>
  <c r="B192" i="10"/>
  <c r="E191" i="10"/>
  <c r="D191" i="10"/>
  <c r="C191" i="10"/>
  <c r="B191" i="10"/>
  <c r="E190" i="10"/>
  <c r="D190" i="10"/>
  <c r="C190" i="10"/>
  <c r="B190" i="10"/>
  <c r="E189" i="10"/>
  <c r="D189" i="10"/>
  <c r="C189" i="10"/>
  <c r="B189" i="10"/>
  <c r="E188" i="10"/>
  <c r="D188" i="10"/>
  <c r="C188" i="10"/>
  <c r="B188" i="10"/>
  <c r="E187" i="10"/>
  <c r="D187" i="10"/>
  <c r="C187" i="10"/>
  <c r="B187" i="10"/>
  <c r="E186" i="10"/>
  <c r="D186" i="10"/>
  <c r="C186" i="10"/>
  <c r="B186" i="10"/>
  <c r="E185" i="10"/>
  <c r="D185" i="10"/>
  <c r="C185" i="10"/>
  <c r="B185" i="10"/>
  <c r="E184" i="10"/>
  <c r="D184" i="10"/>
  <c r="C184" i="10"/>
  <c r="B184" i="10"/>
  <c r="E183" i="10"/>
  <c r="D183" i="10"/>
  <c r="C183" i="10"/>
  <c r="B183" i="10"/>
  <c r="E182" i="10"/>
  <c r="D182" i="10"/>
  <c r="C182" i="10"/>
  <c r="B182" i="10"/>
  <c r="E181" i="10"/>
  <c r="D181" i="10"/>
  <c r="C181" i="10"/>
  <c r="B181" i="10"/>
  <c r="E180" i="10"/>
  <c r="D180" i="10"/>
  <c r="C180" i="10"/>
  <c r="B180" i="10"/>
  <c r="E179" i="10"/>
  <c r="D179" i="10"/>
  <c r="C179" i="10"/>
  <c r="B179" i="10"/>
  <c r="E178" i="10"/>
  <c r="D178" i="10"/>
  <c r="C178" i="10"/>
  <c r="B178" i="10"/>
  <c r="E177" i="10"/>
  <c r="D177" i="10"/>
  <c r="C177" i="10"/>
  <c r="B177" i="10"/>
  <c r="E176" i="10"/>
  <c r="D176" i="10"/>
  <c r="C176" i="10"/>
  <c r="B176" i="10"/>
  <c r="E175" i="10"/>
  <c r="D175" i="10"/>
  <c r="C175" i="10"/>
  <c r="B175" i="10"/>
  <c r="E174" i="10"/>
  <c r="D174" i="10"/>
  <c r="C174" i="10"/>
  <c r="B174" i="10"/>
  <c r="E173" i="10"/>
  <c r="D173" i="10"/>
  <c r="C173" i="10"/>
  <c r="B173" i="10"/>
  <c r="E172" i="10"/>
  <c r="D172" i="10"/>
  <c r="C172" i="10"/>
  <c r="B172" i="10"/>
  <c r="E171" i="10"/>
  <c r="D171" i="10"/>
  <c r="C171" i="10"/>
  <c r="B171" i="10"/>
  <c r="E170" i="10"/>
  <c r="D170" i="10"/>
  <c r="C170" i="10"/>
  <c r="B170" i="10"/>
  <c r="E169" i="10"/>
  <c r="D169" i="10"/>
  <c r="C169" i="10"/>
  <c r="B169" i="10"/>
  <c r="E168" i="10"/>
  <c r="D168" i="10"/>
  <c r="C168" i="10"/>
  <c r="B168" i="10"/>
  <c r="E167" i="10"/>
  <c r="D167" i="10"/>
  <c r="C167" i="10"/>
  <c r="B167" i="10"/>
  <c r="E166" i="10"/>
  <c r="D166" i="10"/>
  <c r="C166" i="10"/>
  <c r="B166" i="10"/>
  <c r="E165" i="10"/>
  <c r="D165" i="10"/>
  <c r="C165" i="10"/>
  <c r="B165" i="10"/>
  <c r="E164" i="10"/>
  <c r="D164" i="10"/>
  <c r="C164" i="10"/>
  <c r="B164" i="10"/>
  <c r="E163" i="10"/>
  <c r="D163" i="10"/>
  <c r="C163" i="10"/>
  <c r="B163" i="10"/>
  <c r="E162" i="10"/>
  <c r="D162" i="10"/>
  <c r="C162" i="10"/>
  <c r="B162" i="10"/>
  <c r="E161" i="10"/>
  <c r="D161" i="10"/>
  <c r="C161" i="10"/>
  <c r="B161" i="10"/>
  <c r="E160" i="10"/>
  <c r="D160" i="10"/>
  <c r="C160" i="10"/>
  <c r="B160" i="10"/>
  <c r="E159" i="10"/>
  <c r="D159" i="10"/>
  <c r="C159" i="10"/>
  <c r="B159" i="10"/>
  <c r="E158" i="10"/>
  <c r="D158" i="10"/>
  <c r="C158" i="10"/>
  <c r="B158" i="10"/>
  <c r="E157" i="10"/>
  <c r="D157" i="10"/>
  <c r="C157" i="10"/>
  <c r="B157" i="10"/>
  <c r="E156" i="10"/>
  <c r="D156" i="10"/>
  <c r="C156" i="10"/>
  <c r="B156" i="10"/>
  <c r="E155" i="10"/>
  <c r="D155" i="10"/>
  <c r="C155" i="10"/>
  <c r="B155" i="10"/>
  <c r="E154" i="10"/>
  <c r="D154" i="10"/>
  <c r="C154" i="10"/>
  <c r="B154" i="10"/>
  <c r="E153" i="10"/>
  <c r="D153" i="10"/>
  <c r="C153" i="10"/>
  <c r="B153" i="10"/>
  <c r="E152" i="10"/>
  <c r="D152" i="10"/>
  <c r="C152" i="10"/>
  <c r="B152" i="10"/>
  <c r="E151" i="10"/>
  <c r="D151" i="10"/>
  <c r="C151" i="10"/>
  <c r="B151" i="10"/>
  <c r="E150" i="10"/>
  <c r="D150" i="10"/>
  <c r="C150" i="10"/>
  <c r="B150" i="10"/>
  <c r="E149" i="10"/>
  <c r="D149" i="10"/>
  <c r="C149" i="10"/>
  <c r="B149" i="10"/>
  <c r="E148" i="10"/>
  <c r="D148" i="10"/>
  <c r="C148" i="10"/>
  <c r="B148" i="10"/>
  <c r="E147" i="10"/>
  <c r="D147" i="10"/>
  <c r="C147" i="10"/>
  <c r="B147" i="10"/>
  <c r="E146" i="10"/>
  <c r="D146" i="10"/>
  <c r="C146" i="10"/>
  <c r="B146" i="10"/>
  <c r="E145" i="10"/>
  <c r="D145" i="10"/>
  <c r="C145" i="10"/>
  <c r="B145" i="10"/>
  <c r="E144" i="10"/>
  <c r="D144" i="10"/>
  <c r="C144" i="10"/>
  <c r="B144" i="10"/>
  <c r="E143" i="10"/>
  <c r="D143" i="10"/>
  <c r="C143" i="10"/>
  <c r="B143" i="10"/>
  <c r="E142" i="10"/>
  <c r="D142" i="10"/>
  <c r="C142" i="10"/>
  <c r="B142" i="10"/>
  <c r="E141" i="10"/>
  <c r="D141" i="10"/>
  <c r="C141" i="10"/>
  <c r="B141" i="10"/>
  <c r="E140" i="10"/>
  <c r="D140" i="10"/>
  <c r="C140" i="10"/>
  <c r="B140" i="10"/>
  <c r="E139" i="10"/>
  <c r="D139" i="10"/>
  <c r="C139" i="10"/>
  <c r="B139" i="10"/>
  <c r="E138" i="10"/>
  <c r="D138" i="10"/>
  <c r="C138" i="10"/>
  <c r="B138" i="10"/>
  <c r="E137" i="10"/>
  <c r="D137" i="10"/>
  <c r="C137" i="10"/>
  <c r="B137" i="10"/>
  <c r="E136" i="10"/>
  <c r="D136" i="10"/>
  <c r="C136" i="10"/>
  <c r="B136" i="10"/>
  <c r="E135" i="10"/>
  <c r="D135" i="10"/>
  <c r="C135" i="10"/>
  <c r="B135" i="10"/>
  <c r="E134" i="10"/>
  <c r="D134" i="10"/>
  <c r="C134" i="10"/>
  <c r="B134" i="10"/>
  <c r="E133" i="10"/>
  <c r="D133" i="10"/>
  <c r="C133" i="10"/>
  <c r="B133" i="10"/>
  <c r="E132" i="10"/>
  <c r="D132" i="10"/>
  <c r="C132" i="10"/>
  <c r="B132" i="10"/>
  <c r="E131" i="10"/>
  <c r="D131" i="10"/>
  <c r="C131" i="10"/>
  <c r="B131" i="10"/>
  <c r="E130" i="10"/>
  <c r="D130" i="10"/>
  <c r="C130" i="10"/>
  <c r="B130" i="10"/>
  <c r="E129" i="10"/>
  <c r="D129" i="10"/>
  <c r="C129" i="10"/>
  <c r="B129" i="10"/>
  <c r="E128" i="10"/>
  <c r="D128" i="10"/>
  <c r="C128" i="10"/>
  <c r="B128" i="10"/>
  <c r="E127" i="10"/>
  <c r="D127" i="10"/>
  <c r="C127" i="10"/>
  <c r="B127" i="10"/>
  <c r="E126" i="10"/>
  <c r="D126" i="10"/>
  <c r="C126" i="10"/>
  <c r="B126" i="10"/>
  <c r="E125" i="10"/>
  <c r="D125" i="10"/>
  <c r="C125" i="10"/>
  <c r="B125" i="10"/>
  <c r="E124" i="10"/>
  <c r="D124" i="10"/>
  <c r="C124" i="10"/>
  <c r="B124" i="10"/>
  <c r="E123" i="10"/>
  <c r="D123" i="10"/>
  <c r="C123" i="10"/>
  <c r="B123" i="10"/>
  <c r="E122" i="10"/>
  <c r="D122" i="10"/>
  <c r="C122" i="10"/>
  <c r="B122" i="10"/>
  <c r="E121" i="10"/>
  <c r="D121" i="10"/>
  <c r="C121" i="10"/>
  <c r="B121" i="10"/>
  <c r="E120" i="10"/>
  <c r="D120" i="10"/>
  <c r="C120" i="10"/>
  <c r="B120" i="10"/>
  <c r="E119" i="10"/>
  <c r="D119" i="10"/>
  <c r="C119" i="10"/>
  <c r="B119" i="10"/>
  <c r="E118" i="10"/>
  <c r="D118" i="10"/>
  <c r="C118" i="10"/>
  <c r="B118" i="10"/>
  <c r="E117" i="10"/>
  <c r="D117" i="10"/>
  <c r="C117" i="10"/>
  <c r="B117" i="10"/>
  <c r="E116" i="10"/>
  <c r="D116" i="10"/>
  <c r="C116" i="10"/>
  <c r="B116" i="10"/>
  <c r="E115" i="10"/>
  <c r="D115" i="10"/>
  <c r="C115" i="10"/>
  <c r="B115" i="10"/>
  <c r="E114" i="10"/>
  <c r="D114" i="10"/>
  <c r="C114" i="10"/>
  <c r="B114" i="10"/>
  <c r="E113" i="10"/>
  <c r="D113" i="10"/>
  <c r="C113" i="10"/>
  <c r="B113" i="10"/>
  <c r="E112" i="10"/>
  <c r="D112" i="10"/>
  <c r="C112" i="10"/>
  <c r="B112" i="10"/>
  <c r="E111" i="10"/>
  <c r="D111" i="10"/>
  <c r="C111" i="10"/>
  <c r="B111" i="10"/>
  <c r="E110" i="10"/>
  <c r="D110" i="10"/>
  <c r="C110" i="10"/>
  <c r="B110" i="10"/>
  <c r="E109" i="10"/>
  <c r="D109" i="10"/>
  <c r="C109" i="10"/>
  <c r="B109" i="10"/>
  <c r="E108" i="10"/>
  <c r="D108" i="10"/>
  <c r="C108" i="10"/>
  <c r="B108" i="10"/>
  <c r="E107" i="10"/>
  <c r="D107" i="10"/>
  <c r="C107" i="10"/>
  <c r="B107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102" i="10"/>
  <c r="D102" i="10"/>
  <c r="C102" i="10"/>
  <c r="B102" i="10"/>
  <c r="E101" i="10"/>
  <c r="D101" i="10"/>
  <c r="C101" i="10"/>
  <c r="B101" i="10"/>
  <c r="E100" i="10"/>
  <c r="D100" i="10"/>
  <c r="C100" i="10"/>
  <c r="B100" i="10"/>
  <c r="E99" i="10"/>
  <c r="D99" i="10"/>
  <c r="C99" i="10"/>
  <c r="B99" i="10"/>
  <c r="E98" i="10"/>
  <c r="D98" i="10"/>
  <c r="C98" i="10"/>
  <c r="B98" i="10"/>
  <c r="E97" i="10"/>
  <c r="D97" i="10"/>
  <c r="C97" i="10"/>
  <c r="B97" i="10"/>
  <c r="E96" i="10"/>
  <c r="D96" i="10"/>
  <c r="C96" i="10"/>
  <c r="B96" i="10"/>
  <c r="E95" i="10"/>
  <c r="D95" i="10"/>
  <c r="C95" i="10"/>
  <c r="B95" i="10"/>
  <c r="E94" i="10"/>
  <c r="D94" i="10"/>
  <c r="C94" i="10"/>
  <c r="B94" i="10"/>
  <c r="E93" i="10"/>
  <c r="D93" i="10"/>
  <c r="C93" i="10"/>
  <c r="B93" i="10"/>
  <c r="E92" i="10"/>
  <c r="D92" i="10"/>
  <c r="C92" i="10"/>
  <c r="B92" i="10"/>
  <c r="E91" i="10"/>
  <c r="D91" i="10"/>
  <c r="C91" i="10"/>
  <c r="B91" i="10"/>
  <c r="E90" i="10"/>
  <c r="D90" i="10"/>
  <c r="C90" i="10"/>
  <c r="B90" i="10"/>
  <c r="E89" i="10"/>
  <c r="D89" i="10"/>
  <c r="C89" i="10"/>
  <c r="B89" i="10"/>
  <c r="E88" i="10"/>
  <c r="D88" i="10"/>
  <c r="C88" i="10"/>
  <c r="B88" i="10"/>
  <c r="E87" i="10"/>
  <c r="D87" i="10"/>
  <c r="C87" i="10"/>
  <c r="B87" i="10"/>
  <c r="E86" i="10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82" i="10"/>
  <c r="D82" i="10"/>
  <c r="C82" i="10"/>
  <c r="B82" i="10"/>
  <c r="E81" i="10"/>
  <c r="D81" i="10"/>
  <c r="C81" i="10"/>
  <c r="B81" i="10"/>
  <c r="E80" i="10"/>
  <c r="D80" i="10"/>
  <c r="C80" i="10"/>
  <c r="B80" i="10"/>
  <c r="E79" i="10"/>
  <c r="D79" i="10"/>
  <c r="C79" i="10"/>
  <c r="B79" i="10"/>
  <c r="E78" i="10"/>
  <c r="D78" i="10"/>
  <c r="C78" i="10"/>
  <c r="B78" i="10"/>
  <c r="E77" i="10"/>
  <c r="D77" i="10"/>
  <c r="C77" i="10"/>
  <c r="B77" i="10"/>
  <c r="E76" i="10"/>
  <c r="D76" i="10"/>
  <c r="C76" i="10"/>
  <c r="B76" i="10"/>
  <c r="E75" i="10"/>
  <c r="D75" i="10"/>
  <c r="C75" i="10"/>
  <c r="B75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69" i="10"/>
  <c r="D69" i="10"/>
  <c r="C69" i="10"/>
  <c r="B69" i="10"/>
  <c r="E68" i="10"/>
  <c r="D68" i="10"/>
  <c r="C68" i="10"/>
  <c r="B68" i="10"/>
  <c r="E67" i="10"/>
  <c r="D67" i="10"/>
  <c r="C67" i="10"/>
  <c r="B67" i="10"/>
  <c r="E66" i="10"/>
  <c r="D66" i="10"/>
  <c r="C66" i="10"/>
  <c r="B66" i="10"/>
  <c r="E65" i="10"/>
  <c r="D65" i="10"/>
  <c r="C65" i="10"/>
  <c r="B65" i="10"/>
  <c r="E64" i="10"/>
  <c r="D64" i="10"/>
  <c r="C64" i="10"/>
  <c r="B64" i="10"/>
  <c r="E63" i="10"/>
  <c r="D63" i="10"/>
  <c r="C63" i="10"/>
  <c r="B63" i="10"/>
  <c r="E62" i="10"/>
  <c r="D62" i="10"/>
  <c r="C62" i="10"/>
  <c r="B62" i="10"/>
  <c r="E61" i="10"/>
  <c r="D61" i="10"/>
  <c r="C61" i="10"/>
  <c r="B61" i="10"/>
  <c r="E60" i="10"/>
  <c r="D60" i="10"/>
  <c r="C60" i="10"/>
  <c r="B60" i="10"/>
  <c r="E59" i="10"/>
  <c r="D59" i="10"/>
  <c r="C59" i="10"/>
  <c r="B59" i="10"/>
  <c r="E58" i="10"/>
  <c r="D58" i="10"/>
  <c r="C58" i="10"/>
  <c r="B58" i="10"/>
  <c r="E57" i="10"/>
  <c r="D57" i="10"/>
  <c r="C57" i="10"/>
  <c r="B57" i="10"/>
  <c r="E56" i="10"/>
  <c r="D56" i="10"/>
  <c r="C56" i="10"/>
  <c r="B56" i="10"/>
  <c r="E55" i="10"/>
  <c r="D55" i="10"/>
  <c r="C55" i="10"/>
  <c r="B55" i="10"/>
  <c r="E54" i="10"/>
  <c r="D54" i="10"/>
  <c r="C54" i="10"/>
  <c r="B54" i="10"/>
  <c r="E53" i="10"/>
  <c r="D53" i="10"/>
  <c r="C53" i="10"/>
  <c r="B53" i="10"/>
  <c r="E52" i="10"/>
  <c r="D52" i="10"/>
  <c r="C52" i="10"/>
  <c r="B52" i="10"/>
  <c r="E51" i="10"/>
  <c r="D51" i="10"/>
  <c r="C51" i="10"/>
  <c r="B51" i="10"/>
  <c r="E50" i="10"/>
  <c r="D50" i="10"/>
  <c r="C50" i="10"/>
  <c r="B5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E44" i="10"/>
  <c r="D44" i="10"/>
  <c r="C44" i="10"/>
  <c r="B44" i="10"/>
  <c r="E43" i="10"/>
  <c r="D43" i="10"/>
  <c r="C43" i="10"/>
  <c r="B43" i="10"/>
  <c r="E42" i="10"/>
  <c r="D42" i="10"/>
  <c r="C42" i="10"/>
  <c r="B42" i="10"/>
  <c r="E41" i="10"/>
  <c r="D41" i="10"/>
  <c r="C41" i="10"/>
  <c r="B41" i="10"/>
  <c r="E40" i="10"/>
  <c r="D40" i="10"/>
  <c r="C40" i="10"/>
  <c r="B40" i="10"/>
  <c r="E39" i="10"/>
  <c r="D39" i="10"/>
  <c r="C39" i="10"/>
  <c r="B39" i="10"/>
  <c r="E38" i="10"/>
  <c r="D38" i="10"/>
  <c r="C38" i="10"/>
  <c r="B38" i="10"/>
  <c r="E37" i="10"/>
  <c r="D37" i="10"/>
  <c r="C37" i="10"/>
  <c r="B37" i="10"/>
  <c r="E36" i="10"/>
  <c r="D36" i="10"/>
  <c r="C36" i="10"/>
  <c r="B36" i="10"/>
  <c r="E35" i="10"/>
  <c r="D35" i="10"/>
  <c r="C35" i="10"/>
  <c r="B35" i="10"/>
  <c r="E34" i="10"/>
  <c r="D34" i="10"/>
  <c r="C34" i="10"/>
  <c r="B34" i="10"/>
  <c r="E33" i="10"/>
  <c r="D33" i="10"/>
  <c r="C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B29" i="10"/>
  <c r="E28" i="10"/>
  <c r="D28" i="10"/>
  <c r="C28" i="10"/>
  <c r="B28" i="10"/>
  <c r="E27" i="10"/>
  <c r="D27" i="10"/>
  <c r="C27" i="10"/>
  <c r="B27" i="10"/>
  <c r="E26" i="10"/>
  <c r="D26" i="10"/>
  <c r="C26" i="10"/>
  <c r="B26" i="10"/>
  <c r="E25" i="10"/>
  <c r="D25" i="10"/>
  <c r="C25" i="10"/>
  <c r="B25" i="10"/>
  <c r="E24" i="10"/>
  <c r="D24" i="10"/>
  <c r="C24" i="10"/>
  <c r="B24" i="10"/>
  <c r="E23" i="10"/>
  <c r="D23" i="10"/>
  <c r="C23" i="10"/>
  <c r="B23" i="10"/>
  <c r="E22" i="10"/>
  <c r="D22" i="10"/>
  <c r="C22" i="10"/>
  <c r="B22" i="10"/>
  <c r="E21" i="10"/>
  <c r="D21" i="10"/>
  <c r="C21" i="10"/>
  <c r="B21" i="10"/>
  <c r="E20" i="10"/>
  <c r="D20" i="10"/>
  <c r="C20" i="10"/>
  <c r="B20" i="10"/>
  <c r="E19" i="10"/>
  <c r="D19" i="10"/>
  <c r="C19" i="10"/>
  <c r="B19" i="10"/>
  <c r="E18" i="10"/>
  <c r="D18" i="10"/>
  <c r="C18" i="10"/>
  <c r="B18" i="10"/>
  <c r="E17" i="10"/>
  <c r="D17" i="10"/>
  <c r="C17" i="10"/>
  <c r="B17" i="10"/>
  <c r="E16" i="10"/>
  <c r="D16" i="10"/>
  <c r="C16" i="10"/>
  <c r="B16" i="10"/>
  <c r="E15" i="10"/>
  <c r="D15" i="10"/>
  <c r="C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E3" i="10"/>
  <c r="D3" i="10"/>
  <c r="C3" i="10"/>
  <c r="B3" i="10"/>
  <c r="C31" i="6"/>
  <c r="D31" i="6"/>
  <c r="E31" i="6"/>
  <c r="C32" i="6"/>
  <c r="D32" i="6" s="1"/>
  <c r="E32" i="6" s="1"/>
  <c r="C33" i="6"/>
  <c r="D33" i="6" s="1"/>
  <c r="C34" i="6"/>
  <c r="D34" i="6"/>
  <c r="E34" i="6" s="1"/>
  <c r="C35" i="6"/>
  <c r="D35" i="6" s="1"/>
  <c r="C36" i="6"/>
  <c r="D36" i="6" s="1"/>
  <c r="C37" i="6"/>
  <c r="D37" i="6"/>
  <c r="E37" i="6" s="1"/>
  <c r="C38" i="6"/>
  <c r="D38" i="6" s="1"/>
  <c r="C39" i="6"/>
  <c r="D39" i="6"/>
  <c r="E39" i="6" s="1"/>
  <c r="C40" i="6"/>
  <c r="D40" i="6" s="1"/>
  <c r="E40" i="6" s="1"/>
  <c r="C41" i="6"/>
  <c r="D41" i="6" s="1"/>
  <c r="C42" i="6"/>
  <c r="D42" i="6"/>
  <c r="E42" i="6" s="1"/>
  <c r="C43" i="6"/>
  <c r="D43" i="6" s="1"/>
  <c r="C44" i="6"/>
  <c r="D44" i="6" s="1"/>
  <c r="C45" i="6"/>
  <c r="D45" i="6"/>
  <c r="E45" i="6" s="1"/>
  <c r="C46" i="6"/>
  <c r="D46" i="6" s="1"/>
  <c r="C47" i="6"/>
  <c r="D47" i="6" s="1"/>
  <c r="C48" i="6"/>
  <c r="D48" i="6" s="1"/>
  <c r="E48" i="6" s="1"/>
  <c r="C49" i="6"/>
  <c r="D49" i="6" s="1"/>
  <c r="C50" i="6"/>
  <c r="D50" i="6" s="1"/>
  <c r="E50" i="6" s="1"/>
  <c r="C51" i="6"/>
  <c r="D51" i="6" s="1"/>
  <c r="C52" i="6"/>
  <c r="D52" i="6" s="1"/>
  <c r="C53" i="6"/>
  <c r="D53" i="6" s="1"/>
  <c r="E53" i="6" s="1"/>
  <c r="C54" i="6"/>
  <c r="D54" i="6" s="1"/>
  <c r="C55" i="6"/>
  <c r="D55" i="6"/>
  <c r="E55" i="6" s="1"/>
  <c r="C56" i="6"/>
  <c r="D56" i="6" s="1"/>
  <c r="E56" i="6" s="1"/>
  <c r="C57" i="6"/>
  <c r="D57" i="6" s="1"/>
  <c r="C58" i="6"/>
  <c r="D58" i="6"/>
  <c r="E58" i="6" s="1"/>
  <c r="C59" i="6"/>
  <c r="D59" i="6" s="1"/>
  <c r="C60" i="6"/>
  <c r="D60" i="6" s="1"/>
  <c r="C61" i="6"/>
  <c r="D61" i="6"/>
  <c r="E61" i="6" s="1"/>
  <c r="C62" i="6"/>
  <c r="D62" i="6" s="1"/>
  <c r="E62" i="6" s="1"/>
  <c r="C63" i="6"/>
  <c r="D63" i="6" s="1"/>
  <c r="C64" i="6"/>
  <c r="D64" i="6"/>
  <c r="E64" i="6" s="1"/>
  <c r="C65" i="6"/>
  <c r="D65" i="6" s="1"/>
  <c r="C66" i="6"/>
  <c r="D66" i="6" s="1"/>
  <c r="C67" i="6"/>
  <c r="D67" i="6" s="1"/>
  <c r="E67" i="6" s="1"/>
  <c r="C68" i="6"/>
  <c r="D68" i="6" s="1"/>
  <c r="C69" i="6"/>
  <c r="D69" i="6" s="1"/>
  <c r="C70" i="6"/>
  <c r="D70" i="6" s="1"/>
  <c r="E70" i="6" s="1"/>
  <c r="C71" i="6"/>
  <c r="D71" i="6"/>
  <c r="E71" i="6" s="1"/>
  <c r="C72" i="6"/>
  <c r="D72" i="6" s="1"/>
  <c r="C73" i="6"/>
  <c r="D73" i="6"/>
  <c r="E73" i="6" s="1"/>
  <c r="C74" i="6"/>
  <c r="D74" i="6" s="1"/>
  <c r="E74" i="6"/>
  <c r="C75" i="6"/>
  <c r="D75" i="6"/>
  <c r="E75" i="6" s="1"/>
  <c r="C76" i="6"/>
  <c r="D76" i="6"/>
  <c r="E76" i="6" s="1"/>
  <c r="C77" i="6"/>
  <c r="D77" i="6" s="1"/>
  <c r="E77" i="6"/>
  <c r="C78" i="6"/>
  <c r="D78" i="6"/>
  <c r="E78" i="6" s="1"/>
  <c r="C79" i="6"/>
  <c r="D79" i="6" s="1"/>
  <c r="C80" i="6"/>
  <c r="D80" i="6" s="1"/>
  <c r="E80" i="6" s="1"/>
  <c r="C81" i="6"/>
  <c r="D81" i="6"/>
  <c r="E81" i="6"/>
  <c r="C82" i="6"/>
  <c r="D82" i="6" s="1"/>
  <c r="C83" i="6"/>
  <c r="D83" i="6"/>
  <c r="E83" i="6" s="1"/>
  <c r="C84" i="6"/>
  <c r="D84" i="6" s="1"/>
  <c r="E84" i="6" s="1"/>
  <c r="C85" i="6"/>
  <c r="D85" i="6" s="1"/>
  <c r="E85" i="6" s="1"/>
  <c r="C86" i="6"/>
  <c r="D86" i="6" s="1"/>
  <c r="C87" i="6"/>
  <c r="D87" i="6"/>
  <c r="E87" i="6"/>
  <c r="C88" i="6"/>
  <c r="D88" i="6" s="1"/>
  <c r="E88" i="6" s="1"/>
  <c r="C89" i="6"/>
  <c r="D89" i="6"/>
  <c r="C90" i="6"/>
  <c r="D90" i="6"/>
  <c r="E90" i="6" s="1"/>
  <c r="C91" i="6"/>
  <c r="D91" i="6" s="1"/>
  <c r="E91" i="6" s="1"/>
  <c r="C92" i="6"/>
  <c r="D92" i="6" s="1"/>
  <c r="C93" i="6"/>
  <c r="D93" i="6" s="1"/>
  <c r="E93" i="6" s="1"/>
  <c r="C94" i="6"/>
  <c r="D94" i="6"/>
  <c r="E94" i="6" s="1"/>
  <c r="C95" i="6"/>
  <c r="D95" i="6" s="1"/>
  <c r="E95" i="6" s="1"/>
  <c r="C96" i="6"/>
  <c r="D96" i="6" s="1"/>
  <c r="C97" i="6"/>
  <c r="D97" i="6" s="1"/>
  <c r="C98" i="6"/>
  <c r="D98" i="6"/>
  <c r="E98" i="6"/>
  <c r="C99" i="6"/>
  <c r="D99" i="6" s="1"/>
  <c r="C100" i="6"/>
  <c r="D100" i="6"/>
  <c r="C101" i="6"/>
  <c r="D101" i="6" s="1"/>
  <c r="E101" i="6" s="1"/>
  <c r="C102" i="6"/>
  <c r="D102" i="6" s="1"/>
  <c r="C103" i="6"/>
  <c r="D103" i="6" s="1"/>
  <c r="C104" i="6"/>
  <c r="D104" i="6" s="1"/>
  <c r="E104" i="6" s="1"/>
  <c r="C105" i="6"/>
  <c r="D105" i="6" s="1"/>
  <c r="C106" i="6"/>
  <c r="D106" i="6" s="1"/>
  <c r="C107" i="6"/>
  <c r="D107" i="6"/>
  <c r="C108" i="6"/>
  <c r="D108" i="6" s="1"/>
  <c r="C109" i="6"/>
  <c r="D109" i="6" s="1"/>
  <c r="C110" i="6"/>
  <c r="D110" i="6"/>
  <c r="C111" i="6"/>
  <c r="D111" i="6"/>
  <c r="E111" i="6" s="1"/>
  <c r="C112" i="6"/>
  <c r="D112" i="6" s="1"/>
  <c r="C113" i="6"/>
  <c r="D113" i="6"/>
  <c r="C114" i="6"/>
  <c r="D114" i="6"/>
  <c r="E114" i="6" s="1"/>
  <c r="C115" i="6"/>
  <c r="D115" i="6" s="1"/>
  <c r="C116" i="6"/>
  <c r="D116" i="6"/>
  <c r="C117" i="6"/>
  <c r="D117" i="6"/>
  <c r="E117" i="6" s="1"/>
  <c r="C118" i="6"/>
  <c r="D118" i="6" s="1"/>
  <c r="E118" i="6" s="1"/>
  <c r="C119" i="6"/>
  <c r="D119" i="6" s="1"/>
  <c r="E119" i="6" s="1"/>
  <c r="C120" i="6"/>
  <c r="D120" i="6" s="1"/>
  <c r="E120" i="6" s="1"/>
  <c r="C121" i="6"/>
  <c r="D121" i="6" s="1"/>
  <c r="E121" i="6" s="1"/>
  <c r="C122" i="6"/>
  <c r="D122" i="6" s="1"/>
  <c r="C123" i="6"/>
  <c r="D123" i="6" s="1"/>
  <c r="E123" i="6" s="1"/>
  <c r="C124" i="6"/>
  <c r="D124" i="6" s="1"/>
  <c r="E124" i="6" s="1"/>
  <c r="C125" i="6"/>
  <c r="D125" i="6"/>
  <c r="C126" i="6"/>
  <c r="D126" i="6"/>
  <c r="E126" i="6"/>
  <c r="C127" i="6"/>
  <c r="D127" i="6" s="1"/>
  <c r="E127" i="6" s="1"/>
  <c r="C128" i="6"/>
  <c r="D128" i="6"/>
  <c r="C129" i="6"/>
  <c r="D129" i="6"/>
  <c r="E129" i="6" s="1"/>
  <c r="C130" i="6"/>
  <c r="D130" i="6"/>
  <c r="E130" i="6"/>
  <c r="C131" i="6"/>
  <c r="D131" i="6" s="1"/>
  <c r="E131" i="6" s="1"/>
  <c r="C132" i="6"/>
  <c r="D132" i="6"/>
  <c r="E132" i="6"/>
  <c r="C133" i="6"/>
  <c r="D133" i="6" s="1"/>
  <c r="C134" i="6"/>
  <c r="D134" i="6" s="1"/>
  <c r="C135" i="6"/>
  <c r="D135" i="6"/>
  <c r="C136" i="6"/>
  <c r="D136" i="6" s="1"/>
  <c r="C137" i="6"/>
  <c r="D137" i="6" s="1"/>
  <c r="C138" i="6"/>
  <c r="D138" i="6"/>
  <c r="C139" i="6"/>
  <c r="D139" i="6"/>
  <c r="E139" i="6"/>
  <c r="C140" i="6"/>
  <c r="D140" i="6" s="1"/>
  <c r="C141" i="6"/>
  <c r="D141" i="6"/>
  <c r="C142" i="6"/>
  <c r="D142" i="6"/>
  <c r="E142" i="6" s="1"/>
  <c r="C143" i="6"/>
  <c r="D143" i="6" s="1"/>
  <c r="C144" i="6"/>
  <c r="D144" i="6"/>
  <c r="C145" i="6"/>
  <c r="D145" i="6"/>
  <c r="E145" i="6" s="1"/>
  <c r="C146" i="6"/>
  <c r="D146" i="6" s="1"/>
  <c r="C147" i="6"/>
  <c r="D147" i="6" s="1"/>
  <c r="C148" i="6"/>
  <c r="D148" i="6" s="1"/>
  <c r="E148" i="6" s="1"/>
  <c r="C149" i="6"/>
  <c r="D149" i="6" s="1"/>
  <c r="C150" i="6"/>
  <c r="D150" i="6" s="1"/>
  <c r="C151" i="6"/>
  <c r="D151" i="6"/>
  <c r="C152" i="6"/>
  <c r="D152" i="6" s="1"/>
  <c r="E152" i="6" s="1"/>
  <c r="C153" i="6"/>
  <c r="D153" i="6" s="1"/>
  <c r="C154" i="6"/>
  <c r="D154" i="6"/>
  <c r="E154" i="6" s="1"/>
  <c r="C155" i="6"/>
  <c r="D155" i="6"/>
  <c r="E155" i="6" s="1"/>
  <c r="C156" i="6"/>
  <c r="D156" i="6" s="1"/>
  <c r="C157" i="6"/>
  <c r="D157" i="6"/>
  <c r="E157" i="6" s="1"/>
  <c r="C158" i="6"/>
  <c r="D158" i="6" s="1"/>
  <c r="E158" i="6"/>
  <c r="C159" i="6"/>
  <c r="D159" i="6" s="1"/>
  <c r="E159" i="6" s="1"/>
  <c r="C160" i="6"/>
  <c r="D160" i="6" s="1"/>
  <c r="C161" i="6"/>
  <c r="D161" i="6"/>
  <c r="E161" i="6"/>
  <c r="C162" i="6"/>
  <c r="D162" i="6" s="1"/>
  <c r="E162" i="6" s="1"/>
  <c r="C163" i="6"/>
  <c r="D163" i="6" s="1"/>
  <c r="C164" i="6"/>
  <c r="D164" i="6"/>
  <c r="E164" i="6" s="1"/>
  <c r="C165" i="6"/>
  <c r="D165" i="6" s="1"/>
  <c r="E165" i="6" s="1"/>
  <c r="C166" i="6"/>
  <c r="D166" i="6" s="1"/>
  <c r="C167" i="6"/>
  <c r="D167" i="6" s="1"/>
  <c r="E167" i="6" s="1"/>
  <c r="C168" i="6"/>
  <c r="D168" i="6" s="1"/>
  <c r="E168" i="6" s="1"/>
  <c r="C169" i="6"/>
  <c r="D169" i="6" s="1"/>
  <c r="C170" i="6"/>
  <c r="D170" i="6" s="1"/>
  <c r="C171" i="6"/>
  <c r="D171" i="6"/>
  <c r="E171" i="6" s="1"/>
  <c r="C172" i="6"/>
  <c r="D172" i="6" s="1"/>
  <c r="C173" i="6"/>
  <c r="D173" i="6"/>
  <c r="E173" i="6" s="1"/>
  <c r="C174" i="6"/>
  <c r="D174" i="6" s="1"/>
  <c r="E174" i="6"/>
  <c r="C175" i="6"/>
  <c r="D175" i="6" s="1"/>
  <c r="E175" i="6" s="1"/>
  <c r="C176" i="6"/>
  <c r="D176" i="6" s="1"/>
  <c r="E176" i="6" s="1"/>
  <c r="C177" i="6"/>
  <c r="D177" i="6"/>
  <c r="E177" i="6"/>
  <c r="C178" i="6"/>
  <c r="D178" i="6" s="1"/>
  <c r="E178" i="6" s="1"/>
  <c r="C179" i="6"/>
  <c r="D179" i="6" s="1"/>
  <c r="C180" i="6"/>
  <c r="D180" i="6"/>
  <c r="E180" i="6" s="1"/>
  <c r="C181" i="6"/>
  <c r="D181" i="6" s="1"/>
  <c r="E181" i="6" s="1"/>
  <c r="C182" i="6"/>
  <c r="D182" i="6" s="1"/>
  <c r="C183" i="6"/>
  <c r="D183" i="6" s="1"/>
  <c r="E183" i="6"/>
  <c r="C184" i="6"/>
  <c r="D184" i="6" s="1"/>
  <c r="E184" i="6" s="1"/>
  <c r="C185" i="6"/>
  <c r="D185" i="6" s="1"/>
  <c r="C186" i="6"/>
  <c r="D186" i="6"/>
  <c r="E186" i="6"/>
  <c r="C187" i="6"/>
  <c r="D187" i="6"/>
  <c r="E187" i="6"/>
  <c r="C188" i="6"/>
  <c r="D188" i="6" s="1"/>
  <c r="E188" i="6" s="1"/>
  <c r="C189" i="6"/>
  <c r="D189" i="6"/>
  <c r="E189" i="6"/>
  <c r="C190" i="6"/>
  <c r="D190" i="6" s="1"/>
  <c r="C191" i="6"/>
  <c r="D191" i="6" s="1"/>
  <c r="C192" i="6"/>
  <c r="D192" i="6" s="1"/>
  <c r="C193" i="6"/>
  <c r="D193" i="6" s="1"/>
  <c r="C194" i="6"/>
  <c r="D194" i="6"/>
  <c r="E194" i="6" s="1"/>
  <c r="C195" i="6"/>
  <c r="D195" i="6"/>
  <c r="E195" i="6" s="1"/>
  <c r="C196" i="6"/>
  <c r="D196" i="6" s="1"/>
  <c r="C197" i="6"/>
  <c r="D197" i="6" s="1"/>
  <c r="C198" i="6"/>
  <c r="D198" i="6" s="1"/>
  <c r="C199" i="6"/>
  <c r="D199" i="6"/>
  <c r="E199" i="6" s="1"/>
  <c r="C200" i="6"/>
  <c r="D200" i="6"/>
  <c r="C201" i="6"/>
  <c r="D201" i="6" s="1"/>
  <c r="C202" i="6"/>
  <c r="D202" i="6" s="1"/>
  <c r="E202" i="6"/>
  <c r="C203" i="6"/>
  <c r="D203" i="6"/>
  <c r="E203" i="6" s="1"/>
  <c r="C204" i="6"/>
  <c r="D204" i="6" s="1"/>
  <c r="C205" i="6"/>
  <c r="D205" i="6"/>
  <c r="C206" i="6"/>
  <c r="D206" i="6"/>
  <c r="E206" i="6"/>
  <c r="C207" i="6"/>
  <c r="D207" i="6" s="1"/>
  <c r="C208" i="6"/>
  <c r="D208" i="6"/>
  <c r="C209" i="6"/>
  <c r="D209" i="6"/>
  <c r="E209" i="6" s="1"/>
  <c r="C210" i="6"/>
  <c r="D210" i="6" s="1"/>
  <c r="C211" i="6"/>
  <c r="D211" i="6" s="1"/>
  <c r="E211" i="6" s="1"/>
  <c r="C212" i="6"/>
  <c r="D212" i="6" s="1"/>
  <c r="E212" i="6"/>
  <c r="C213" i="6"/>
  <c r="D213" i="6" s="1"/>
  <c r="C214" i="6"/>
  <c r="D214" i="6" s="1"/>
  <c r="C215" i="6"/>
  <c r="D215" i="6"/>
  <c r="C216" i="6"/>
  <c r="D216" i="6" s="1"/>
  <c r="E216" i="6" s="1"/>
  <c r="C217" i="6"/>
  <c r="D217" i="6" s="1"/>
  <c r="C218" i="6"/>
  <c r="D218" i="6"/>
  <c r="C219" i="6"/>
  <c r="D219" i="6" s="1"/>
  <c r="E219" i="6" s="1"/>
  <c r="C220" i="6"/>
  <c r="D220" i="6" s="1"/>
  <c r="C221" i="6"/>
  <c r="D221" i="6"/>
  <c r="C222" i="6"/>
  <c r="D222" i="6"/>
  <c r="E222" i="6"/>
  <c r="C223" i="6"/>
  <c r="D223" i="6" s="1"/>
  <c r="C224" i="6"/>
  <c r="D224" i="6"/>
  <c r="C225" i="6"/>
  <c r="D225" i="6"/>
  <c r="E225" i="6" s="1"/>
  <c r="C226" i="6"/>
  <c r="D226" i="6" s="1"/>
  <c r="E226" i="6" s="1"/>
  <c r="C227" i="6"/>
  <c r="D227" i="6" s="1"/>
  <c r="E227" i="6" s="1"/>
  <c r="C228" i="6"/>
  <c r="D228" i="6" s="1"/>
  <c r="E228" i="6"/>
  <c r="C229" i="6"/>
  <c r="D229" i="6" s="1"/>
  <c r="E229" i="6" s="1"/>
  <c r="C230" i="6"/>
  <c r="D230" i="6" s="1"/>
  <c r="C231" i="6"/>
  <c r="D231" i="6"/>
  <c r="C232" i="6"/>
  <c r="D232" i="6" s="1"/>
  <c r="E232" i="6" s="1"/>
  <c r="C233" i="6"/>
  <c r="D233" i="6" s="1"/>
  <c r="C234" i="6"/>
  <c r="D234" i="6"/>
  <c r="C235" i="6"/>
  <c r="D235" i="6"/>
  <c r="E235" i="6" s="1"/>
  <c r="C236" i="6"/>
  <c r="D236" i="6" s="1"/>
  <c r="C237" i="6"/>
  <c r="D237" i="6" s="1"/>
  <c r="C238" i="6"/>
  <c r="D238" i="6"/>
  <c r="E238" i="6"/>
  <c r="C239" i="6"/>
  <c r="D239" i="6" s="1"/>
  <c r="C240" i="6"/>
  <c r="D240" i="6"/>
  <c r="C241" i="6"/>
  <c r="D241" i="6" s="1"/>
  <c r="E241" i="6" s="1"/>
  <c r="C242" i="6"/>
  <c r="D242" i="6" s="1"/>
  <c r="E242" i="6" s="1"/>
  <c r="C243" i="6"/>
  <c r="D243" i="6"/>
  <c r="E243" i="6" s="1"/>
  <c r="C244" i="6"/>
  <c r="D244" i="6"/>
  <c r="E244" i="6"/>
  <c r="C245" i="6"/>
  <c r="D245" i="6" s="1"/>
  <c r="E245" i="6" s="1"/>
  <c r="C246" i="6"/>
  <c r="D246" i="6"/>
  <c r="C247" i="6"/>
  <c r="D247" i="6"/>
  <c r="E247" i="6" s="1"/>
  <c r="C248" i="6"/>
  <c r="D248" i="6" s="1"/>
  <c r="C249" i="6"/>
  <c r="D249" i="6"/>
  <c r="C250" i="6"/>
  <c r="D250" i="6"/>
  <c r="C251" i="6"/>
  <c r="D251" i="6"/>
  <c r="E251" i="6" s="1"/>
  <c r="C252" i="6"/>
  <c r="D252" i="6" s="1"/>
  <c r="C253" i="6"/>
  <c r="D253" i="6" s="1"/>
  <c r="E253" i="6"/>
  <c r="C254" i="6"/>
  <c r="D254" i="6" s="1"/>
  <c r="E254" i="6" s="1"/>
  <c r="C255" i="6"/>
  <c r="D255" i="6" s="1"/>
  <c r="E255" i="6" s="1"/>
  <c r="C256" i="6"/>
  <c r="D256" i="6"/>
  <c r="E256" i="6" s="1"/>
  <c r="F255" i="6" s="1"/>
  <c r="C257" i="6"/>
  <c r="D257" i="6"/>
  <c r="E257" i="6"/>
  <c r="C258" i="6"/>
  <c r="D258" i="6" s="1"/>
  <c r="E258" i="6"/>
  <c r="C259" i="6"/>
  <c r="D259" i="6"/>
  <c r="E259" i="6" s="1"/>
  <c r="C260" i="6"/>
  <c r="D260" i="6"/>
  <c r="E260" i="6"/>
  <c r="C261" i="6"/>
  <c r="D261" i="6" s="1"/>
  <c r="E261" i="6" s="1"/>
  <c r="C262" i="6"/>
  <c r="D262" i="6" s="1"/>
  <c r="C263" i="6"/>
  <c r="D263" i="6" s="1"/>
  <c r="E263" i="6" s="1"/>
  <c r="C264" i="6"/>
  <c r="D264" i="6" s="1"/>
  <c r="E264" i="6" s="1"/>
  <c r="C265" i="6"/>
  <c r="D265" i="6" s="1"/>
  <c r="C266" i="6"/>
  <c r="D266" i="6" s="1"/>
  <c r="C267" i="6"/>
  <c r="D267" i="6" s="1"/>
  <c r="E267" i="6"/>
  <c r="C268" i="6"/>
  <c r="D268" i="6" s="1"/>
  <c r="C269" i="6"/>
  <c r="D269" i="6" s="1"/>
  <c r="C270" i="6"/>
  <c r="D270" i="6"/>
  <c r="E270" i="6"/>
  <c r="C271" i="6"/>
  <c r="D271" i="6" s="1"/>
  <c r="C272" i="6"/>
  <c r="D272" i="6"/>
  <c r="C273" i="6"/>
  <c r="D273" i="6" s="1"/>
  <c r="E273" i="6" s="1"/>
  <c r="C274" i="6"/>
  <c r="D274" i="6"/>
  <c r="E274" i="6" s="1"/>
  <c r="C275" i="6"/>
  <c r="D275" i="6" s="1"/>
  <c r="E275" i="6" s="1"/>
  <c r="C276" i="6"/>
  <c r="D276" i="6"/>
  <c r="E276" i="6" s="1"/>
  <c r="C277" i="6"/>
  <c r="D277" i="6" s="1"/>
  <c r="E277" i="6" s="1"/>
  <c r="C278" i="6"/>
  <c r="D278" i="6" s="1"/>
  <c r="C279" i="6"/>
  <c r="D279" i="6" s="1"/>
  <c r="C280" i="6"/>
  <c r="D280" i="6" s="1"/>
  <c r="E280" i="6" s="1"/>
  <c r="C281" i="6"/>
  <c r="D281" i="6" s="1"/>
  <c r="C282" i="6"/>
  <c r="D282" i="6" s="1"/>
  <c r="C283" i="6"/>
  <c r="D283" i="6"/>
  <c r="E283" i="6"/>
  <c r="C284" i="6"/>
  <c r="D284" i="6" s="1"/>
  <c r="C285" i="6"/>
  <c r="D285" i="6"/>
  <c r="C286" i="6"/>
  <c r="D286" i="6" s="1"/>
  <c r="E286" i="6"/>
  <c r="C287" i="6"/>
  <c r="D287" i="6" s="1"/>
  <c r="C288" i="6"/>
  <c r="D288" i="6" s="1"/>
  <c r="C289" i="6"/>
  <c r="D289" i="6"/>
  <c r="E289" i="6" s="1"/>
  <c r="C290" i="6"/>
  <c r="D290" i="6" s="1"/>
  <c r="E290" i="6" s="1"/>
  <c r="C291" i="6"/>
  <c r="D291" i="6" s="1"/>
  <c r="E291" i="6" s="1"/>
  <c r="C292" i="6"/>
  <c r="D292" i="6" s="1"/>
  <c r="E292" i="6" s="1"/>
  <c r="C293" i="6"/>
  <c r="D293" i="6" s="1"/>
  <c r="E293" i="6" s="1"/>
  <c r="C294" i="6"/>
  <c r="D294" i="6" s="1"/>
  <c r="C295" i="6"/>
  <c r="D295" i="6" s="1"/>
  <c r="C296" i="6"/>
  <c r="D296" i="6" s="1"/>
  <c r="E296" i="6" s="1"/>
  <c r="C297" i="6"/>
  <c r="D297" i="6" s="1"/>
  <c r="C298" i="6"/>
  <c r="D298" i="6" s="1"/>
  <c r="C299" i="6"/>
  <c r="D299" i="6" s="1"/>
  <c r="E299" i="6" s="1"/>
  <c r="C300" i="6"/>
  <c r="D300" i="6" s="1"/>
  <c r="C301" i="6"/>
  <c r="D301" i="6" s="1"/>
  <c r="C302" i="6"/>
  <c r="D302" i="6" s="1"/>
  <c r="E302" i="6"/>
  <c r="C303" i="6"/>
  <c r="D303" i="6" s="1"/>
  <c r="C304" i="6"/>
  <c r="D304" i="6" s="1"/>
  <c r="C305" i="6"/>
  <c r="D305" i="6"/>
  <c r="E305" i="6"/>
  <c r="C306" i="6"/>
  <c r="D306" i="6" s="1"/>
  <c r="E306" i="6" s="1"/>
  <c r="C307" i="6"/>
  <c r="D307" i="6" s="1"/>
  <c r="E307" i="6" s="1"/>
  <c r="C308" i="6"/>
  <c r="D308" i="6"/>
  <c r="E308" i="6" s="1"/>
  <c r="C309" i="6"/>
  <c r="D309" i="6" s="1"/>
  <c r="C310" i="6"/>
  <c r="D310" i="6" s="1"/>
  <c r="E310" i="6" s="1"/>
  <c r="C311" i="6"/>
  <c r="D311" i="6" s="1"/>
  <c r="C312" i="6"/>
  <c r="D312" i="6" s="1"/>
  <c r="E312" i="6"/>
  <c r="C313" i="6"/>
  <c r="D313" i="6"/>
  <c r="E313" i="6" s="1"/>
  <c r="C314" i="6"/>
  <c r="D314" i="6"/>
  <c r="E314" i="6" s="1"/>
  <c r="C315" i="6"/>
  <c r="D315" i="6"/>
  <c r="E315" i="6" s="1"/>
  <c r="C316" i="6"/>
  <c r="D316" i="6"/>
  <c r="E316" i="6" s="1"/>
  <c r="C317" i="6"/>
  <c r="D317" i="6"/>
  <c r="E317" i="6" s="1"/>
  <c r="C318" i="6"/>
  <c r="D318" i="6"/>
  <c r="C319" i="6"/>
  <c r="D319" i="6" s="1"/>
  <c r="E319" i="6" s="1"/>
  <c r="C320" i="6"/>
  <c r="D320" i="6" s="1"/>
  <c r="E320" i="6" s="1"/>
  <c r="C321" i="6"/>
  <c r="D321" i="6" s="1"/>
  <c r="C322" i="6"/>
  <c r="D322" i="6" s="1"/>
  <c r="C323" i="6"/>
  <c r="D323" i="6" s="1"/>
  <c r="C324" i="6"/>
  <c r="D324" i="6" s="1"/>
  <c r="C325" i="6"/>
  <c r="D325" i="6" s="1"/>
  <c r="C326" i="6"/>
  <c r="D326" i="6" s="1"/>
  <c r="C327" i="6"/>
  <c r="D327" i="6" s="1"/>
  <c r="C328" i="6"/>
  <c r="D328" i="6" s="1"/>
  <c r="E328" i="6" s="1"/>
  <c r="C329" i="6"/>
  <c r="D329" i="6" s="1"/>
  <c r="C330" i="6"/>
  <c r="D330" i="6" s="1"/>
  <c r="C331" i="6"/>
  <c r="D331" i="6" s="1"/>
  <c r="C332" i="6"/>
  <c r="D332" i="6" s="1"/>
  <c r="C333" i="6"/>
  <c r="D333" i="6" s="1"/>
  <c r="C334" i="6"/>
  <c r="D334" i="6" s="1"/>
  <c r="E334" i="6" s="1"/>
  <c r="C335" i="6"/>
  <c r="D335" i="6" s="1"/>
  <c r="E335" i="6" s="1"/>
  <c r="C336" i="6"/>
  <c r="D336" i="6" s="1"/>
  <c r="C337" i="6"/>
  <c r="D337" i="6" s="1"/>
  <c r="E337" i="6" s="1"/>
  <c r="C338" i="6"/>
  <c r="D338" i="6" s="1"/>
  <c r="E338" i="6" s="1"/>
  <c r="C339" i="6"/>
  <c r="D339" i="6" s="1"/>
  <c r="C340" i="6"/>
  <c r="D340" i="6" s="1"/>
  <c r="C341" i="6"/>
  <c r="D341" i="6" s="1"/>
  <c r="E341" i="6" s="1"/>
  <c r="C342" i="6"/>
  <c r="D342" i="6" s="1"/>
  <c r="C343" i="6"/>
  <c r="D343" i="6" s="1"/>
  <c r="C344" i="6"/>
  <c r="D344" i="6" s="1"/>
  <c r="E344" i="6" s="1"/>
  <c r="C345" i="6"/>
  <c r="D345" i="6" s="1"/>
  <c r="C346" i="6"/>
  <c r="D346" i="6" s="1"/>
  <c r="C347" i="6"/>
  <c r="D347" i="6" s="1"/>
  <c r="C348" i="6"/>
  <c r="D348" i="6" s="1"/>
  <c r="C349" i="6"/>
  <c r="D349" i="6" s="1"/>
  <c r="E349" i="6" s="1"/>
  <c r="C19" i="6"/>
  <c r="D19" i="6" s="1"/>
  <c r="C20" i="6"/>
  <c r="D20" i="6" s="1"/>
  <c r="E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E27" i="6" s="1"/>
  <c r="C28" i="6"/>
  <c r="D28" i="6" s="1"/>
  <c r="C29" i="6"/>
  <c r="D29" i="6" s="1"/>
  <c r="C30" i="6"/>
  <c r="D30" i="6" s="1"/>
  <c r="E30" i="6" s="1"/>
  <c r="C16" i="6"/>
  <c r="D16" i="6" s="1"/>
  <c r="C17" i="6"/>
  <c r="D17" i="6" s="1"/>
  <c r="C18" i="6"/>
  <c r="D18" i="6" s="1"/>
  <c r="E18" i="6" s="1"/>
  <c r="C15" i="6"/>
  <c r="D15" i="6" s="1"/>
  <c r="E15" i="6" s="1"/>
  <c r="C14" i="6"/>
  <c r="D14" i="6" s="1"/>
  <c r="C13" i="6"/>
  <c r="D13" i="6" s="1"/>
  <c r="C12" i="6"/>
  <c r="D12" i="6" s="1"/>
  <c r="C11" i="6"/>
  <c r="D11" i="6" s="1"/>
  <c r="E10" i="6"/>
  <c r="D10" i="6"/>
  <c r="C10" i="6"/>
  <c r="D9" i="6"/>
  <c r="E9" i="6" s="1"/>
  <c r="C9" i="6"/>
  <c r="C8" i="6"/>
  <c r="D8" i="6" s="1"/>
  <c r="C7" i="6"/>
  <c r="D7" i="6" s="1"/>
  <c r="E6" i="6"/>
  <c r="D6" i="6"/>
  <c r="C6" i="6"/>
  <c r="D5" i="6"/>
  <c r="E5" i="6" s="1"/>
  <c r="C5" i="6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F351" i="5" s="1"/>
  <c r="J351" i="5" s="1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13" i="3"/>
  <c r="G13" i="3" s="1"/>
  <c r="C14" i="3"/>
  <c r="C15" i="3"/>
  <c r="G15" i="3"/>
  <c r="C16" i="3"/>
  <c r="C17" i="3"/>
  <c r="D16" i="3" s="1"/>
  <c r="C18" i="3"/>
  <c r="D17" i="3" s="1"/>
  <c r="C19" i="3"/>
  <c r="G19" i="3"/>
  <c r="C20" i="3"/>
  <c r="G20" i="3"/>
  <c r="C21" i="3"/>
  <c r="D20" i="3" s="1"/>
  <c r="D21" i="3"/>
  <c r="C22" i="3"/>
  <c r="G22" i="3"/>
  <c r="C23" i="3"/>
  <c r="G23" i="3"/>
  <c r="C24" i="3"/>
  <c r="D23" i="3" s="1"/>
  <c r="G24" i="3"/>
  <c r="C25" i="3"/>
  <c r="D24" i="3" s="1"/>
  <c r="G25" i="3"/>
  <c r="C26" i="3"/>
  <c r="C27" i="3"/>
  <c r="C28" i="3"/>
  <c r="C29" i="3"/>
  <c r="C30" i="3"/>
  <c r="G30" i="3" s="1"/>
  <c r="C31" i="3"/>
  <c r="G31" i="3"/>
  <c r="C32" i="3"/>
  <c r="C33" i="3"/>
  <c r="D32" i="3" s="1"/>
  <c r="G33" i="3"/>
  <c r="C34" i="3"/>
  <c r="C35" i="3"/>
  <c r="D34" i="3" s="1"/>
  <c r="C36" i="3"/>
  <c r="D35" i="3" s="1"/>
  <c r="G36" i="3"/>
  <c r="C37" i="3"/>
  <c r="C38" i="3"/>
  <c r="G38" i="3"/>
  <c r="C39" i="3"/>
  <c r="G39" i="3" s="1"/>
  <c r="C40" i="3"/>
  <c r="D39" i="3" s="1"/>
  <c r="C41" i="3"/>
  <c r="D40" i="3" s="1"/>
  <c r="C42" i="3"/>
  <c r="C43" i="3"/>
  <c r="C44" i="3"/>
  <c r="G44" i="3"/>
  <c r="C45" i="3"/>
  <c r="C46" i="3"/>
  <c r="D45" i="3" s="1"/>
  <c r="G46" i="3"/>
  <c r="C47" i="3"/>
  <c r="G47" i="3" s="1"/>
  <c r="C48" i="3"/>
  <c r="D47" i="3" s="1"/>
  <c r="G48" i="3"/>
  <c r="C49" i="3"/>
  <c r="C50" i="3"/>
  <c r="C51" i="3"/>
  <c r="D50" i="3" s="1"/>
  <c r="C52" i="3"/>
  <c r="D51" i="3" s="1"/>
  <c r="G52" i="3"/>
  <c r="C53" i="3"/>
  <c r="D53" i="3"/>
  <c r="E52" i="3" s="1"/>
  <c r="C54" i="3"/>
  <c r="G54" i="3" s="1"/>
  <c r="C55" i="3"/>
  <c r="G55" i="3"/>
  <c r="C56" i="3"/>
  <c r="D55" i="3" s="1"/>
  <c r="C57" i="3"/>
  <c r="G57" i="3"/>
  <c r="C58" i="3"/>
  <c r="C59" i="3"/>
  <c r="G59" i="3"/>
  <c r="C60" i="3"/>
  <c r="C61" i="3"/>
  <c r="C62" i="3"/>
  <c r="G62" i="3" s="1"/>
  <c r="C63" i="3"/>
  <c r="G63" i="3"/>
  <c r="C64" i="3"/>
  <c r="C65" i="3"/>
  <c r="D64" i="3" s="1"/>
  <c r="G65" i="3"/>
  <c r="C66" i="3"/>
  <c r="C67" i="3"/>
  <c r="D66" i="3" s="1"/>
  <c r="E65" i="3" s="1"/>
  <c r="G67" i="3"/>
  <c r="C68" i="3"/>
  <c r="G68" i="3"/>
  <c r="C69" i="3"/>
  <c r="C70" i="3"/>
  <c r="G70" i="3"/>
  <c r="C71" i="3"/>
  <c r="G71" i="3" s="1"/>
  <c r="C72" i="3"/>
  <c r="D71" i="3" s="1"/>
  <c r="C73" i="3"/>
  <c r="D72" i="3" s="1"/>
  <c r="C74" i="3"/>
  <c r="C75" i="3"/>
  <c r="C76" i="3"/>
  <c r="G76" i="3"/>
  <c r="C77" i="3"/>
  <c r="C78" i="3"/>
  <c r="D77" i="3" s="1"/>
  <c r="G78" i="3"/>
  <c r="C79" i="3"/>
  <c r="G79" i="3" s="1"/>
  <c r="C80" i="3"/>
  <c r="D79" i="3" s="1"/>
  <c r="G80" i="3"/>
  <c r="C81" i="3"/>
  <c r="C82" i="3"/>
  <c r="C83" i="3"/>
  <c r="D82" i="3" s="1"/>
  <c r="C84" i="3"/>
  <c r="D83" i="3" s="1"/>
  <c r="C85" i="3"/>
  <c r="D85" i="3"/>
  <c r="E84" i="3" s="1"/>
  <c r="C86" i="3"/>
  <c r="G86" i="3" s="1"/>
  <c r="C87" i="3"/>
  <c r="D87" i="3"/>
  <c r="G87" i="3"/>
  <c r="C88" i="3"/>
  <c r="G88" i="3" s="1"/>
  <c r="C89" i="3"/>
  <c r="D88" i="3" s="1"/>
  <c r="C90" i="3"/>
  <c r="C91" i="3"/>
  <c r="G91" i="3"/>
  <c r="C92" i="3"/>
  <c r="C93" i="3"/>
  <c r="D92" i="3" s="1"/>
  <c r="G93" i="3"/>
  <c r="C94" i="3"/>
  <c r="C95" i="3"/>
  <c r="D94" i="3" s="1"/>
  <c r="G95" i="3"/>
  <c r="C96" i="3"/>
  <c r="C97" i="3"/>
  <c r="C98" i="3"/>
  <c r="G98" i="3"/>
  <c r="C99" i="3"/>
  <c r="C100" i="3"/>
  <c r="G100" i="3" s="1"/>
  <c r="C101" i="3"/>
  <c r="G101" i="3" s="1"/>
  <c r="C102" i="3"/>
  <c r="G102" i="3" s="1"/>
  <c r="C103" i="3"/>
  <c r="D103" i="3"/>
  <c r="C104" i="3"/>
  <c r="G104" i="3" s="1"/>
  <c r="C105" i="3"/>
  <c r="C106" i="3"/>
  <c r="D105" i="3" s="1"/>
  <c r="C107" i="3"/>
  <c r="G107" i="3"/>
  <c r="C108" i="3"/>
  <c r="G108" i="3" s="1"/>
  <c r="C109" i="3"/>
  <c r="D108" i="3" s="1"/>
  <c r="G109" i="3"/>
  <c r="C110" i="3"/>
  <c r="D109" i="3" s="1"/>
  <c r="C111" i="3"/>
  <c r="D110" i="3" s="1"/>
  <c r="G111" i="3"/>
  <c r="C112" i="3"/>
  <c r="D112" i="3"/>
  <c r="E111" i="3" s="1"/>
  <c r="C113" i="3"/>
  <c r="D113" i="3"/>
  <c r="G113" i="3"/>
  <c r="C114" i="3"/>
  <c r="G114" i="3" s="1"/>
  <c r="C115" i="3"/>
  <c r="D114" i="3" s="1"/>
  <c r="G115" i="3"/>
  <c r="C116" i="3"/>
  <c r="C117" i="3"/>
  <c r="C118" i="3"/>
  <c r="C119" i="3"/>
  <c r="G119" i="3" s="1"/>
  <c r="C120" i="3"/>
  <c r="G120" i="3" s="1"/>
  <c r="C121" i="3"/>
  <c r="C122" i="3"/>
  <c r="C123" i="3"/>
  <c r="D122" i="3" s="1"/>
  <c r="C124" i="3"/>
  <c r="G124" i="3" s="1"/>
  <c r="C125" i="3"/>
  <c r="G125" i="3"/>
  <c r="C126" i="3"/>
  <c r="D125" i="3" s="1"/>
  <c r="C127" i="3"/>
  <c r="G127" i="3"/>
  <c r="C128" i="3"/>
  <c r="C129" i="3"/>
  <c r="D128" i="3" s="1"/>
  <c r="C130" i="3"/>
  <c r="G130" i="3" s="1"/>
  <c r="C131" i="3"/>
  <c r="D130" i="3" s="1"/>
  <c r="C132" i="3"/>
  <c r="D131" i="3" s="1"/>
  <c r="C133" i="3"/>
  <c r="G133" i="3"/>
  <c r="C134" i="3"/>
  <c r="D133" i="3" s="1"/>
  <c r="E132" i="3" s="1"/>
  <c r="C135" i="3"/>
  <c r="G135" i="3"/>
  <c r="C136" i="3"/>
  <c r="D135" i="3" s="1"/>
  <c r="C137" i="3"/>
  <c r="D136" i="3" s="1"/>
  <c r="C138" i="3"/>
  <c r="D137" i="3" s="1"/>
  <c r="E136" i="3" s="1"/>
  <c r="C139" i="3"/>
  <c r="C140" i="3"/>
  <c r="G140" i="3"/>
  <c r="C141" i="3"/>
  <c r="G141" i="3"/>
  <c r="C142" i="3"/>
  <c r="C143" i="3"/>
  <c r="G143" i="3"/>
  <c r="C144" i="3"/>
  <c r="G144" i="3" s="1"/>
  <c r="C145" i="3"/>
  <c r="D144" i="3" s="1"/>
  <c r="G145" i="3"/>
  <c r="C146" i="3"/>
  <c r="G146" i="3" s="1"/>
  <c r="C147" i="3"/>
  <c r="D146" i="3" s="1"/>
  <c r="G147" i="3"/>
  <c r="C148" i="3"/>
  <c r="G148" i="3" s="1"/>
  <c r="C149" i="3"/>
  <c r="D148" i="3" s="1"/>
  <c r="C150" i="3"/>
  <c r="G150" i="3"/>
  <c r="C151" i="3"/>
  <c r="D150" i="3" s="1"/>
  <c r="E149" i="3" s="1"/>
  <c r="C152" i="3"/>
  <c r="C153" i="3"/>
  <c r="C154" i="3"/>
  <c r="G154" i="3"/>
  <c r="C155" i="3"/>
  <c r="C156" i="3"/>
  <c r="D155" i="3" s="1"/>
  <c r="G156" i="3"/>
  <c r="C157" i="3"/>
  <c r="G157" i="3" s="1"/>
  <c r="C158" i="3"/>
  <c r="G158" i="3"/>
  <c r="C159" i="3"/>
  <c r="D158" i="3" s="1"/>
  <c r="G159" i="3"/>
  <c r="C160" i="3"/>
  <c r="C161" i="3"/>
  <c r="D160" i="3" s="1"/>
  <c r="E159" i="3" s="1"/>
  <c r="C162" i="3"/>
  <c r="G162" i="3" s="1"/>
  <c r="C163" i="3"/>
  <c r="D162" i="3" s="1"/>
  <c r="C164" i="3"/>
  <c r="G164" i="3" s="1"/>
  <c r="C165" i="3"/>
  <c r="C166" i="3"/>
  <c r="G166" i="3"/>
  <c r="C167" i="3"/>
  <c r="C168" i="3"/>
  <c r="D167" i="3" s="1"/>
  <c r="C169" i="3"/>
  <c r="G169" i="3" s="1"/>
  <c r="C170" i="3"/>
  <c r="D169" i="3" s="1"/>
  <c r="C171" i="3"/>
  <c r="D171" i="3"/>
  <c r="E170" i="3" s="1"/>
  <c r="C172" i="3"/>
  <c r="G172" i="3"/>
  <c r="C173" i="3"/>
  <c r="C174" i="3"/>
  <c r="D173" i="3" s="1"/>
  <c r="G174" i="3"/>
  <c r="C175" i="3"/>
  <c r="C176" i="3"/>
  <c r="C177" i="3"/>
  <c r="C178" i="3"/>
  <c r="G178" i="3"/>
  <c r="C179" i="3"/>
  <c r="C180" i="3"/>
  <c r="G180" i="3" s="1"/>
  <c r="C181" i="3"/>
  <c r="G181" i="3"/>
  <c r="C182" i="3"/>
  <c r="G182" i="3" s="1"/>
  <c r="C183" i="3"/>
  <c r="D182" i="3" s="1"/>
  <c r="C184" i="3"/>
  <c r="D183" i="3" s="1"/>
  <c r="C185" i="3"/>
  <c r="G185" i="3"/>
  <c r="C186" i="3"/>
  <c r="G186" i="3" s="1"/>
  <c r="C187" i="3"/>
  <c r="D186" i="3" s="1"/>
  <c r="D187" i="3"/>
  <c r="G187" i="3"/>
  <c r="C188" i="3"/>
  <c r="G188" i="3" s="1"/>
  <c r="C189" i="3"/>
  <c r="D188" i="3" s="1"/>
  <c r="E187" i="3" s="1"/>
  <c r="G189" i="3"/>
  <c r="C190" i="3"/>
  <c r="D189" i="3" s="1"/>
  <c r="C191" i="3"/>
  <c r="D191" i="3"/>
  <c r="E190" i="3" s="1"/>
  <c r="C192" i="3"/>
  <c r="G192" i="3" s="1"/>
  <c r="C193" i="3"/>
  <c r="D192" i="3" s="1"/>
  <c r="C194" i="3"/>
  <c r="G194" i="3" s="1"/>
  <c r="C195" i="3"/>
  <c r="D194" i="3" s="1"/>
  <c r="C196" i="3"/>
  <c r="D195" i="3" s="1"/>
  <c r="C197" i="3"/>
  <c r="C198" i="3"/>
  <c r="C199" i="3"/>
  <c r="G199" i="3"/>
  <c r="C200" i="3"/>
  <c r="G200" i="3" s="1"/>
  <c r="D200" i="3"/>
  <c r="C201" i="3"/>
  <c r="G201" i="3"/>
  <c r="C202" i="3"/>
  <c r="G202" i="3" s="1"/>
  <c r="C203" i="3"/>
  <c r="D202" i="3" s="1"/>
  <c r="G203" i="3"/>
  <c r="C204" i="3"/>
  <c r="C205" i="3"/>
  <c r="D204" i="3" s="1"/>
  <c r="E203" i="3" s="1"/>
  <c r="C206" i="3"/>
  <c r="D205" i="3" s="1"/>
  <c r="C207" i="3"/>
  <c r="D206" i="3" s="1"/>
  <c r="G207" i="3"/>
  <c r="C208" i="3"/>
  <c r="G208" i="3" s="1"/>
  <c r="D208" i="3"/>
  <c r="E207" i="3" s="1"/>
  <c r="C209" i="3"/>
  <c r="G209" i="3"/>
  <c r="C210" i="3"/>
  <c r="G210" i="3" s="1"/>
  <c r="C211" i="3"/>
  <c r="D210" i="3" s="1"/>
  <c r="C212" i="3"/>
  <c r="G212" i="3"/>
  <c r="C213" i="3"/>
  <c r="D212" i="3" s="1"/>
  <c r="E211" i="3" s="1"/>
  <c r="C214" i="3"/>
  <c r="G214" i="3"/>
  <c r="C215" i="3"/>
  <c r="C216" i="3"/>
  <c r="D215" i="3" s="1"/>
  <c r="G216" i="3"/>
  <c r="C217" i="3"/>
  <c r="C218" i="3"/>
  <c r="D217" i="3" s="1"/>
  <c r="E216" i="3" s="1"/>
  <c r="G218" i="3"/>
  <c r="C219" i="3"/>
  <c r="C220" i="3"/>
  <c r="D219" i="3" s="1"/>
  <c r="E218" i="3" s="1"/>
  <c r="F217" i="3" s="1"/>
  <c r="G220" i="3"/>
  <c r="C221" i="3"/>
  <c r="C222" i="3"/>
  <c r="D221" i="3" s="1"/>
  <c r="E220" i="3" s="1"/>
  <c r="F219" i="3" s="1"/>
  <c r="G222" i="3"/>
  <c r="C223" i="3"/>
  <c r="C224" i="3"/>
  <c r="D223" i="3" s="1"/>
  <c r="G224" i="3"/>
  <c r="C225" i="3"/>
  <c r="G225" i="3"/>
  <c r="C226" i="3"/>
  <c r="C227" i="3"/>
  <c r="D226" i="3" s="1"/>
  <c r="G227" i="3"/>
  <c r="C228" i="3"/>
  <c r="G228" i="3" s="1"/>
  <c r="C229" i="3"/>
  <c r="G229" i="3" s="1"/>
  <c r="C230" i="3"/>
  <c r="G230" i="3" s="1"/>
  <c r="C231" i="3"/>
  <c r="D230" i="3" s="1"/>
  <c r="C232" i="3"/>
  <c r="G232" i="3"/>
  <c r="C233" i="3"/>
  <c r="D232" i="3" s="1"/>
  <c r="E231" i="3" s="1"/>
  <c r="C234" i="3"/>
  <c r="D233" i="3" s="1"/>
  <c r="G234" i="3"/>
  <c r="C235" i="3"/>
  <c r="D234" i="3" s="1"/>
  <c r="C236" i="3"/>
  <c r="D235" i="3" s="1"/>
  <c r="E234" i="3" s="1"/>
  <c r="G236" i="3"/>
  <c r="C237" i="3"/>
  <c r="D236" i="3" s="1"/>
  <c r="E235" i="3" s="1"/>
  <c r="C238" i="3"/>
  <c r="D237" i="3" s="1"/>
  <c r="E236" i="3" s="1"/>
  <c r="F235" i="3" s="1"/>
  <c r="G238" i="3"/>
  <c r="C239" i="3"/>
  <c r="D238" i="3" s="1"/>
  <c r="C240" i="3"/>
  <c r="D239" i="3" s="1"/>
  <c r="E238" i="3" s="1"/>
  <c r="F237" i="3" s="1"/>
  <c r="G240" i="3"/>
  <c r="C241" i="3"/>
  <c r="C242" i="3"/>
  <c r="D241" i="3" s="1"/>
  <c r="E240" i="3" s="1"/>
  <c r="F239" i="3" s="1"/>
  <c r="C243" i="3"/>
  <c r="G243" i="3" s="1"/>
  <c r="C244" i="3"/>
  <c r="G244" i="3" s="1"/>
  <c r="D244" i="3"/>
  <c r="C245" i="3"/>
  <c r="G245" i="3" s="1"/>
  <c r="C246" i="3"/>
  <c r="C247" i="3"/>
  <c r="C248" i="3"/>
  <c r="G248" i="3" s="1"/>
  <c r="C249" i="3"/>
  <c r="C250" i="3"/>
  <c r="D249" i="3" s="1"/>
  <c r="C251" i="3"/>
  <c r="G251" i="3" s="1"/>
  <c r="C252" i="3"/>
  <c r="G252" i="3" s="1"/>
  <c r="C253" i="3"/>
  <c r="D252" i="3" s="1"/>
  <c r="C254" i="3"/>
  <c r="D253" i="3" s="1"/>
  <c r="C255" i="3"/>
  <c r="D254" i="3" s="1"/>
  <c r="C256" i="3"/>
  <c r="D256" i="3"/>
  <c r="E255" i="3" s="1"/>
  <c r="C257" i="3"/>
  <c r="G257" i="3"/>
  <c r="C258" i="3"/>
  <c r="G258" i="3" s="1"/>
  <c r="C259" i="3"/>
  <c r="D258" i="3" s="1"/>
  <c r="C260" i="3"/>
  <c r="D259" i="3" s="1"/>
  <c r="C261" i="3"/>
  <c r="D261" i="3"/>
  <c r="C262" i="3"/>
  <c r="G262" i="3" s="1"/>
  <c r="C263" i="3"/>
  <c r="G263" i="3"/>
  <c r="C264" i="3"/>
  <c r="G264" i="3" s="1"/>
  <c r="C265" i="3"/>
  <c r="D264" i="3" s="1"/>
  <c r="C266" i="3"/>
  <c r="C267" i="3"/>
  <c r="D266" i="3" s="1"/>
  <c r="E265" i="3" s="1"/>
  <c r="C268" i="3"/>
  <c r="D267" i="3" s="1"/>
  <c r="C269" i="3"/>
  <c r="G269" i="3"/>
  <c r="C270" i="3"/>
  <c r="D269" i="3" s="1"/>
  <c r="E268" i="3" s="1"/>
  <c r="C271" i="3"/>
  <c r="G271" i="3"/>
  <c r="C272" i="3"/>
  <c r="G272" i="3"/>
  <c r="C273" i="3"/>
  <c r="G273" i="3" s="1"/>
  <c r="C274" i="3"/>
  <c r="D273" i="3" s="1"/>
  <c r="G274" i="3"/>
  <c r="C275" i="3"/>
  <c r="G275" i="3"/>
  <c r="C276" i="3"/>
  <c r="D275" i="3" s="1"/>
  <c r="E274" i="3" s="1"/>
  <c r="C277" i="3"/>
  <c r="C278" i="3"/>
  <c r="G278" i="3" s="1"/>
  <c r="C279" i="3"/>
  <c r="G279" i="3"/>
  <c r="C280" i="3"/>
  <c r="G280" i="3" s="1"/>
  <c r="C281" i="3"/>
  <c r="C282" i="3"/>
  <c r="C283" i="3"/>
  <c r="G283" i="3" s="1"/>
  <c r="C284" i="3"/>
  <c r="G284" i="3"/>
  <c r="C285" i="3"/>
  <c r="D284" i="3" s="1"/>
  <c r="C286" i="3"/>
  <c r="D285" i="3" s="1"/>
  <c r="G286" i="3"/>
  <c r="C287" i="3"/>
  <c r="D286" i="3" s="1"/>
  <c r="E285" i="3" s="1"/>
  <c r="C288" i="3"/>
  <c r="D287" i="3" s="1"/>
  <c r="C289" i="3"/>
  <c r="G289" i="3" s="1"/>
  <c r="C290" i="3"/>
  <c r="D289" i="3" s="1"/>
  <c r="E288" i="3" s="1"/>
  <c r="C291" i="3"/>
  <c r="G291" i="3"/>
  <c r="C292" i="3"/>
  <c r="D291" i="3" s="1"/>
  <c r="E290" i="3" s="1"/>
  <c r="F289" i="3" s="1"/>
  <c r="C293" i="3"/>
  <c r="D292" i="3" s="1"/>
  <c r="C294" i="3"/>
  <c r="G294" i="3"/>
  <c r="C295" i="3"/>
  <c r="D294" i="3" s="1"/>
  <c r="C296" i="3"/>
  <c r="D295" i="3" s="1"/>
  <c r="C297" i="3"/>
  <c r="G297" i="3" s="1"/>
  <c r="C298" i="3"/>
  <c r="G298" i="3" s="1"/>
  <c r="C299" i="3"/>
  <c r="G299" i="3" s="1"/>
  <c r="D299" i="3"/>
  <c r="C300" i="3"/>
  <c r="G300" i="3"/>
  <c r="C301" i="3"/>
  <c r="D300" i="3" s="1"/>
  <c r="C302" i="3"/>
  <c r="D301" i="3" s="1"/>
  <c r="C303" i="3"/>
  <c r="G303" i="3" s="1"/>
  <c r="D303" i="3"/>
  <c r="E302" i="3" s="1"/>
  <c r="C304" i="3"/>
  <c r="G304" i="3" s="1"/>
  <c r="C305" i="3"/>
  <c r="G305" i="3" s="1"/>
  <c r="C306" i="3"/>
  <c r="G306" i="3"/>
  <c r="C307" i="3"/>
  <c r="G307" i="3" s="1"/>
  <c r="C308" i="3"/>
  <c r="D307" i="3" s="1"/>
  <c r="G308" i="3"/>
  <c r="C309" i="3"/>
  <c r="C310" i="3"/>
  <c r="G310" i="3"/>
  <c r="C311" i="3"/>
  <c r="G311" i="3" s="1"/>
  <c r="C312" i="3"/>
  <c r="G312" i="3" s="1"/>
  <c r="C313" i="3"/>
  <c r="G313" i="3" s="1"/>
  <c r="C314" i="3"/>
  <c r="G314" i="3"/>
  <c r="C315" i="3"/>
  <c r="G315" i="3"/>
  <c r="C316" i="3"/>
  <c r="G316" i="3" s="1"/>
  <c r="C317" i="3"/>
  <c r="C318" i="3"/>
  <c r="G318" i="3"/>
  <c r="C319" i="3"/>
  <c r="G319" i="3"/>
  <c r="C320" i="3"/>
  <c r="G320" i="3" s="1"/>
  <c r="D320" i="3"/>
  <c r="C321" i="3"/>
  <c r="G321" i="3"/>
  <c r="C322" i="3"/>
  <c r="G322" i="3" s="1"/>
  <c r="C323" i="3"/>
  <c r="G323" i="3"/>
  <c r="C324" i="3"/>
  <c r="G324" i="3" s="1"/>
  <c r="C325" i="3"/>
  <c r="D324" i="3" s="1"/>
  <c r="C326" i="3"/>
  <c r="D325" i="3" s="1"/>
  <c r="C327" i="3"/>
  <c r="G327" i="3"/>
  <c r="C328" i="3"/>
  <c r="G328" i="3" s="1"/>
  <c r="C329" i="3"/>
  <c r="D328" i="3" s="1"/>
  <c r="G329" i="3"/>
  <c r="C330" i="3"/>
  <c r="G330" i="3" s="1"/>
  <c r="C331" i="3"/>
  <c r="G331" i="3" s="1"/>
  <c r="D331" i="3"/>
  <c r="C332" i="3"/>
  <c r="G332" i="3"/>
  <c r="C333" i="3"/>
  <c r="D332" i="3" s="1"/>
  <c r="C334" i="3"/>
  <c r="D333" i="3" s="1"/>
  <c r="C335" i="3"/>
  <c r="G335" i="3" s="1"/>
  <c r="D335" i="3"/>
  <c r="E334" i="3" s="1"/>
  <c r="C336" i="3"/>
  <c r="G336" i="3" s="1"/>
  <c r="C337" i="3"/>
  <c r="G337" i="3" s="1"/>
  <c r="C338" i="3"/>
  <c r="G338" i="3"/>
  <c r="C339" i="3"/>
  <c r="G339" i="3" s="1"/>
  <c r="C340" i="3"/>
  <c r="D339" i="3" s="1"/>
  <c r="G340" i="3"/>
  <c r="C341" i="3"/>
  <c r="C342" i="3"/>
  <c r="G342" i="3"/>
  <c r="C343" i="3"/>
  <c r="G343" i="3" s="1"/>
  <c r="C344" i="3"/>
  <c r="G344" i="3" s="1"/>
  <c r="C345" i="3"/>
  <c r="G345" i="3" s="1"/>
  <c r="C346" i="3"/>
  <c r="G346" i="3"/>
  <c r="C347" i="3"/>
  <c r="G347" i="3"/>
  <c r="C348" i="3"/>
  <c r="G348" i="3" s="1"/>
  <c r="G349" i="3"/>
  <c r="G3" i="3"/>
  <c r="C4" i="3"/>
  <c r="G4" i="3" s="1"/>
  <c r="C12" i="3"/>
  <c r="G12" i="3" s="1"/>
  <c r="C11" i="3"/>
  <c r="G11" i="3" s="1"/>
  <c r="C10" i="3"/>
  <c r="D11" i="3" s="1"/>
  <c r="C9" i="3"/>
  <c r="G9" i="3" s="1"/>
  <c r="D8" i="3"/>
  <c r="E7" i="3" s="1"/>
  <c r="C8" i="3"/>
  <c r="G8" i="3" s="1"/>
  <c r="C7" i="3"/>
  <c r="D6" i="3" s="1"/>
  <c r="C6" i="3"/>
  <c r="G5" i="3"/>
  <c r="C5" i="3"/>
  <c r="D312" i="3" l="1"/>
  <c r="E298" i="3"/>
  <c r="F297" i="3" s="1"/>
  <c r="D240" i="3"/>
  <c r="E239" i="3" s="1"/>
  <c r="G241" i="3"/>
  <c r="D222" i="3"/>
  <c r="G223" i="3"/>
  <c r="D214" i="3"/>
  <c r="G215" i="3"/>
  <c r="D197" i="3"/>
  <c r="G198" i="3"/>
  <c r="D172" i="3"/>
  <c r="E171" i="3" s="1"/>
  <c r="G173" i="3"/>
  <c r="D27" i="3"/>
  <c r="G28" i="3"/>
  <c r="D344" i="3"/>
  <c r="E324" i="3"/>
  <c r="D246" i="3"/>
  <c r="E245" i="3" s="1"/>
  <c r="G247" i="3"/>
  <c r="G176" i="3"/>
  <c r="D175" i="3"/>
  <c r="E174" i="3" s="1"/>
  <c r="D170" i="3"/>
  <c r="G171" i="3"/>
  <c r="D138" i="3"/>
  <c r="G139" i="3"/>
  <c r="D95" i="3"/>
  <c r="E94" i="3" s="1"/>
  <c r="G96" i="3"/>
  <c r="D293" i="3"/>
  <c r="E292" i="3" s="1"/>
  <c r="F291" i="3" s="1"/>
  <c r="D268" i="3"/>
  <c r="E267" i="3" s="1"/>
  <c r="F266" i="3" s="1"/>
  <c r="D211" i="3"/>
  <c r="D174" i="3"/>
  <c r="G175" i="3"/>
  <c r="D152" i="3"/>
  <c r="G153" i="3"/>
  <c r="G142" i="3"/>
  <c r="D141" i="3"/>
  <c r="D132" i="3"/>
  <c r="E131" i="3" s="1"/>
  <c r="E86" i="3"/>
  <c r="F85" i="3" s="1"/>
  <c r="D59" i="3"/>
  <c r="G60" i="3"/>
  <c r="D26" i="3"/>
  <c r="G27" i="3"/>
  <c r="G277" i="3"/>
  <c r="D276" i="3"/>
  <c r="E275" i="3" s="1"/>
  <c r="G261" i="3"/>
  <c r="D260" i="3"/>
  <c r="E259" i="3" s="1"/>
  <c r="D178" i="3"/>
  <c r="G179" i="3"/>
  <c r="D164" i="3"/>
  <c r="G165" i="3"/>
  <c r="D7" i="3"/>
  <c r="D317" i="3"/>
  <c r="D278" i="3"/>
  <c r="D255" i="3"/>
  <c r="G256" i="3"/>
  <c r="G246" i="3"/>
  <c r="D245" i="3"/>
  <c r="D216" i="3"/>
  <c r="E215" i="3" s="1"/>
  <c r="G217" i="3"/>
  <c r="D196" i="3"/>
  <c r="E195" i="3" s="1"/>
  <c r="D166" i="3"/>
  <c r="E165" i="3" s="1"/>
  <c r="G167" i="3"/>
  <c r="D140" i="3"/>
  <c r="D124" i="3"/>
  <c r="E123" i="3" s="1"/>
  <c r="D100" i="3"/>
  <c r="E99" i="3" s="1"/>
  <c r="D89" i="3"/>
  <c r="G90" i="3"/>
  <c r="D67" i="3"/>
  <c r="G6" i="3"/>
  <c r="D347" i="3"/>
  <c r="D341" i="3"/>
  <c r="E340" i="3" s="1"/>
  <c r="G334" i="3"/>
  <c r="D319" i="3"/>
  <c r="E318" i="3" s="1"/>
  <c r="D316" i="3"/>
  <c r="D315" i="3"/>
  <c r="D309" i="3"/>
  <c r="E308" i="3" s="1"/>
  <c r="G302" i="3"/>
  <c r="G295" i="3"/>
  <c r="G293" i="3"/>
  <c r="E284" i="3"/>
  <c r="D283" i="3"/>
  <c r="D272" i="3"/>
  <c r="E271" i="3" s="1"/>
  <c r="D270" i="3"/>
  <c r="G259" i="3"/>
  <c r="D257" i="3"/>
  <c r="D248" i="3"/>
  <c r="E247" i="3" s="1"/>
  <c r="F246" i="3" s="1"/>
  <c r="G242" i="3"/>
  <c r="G226" i="3"/>
  <c r="D225" i="3"/>
  <c r="E224" i="3" s="1"/>
  <c r="D224" i="3"/>
  <c r="D218" i="3"/>
  <c r="G219" i="3"/>
  <c r="D203" i="3"/>
  <c r="G204" i="3"/>
  <c r="G193" i="3"/>
  <c r="D190" i="3"/>
  <c r="G191" i="3"/>
  <c r="G183" i="3"/>
  <c r="D180" i="3"/>
  <c r="G160" i="3"/>
  <c r="D159" i="3"/>
  <c r="E158" i="3" s="1"/>
  <c r="F157" i="3" s="1"/>
  <c r="D157" i="3"/>
  <c r="E156" i="3" s="1"/>
  <c r="D154" i="3"/>
  <c r="G155" i="3"/>
  <c r="D151" i="3"/>
  <c r="G137" i="3"/>
  <c r="D134" i="3"/>
  <c r="G129" i="3"/>
  <c r="D126" i="3"/>
  <c r="E125" i="3" s="1"/>
  <c r="F124" i="3" s="1"/>
  <c r="D120" i="3"/>
  <c r="E121" i="3" s="1"/>
  <c r="F120" i="3" s="1"/>
  <c r="G121" i="3"/>
  <c r="G117" i="3"/>
  <c r="D116" i="3"/>
  <c r="E115" i="3" s="1"/>
  <c r="G110" i="3"/>
  <c r="D102" i="3"/>
  <c r="G103" i="3"/>
  <c r="D97" i="3"/>
  <c r="E96" i="3" s="1"/>
  <c r="F95" i="3" s="1"/>
  <c r="D91" i="3"/>
  <c r="G92" i="3"/>
  <c r="D80" i="3"/>
  <c r="E81" i="3" s="1"/>
  <c r="G81" i="3"/>
  <c r="G72" i="3"/>
  <c r="D69" i="3"/>
  <c r="D56" i="3"/>
  <c r="D48" i="3"/>
  <c r="E49" i="3" s="1"/>
  <c r="G49" i="3"/>
  <c r="G40" i="3"/>
  <c r="D37" i="3"/>
  <c r="E36" i="3" s="1"/>
  <c r="D31" i="3"/>
  <c r="G32" i="3"/>
  <c r="D29" i="3"/>
  <c r="D336" i="3"/>
  <c r="D327" i="3"/>
  <c r="E326" i="3" s="1"/>
  <c r="F325" i="3" s="1"/>
  <c r="D323" i="3"/>
  <c r="D304" i="3"/>
  <c r="D5" i="3"/>
  <c r="D9" i="3"/>
  <c r="D12" i="3"/>
  <c r="D343" i="3"/>
  <c r="E342" i="3" s="1"/>
  <c r="F341" i="3" s="1"/>
  <c r="D340" i="3"/>
  <c r="E332" i="3"/>
  <c r="F333" i="3" s="1"/>
  <c r="G326" i="3"/>
  <c r="D311" i="3"/>
  <c r="D308" i="3"/>
  <c r="E300" i="3"/>
  <c r="F299" i="3" s="1"/>
  <c r="D297" i="3"/>
  <c r="E296" i="3" s="1"/>
  <c r="G290" i="3"/>
  <c r="G287" i="3"/>
  <c r="G285" i="3"/>
  <c r="D277" i="3"/>
  <c r="G267" i="3"/>
  <c r="G254" i="3"/>
  <c r="D251" i="3"/>
  <c r="E250" i="3" s="1"/>
  <c r="G239" i="3"/>
  <c r="G237" i="3"/>
  <c r="G235" i="3"/>
  <c r="G233" i="3"/>
  <c r="G231" i="3"/>
  <c r="D220" i="3"/>
  <c r="E219" i="3" s="1"/>
  <c r="G221" i="3"/>
  <c r="G206" i="3"/>
  <c r="G195" i="3"/>
  <c r="E191" i="3"/>
  <c r="E181" i="3"/>
  <c r="D176" i="3"/>
  <c r="E175" i="3" s="1"/>
  <c r="G177" i="3"/>
  <c r="D168" i="3"/>
  <c r="D143" i="3"/>
  <c r="E142" i="3" s="1"/>
  <c r="E135" i="3"/>
  <c r="G131" i="3"/>
  <c r="G123" i="3"/>
  <c r="D111" i="3"/>
  <c r="E110" i="3" s="1"/>
  <c r="G112" i="3"/>
  <c r="D98" i="3"/>
  <c r="G99" i="3"/>
  <c r="D96" i="3"/>
  <c r="E95" i="3" s="1"/>
  <c r="G97" i="3"/>
  <c r="D93" i="3"/>
  <c r="G94" i="3"/>
  <c r="G83" i="3"/>
  <c r="D74" i="3"/>
  <c r="E73" i="3" s="1"/>
  <c r="G75" i="3"/>
  <c r="D63" i="3"/>
  <c r="G64" i="3"/>
  <c r="D61" i="3"/>
  <c r="E60" i="3" s="1"/>
  <c r="G51" i="3"/>
  <c r="D42" i="3"/>
  <c r="G43" i="3"/>
  <c r="D15" i="3"/>
  <c r="G16" i="3"/>
  <c r="F352" i="5"/>
  <c r="J352" i="5" s="1"/>
  <c r="F350" i="5"/>
  <c r="J350" i="5" s="1"/>
  <c r="F353" i="5"/>
  <c r="J353" i="5" s="1"/>
  <c r="F175" i="6"/>
  <c r="G178" i="6" s="1"/>
  <c r="D274" i="3"/>
  <c r="D271" i="3"/>
  <c r="E270" i="3" s="1"/>
  <c r="F269" i="3" s="1"/>
  <c r="G270" i="3"/>
  <c r="G268" i="3"/>
  <c r="D265" i="3"/>
  <c r="D262" i="3"/>
  <c r="G255" i="3"/>
  <c r="G253" i="3"/>
  <c r="D213" i="3"/>
  <c r="E214" i="3" s="1"/>
  <c r="F215" i="3" s="1"/>
  <c r="G211" i="3"/>
  <c r="D198" i="3"/>
  <c r="G196" i="3"/>
  <c r="G190" i="3"/>
  <c r="E185" i="3"/>
  <c r="F186" i="3" s="1"/>
  <c r="D184" i="3"/>
  <c r="E172" i="3"/>
  <c r="G170" i="3"/>
  <c r="G163" i="3"/>
  <c r="G161" i="3"/>
  <c r="D153" i="3"/>
  <c r="E154" i="3" s="1"/>
  <c r="F155" i="3" s="1"/>
  <c r="G151" i="3"/>
  <c r="G149" i="3"/>
  <c r="D142" i="3"/>
  <c r="E143" i="3" s="1"/>
  <c r="D139" i="3"/>
  <c r="G138" i="3"/>
  <c r="G136" i="3"/>
  <c r="G134" i="3"/>
  <c r="G132" i="3"/>
  <c r="G126" i="3"/>
  <c r="D121" i="3"/>
  <c r="D90" i="3"/>
  <c r="E89" i="3" s="1"/>
  <c r="G84" i="3"/>
  <c r="D75" i="3"/>
  <c r="E76" i="3" s="1"/>
  <c r="G73" i="3"/>
  <c r="D58" i="3"/>
  <c r="G56" i="3"/>
  <c r="D43" i="3"/>
  <c r="E44" i="3" s="1"/>
  <c r="G41" i="3"/>
  <c r="G35" i="3"/>
  <c r="D19" i="3"/>
  <c r="E20" i="3" s="1"/>
  <c r="F19" i="3" s="1"/>
  <c r="G17" i="3"/>
  <c r="D14" i="3"/>
  <c r="F75" i="6"/>
  <c r="G78" i="6" s="1"/>
  <c r="E263" i="3"/>
  <c r="F264" i="3" s="1"/>
  <c r="E258" i="3"/>
  <c r="D250" i="3"/>
  <c r="E251" i="3" s="1"/>
  <c r="D242" i="3"/>
  <c r="E243" i="3" s="1"/>
  <c r="F244" i="3" s="1"/>
  <c r="D231" i="3"/>
  <c r="E232" i="3" s="1"/>
  <c r="F233" i="3" s="1"/>
  <c r="E199" i="3"/>
  <c r="E188" i="3"/>
  <c r="F189" i="3" s="1"/>
  <c r="D156" i="3"/>
  <c r="E155" i="3" s="1"/>
  <c r="D118" i="3"/>
  <c r="D106" i="3"/>
  <c r="D101" i="3"/>
  <c r="E15" i="3"/>
  <c r="D13" i="3"/>
  <c r="G14" i="3"/>
  <c r="D18" i="3"/>
  <c r="E19" i="3" s="1"/>
  <c r="F18" i="3" s="1"/>
  <c r="F4" i="5"/>
  <c r="E329" i="6"/>
  <c r="E311" i="6"/>
  <c r="F311" i="6" s="1"/>
  <c r="G312" i="6" s="1"/>
  <c r="E346" i="6"/>
  <c r="E343" i="6"/>
  <c r="E340" i="6"/>
  <c r="E345" i="6"/>
  <c r="E342" i="6"/>
  <c r="E339" i="6"/>
  <c r="E327" i="6"/>
  <c r="E347" i="6"/>
  <c r="E332" i="6"/>
  <c r="E348" i="6"/>
  <c r="E336" i="6"/>
  <c r="F335" i="6" s="1"/>
  <c r="E333" i="6"/>
  <c r="E330" i="6"/>
  <c r="E326" i="6"/>
  <c r="E323" i="6"/>
  <c r="E325" i="6"/>
  <c r="E324" i="6"/>
  <c r="E322" i="6"/>
  <c r="E321" i="6"/>
  <c r="E318" i="6"/>
  <c r="F315" i="6" s="1"/>
  <c r="E309" i="6"/>
  <c r="F307" i="6"/>
  <c r="G310" i="6" s="1"/>
  <c r="E303" i="6"/>
  <c r="E301" i="6"/>
  <c r="E300" i="6"/>
  <c r="F299" i="6" s="1"/>
  <c r="E298" i="6"/>
  <c r="E297" i="6"/>
  <c r="E271" i="6"/>
  <c r="E269" i="6"/>
  <c r="E268" i="6"/>
  <c r="E266" i="6"/>
  <c r="E265" i="6"/>
  <c r="E250" i="6"/>
  <c r="E193" i="6"/>
  <c r="E156" i="6"/>
  <c r="G313" i="6"/>
  <c r="E210" i="6"/>
  <c r="E208" i="6"/>
  <c r="G314" i="6"/>
  <c r="E288" i="6"/>
  <c r="E279" i="6"/>
  <c r="E278" i="6"/>
  <c r="F275" i="6" s="1"/>
  <c r="G277" i="6" s="1"/>
  <c r="E262" i="6"/>
  <c r="F259" i="6" s="1"/>
  <c r="G262" i="6"/>
  <c r="G257" i="6"/>
  <c r="G258" i="6"/>
  <c r="G255" i="6"/>
  <c r="E248" i="6"/>
  <c r="E239" i="6"/>
  <c r="E331" i="6"/>
  <c r="G308" i="6"/>
  <c r="E304" i="6"/>
  <c r="E295" i="6"/>
  <c r="F295" i="6" s="1"/>
  <c r="G296" i="6" s="1"/>
  <c r="E294" i="6"/>
  <c r="F291" i="6" s="1"/>
  <c r="E287" i="6"/>
  <c r="E285" i="6"/>
  <c r="E284" i="6"/>
  <c r="F283" i="6" s="1"/>
  <c r="E282" i="6"/>
  <c r="E281" i="6"/>
  <c r="E272" i="6"/>
  <c r="F267" i="6"/>
  <c r="G267" i="6" s="1"/>
  <c r="E240" i="6"/>
  <c r="E213" i="6"/>
  <c r="F211" i="6" s="1"/>
  <c r="G211" i="6" s="1"/>
  <c r="E252" i="6"/>
  <c r="F251" i="6" s="1"/>
  <c r="E246" i="6"/>
  <c r="F243" i="6" s="1"/>
  <c r="E224" i="6"/>
  <c r="E215" i="6"/>
  <c r="E214" i="6"/>
  <c r="E207" i="6"/>
  <c r="E205" i="6"/>
  <c r="F203" i="6" s="1"/>
  <c r="E204" i="6"/>
  <c r="G256" i="6"/>
  <c r="E249" i="6"/>
  <c r="F247" i="6"/>
  <c r="G247" i="6" s="1"/>
  <c r="E231" i="6"/>
  <c r="E230" i="6"/>
  <c r="F227" i="6" s="1"/>
  <c r="E223" i="6"/>
  <c r="F223" i="6" s="1"/>
  <c r="G226" i="6" s="1"/>
  <c r="E221" i="6"/>
  <c r="E220" i="6"/>
  <c r="E218" i="6"/>
  <c r="E217" i="6"/>
  <c r="E201" i="6"/>
  <c r="F199" i="6" s="1"/>
  <c r="G202" i="6" s="1"/>
  <c r="E237" i="6"/>
  <c r="E236" i="6"/>
  <c r="E234" i="6"/>
  <c r="E233" i="6"/>
  <c r="E200" i="6"/>
  <c r="E197" i="6"/>
  <c r="E192" i="6"/>
  <c r="E182" i="6"/>
  <c r="G177" i="6"/>
  <c r="G175" i="6"/>
  <c r="E169" i="6"/>
  <c r="E166" i="6"/>
  <c r="F155" i="6"/>
  <c r="G158" i="6" s="1"/>
  <c r="E196" i="6"/>
  <c r="E191" i="6"/>
  <c r="F191" i="6" s="1"/>
  <c r="G193" i="6" s="1"/>
  <c r="E179" i="6"/>
  <c r="E163" i="6"/>
  <c r="E198" i="6"/>
  <c r="E190" i="6"/>
  <c r="F187" i="6" s="1"/>
  <c r="E172" i="6"/>
  <c r="F171" i="6" s="1"/>
  <c r="E185" i="6"/>
  <c r="F183" i="6" s="1"/>
  <c r="E146" i="6"/>
  <c r="E140" i="6"/>
  <c r="E151" i="6"/>
  <c r="E150" i="6"/>
  <c r="E143" i="6"/>
  <c r="E137" i="6"/>
  <c r="E134" i="6"/>
  <c r="F131" i="6" s="1"/>
  <c r="E122" i="6"/>
  <c r="F119" i="6" s="1"/>
  <c r="E170" i="6"/>
  <c r="E160" i="6"/>
  <c r="F159" i="6" s="1"/>
  <c r="G155" i="6"/>
  <c r="E153" i="6"/>
  <c r="E149" i="6"/>
  <c r="E147" i="6"/>
  <c r="E136" i="6"/>
  <c r="E133" i="6"/>
  <c r="E144" i="6"/>
  <c r="E141" i="6"/>
  <c r="E138" i="6"/>
  <c r="E135" i="6"/>
  <c r="E109" i="6"/>
  <c r="E106" i="6"/>
  <c r="E99" i="6"/>
  <c r="E86" i="6"/>
  <c r="E128" i="6"/>
  <c r="F127" i="6" s="1"/>
  <c r="E125" i="6"/>
  <c r="F123" i="6" s="1"/>
  <c r="E108" i="6"/>
  <c r="E105" i="6"/>
  <c r="E103" i="6"/>
  <c r="E116" i="6"/>
  <c r="E112" i="6"/>
  <c r="E102" i="6"/>
  <c r="E96" i="6"/>
  <c r="E115" i="6"/>
  <c r="F115" i="6" s="1"/>
  <c r="E92" i="6"/>
  <c r="F91" i="6" s="1"/>
  <c r="G94" i="6" s="1"/>
  <c r="E113" i="6"/>
  <c r="E110" i="6"/>
  <c r="E107" i="6"/>
  <c r="E100" i="6"/>
  <c r="E97" i="6"/>
  <c r="G91" i="6"/>
  <c r="G75" i="6"/>
  <c r="E89" i="6"/>
  <c r="F87" i="6" s="1"/>
  <c r="F83" i="6"/>
  <c r="G86" i="6" s="1"/>
  <c r="E69" i="6"/>
  <c r="E66" i="6"/>
  <c r="G93" i="6"/>
  <c r="E79" i="6"/>
  <c r="E68" i="6"/>
  <c r="F67" i="6" s="1"/>
  <c r="E65" i="6"/>
  <c r="E63" i="6"/>
  <c r="E82" i="6"/>
  <c r="G77" i="6"/>
  <c r="E72" i="6"/>
  <c r="F71" i="6" s="1"/>
  <c r="G83" i="6"/>
  <c r="G62" i="6"/>
  <c r="G76" i="6"/>
  <c r="E60" i="6"/>
  <c r="G60" i="6"/>
  <c r="E57" i="6"/>
  <c r="F55" i="6" s="1"/>
  <c r="E52" i="6"/>
  <c r="E49" i="6"/>
  <c r="E44" i="6"/>
  <c r="E41" i="6"/>
  <c r="F39" i="6" s="1"/>
  <c r="E36" i="6"/>
  <c r="E33" i="6"/>
  <c r="F31" i="6" s="1"/>
  <c r="G32" i="6" s="1"/>
  <c r="G59" i="6"/>
  <c r="E59" i="6"/>
  <c r="F59" i="6" s="1"/>
  <c r="G61" i="6" s="1"/>
  <c r="E54" i="6"/>
  <c r="E51" i="6"/>
  <c r="F51" i="6" s="1"/>
  <c r="G51" i="6" s="1"/>
  <c r="E46" i="6"/>
  <c r="E43" i="6"/>
  <c r="F43" i="6" s="1"/>
  <c r="G45" i="6" s="1"/>
  <c r="E38" i="6"/>
  <c r="E35" i="6"/>
  <c r="G53" i="6"/>
  <c r="E47" i="6"/>
  <c r="E28" i="6"/>
  <c r="E25" i="6"/>
  <c r="E21" i="6"/>
  <c r="E23" i="6"/>
  <c r="E24" i="6"/>
  <c r="E29" i="6"/>
  <c r="F27" i="6" s="1"/>
  <c r="E26" i="6"/>
  <c r="E22" i="6"/>
  <c r="E19" i="6"/>
  <c r="F19" i="6" s="1"/>
  <c r="G21" i="6" s="1"/>
  <c r="E17" i="6"/>
  <c r="E16" i="6"/>
  <c r="E8" i="6"/>
  <c r="E12" i="6"/>
  <c r="E13" i="6"/>
  <c r="E7" i="6"/>
  <c r="F7" i="6" s="1"/>
  <c r="G9" i="6" s="1"/>
  <c r="E11" i="6"/>
  <c r="F11" i="6" s="1"/>
  <c r="G11" i="6" s="1"/>
  <c r="E14" i="6"/>
  <c r="F7" i="5"/>
  <c r="F6" i="5"/>
  <c r="G7" i="5"/>
  <c r="H7" i="5"/>
  <c r="I7" i="5"/>
  <c r="I6" i="5"/>
  <c r="H6" i="5"/>
  <c r="G6" i="5"/>
  <c r="I4" i="5"/>
  <c r="H4" i="5"/>
  <c r="G4" i="5"/>
  <c r="F8" i="5"/>
  <c r="F5" i="5"/>
  <c r="F17" i="5"/>
  <c r="E330" i="3"/>
  <c r="F329" i="3" s="1"/>
  <c r="E311" i="3"/>
  <c r="F310" i="3" s="1"/>
  <c r="D342" i="3"/>
  <c r="E341" i="3" s="1"/>
  <c r="D318" i="3"/>
  <c r="E317" i="3" s="1"/>
  <c r="D280" i="3"/>
  <c r="E279" i="3" s="1"/>
  <c r="G281" i="3"/>
  <c r="E254" i="3"/>
  <c r="E256" i="3"/>
  <c r="D334" i="3"/>
  <c r="E333" i="3" s="1"/>
  <c r="D326" i="3"/>
  <c r="E325" i="3" s="1"/>
  <c r="D310" i="3"/>
  <c r="E309" i="3" s="1"/>
  <c r="D302" i="3"/>
  <c r="E301" i="3" s="1"/>
  <c r="E293" i="3"/>
  <c r="D296" i="3"/>
  <c r="E295" i="3" s="1"/>
  <c r="D288" i="3"/>
  <c r="E287" i="3" s="1"/>
  <c r="F286" i="3" s="1"/>
  <c r="F258" i="3"/>
  <c r="E222" i="3"/>
  <c r="F221" i="3" s="1"/>
  <c r="G341" i="3"/>
  <c r="G333" i="3"/>
  <c r="G325" i="3"/>
  <c r="G317" i="3"/>
  <c r="G309" i="3"/>
  <c r="G301" i="3"/>
  <c r="E294" i="3"/>
  <c r="F293" i="3" s="1"/>
  <c r="E286" i="3"/>
  <c r="F285" i="3" s="1"/>
  <c r="D282" i="3"/>
  <c r="E281" i="3" s="1"/>
  <c r="F280" i="3" s="1"/>
  <c r="E272" i="3"/>
  <c r="F271" i="3" s="1"/>
  <c r="E266" i="3"/>
  <c r="F257" i="3"/>
  <c r="D346" i="3"/>
  <c r="E345" i="3" s="1"/>
  <c r="D345" i="3"/>
  <c r="E344" i="3" s="1"/>
  <c r="F343" i="3" s="1"/>
  <c r="D338" i="3"/>
  <c r="E337" i="3" s="1"/>
  <c r="D337" i="3"/>
  <c r="E336" i="3" s="1"/>
  <c r="F335" i="3" s="1"/>
  <c r="D330" i="3"/>
  <c r="E329" i="3" s="1"/>
  <c r="D329" i="3"/>
  <c r="E328" i="3" s="1"/>
  <c r="F327" i="3" s="1"/>
  <c r="D322" i="3"/>
  <c r="E321" i="3" s="1"/>
  <c r="D321" i="3"/>
  <c r="D314" i="3"/>
  <c r="E313" i="3" s="1"/>
  <c r="D313" i="3"/>
  <c r="E312" i="3" s="1"/>
  <c r="D306" i="3"/>
  <c r="E305" i="3" s="1"/>
  <c r="D305" i="3"/>
  <c r="E304" i="3" s="1"/>
  <c r="F303" i="3" s="1"/>
  <c r="D298" i="3"/>
  <c r="E297" i="3" s="1"/>
  <c r="F296" i="3" s="1"/>
  <c r="D290" i="3"/>
  <c r="E291" i="3" s="1"/>
  <c r="D281" i="3"/>
  <c r="E282" i="3" s="1"/>
  <c r="G282" i="3"/>
  <c r="D279" i="3"/>
  <c r="E278" i="3" s="1"/>
  <c r="F277" i="3" s="1"/>
  <c r="E276" i="3"/>
  <c r="F275" i="3" s="1"/>
  <c r="E260" i="3"/>
  <c r="F259" i="3" s="1"/>
  <c r="D263" i="3"/>
  <c r="E262" i="3" s="1"/>
  <c r="E249" i="3"/>
  <c r="F248" i="3" s="1"/>
  <c r="D247" i="3"/>
  <c r="E246" i="3" s="1"/>
  <c r="E233" i="3"/>
  <c r="F232" i="3" s="1"/>
  <c r="D229" i="3"/>
  <c r="E230" i="3" s="1"/>
  <c r="D228" i="3"/>
  <c r="E227" i="3" s="1"/>
  <c r="E217" i="3"/>
  <c r="F216" i="3" s="1"/>
  <c r="D207" i="3"/>
  <c r="E206" i="3" s="1"/>
  <c r="F205" i="3" s="1"/>
  <c r="D199" i="3"/>
  <c r="E198" i="3" s="1"/>
  <c r="D185" i="3"/>
  <c r="E184" i="3" s="1"/>
  <c r="G184" i="3"/>
  <c r="F180" i="3"/>
  <c r="E168" i="3"/>
  <c r="F169" i="3" s="1"/>
  <c r="G168" i="3"/>
  <c r="E152" i="3"/>
  <c r="G152" i="3"/>
  <c r="G116" i="3"/>
  <c r="D115" i="3"/>
  <c r="E114" i="3" s="1"/>
  <c r="G85" i="3"/>
  <c r="D84" i="3"/>
  <c r="E83" i="3" s="1"/>
  <c r="G53" i="3"/>
  <c r="D52" i="3"/>
  <c r="E51" i="3" s="1"/>
  <c r="E261" i="3"/>
  <c r="F260" i="3" s="1"/>
  <c r="D227" i="3"/>
  <c r="E226" i="3" s="1"/>
  <c r="F225" i="3" s="1"/>
  <c r="E213" i="3"/>
  <c r="F212" i="3" s="1"/>
  <c r="E212" i="3"/>
  <c r="E205" i="3"/>
  <c r="F204" i="3" s="1"/>
  <c r="E204" i="3"/>
  <c r="E197" i="3"/>
  <c r="F196" i="3" s="1"/>
  <c r="E196" i="3"/>
  <c r="F171" i="3"/>
  <c r="G118" i="3"/>
  <c r="D117" i="3"/>
  <c r="E116" i="3" s="1"/>
  <c r="F115" i="3" s="1"/>
  <c r="E100" i="3"/>
  <c r="F99" i="3" s="1"/>
  <c r="D86" i="3"/>
  <c r="G61" i="3"/>
  <c r="D60" i="3"/>
  <c r="E59" i="3" s="1"/>
  <c r="G29" i="3"/>
  <c r="D28" i="3"/>
  <c r="E27" i="3" s="1"/>
  <c r="G296" i="3"/>
  <c r="G292" i="3"/>
  <c r="G288" i="3"/>
  <c r="E277" i="3"/>
  <c r="F276" i="3" s="1"/>
  <c r="G265" i="3"/>
  <c r="D243" i="3"/>
  <c r="E242" i="3" s="1"/>
  <c r="F241" i="3" s="1"/>
  <c r="E229" i="3"/>
  <c r="F228" i="3" s="1"/>
  <c r="G276" i="3"/>
  <c r="E273" i="3"/>
  <c r="F272" i="3" s="1"/>
  <c r="G260" i="3"/>
  <c r="E257" i="3"/>
  <c r="F256" i="3" s="1"/>
  <c r="E241" i="3"/>
  <c r="F240" i="3" s="1"/>
  <c r="E225" i="3"/>
  <c r="G213" i="3"/>
  <c r="G205" i="3"/>
  <c r="G197" i="3"/>
  <c r="D193" i="3"/>
  <c r="E192" i="3" s="1"/>
  <c r="F191" i="3" s="1"/>
  <c r="E189" i="3"/>
  <c r="F188" i="3" s="1"/>
  <c r="E179" i="3"/>
  <c r="D179" i="3"/>
  <c r="D177" i="3"/>
  <c r="E176" i="3" s="1"/>
  <c r="F175" i="3" s="1"/>
  <c r="E173" i="3"/>
  <c r="F172" i="3" s="1"/>
  <c r="E163" i="3"/>
  <c r="F164" i="3" s="1"/>
  <c r="D163" i="3"/>
  <c r="D161" i="3"/>
  <c r="E160" i="3" s="1"/>
  <c r="F159" i="3" s="1"/>
  <c r="E157" i="3"/>
  <c r="F156" i="3" s="1"/>
  <c r="E147" i="3"/>
  <c r="F148" i="3" s="1"/>
  <c r="D147" i="3"/>
  <c r="D145" i="3"/>
  <c r="E144" i="3" s="1"/>
  <c r="F143" i="3" s="1"/>
  <c r="E127" i="3"/>
  <c r="F126" i="3" s="1"/>
  <c r="E102" i="3"/>
  <c r="G69" i="3"/>
  <c r="D68" i="3"/>
  <c r="E67" i="3" s="1"/>
  <c r="F66" i="3" s="1"/>
  <c r="G37" i="3"/>
  <c r="D36" i="3"/>
  <c r="E35" i="3" s="1"/>
  <c r="G266" i="3"/>
  <c r="G250" i="3"/>
  <c r="G249" i="3"/>
  <c r="E269" i="3"/>
  <c r="F268" i="3" s="1"/>
  <c r="E253" i="3"/>
  <c r="F254" i="3" s="1"/>
  <c r="E237" i="3"/>
  <c r="F236" i="3" s="1"/>
  <c r="E221" i="3"/>
  <c r="F220" i="3" s="1"/>
  <c r="E209" i="3"/>
  <c r="F208" i="3" s="1"/>
  <c r="D209" i="3"/>
  <c r="E210" i="3" s="1"/>
  <c r="E201" i="3"/>
  <c r="F200" i="3" s="1"/>
  <c r="D201" i="3"/>
  <c r="E193" i="3"/>
  <c r="F192" i="3" s="1"/>
  <c r="E183" i="3"/>
  <c r="F182" i="3" s="1"/>
  <c r="D181" i="3"/>
  <c r="E180" i="3" s="1"/>
  <c r="E177" i="3"/>
  <c r="F176" i="3" s="1"/>
  <c r="E167" i="3"/>
  <c r="F166" i="3" s="1"/>
  <c r="D165" i="3"/>
  <c r="E164" i="3" s="1"/>
  <c r="E161" i="3"/>
  <c r="F160" i="3" s="1"/>
  <c r="E151" i="3"/>
  <c r="F150" i="3" s="1"/>
  <c r="D149" i="3"/>
  <c r="E145" i="3"/>
  <c r="E138" i="3"/>
  <c r="F137" i="3" s="1"/>
  <c r="E134" i="3"/>
  <c r="F133" i="3" s="1"/>
  <c r="D127" i="3"/>
  <c r="E126" i="3" s="1"/>
  <c r="G128" i="3"/>
  <c r="D104" i="3"/>
  <c r="E103" i="3" s="1"/>
  <c r="G105" i="3"/>
  <c r="E90" i="3"/>
  <c r="E92" i="3"/>
  <c r="G77" i="3"/>
  <c r="D76" i="3"/>
  <c r="E75" i="3" s="1"/>
  <c r="F74" i="3" s="1"/>
  <c r="G45" i="3"/>
  <c r="D44" i="3"/>
  <c r="E43" i="3" s="1"/>
  <c r="E141" i="3"/>
  <c r="E119" i="3"/>
  <c r="D119" i="3"/>
  <c r="D107" i="3"/>
  <c r="G106" i="3"/>
  <c r="E101" i="3"/>
  <c r="F100" i="3" s="1"/>
  <c r="E91" i="3"/>
  <c r="F90" i="3" s="1"/>
  <c r="E88" i="3"/>
  <c r="F87" i="3" s="1"/>
  <c r="E31" i="3"/>
  <c r="F30" i="3" s="1"/>
  <c r="E137" i="3"/>
  <c r="F136" i="3" s="1"/>
  <c r="E129" i="3"/>
  <c r="D129" i="3"/>
  <c r="E128" i="3" s="1"/>
  <c r="F127" i="3" s="1"/>
  <c r="D123" i="3"/>
  <c r="E122" i="3" s="1"/>
  <c r="G122" i="3"/>
  <c r="E117" i="3"/>
  <c r="F116" i="3" s="1"/>
  <c r="E107" i="3"/>
  <c r="E104" i="3"/>
  <c r="F103" i="3" s="1"/>
  <c r="D99" i="3"/>
  <c r="E98" i="3" s="1"/>
  <c r="F97" i="3" s="1"/>
  <c r="G89" i="3"/>
  <c r="E41" i="3"/>
  <c r="E33" i="3"/>
  <c r="E25" i="3"/>
  <c r="E133" i="3"/>
  <c r="F132" i="3" s="1"/>
  <c r="E120" i="3"/>
  <c r="E87" i="3"/>
  <c r="D81" i="3"/>
  <c r="E80" i="3" s="1"/>
  <c r="G82" i="3"/>
  <c r="D73" i="3"/>
  <c r="E72" i="3" s="1"/>
  <c r="G74" i="3"/>
  <c r="D65" i="3"/>
  <c r="E64" i="3" s="1"/>
  <c r="G66" i="3"/>
  <c r="E58" i="3"/>
  <c r="F57" i="3" s="1"/>
  <c r="D57" i="3"/>
  <c r="E56" i="3" s="1"/>
  <c r="G58" i="3"/>
  <c r="D49" i="3"/>
  <c r="E48" i="3" s="1"/>
  <c r="G50" i="3"/>
  <c r="D41" i="3"/>
  <c r="E40" i="3" s="1"/>
  <c r="F39" i="3" s="1"/>
  <c r="G42" i="3"/>
  <c r="D33" i="3"/>
  <c r="E32" i="3" s="1"/>
  <c r="G34" i="3"/>
  <c r="E26" i="3"/>
  <c r="F25" i="3" s="1"/>
  <c r="D25" i="3"/>
  <c r="E24" i="3" s="1"/>
  <c r="G26" i="3"/>
  <c r="F14" i="3"/>
  <c r="E18" i="3"/>
  <c r="E17" i="3"/>
  <c r="F16" i="3" s="1"/>
  <c r="E113" i="3"/>
  <c r="F112" i="3" s="1"/>
  <c r="E97" i="3"/>
  <c r="F96" i="3" s="1"/>
  <c r="G18" i="3"/>
  <c r="E109" i="3"/>
  <c r="E93" i="3"/>
  <c r="E78" i="3"/>
  <c r="D78" i="3"/>
  <c r="E77" i="3" s="1"/>
  <c r="F76" i="3" s="1"/>
  <c r="E70" i="3"/>
  <c r="D70" i="3"/>
  <c r="E71" i="3" s="1"/>
  <c r="E62" i="3"/>
  <c r="F61" i="3" s="1"/>
  <c r="D62" i="3"/>
  <c r="E63" i="3" s="1"/>
  <c r="E54" i="3"/>
  <c r="F53" i="3" s="1"/>
  <c r="D54" i="3"/>
  <c r="E53" i="3" s="1"/>
  <c r="F52" i="3" s="1"/>
  <c r="E46" i="3"/>
  <c r="D46" i="3"/>
  <c r="E38" i="3"/>
  <c r="F37" i="3" s="1"/>
  <c r="D38" i="3"/>
  <c r="E37" i="3" s="1"/>
  <c r="F36" i="3" s="1"/>
  <c r="E30" i="3"/>
  <c r="D30" i="3"/>
  <c r="E29" i="3" s="1"/>
  <c r="F28" i="3" s="1"/>
  <c r="E22" i="3"/>
  <c r="D22" i="3"/>
  <c r="E21" i="3" s="1"/>
  <c r="G21" i="3"/>
  <c r="E13" i="3"/>
  <c r="E10" i="3"/>
  <c r="E12" i="3"/>
  <c r="F11" i="3" s="1"/>
  <c r="E6" i="3"/>
  <c r="E8" i="3"/>
  <c r="G10" i="3"/>
  <c r="G7" i="3"/>
  <c r="D10" i="3"/>
  <c r="E9" i="3" s="1"/>
  <c r="F8" i="3" s="1"/>
  <c r="G88" i="6" l="1"/>
  <c r="G87" i="6"/>
  <c r="G90" i="6"/>
  <c r="G89" i="6"/>
  <c r="G124" i="6"/>
  <c r="G125" i="6"/>
  <c r="G123" i="6"/>
  <c r="G126" i="6"/>
  <c r="G318" i="6"/>
  <c r="G315" i="6"/>
  <c r="G174" i="6"/>
  <c r="G171" i="6"/>
  <c r="G172" i="6"/>
  <c r="G71" i="6"/>
  <c r="G72" i="6"/>
  <c r="G73" i="6"/>
  <c r="G74" i="6"/>
  <c r="G189" i="6"/>
  <c r="G187" i="6"/>
  <c r="F77" i="3"/>
  <c r="F224" i="3"/>
  <c r="F82" i="3"/>
  <c r="E338" i="3"/>
  <c r="F337" i="3" s="1"/>
  <c r="G12" i="6"/>
  <c r="G46" i="6"/>
  <c r="G44" i="6"/>
  <c r="F111" i="6"/>
  <c r="G112" i="6" s="1"/>
  <c r="G194" i="6"/>
  <c r="G191" i="6"/>
  <c r="G192" i="6"/>
  <c r="F219" i="6"/>
  <c r="G219" i="6" s="1"/>
  <c r="F279" i="6"/>
  <c r="G280" i="6" s="1"/>
  <c r="G270" i="6"/>
  <c r="F20" i="3"/>
  <c r="F213" i="3"/>
  <c r="F79" i="6"/>
  <c r="F139" i="6"/>
  <c r="G139" i="6" s="1"/>
  <c r="F195" i="6"/>
  <c r="F215" i="6"/>
  <c r="G268" i="6"/>
  <c r="E14" i="3"/>
  <c r="F122" i="3"/>
  <c r="E112" i="3"/>
  <c r="F111" i="3" s="1"/>
  <c r="E140" i="3"/>
  <c r="F139" i="3" s="1"/>
  <c r="F301" i="3"/>
  <c r="E82" i="3"/>
  <c r="F81" i="3" s="1"/>
  <c r="E55" i="3"/>
  <c r="F54" i="3" s="1"/>
  <c r="F252" i="3"/>
  <c r="E339" i="3"/>
  <c r="F338" i="3" s="1"/>
  <c r="F21" i="3"/>
  <c r="F69" i="3"/>
  <c r="E42" i="3"/>
  <c r="F41" i="3" s="1"/>
  <c r="E74" i="3"/>
  <c r="F73" i="3" s="1"/>
  <c r="E148" i="3"/>
  <c r="E85" i="3"/>
  <c r="F84" i="3" s="1"/>
  <c r="F50" i="3"/>
  <c r="F113" i="3"/>
  <c r="F262" i="3"/>
  <c r="F194" i="3"/>
  <c r="E186" i="3"/>
  <c r="F185" i="3" s="1"/>
  <c r="E327" i="3"/>
  <c r="F326" i="3" s="1"/>
  <c r="G43" i="6"/>
  <c r="F63" i="6"/>
  <c r="G63" i="6" s="1"/>
  <c r="G92" i="6"/>
  <c r="F135" i="6"/>
  <c r="G138" i="6" s="1"/>
  <c r="F143" i="6"/>
  <c r="G145" i="6" s="1"/>
  <c r="G176" i="6"/>
  <c r="F163" i="6"/>
  <c r="F167" i="6"/>
  <c r="G168" i="6" s="1"/>
  <c r="F235" i="6"/>
  <c r="G235" i="6" s="1"/>
  <c r="G297" i="6"/>
  <c r="F347" i="6"/>
  <c r="G348" i="6" s="1"/>
  <c r="E57" i="3"/>
  <c r="F58" i="3" s="1"/>
  <c r="E310" i="3"/>
  <c r="F309" i="3" s="1"/>
  <c r="E28" i="3"/>
  <c r="F29" i="3" s="1"/>
  <c r="E68" i="3"/>
  <c r="E153" i="3"/>
  <c r="F154" i="3" s="1"/>
  <c r="E139" i="3"/>
  <c r="F138" i="3" s="1"/>
  <c r="E16" i="3"/>
  <c r="E169" i="3"/>
  <c r="F45" i="3"/>
  <c r="F92" i="3"/>
  <c r="E50" i="3"/>
  <c r="F49" i="3" s="1"/>
  <c r="F144" i="3"/>
  <c r="F7" i="3"/>
  <c r="F17" i="3"/>
  <c r="F23" i="3"/>
  <c r="E34" i="3"/>
  <c r="F33" i="3" s="1"/>
  <c r="F55" i="3"/>
  <c r="E66" i="3"/>
  <c r="F65" i="3" s="1"/>
  <c r="F88" i="3"/>
  <c r="E23" i="3"/>
  <c r="F22" i="3" s="1"/>
  <c r="F140" i="3"/>
  <c r="F102" i="3"/>
  <c r="E200" i="3"/>
  <c r="F199" i="3" s="1"/>
  <c r="F94" i="3"/>
  <c r="F214" i="3"/>
  <c r="F312" i="3"/>
  <c r="F287" i="3"/>
  <c r="F230" i="3"/>
  <c r="E323" i="3"/>
  <c r="F322" i="3" s="1"/>
  <c r="G22" i="6"/>
  <c r="F23" i="6"/>
  <c r="G23" i="6" s="1"/>
  <c r="F35" i="6"/>
  <c r="G35" i="6" s="1"/>
  <c r="F287" i="6"/>
  <c r="G288" i="6" s="1"/>
  <c r="F239" i="6"/>
  <c r="G240" i="6" s="1"/>
  <c r="F263" i="6"/>
  <c r="F303" i="6"/>
  <c r="F319" i="6"/>
  <c r="G321" i="6" s="1"/>
  <c r="E223" i="3"/>
  <c r="F222" i="3" s="1"/>
  <c r="E316" i="3"/>
  <c r="F317" i="3" s="1"/>
  <c r="F173" i="3"/>
  <c r="E252" i="3"/>
  <c r="F251" i="3" s="1"/>
  <c r="F170" i="3"/>
  <c r="G227" i="6"/>
  <c r="G229" i="6"/>
  <c r="G230" i="6"/>
  <c r="G228" i="6"/>
  <c r="G263" i="6"/>
  <c r="G264" i="6"/>
  <c r="G265" i="6"/>
  <c r="G266" i="6"/>
  <c r="G57" i="6"/>
  <c r="G56" i="6"/>
  <c r="G55" i="6"/>
  <c r="G58" i="6"/>
  <c r="G69" i="6"/>
  <c r="G68" i="6"/>
  <c r="G70" i="6"/>
  <c r="G67" i="6"/>
  <c r="G114" i="6"/>
  <c r="G113" i="6"/>
  <c r="G131" i="6"/>
  <c r="G132" i="6"/>
  <c r="G134" i="6"/>
  <c r="G133" i="6"/>
  <c r="G222" i="6"/>
  <c r="G220" i="6"/>
  <c r="G254" i="6"/>
  <c r="G253" i="6"/>
  <c r="G252" i="6"/>
  <c r="G251" i="6"/>
  <c r="G291" i="6"/>
  <c r="G294" i="6"/>
  <c r="G293" i="6"/>
  <c r="G292" i="6"/>
  <c r="G130" i="6"/>
  <c r="G128" i="6"/>
  <c r="G129" i="6"/>
  <c r="G127" i="6"/>
  <c r="G142" i="6"/>
  <c r="G140" i="6"/>
  <c r="G195" i="6"/>
  <c r="G197" i="6"/>
  <c r="G198" i="6"/>
  <c r="G196" i="6"/>
  <c r="G205" i="6"/>
  <c r="G206" i="6"/>
  <c r="G204" i="6"/>
  <c r="G203" i="6"/>
  <c r="G286" i="6"/>
  <c r="G284" i="6"/>
  <c r="G283" i="6"/>
  <c r="G285" i="6"/>
  <c r="G301" i="6"/>
  <c r="G302" i="6"/>
  <c r="G300" i="6"/>
  <c r="G299" i="6"/>
  <c r="G169" i="6"/>
  <c r="G170" i="6"/>
  <c r="G238" i="6"/>
  <c r="G236" i="6"/>
  <c r="G40" i="6"/>
  <c r="G41" i="6"/>
  <c r="G39" i="6"/>
  <c r="G42" i="6"/>
  <c r="G184" i="6"/>
  <c r="G185" i="6"/>
  <c r="G183" i="6"/>
  <c r="G186" i="6"/>
  <c r="G319" i="6"/>
  <c r="G320" i="6"/>
  <c r="G337" i="6"/>
  <c r="G335" i="6"/>
  <c r="G336" i="6"/>
  <c r="G338" i="6"/>
  <c r="G119" i="6"/>
  <c r="G121" i="6"/>
  <c r="G120" i="6"/>
  <c r="G122" i="6"/>
  <c r="G244" i="6"/>
  <c r="G245" i="6"/>
  <c r="G243" i="6"/>
  <c r="G246" i="6"/>
  <c r="G161" i="6"/>
  <c r="G162" i="6"/>
  <c r="G160" i="6"/>
  <c r="G159" i="6"/>
  <c r="G117" i="6"/>
  <c r="G118" i="6"/>
  <c r="G225" i="6"/>
  <c r="G241" i="6"/>
  <c r="G242" i="6"/>
  <c r="G349" i="6"/>
  <c r="G34" i="6"/>
  <c r="G38" i="6"/>
  <c r="G54" i="6"/>
  <c r="G31" i="6"/>
  <c r="G36" i="6"/>
  <c r="G52" i="6"/>
  <c r="G65" i="6"/>
  <c r="G66" i="6"/>
  <c r="G80" i="6"/>
  <c r="F107" i="6"/>
  <c r="F95" i="6"/>
  <c r="F99" i="6"/>
  <c r="F147" i="6"/>
  <c r="F151" i="6"/>
  <c r="G188" i="6"/>
  <c r="G190" i="6"/>
  <c r="F179" i="6"/>
  <c r="G199" i="6"/>
  <c r="G201" i="6"/>
  <c r="G223" i="6"/>
  <c r="G249" i="6"/>
  <c r="G214" i="6"/>
  <c r="G213" i="6"/>
  <c r="G287" i="6"/>
  <c r="G295" i="6"/>
  <c r="F331" i="6"/>
  <c r="G248" i="6"/>
  <c r="G278" i="6"/>
  <c r="G212" i="6"/>
  <c r="G316" i="6"/>
  <c r="G250" i="6"/>
  <c r="F271" i="6"/>
  <c r="F323" i="6"/>
  <c r="G347" i="6"/>
  <c r="F327" i="6"/>
  <c r="G84" i="6"/>
  <c r="G85" i="6"/>
  <c r="G64" i="6"/>
  <c r="G116" i="6"/>
  <c r="F103" i="6"/>
  <c r="G200" i="6"/>
  <c r="G217" i="6"/>
  <c r="F231" i="6"/>
  <c r="F207" i="6"/>
  <c r="G224" i="6"/>
  <c r="G281" i="6"/>
  <c r="G317" i="6"/>
  <c r="G275" i="6"/>
  <c r="G156" i="6"/>
  <c r="G269" i="6"/>
  <c r="G298" i="6"/>
  <c r="G309" i="6"/>
  <c r="G37" i="6"/>
  <c r="F47" i="6"/>
  <c r="G33" i="6"/>
  <c r="G115" i="6"/>
  <c r="G173" i="6"/>
  <c r="G157" i="6"/>
  <c r="G215" i="6"/>
  <c r="G307" i="6"/>
  <c r="G239" i="6"/>
  <c r="G260" i="6"/>
  <c r="G261" i="6"/>
  <c r="G259" i="6"/>
  <c r="G276" i="6"/>
  <c r="G303" i="6"/>
  <c r="F339" i="6"/>
  <c r="F343" i="6"/>
  <c r="G311" i="6"/>
  <c r="G29" i="6"/>
  <c r="G30" i="6"/>
  <c r="G28" i="6"/>
  <c r="G27" i="6"/>
  <c r="G26" i="6"/>
  <c r="G25" i="6"/>
  <c r="G20" i="6"/>
  <c r="G19" i="6"/>
  <c r="G24" i="6"/>
  <c r="F15" i="6"/>
  <c r="G14" i="6"/>
  <c r="G7" i="6"/>
  <c r="G13" i="6"/>
  <c r="G10" i="6"/>
  <c r="G8" i="6"/>
  <c r="F41" i="5"/>
  <c r="F29" i="5"/>
  <c r="I29" i="5" s="1"/>
  <c r="F13" i="5"/>
  <c r="I13" i="5" s="1"/>
  <c r="F36" i="5"/>
  <c r="G36" i="5" s="1"/>
  <c r="F20" i="5"/>
  <c r="H20" i="5" s="1"/>
  <c r="F30" i="5"/>
  <c r="F14" i="5"/>
  <c r="F35" i="5"/>
  <c r="F19" i="5"/>
  <c r="F25" i="5"/>
  <c r="H25" i="5" s="1"/>
  <c r="F9" i="5"/>
  <c r="G9" i="5" s="1"/>
  <c r="F32" i="5"/>
  <c r="H32" i="5" s="1"/>
  <c r="F16" i="5"/>
  <c r="G16" i="5" s="1"/>
  <c r="F39" i="5"/>
  <c r="F26" i="5"/>
  <c r="F10" i="5"/>
  <c r="F31" i="5"/>
  <c r="F15" i="5"/>
  <c r="F33" i="5"/>
  <c r="H33" i="5" s="1"/>
  <c r="F40" i="5"/>
  <c r="I40" i="5" s="1"/>
  <c r="F24" i="5"/>
  <c r="I24" i="5" s="1"/>
  <c r="F34" i="5"/>
  <c r="F18" i="5"/>
  <c r="F23" i="5"/>
  <c r="F37" i="5"/>
  <c r="G37" i="5" s="1"/>
  <c r="F21" i="5"/>
  <c r="G21" i="5" s="1"/>
  <c r="F28" i="5"/>
  <c r="G28" i="5" s="1"/>
  <c r="F12" i="5"/>
  <c r="H12" i="5" s="1"/>
  <c r="F38" i="5"/>
  <c r="F22" i="5"/>
  <c r="F27" i="5"/>
  <c r="F11" i="5"/>
  <c r="I16" i="5"/>
  <c r="H16" i="5"/>
  <c r="H37" i="5"/>
  <c r="I21" i="5"/>
  <c r="G5" i="5"/>
  <c r="H5" i="5"/>
  <c r="I5" i="5"/>
  <c r="H28" i="5"/>
  <c r="I12" i="5"/>
  <c r="I25" i="5"/>
  <c r="G32" i="5"/>
  <c r="G17" i="5"/>
  <c r="I17" i="5"/>
  <c r="H17" i="5"/>
  <c r="H24" i="5"/>
  <c r="G24" i="5"/>
  <c r="I8" i="5"/>
  <c r="H8" i="5"/>
  <c r="G8" i="5"/>
  <c r="G29" i="5"/>
  <c r="H36" i="5"/>
  <c r="I20" i="5"/>
  <c r="F72" i="3"/>
  <c r="F119" i="3"/>
  <c r="F121" i="3"/>
  <c r="E315" i="3"/>
  <c r="F314" i="3" s="1"/>
  <c r="F35" i="3"/>
  <c r="F51" i="3"/>
  <c r="F67" i="3"/>
  <c r="F75" i="3"/>
  <c r="F83" i="3"/>
  <c r="E118" i="3"/>
  <c r="F117" i="3" s="1"/>
  <c r="F184" i="3"/>
  <c r="E194" i="3"/>
  <c r="F193" i="3" s="1"/>
  <c r="F231" i="3"/>
  <c r="E283" i="3"/>
  <c r="F295" i="3"/>
  <c r="F223" i="3"/>
  <c r="F339" i="3"/>
  <c r="E306" i="3"/>
  <c r="E335" i="3"/>
  <c r="F334" i="3" s="1"/>
  <c r="F108" i="3"/>
  <c r="F24" i="3"/>
  <c r="F56" i="3"/>
  <c r="F128" i="3"/>
  <c r="E39" i="3"/>
  <c r="F38" i="3" s="1"/>
  <c r="F118" i="3"/>
  <c r="F89" i="3"/>
  <c r="F114" i="3"/>
  <c r="F147" i="3"/>
  <c r="F34" i="3"/>
  <c r="F101" i="3"/>
  <c r="E146" i="3"/>
  <c r="F145" i="3" s="1"/>
  <c r="E162" i="3"/>
  <c r="F161" i="3" s="1"/>
  <c r="E178" i="3"/>
  <c r="F177" i="3" s="1"/>
  <c r="E105" i="3"/>
  <c r="F104" i="3" s="1"/>
  <c r="F142" i="3"/>
  <c r="F168" i="3"/>
  <c r="F187" i="3"/>
  <c r="F226" i="3"/>
  <c r="E202" i="3"/>
  <c r="F201" i="3" s="1"/>
  <c r="F242" i="3"/>
  <c r="F270" i="3"/>
  <c r="E280" i="3"/>
  <c r="F279" i="3" s="1"/>
  <c r="F336" i="3"/>
  <c r="F135" i="3"/>
  <c r="F198" i="3"/>
  <c r="F250" i="3"/>
  <c r="F267" i="3"/>
  <c r="F238" i="3"/>
  <c r="F294" i="3"/>
  <c r="F130" i="3"/>
  <c r="F278" i="3"/>
  <c r="E264" i="3"/>
  <c r="F263" i="3" s="1"/>
  <c r="F331" i="3"/>
  <c r="F234" i="3"/>
  <c r="E307" i="3"/>
  <c r="F306" i="3" s="1"/>
  <c r="F273" i="3"/>
  <c r="E346" i="3"/>
  <c r="F345" i="3" s="1"/>
  <c r="F274" i="3"/>
  <c r="E331" i="3"/>
  <c r="F330" i="3" s="1"/>
  <c r="E106" i="3"/>
  <c r="F105" i="3" s="1"/>
  <c r="E108" i="3"/>
  <c r="F179" i="3"/>
  <c r="F174" i="3"/>
  <c r="F211" i="3"/>
  <c r="E182" i="3"/>
  <c r="F181" i="3" s="1"/>
  <c r="F202" i="3"/>
  <c r="E69" i="3"/>
  <c r="F68" i="3" s="1"/>
  <c r="F27" i="3"/>
  <c r="F43" i="3"/>
  <c r="F59" i="3"/>
  <c r="F42" i="3"/>
  <c r="F91" i="3"/>
  <c r="F93" i="3"/>
  <c r="E208" i="3"/>
  <c r="F207" i="3" s="1"/>
  <c r="F158" i="3"/>
  <c r="F134" i="3"/>
  <c r="F218" i="3"/>
  <c r="E320" i="3"/>
  <c r="F319" i="3" s="1"/>
  <c r="E322" i="3"/>
  <c r="F13" i="3"/>
  <c r="E45" i="3"/>
  <c r="F44" i="3" s="1"/>
  <c r="E61" i="3"/>
  <c r="F60" i="3" s="1"/>
  <c r="F31" i="3"/>
  <c r="F47" i="3"/>
  <c r="F63" i="3"/>
  <c r="F71" i="3"/>
  <c r="F79" i="3"/>
  <c r="F32" i="3"/>
  <c r="F64" i="3"/>
  <c r="E47" i="3"/>
  <c r="E79" i="3"/>
  <c r="F98" i="3"/>
  <c r="E124" i="3"/>
  <c r="F123" i="3" s="1"/>
  <c r="F146" i="3"/>
  <c r="F162" i="3"/>
  <c r="F178" i="3"/>
  <c r="F26" i="3"/>
  <c r="F110" i="3"/>
  <c r="F152" i="3"/>
  <c r="F190" i="3"/>
  <c r="E130" i="3"/>
  <c r="F197" i="3"/>
  <c r="E228" i="3"/>
  <c r="F227" i="3" s="1"/>
  <c r="F261" i="3"/>
  <c r="F206" i="3"/>
  <c r="E248" i="3"/>
  <c r="E289" i="3"/>
  <c r="F288" i="3" s="1"/>
  <c r="F153" i="3"/>
  <c r="F210" i="3"/>
  <c r="E244" i="3"/>
  <c r="F243" i="3" s="1"/>
  <c r="F292" i="3"/>
  <c r="F324" i="3"/>
  <c r="E150" i="3"/>
  <c r="F149" i="3" s="1"/>
  <c r="F255" i="3"/>
  <c r="E166" i="3"/>
  <c r="F165" i="3" s="1"/>
  <c r="F340" i="3"/>
  <c r="F283" i="3"/>
  <c r="E319" i="3"/>
  <c r="F318" i="3" s="1"/>
  <c r="E314" i="3"/>
  <c r="E303" i="3"/>
  <c r="F302" i="3" s="1"/>
  <c r="E299" i="3"/>
  <c r="F298" i="3" s="1"/>
  <c r="E343" i="3"/>
  <c r="F342" i="3" s="1"/>
  <c r="E11" i="3"/>
  <c r="F9" i="3"/>
  <c r="G306" i="6" l="1"/>
  <c r="G304" i="6"/>
  <c r="G305" i="6"/>
  <c r="F311" i="3"/>
  <c r="G81" i="6"/>
  <c r="G82" i="6"/>
  <c r="G25" i="5"/>
  <c r="F203" i="3"/>
  <c r="F195" i="3"/>
  <c r="G20" i="5"/>
  <c r="H29" i="5"/>
  <c r="I37" i="5"/>
  <c r="G146" i="6"/>
  <c r="G144" i="6"/>
  <c r="G143" i="6"/>
  <c r="G79" i="6"/>
  <c r="H7" i="6" s="1"/>
  <c r="G289" i="6"/>
  <c r="G322" i="6"/>
  <c r="G237" i="6"/>
  <c r="G167" i="6"/>
  <c r="G141" i="6"/>
  <c r="G221" i="6"/>
  <c r="G111" i="6"/>
  <c r="G164" i="6"/>
  <c r="G163" i="6"/>
  <c r="G165" i="6"/>
  <c r="G166" i="6"/>
  <c r="F86" i="3"/>
  <c r="G216" i="6"/>
  <c r="G218" i="6"/>
  <c r="F253" i="3"/>
  <c r="F141" i="3"/>
  <c r="F308" i="3"/>
  <c r="F163" i="3"/>
  <c r="F62" i="3"/>
  <c r="F40" i="3"/>
  <c r="H21" i="5"/>
  <c r="G136" i="6"/>
  <c r="G290" i="6"/>
  <c r="G135" i="6"/>
  <c r="G137" i="6"/>
  <c r="F328" i="3"/>
  <c r="F15" i="3"/>
  <c r="G279" i="6"/>
  <c r="G282" i="6"/>
  <c r="G210" i="6"/>
  <c r="G207" i="6"/>
  <c r="G208" i="6"/>
  <c r="G209" i="6"/>
  <c r="G339" i="6"/>
  <c r="G341" i="6"/>
  <c r="G340" i="6"/>
  <c r="G342" i="6"/>
  <c r="G232" i="6"/>
  <c r="G234" i="6"/>
  <c r="G231" i="6"/>
  <c r="G233" i="6"/>
  <c r="G324" i="6"/>
  <c r="G326" i="6"/>
  <c r="G325" i="6"/>
  <c r="G323" i="6"/>
  <c r="G334" i="6"/>
  <c r="G333" i="6"/>
  <c r="G332" i="6"/>
  <c r="G331" i="6"/>
  <c r="G110" i="6"/>
  <c r="G108" i="6"/>
  <c r="G107" i="6"/>
  <c r="G109" i="6"/>
  <c r="G95" i="6"/>
  <c r="G98" i="6"/>
  <c r="G97" i="6"/>
  <c r="H9" i="6" s="1"/>
  <c r="G96" i="6"/>
  <c r="G48" i="6"/>
  <c r="G49" i="6"/>
  <c r="G50" i="6"/>
  <c r="H10" i="6" s="1"/>
  <c r="G47" i="6"/>
  <c r="G104" i="6"/>
  <c r="G105" i="6"/>
  <c r="G106" i="6"/>
  <c r="G103" i="6"/>
  <c r="G274" i="6"/>
  <c r="G272" i="6"/>
  <c r="G271" i="6"/>
  <c r="G273" i="6"/>
  <c r="G180" i="6"/>
  <c r="G181" i="6"/>
  <c r="G182" i="6"/>
  <c r="G179" i="6"/>
  <c r="G148" i="6"/>
  <c r="G150" i="6"/>
  <c r="G149" i="6"/>
  <c r="G147" i="6"/>
  <c r="G344" i="6"/>
  <c r="G343" i="6"/>
  <c r="G345" i="6"/>
  <c r="G346" i="6"/>
  <c r="G328" i="6"/>
  <c r="G329" i="6"/>
  <c r="G330" i="6"/>
  <c r="G327" i="6"/>
  <c r="G152" i="6"/>
  <c r="G154" i="6"/>
  <c r="G151" i="6"/>
  <c r="G153" i="6"/>
  <c r="G101" i="6"/>
  <c r="G102" i="6"/>
  <c r="G100" i="6"/>
  <c r="G99" i="6"/>
  <c r="G15" i="6"/>
  <c r="G17" i="6"/>
  <c r="G16" i="6"/>
  <c r="H8" i="6" s="1"/>
  <c r="G18" i="6"/>
  <c r="I36" i="5"/>
  <c r="G13" i="5"/>
  <c r="I9" i="5"/>
  <c r="H40" i="5"/>
  <c r="I32" i="5"/>
  <c r="G12" i="5"/>
  <c r="G40" i="5"/>
  <c r="I33" i="5"/>
  <c r="H9" i="5"/>
  <c r="G33" i="5"/>
  <c r="I28" i="5"/>
  <c r="I22" i="5"/>
  <c r="H22" i="5"/>
  <c r="G22" i="5"/>
  <c r="G34" i="5"/>
  <c r="H34" i="5"/>
  <c r="I34" i="5"/>
  <c r="H15" i="5"/>
  <c r="I15" i="5"/>
  <c r="G15" i="5"/>
  <c r="G39" i="5"/>
  <c r="I39" i="5"/>
  <c r="H39" i="5"/>
  <c r="G30" i="5"/>
  <c r="H30" i="5"/>
  <c r="I30" i="5"/>
  <c r="I27" i="5"/>
  <c r="G27" i="5"/>
  <c r="H27" i="5"/>
  <c r="G18" i="5"/>
  <c r="I18" i="5"/>
  <c r="H18" i="5"/>
  <c r="H26" i="5"/>
  <c r="I26" i="5"/>
  <c r="G26" i="5"/>
  <c r="G14" i="5"/>
  <c r="H14" i="5"/>
  <c r="I14" i="5"/>
  <c r="H13" i="5"/>
  <c r="G38" i="5"/>
  <c r="I38" i="5"/>
  <c r="H38" i="5"/>
  <c r="H31" i="5"/>
  <c r="I31" i="5"/>
  <c r="G31" i="5"/>
  <c r="H19" i="5"/>
  <c r="G19" i="5"/>
  <c r="I19" i="5"/>
  <c r="F42" i="5"/>
  <c r="I11" i="5"/>
  <c r="H11" i="5"/>
  <c r="G11" i="5"/>
  <c r="G23" i="5"/>
  <c r="I23" i="5"/>
  <c r="H23" i="5"/>
  <c r="H10" i="5"/>
  <c r="I10" i="5"/>
  <c r="G10" i="5"/>
  <c r="H35" i="5"/>
  <c r="G35" i="5"/>
  <c r="I35" i="5"/>
  <c r="H41" i="5"/>
  <c r="I41" i="5"/>
  <c r="G41" i="5"/>
  <c r="F129" i="3"/>
  <c r="F131" i="3"/>
  <c r="F321" i="3"/>
  <c r="F323" i="3"/>
  <c r="F125" i="3"/>
  <c r="F344" i="3"/>
  <c r="F107" i="3"/>
  <c r="F109" i="3"/>
  <c r="F282" i="3"/>
  <c r="F284" i="3"/>
  <c r="F229" i="3"/>
  <c r="F313" i="3"/>
  <c r="F315" i="3"/>
  <c r="F183" i="3"/>
  <c r="F281" i="3"/>
  <c r="F265" i="3"/>
  <c r="F290" i="3"/>
  <c r="F151" i="3"/>
  <c r="F78" i="3"/>
  <c r="F80" i="3"/>
  <c r="F300" i="3"/>
  <c r="F320" i="3"/>
  <c r="F305" i="3"/>
  <c r="F307" i="3"/>
  <c r="F106" i="3"/>
  <c r="F316" i="3"/>
  <c r="F70" i="3"/>
  <c r="F247" i="3"/>
  <c r="F249" i="3"/>
  <c r="F167" i="3"/>
  <c r="F46" i="3"/>
  <c r="F48" i="3"/>
  <c r="F245" i="3"/>
  <c r="F304" i="3"/>
  <c r="F332" i="3"/>
  <c r="F209" i="3"/>
  <c r="F10" i="3"/>
  <c r="F12" i="3"/>
  <c r="I37" i="6" l="1"/>
  <c r="I53" i="6"/>
  <c r="I33" i="6"/>
  <c r="I49" i="6"/>
  <c r="I45" i="6"/>
  <c r="I61" i="6"/>
  <c r="I41" i="6"/>
  <c r="I57" i="6"/>
  <c r="I65" i="6"/>
  <c r="I81" i="6"/>
  <c r="I77" i="6"/>
  <c r="I93" i="6"/>
  <c r="I73" i="6"/>
  <c r="I69" i="6"/>
  <c r="I101" i="6"/>
  <c r="I117" i="6"/>
  <c r="I97" i="6"/>
  <c r="I113" i="6"/>
  <c r="I129" i="6"/>
  <c r="I109" i="6"/>
  <c r="I85" i="6"/>
  <c r="I89" i="6"/>
  <c r="I105" i="6"/>
  <c r="I145" i="6"/>
  <c r="I161" i="6"/>
  <c r="I177" i="6"/>
  <c r="I141" i="6"/>
  <c r="I157" i="6"/>
  <c r="I173" i="6"/>
  <c r="I137" i="6"/>
  <c r="I121" i="6"/>
  <c r="I125" i="6"/>
  <c r="I133" i="6"/>
  <c r="I149" i="6"/>
  <c r="I181" i="6"/>
  <c r="I185" i="6"/>
  <c r="I193" i="6"/>
  <c r="I153" i="6"/>
  <c r="I189" i="6"/>
  <c r="I165" i="6"/>
  <c r="I169" i="6"/>
  <c r="I197" i="6"/>
  <c r="I213" i="6"/>
  <c r="I229" i="6"/>
  <c r="I209" i="6"/>
  <c r="I225" i="6"/>
  <c r="I241" i="6"/>
  <c r="I257" i="6"/>
  <c r="I201" i="6"/>
  <c r="I205" i="6"/>
  <c r="I221" i="6"/>
  <c r="I237" i="6"/>
  <c r="I253" i="6"/>
  <c r="I277" i="6"/>
  <c r="I293" i="6"/>
  <c r="I309" i="6"/>
  <c r="I233" i="6"/>
  <c r="I273" i="6"/>
  <c r="I289" i="6"/>
  <c r="I305" i="6"/>
  <c r="I321" i="6"/>
  <c r="I337" i="6"/>
  <c r="I217" i="6"/>
  <c r="I245" i="6"/>
  <c r="I249" i="6"/>
  <c r="I269" i="6"/>
  <c r="I285" i="6"/>
  <c r="I301" i="6"/>
  <c r="I265" i="6"/>
  <c r="I297" i="6"/>
  <c r="I329" i="6"/>
  <c r="I333" i="6"/>
  <c r="I341" i="6"/>
  <c r="I325" i="6"/>
  <c r="I281" i="6"/>
  <c r="I349" i="6"/>
  <c r="I261" i="6"/>
  <c r="I313" i="6"/>
  <c r="I317" i="6"/>
  <c r="I345" i="6"/>
  <c r="I34" i="6"/>
  <c r="I50" i="6"/>
  <c r="I46" i="6"/>
  <c r="I42" i="6"/>
  <c r="I58" i="6"/>
  <c r="I38" i="6"/>
  <c r="I54" i="6"/>
  <c r="I62" i="6"/>
  <c r="I78" i="6"/>
  <c r="I94" i="6"/>
  <c r="I74" i="6"/>
  <c r="I90" i="6"/>
  <c r="I70" i="6"/>
  <c r="I66" i="6"/>
  <c r="I82" i="6"/>
  <c r="I86" i="6"/>
  <c r="I98" i="6"/>
  <c r="I114" i="6"/>
  <c r="I130" i="6"/>
  <c r="I110" i="6"/>
  <c r="I126" i="6"/>
  <c r="I106" i="6"/>
  <c r="I102" i="6"/>
  <c r="I118" i="6"/>
  <c r="I122" i="6"/>
  <c r="I142" i="6"/>
  <c r="I158" i="6"/>
  <c r="I174" i="6"/>
  <c r="I138" i="6"/>
  <c r="I154" i="6"/>
  <c r="I170" i="6"/>
  <c r="I186" i="6"/>
  <c r="I134" i="6"/>
  <c r="I146" i="6"/>
  <c r="I178" i="6"/>
  <c r="I190" i="6"/>
  <c r="I182" i="6"/>
  <c r="I202" i="6"/>
  <c r="I150" i="6"/>
  <c r="I162" i="6"/>
  <c r="I198" i="6"/>
  <c r="I166" i="6"/>
  <c r="I194" i="6"/>
  <c r="I210" i="6"/>
  <c r="I226" i="6"/>
  <c r="I206" i="6"/>
  <c r="I222" i="6"/>
  <c r="I238" i="6"/>
  <c r="I254" i="6"/>
  <c r="I218" i="6"/>
  <c r="I234" i="6"/>
  <c r="I250" i="6"/>
  <c r="I274" i="6"/>
  <c r="I290" i="6"/>
  <c r="I306" i="6"/>
  <c r="I270" i="6"/>
  <c r="I286" i="6"/>
  <c r="I302" i="6"/>
  <c r="I318" i="6"/>
  <c r="I334" i="6"/>
  <c r="I230" i="6"/>
  <c r="I242" i="6"/>
  <c r="I266" i="6"/>
  <c r="I282" i="6"/>
  <c r="I298" i="6"/>
  <c r="I246" i="6"/>
  <c r="I330" i="6"/>
  <c r="I338" i="6"/>
  <c r="I214" i="6"/>
  <c r="I258" i="6"/>
  <c r="I262" i="6"/>
  <c r="I278" i="6"/>
  <c r="I310" i="6"/>
  <c r="I346" i="6"/>
  <c r="I314" i="6"/>
  <c r="I342" i="6"/>
  <c r="I294" i="6"/>
  <c r="I322" i="6"/>
  <c r="I326" i="6"/>
  <c r="I40" i="6"/>
  <c r="I56" i="6"/>
  <c r="I36" i="6"/>
  <c r="I52" i="6"/>
  <c r="I32" i="6"/>
  <c r="I48" i="6"/>
  <c r="I44" i="6"/>
  <c r="I60" i="6"/>
  <c r="I68" i="6"/>
  <c r="I84" i="6"/>
  <c r="I64" i="6"/>
  <c r="I80" i="6"/>
  <c r="J82" i="6" s="1"/>
  <c r="K82" i="6" s="1"/>
  <c r="I76" i="6"/>
  <c r="I72" i="6"/>
  <c r="I92" i="6"/>
  <c r="I104" i="6"/>
  <c r="I120" i="6"/>
  <c r="I100" i="6"/>
  <c r="I116" i="6"/>
  <c r="I88" i="6"/>
  <c r="I96" i="6"/>
  <c r="I112" i="6"/>
  <c r="I108" i="6"/>
  <c r="I132" i="6"/>
  <c r="I148" i="6"/>
  <c r="I164" i="6"/>
  <c r="I180" i="6"/>
  <c r="I144" i="6"/>
  <c r="I160" i="6"/>
  <c r="I176" i="6"/>
  <c r="I124" i="6"/>
  <c r="I140" i="6"/>
  <c r="I128" i="6"/>
  <c r="I136" i="6"/>
  <c r="I152" i="6"/>
  <c r="I196" i="6"/>
  <c r="J198" i="6" s="1"/>
  <c r="K198" i="6" s="1"/>
  <c r="I156" i="6"/>
  <c r="I168" i="6"/>
  <c r="I192" i="6"/>
  <c r="I188" i="6"/>
  <c r="J190" i="6" s="1"/>
  <c r="K190" i="6" s="1"/>
  <c r="I172" i="6"/>
  <c r="I184" i="6"/>
  <c r="I216" i="6"/>
  <c r="I232" i="6"/>
  <c r="I212" i="6"/>
  <c r="I228" i="6"/>
  <c r="I244" i="6"/>
  <c r="I260" i="6"/>
  <c r="I208" i="6"/>
  <c r="I224" i="6"/>
  <c r="I240" i="6"/>
  <c r="I256" i="6"/>
  <c r="I200" i="6"/>
  <c r="I264" i="6"/>
  <c r="I280" i="6"/>
  <c r="I296" i="6"/>
  <c r="I236" i="6"/>
  <c r="I248" i="6"/>
  <c r="I276" i="6"/>
  <c r="I292" i="6"/>
  <c r="I308" i="6"/>
  <c r="I324" i="6"/>
  <c r="I220" i="6"/>
  <c r="I272" i="6"/>
  <c r="I288" i="6"/>
  <c r="I304" i="6"/>
  <c r="I204" i="6"/>
  <c r="I268" i="6"/>
  <c r="I300" i="6"/>
  <c r="I328" i="6"/>
  <c r="I332" i="6"/>
  <c r="I336" i="6"/>
  <c r="J338" i="6" s="1"/>
  <c r="K338" i="6" s="1"/>
  <c r="I344" i="6"/>
  <c r="I284" i="6"/>
  <c r="I340" i="6"/>
  <c r="I252" i="6"/>
  <c r="I312" i="6"/>
  <c r="I316" i="6"/>
  <c r="I320" i="6"/>
  <c r="I348" i="6"/>
  <c r="I35" i="6"/>
  <c r="I51" i="6"/>
  <c r="I31" i="6"/>
  <c r="I47" i="6"/>
  <c r="J49" i="6" s="1"/>
  <c r="K49" i="6" s="1"/>
  <c r="I43" i="6"/>
  <c r="I59" i="6"/>
  <c r="I39" i="6"/>
  <c r="I55" i="6"/>
  <c r="J57" i="6" s="1"/>
  <c r="K57" i="6" s="1"/>
  <c r="I63" i="6"/>
  <c r="I79" i="6"/>
  <c r="I95" i="6"/>
  <c r="I75" i="6"/>
  <c r="J77" i="6" s="1"/>
  <c r="K77" i="6" s="1"/>
  <c r="I91" i="6"/>
  <c r="I71" i="6"/>
  <c r="I67" i="6"/>
  <c r="I99" i="6"/>
  <c r="I115" i="6"/>
  <c r="I131" i="6"/>
  <c r="I111" i="6"/>
  <c r="I127" i="6"/>
  <c r="J129" i="6" s="1"/>
  <c r="K129" i="6" s="1"/>
  <c r="I107" i="6"/>
  <c r="I83" i="6"/>
  <c r="I87" i="6"/>
  <c r="I103" i="6"/>
  <c r="J105" i="6" s="1"/>
  <c r="K105" i="6" s="1"/>
  <c r="I143" i="6"/>
  <c r="I159" i="6"/>
  <c r="I175" i="6"/>
  <c r="I139" i="6"/>
  <c r="J141" i="6" s="1"/>
  <c r="K141" i="6" s="1"/>
  <c r="I155" i="6"/>
  <c r="J157" i="6" s="1"/>
  <c r="K157" i="6" s="1"/>
  <c r="I171" i="6"/>
  <c r="I187" i="6"/>
  <c r="I119" i="6"/>
  <c r="J121" i="6" s="1"/>
  <c r="K121" i="6" s="1"/>
  <c r="I135" i="6"/>
  <c r="I123" i="6"/>
  <c r="I147" i="6"/>
  <c r="I163" i="6"/>
  <c r="I183" i="6"/>
  <c r="I191" i="6"/>
  <c r="I151" i="6"/>
  <c r="I167" i="6"/>
  <c r="J169" i="6" s="1"/>
  <c r="K169" i="6" s="1"/>
  <c r="I179" i="6"/>
  <c r="J181" i="6" s="1"/>
  <c r="K181" i="6" s="1"/>
  <c r="I199" i="6"/>
  <c r="I195" i="6"/>
  <c r="I211" i="6"/>
  <c r="J213" i="6" s="1"/>
  <c r="K213" i="6" s="1"/>
  <c r="I227" i="6"/>
  <c r="I207" i="6"/>
  <c r="I223" i="6"/>
  <c r="I239" i="6"/>
  <c r="J241" i="6" s="1"/>
  <c r="K241" i="6" s="1"/>
  <c r="I255" i="6"/>
  <c r="I203" i="6"/>
  <c r="I219" i="6"/>
  <c r="J221" i="6" s="1"/>
  <c r="K221" i="6" s="1"/>
  <c r="I235" i="6"/>
  <c r="J237" i="6" s="1"/>
  <c r="K237" i="6" s="1"/>
  <c r="I251" i="6"/>
  <c r="I243" i="6"/>
  <c r="I259" i="6"/>
  <c r="I263" i="6"/>
  <c r="J265" i="6" s="1"/>
  <c r="K265" i="6" s="1"/>
  <c r="I275" i="6"/>
  <c r="I291" i="6"/>
  <c r="I307" i="6"/>
  <c r="I271" i="6"/>
  <c r="J273" i="6" s="1"/>
  <c r="K273" i="6" s="1"/>
  <c r="I287" i="6"/>
  <c r="J289" i="6" s="1"/>
  <c r="K289" i="6" s="1"/>
  <c r="I303" i="6"/>
  <c r="I319" i="6"/>
  <c r="I335" i="6"/>
  <c r="J337" i="6" s="1"/>
  <c r="K337" i="6" s="1"/>
  <c r="I231" i="6"/>
  <c r="I247" i="6"/>
  <c r="I267" i="6"/>
  <c r="I283" i="6"/>
  <c r="J285" i="6" s="1"/>
  <c r="K285" i="6" s="1"/>
  <c r="I299" i="6"/>
  <c r="J301" i="6" s="1"/>
  <c r="K301" i="6" s="1"/>
  <c r="I339" i="6"/>
  <c r="I215" i="6"/>
  <c r="J217" i="6" s="1"/>
  <c r="K217" i="6" s="1"/>
  <c r="I311" i="6"/>
  <c r="I279" i="6"/>
  <c r="I323" i="6"/>
  <c r="I327" i="6"/>
  <c r="I331" i="6"/>
  <c r="J333" i="6" s="1"/>
  <c r="K333" i="6" s="1"/>
  <c r="I347" i="6"/>
  <c r="I343" i="6"/>
  <c r="I295" i="6"/>
  <c r="I315" i="6"/>
  <c r="J317" i="6" s="1"/>
  <c r="K317" i="6" s="1"/>
  <c r="I16" i="6"/>
  <c r="I28" i="6"/>
  <c r="I24" i="6"/>
  <c r="I20" i="6"/>
  <c r="I25" i="6"/>
  <c r="I21" i="6"/>
  <c r="I29" i="6"/>
  <c r="I7" i="6"/>
  <c r="I23" i="6"/>
  <c r="I19" i="6"/>
  <c r="I27" i="6"/>
  <c r="I18" i="6"/>
  <c r="I22" i="6"/>
  <c r="I26" i="6"/>
  <c r="I30" i="6"/>
  <c r="J32" i="6" s="1"/>
  <c r="K32" i="6" s="1"/>
  <c r="I9" i="6"/>
  <c r="I17" i="6"/>
  <c r="I15" i="6"/>
  <c r="I13" i="6"/>
  <c r="I10" i="6"/>
  <c r="I14" i="6"/>
  <c r="I12" i="6"/>
  <c r="I8" i="6"/>
  <c r="I11" i="6"/>
  <c r="F43" i="5"/>
  <c r="G42" i="5"/>
  <c r="I42" i="5"/>
  <c r="H42" i="5"/>
  <c r="J349" i="6" l="1"/>
  <c r="K349" i="6" s="1"/>
  <c r="J281" i="6"/>
  <c r="K281" i="6" s="1"/>
  <c r="L281" i="6" s="1"/>
  <c r="J233" i="6"/>
  <c r="K233" i="6" s="1"/>
  <c r="J253" i="6"/>
  <c r="K253" i="6" s="1"/>
  <c r="J257" i="6"/>
  <c r="K257" i="6" s="1"/>
  <c r="J185" i="6"/>
  <c r="K185" i="6" s="1"/>
  <c r="J145" i="6"/>
  <c r="K145" i="6" s="1"/>
  <c r="J109" i="6"/>
  <c r="K109" i="6" s="1"/>
  <c r="J93" i="6"/>
  <c r="K93" i="6" s="1"/>
  <c r="J65" i="6"/>
  <c r="K65" i="6" s="1"/>
  <c r="L65" i="6" s="1"/>
  <c r="J37" i="6"/>
  <c r="K37" i="6" s="1"/>
  <c r="J214" i="6"/>
  <c r="K214" i="6" s="1"/>
  <c r="J174" i="6"/>
  <c r="K174" i="6" s="1"/>
  <c r="J150" i="6"/>
  <c r="K150" i="6" s="1"/>
  <c r="L150" i="6" s="1"/>
  <c r="J294" i="6"/>
  <c r="K294" i="6" s="1"/>
  <c r="J258" i="6"/>
  <c r="K258" i="6" s="1"/>
  <c r="J146" i="6"/>
  <c r="K146" i="6" s="1"/>
  <c r="J328" i="6"/>
  <c r="K328" i="6" s="1"/>
  <c r="J305" i="6"/>
  <c r="K305" i="6" s="1"/>
  <c r="J205" i="6"/>
  <c r="K205" i="6" s="1"/>
  <c r="J193" i="6"/>
  <c r="K193" i="6" s="1"/>
  <c r="J173" i="6"/>
  <c r="K173" i="6" s="1"/>
  <c r="J85" i="6"/>
  <c r="K85" i="6" s="1"/>
  <c r="L349" i="6"/>
  <c r="L301" i="6"/>
  <c r="L233" i="6"/>
  <c r="L289" i="6"/>
  <c r="J277" i="6"/>
  <c r="K277" i="6" s="1"/>
  <c r="L253" i="6"/>
  <c r="L257" i="6"/>
  <c r="J229" i="6"/>
  <c r="K229" i="6" s="1"/>
  <c r="L181" i="6"/>
  <c r="L185" i="6"/>
  <c r="J137" i="6"/>
  <c r="K137" i="6" s="1"/>
  <c r="L157" i="6"/>
  <c r="L145" i="6"/>
  <c r="L109" i="6"/>
  <c r="J117" i="6"/>
  <c r="K117" i="6" s="1"/>
  <c r="L93" i="6"/>
  <c r="J45" i="6"/>
  <c r="K45" i="6" s="1"/>
  <c r="L37" i="6"/>
  <c r="J314" i="6"/>
  <c r="K314" i="6" s="1"/>
  <c r="J346" i="6"/>
  <c r="K346" i="6" s="1"/>
  <c r="J302" i="6"/>
  <c r="K302" i="6" s="1"/>
  <c r="J290" i="6"/>
  <c r="K290" i="6" s="1"/>
  <c r="J310" i="6"/>
  <c r="K310" i="6" s="1"/>
  <c r="J238" i="6"/>
  <c r="K238" i="6" s="1"/>
  <c r="J202" i="6"/>
  <c r="K202" i="6" s="1"/>
  <c r="J210" i="6"/>
  <c r="K210" i="6" s="1"/>
  <c r="L214" i="6"/>
  <c r="L174" i="6"/>
  <c r="J158" i="6"/>
  <c r="K158" i="6" s="1"/>
  <c r="J130" i="6"/>
  <c r="K130" i="6" s="1"/>
  <c r="J162" i="6"/>
  <c r="K162" i="6" s="1"/>
  <c r="J98" i="6"/>
  <c r="K98" i="6" s="1"/>
  <c r="J122" i="6"/>
  <c r="K122" i="6" s="1"/>
  <c r="J78" i="6"/>
  <c r="K78" i="6" s="1"/>
  <c r="J70" i="6"/>
  <c r="K70" i="6" s="1"/>
  <c r="J34" i="6"/>
  <c r="K34" i="6" s="1"/>
  <c r="J42" i="6"/>
  <c r="K42" i="6" s="1"/>
  <c r="J344" i="6"/>
  <c r="K344" i="6" s="1"/>
  <c r="J280" i="6"/>
  <c r="K280" i="6" s="1"/>
  <c r="J340" i="6"/>
  <c r="K340" i="6" s="1"/>
  <c r="J284" i="6"/>
  <c r="K284" i="6" s="1"/>
  <c r="J336" i="6"/>
  <c r="K336" i="6" s="1"/>
  <c r="J272" i="6"/>
  <c r="K272" i="6" s="1"/>
  <c r="J252" i="6"/>
  <c r="K252" i="6" s="1"/>
  <c r="J240" i="6"/>
  <c r="K240" i="6" s="1"/>
  <c r="J212" i="6"/>
  <c r="K212" i="6" s="1"/>
  <c r="J164" i="6"/>
  <c r="K164" i="6" s="1"/>
  <c r="J192" i="6"/>
  <c r="K192" i="6" s="1"/>
  <c r="J188" i="6"/>
  <c r="K188" i="6" s="1"/>
  <c r="J176" i="6"/>
  <c r="K176" i="6" s="1"/>
  <c r="J120" i="6"/>
  <c r="K120" i="6" s="1"/>
  <c r="J112" i="6"/>
  <c r="K112" i="6" s="1"/>
  <c r="J88" i="6"/>
  <c r="K88" i="6" s="1"/>
  <c r="J92" i="6"/>
  <c r="K92" i="6" s="1"/>
  <c r="J64" i="6"/>
  <c r="K64" i="6" s="1"/>
  <c r="J44" i="6"/>
  <c r="K44" i="6" s="1"/>
  <c r="J347" i="6"/>
  <c r="K347" i="6" s="1"/>
  <c r="J335" i="6"/>
  <c r="K335" i="6" s="1"/>
  <c r="J303" i="6"/>
  <c r="K303" i="6" s="1"/>
  <c r="J247" i="6"/>
  <c r="K247" i="6" s="1"/>
  <c r="J307" i="6"/>
  <c r="K307" i="6" s="1"/>
  <c r="J311" i="6"/>
  <c r="K311" i="6" s="1"/>
  <c r="J239" i="6"/>
  <c r="K239" i="6" s="1"/>
  <c r="J259" i="6"/>
  <c r="K259" i="6" s="1"/>
  <c r="J231" i="6"/>
  <c r="K231" i="6" s="1"/>
  <c r="J167" i="6"/>
  <c r="K167" i="6" s="1"/>
  <c r="J187" i="6"/>
  <c r="K187" i="6" s="1"/>
  <c r="J127" i="6"/>
  <c r="K127" i="6" s="1"/>
  <c r="J159" i="6"/>
  <c r="K159" i="6" s="1"/>
  <c r="J147" i="6"/>
  <c r="K147" i="6" s="1"/>
  <c r="J111" i="6"/>
  <c r="K111" i="6" s="1"/>
  <c r="J119" i="6"/>
  <c r="K119" i="6" s="1"/>
  <c r="J95" i="6"/>
  <c r="K95" i="6" s="1"/>
  <c r="J59" i="6"/>
  <c r="K59" i="6" s="1"/>
  <c r="J51" i="6"/>
  <c r="K51" i="6" s="1"/>
  <c r="L328" i="6"/>
  <c r="J316" i="6"/>
  <c r="K316" i="6" s="1"/>
  <c r="J264" i="6"/>
  <c r="K264" i="6" s="1"/>
  <c r="J332" i="6"/>
  <c r="K332" i="6" s="1"/>
  <c r="J268" i="6"/>
  <c r="K268" i="6" s="1"/>
  <c r="J320" i="6"/>
  <c r="K320" i="6" s="1"/>
  <c r="J308" i="6"/>
  <c r="K308" i="6" s="1"/>
  <c r="J236" i="6"/>
  <c r="K236" i="6" s="1"/>
  <c r="J224" i="6"/>
  <c r="K224" i="6" s="1"/>
  <c r="J196" i="6"/>
  <c r="K196" i="6" s="1"/>
  <c r="J152" i="6"/>
  <c r="K152" i="6" s="1"/>
  <c r="J180" i="6"/>
  <c r="K180" i="6" s="1"/>
  <c r="J172" i="6"/>
  <c r="K172" i="6" s="1"/>
  <c r="J160" i="6"/>
  <c r="K160" i="6" s="1"/>
  <c r="J104" i="6"/>
  <c r="K104" i="6" s="1"/>
  <c r="J132" i="6"/>
  <c r="K132" i="6" s="1"/>
  <c r="J84" i="6"/>
  <c r="K84" i="6" s="1"/>
  <c r="J76" i="6"/>
  <c r="K76" i="6" s="1"/>
  <c r="J56" i="6"/>
  <c r="K56" i="6" s="1"/>
  <c r="J48" i="6"/>
  <c r="K48" i="6" s="1"/>
  <c r="J319" i="6"/>
  <c r="K319" i="6" s="1"/>
  <c r="J283" i="6"/>
  <c r="K283" i="6" s="1"/>
  <c r="J331" i="6"/>
  <c r="K331" i="6" s="1"/>
  <c r="J287" i="6"/>
  <c r="K287" i="6" s="1"/>
  <c r="J219" i="6"/>
  <c r="K219" i="6" s="1"/>
  <c r="J291" i="6"/>
  <c r="K291" i="6" s="1"/>
  <c r="J295" i="6"/>
  <c r="K295" i="6" s="1"/>
  <c r="J223" i="6"/>
  <c r="K223" i="6" s="1"/>
  <c r="J243" i="6"/>
  <c r="K243" i="6" s="1"/>
  <c r="J215" i="6"/>
  <c r="K215" i="6" s="1"/>
  <c r="J191" i="6"/>
  <c r="K191" i="6" s="1"/>
  <c r="J183" i="6"/>
  <c r="K183" i="6" s="1"/>
  <c r="J123" i="6"/>
  <c r="K123" i="6" s="1"/>
  <c r="J143" i="6"/>
  <c r="K143" i="6" s="1"/>
  <c r="J107" i="6"/>
  <c r="K107" i="6" s="1"/>
  <c r="J131" i="6"/>
  <c r="K131" i="6" s="1"/>
  <c r="J103" i="6"/>
  <c r="K103" i="6" s="1"/>
  <c r="J79" i="6"/>
  <c r="K79" i="6" s="1"/>
  <c r="J43" i="6"/>
  <c r="K43" i="6" s="1"/>
  <c r="J35" i="6"/>
  <c r="K35" i="6" s="1"/>
  <c r="J20" i="6"/>
  <c r="K20" i="6" s="1"/>
  <c r="L317" i="6"/>
  <c r="J313" i="6"/>
  <c r="K313" i="6" s="1"/>
  <c r="L337" i="6"/>
  <c r="L265" i="6"/>
  <c r="L241" i="6"/>
  <c r="L169" i="6"/>
  <c r="J165" i="6"/>
  <c r="K165" i="6" s="1"/>
  <c r="L141" i="6"/>
  <c r="L129" i="6"/>
  <c r="J101" i="6"/>
  <c r="K101" i="6" s="1"/>
  <c r="L57" i="6"/>
  <c r="L338" i="6"/>
  <c r="J274" i="6"/>
  <c r="K274" i="6" s="1"/>
  <c r="L294" i="6"/>
  <c r="J298" i="6"/>
  <c r="K298" i="6" s="1"/>
  <c r="L258" i="6"/>
  <c r="J262" i="6"/>
  <c r="K262" i="6" s="1"/>
  <c r="J234" i="6"/>
  <c r="K234" i="6" s="1"/>
  <c r="L190" i="6"/>
  <c r="L198" i="6"/>
  <c r="J142" i="6"/>
  <c r="K142" i="6" s="1"/>
  <c r="L146" i="6"/>
  <c r="J134" i="6"/>
  <c r="K134" i="6" s="1"/>
  <c r="J90" i="6"/>
  <c r="K90" i="6" s="1"/>
  <c r="J106" i="6"/>
  <c r="K106" i="6" s="1"/>
  <c r="L82" i="6"/>
  <c r="J62" i="6"/>
  <c r="K62" i="6" s="1"/>
  <c r="J54" i="6"/>
  <c r="K54" i="6" s="1"/>
  <c r="L32" i="6"/>
  <c r="J31" i="6"/>
  <c r="K31" i="6" s="1"/>
  <c r="J297" i="6"/>
  <c r="K297" i="6" s="1"/>
  <c r="J329" i="6"/>
  <c r="K329" i="6" s="1"/>
  <c r="L217" i="6"/>
  <c r="J269" i="6"/>
  <c r="K269" i="6" s="1"/>
  <c r="J321" i="6"/>
  <c r="K321" i="6" s="1"/>
  <c r="J309" i="6"/>
  <c r="K309" i="6" s="1"/>
  <c r="J261" i="6"/>
  <c r="K261" i="6" s="1"/>
  <c r="L221" i="6"/>
  <c r="J225" i="6"/>
  <c r="K225" i="6" s="1"/>
  <c r="J197" i="6"/>
  <c r="K197" i="6" s="1"/>
  <c r="J153" i="6"/>
  <c r="K153" i="6" s="1"/>
  <c r="J149" i="6"/>
  <c r="K149" i="6" s="1"/>
  <c r="J189" i="6"/>
  <c r="K189" i="6" s="1"/>
  <c r="J177" i="6"/>
  <c r="K177" i="6" s="1"/>
  <c r="J89" i="6"/>
  <c r="K89" i="6" s="1"/>
  <c r="J113" i="6"/>
  <c r="K113" i="6" s="1"/>
  <c r="J69" i="6"/>
  <c r="K69" i="6" s="1"/>
  <c r="J97" i="6"/>
  <c r="K97" i="6" s="1"/>
  <c r="J41" i="6"/>
  <c r="K41" i="6" s="1"/>
  <c r="J33" i="6"/>
  <c r="K33" i="6" s="1"/>
  <c r="J322" i="6"/>
  <c r="K322" i="6" s="1"/>
  <c r="J342" i="6"/>
  <c r="K342" i="6" s="1"/>
  <c r="J334" i="6"/>
  <c r="K334" i="6" s="1"/>
  <c r="J206" i="6"/>
  <c r="K206" i="6" s="1"/>
  <c r="J222" i="6"/>
  <c r="K222" i="6" s="1"/>
  <c r="J278" i="6"/>
  <c r="K278" i="6" s="1"/>
  <c r="J282" i="6"/>
  <c r="K282" i="6" s="1"/>
  <c r="J242" i="6"/>
  <c r="K242" i="6" s="1"/>
  <c r="J246" i="6"/>
  <c r="K246" i="6" s="1"/>
  <c r="J218" i="6"/>
  <c r="K218" i="6" s="1"/>
  <c r="J194" i="6"/>
  <c r="K194" i="6" s="1"/>
  <c r="J154" i="6"/>
  <c r="K154" i="6" s="1"/>
  <c r="J126" i="6"/>
  <c r="K126" i="6" s="1"/>
  <c r="J182" i="6"/>
  <c r="K182" i="6" s="1"/>
  <c r="J110" i="6"/>
  <c r="K110" i="6" s="1"/>
  <c r="J118" i="6"/>
  <c r="K118" i="6" s="1"/>
  <c r="J94" i="6"/>
  <c r="K94" i="6" s="1"/>
  <c r="J66" i="6"/>
  <c r="K66" i="6" s="1"/>
  <c r="J46" i="6"/>
  <c r="K46" i="6" s="1"/>
  <c r="J38" i="6"/>
  <c r="K38" i="6" s="1"/>
  <c r="J324" i="6"/>
  <c r="K324" i="6" s="1"/>
  <c r="J348" i="6"/>
  <c r="K348" i="6" s="1"/>
  <c r="J260" i="6"/>
  <c r="K260" i="6" s="1"/>
  <c r="J248" i="6"/>
  <c r="K248" i="6" s="1"/>
  <c r="J244" i="6"/>
  <c r="K244" i="6" s="1"/>
  <c r="J304" i="6"/>
  <c r="K304" i="6" s="1"/>
  <c r="J292" i="6"/>
  <c r="K292" i="6" s="1"/>
  <c r="J220" i="6"/>
  <c r="K220" i="6" s="1"/>
  <c r="J208" i="6"/>
  <c r="K208" i="6" s="1"/>
  <c r="J168" i="6"/>
  <c r="K168" i="6" s="1"/>
  <c r="J204" i="6"/>
  <c r="K204" i="6" s="1"/>
  <c r="J148" i="6"/>
  <c r="K148" i="6" s="1"/>
  <c r="J156" i="6"/>
  <c r="K156" i="6" s="1"/>
  <c r="J144" i="6"/>
  <c r="K144" i="6" s="1"/>
  <c r="J108" i="6"/>
  <c r="K108" i="6" s="1"/>
  <c r="J116" i="6"/>
  <c r="K116" i="6" s="1"/>
  <c r="J68" i="6"/>
  <c r="K68" i="6" s="1"/>
  <c r="J96" i="6"/>
  <c r="K96" i="6" s="1"/>
  <c r="J40" i="6"/>
  <c r="K40" i="6" s="1"/>
  <c r="J52" i="6"/>
  <c r="K52" i="6" s="1"/>
  <c r="J315" i="6"/>
  <c r="K315" i="6" s="1"/>
  <c r="J327" i="6"/>
  <c r="K327" i="6" s="1"/>
  <c r="J299" i="6"/>
  <c r="K299" i="6" s="1"/>
  <c r="J271" i="6"/>
  <c r="K271" i="6" s="1"/>
  <c r="J339" i="6"/>
  <c r="K339" i="6" s="1"/>
  <c r="J275" i="6"/>
  <c r="K275" i="6" s="1"/>
  <c r="J279" i="6"/>
  <c r="K279" i="6" s="1"/>
  <c r="J207" i="6"/>
  <c r="K207" i="6" s="1"/>
  <c r="J227" i="6"/>
  <c r="K227" i="6" s="1"/>
  <c r="J199" i="6"/>
  <c r="K199" i="6" s="1"/>
  <c r="J155" i="6"/>
  <c r="K155" i="6" s="1"/>
  <c r="J151" i="6"/>
  <c r="K151" i="6" s="1"/>
  <c r="J139" i="6"/>
  <c r="K139" i="6" s="1"/>
  <c r="J179" i="6"/>
  <c r="K179" i="6" s="1"/>
  <c r="J91" i="6"/>
  <c r="K91" i="6" s="1"/>
  <c r="J115" i="6"/>
  <c r="K115" i="6" s="1"/>
  <c r="J71" i="6"/>
  <c r="K71" i="6" s="1"/>
  <c r="J83" i="6"/>
  <c r="K83" i="6" s="1"/>
  <c r="J63" i="6"/>
  <c r="K63" i="6" s="1"/>
  <c r="J55" i="6"/>
  <c r="K55" i="6" s="1"/>
  <c r="J22" i="6"/>
  <c r="K22" i="6" s="1"/>
  <c r="L22" i="6" s="1"/>
  <c r="L333" i="6"/>
  <c r="L285" i="6"/>
  <c r="L273" i="6"/>
  <c r="L237" i="6"/>
  <c r="L213" i="6"/>
  <c r="L121" i="6"/>
  <c r="L105" i="6"/>
  <c r="L77" i="6"/>
  <c r="L49" i="6"/>
  <c r="J254" i="6"/>
  <c r="K254" i="6" s="1"/>
  <c r="J270" i="6"/>
  <c r="K270" i="6" s="1"/>
  <c r="J345" i="6"/>
  <c r="K345" i="6" s="1"/>
  <c r="J325" i="6"/>
  <c r="K325" i="6" s="1"/>
  <c r="J341" i="6"/>
  <c r="K341" i="6" s="1"/>
  <c r="J249" i="6"/>
  <c r="K249" i="6" s="1"/>
  <c r="L305" i="6"/>
  <c r="J293" i="6"/>
  <c r="K293" i="6" s="1"/>
  <c r="J245" i="6"/>
  <c r="K245" i="6" s="1"/>
  <c r="L205" i="6"/>
  <c r="J209" i="6"/>
  <c r="K209" i="6" s="1"/>
  <c r="J201" i="6"/>
  <c r="K201" i="6" s="1"/>
  <c r="L193" i="6"/>
  <c r="J125" i="6"/>
  <c r="K125" i="6" s="1"/>
  <c r="L173" i="6"/>
  <c r="J161" i="6"/>
  <c r="K161" i="6" s="1"/>
  <c r="L85" i="6"/>
  <c r="J133" i="6"/>
  <c r="K133" i="6" s="1"/>
  <c r="J73" i="6"/>
  <c r="K73" i="6" s="1"/>
  <c r="J81" i="6"/>
  <c r="K81" i="6" s="1"/>
  <c r="J61" i="6"/>
  <c r="K61" i="6" s="1"/>
  <c r="J53" i="6"/>
  <c r="K53" i="6" s="1"/>
  <c r="J318" i="6"/>
  <c r="K318" i="6" s="1"/>
  <c r="J286" i="6"/>
  <c r="K286" i="6" s="1"/>
  <c r="J330" i="6"/>
  <c r="K330" i="6" s="1"/>
  <c r="J306" i="6"/>
  <c r="K306" i="6" s="1"/>
  <c r="J326" i="6"/>
  <c r="K326" i="6" s="1"/>
  <c r="J250" i="6"/>
  <c r="K250" i="6" s="1"/>
  <c r="J266" i="6"/>
  <c r="K266" i="6" s="1"/>
  <c r="J226" i="6"/>
  <c r="K226" i="6" s="1"/>
  <c r="J230" i="6"/>
  <c r="K230" i="6" s="1"/>
  <c r="J186" i="6"/>
  <c r="K186" i="6" s="1"/>
  <c r="J170" i="6"/>
  <c r="K170" i="6" s="1"/>
  <c r="J138" i="6"/>
  <c r="K138" i="6" s="1"/>
  <c r="J178" i="6"/>
  <c r="K178" i="6" s="1"/>
  <c r="J166" i="6"/>
  <c r="K166" i="6" s="1"/>
  <c r="J114" i="6"/>
  <c r="K114" i="6" s="1"/>
  <c r="J102" i="6"/>
  <c r="K102" i="6" s="1"/>
  <c r="J74" i="6"/>
  <c r="K74" i="6" s="1"/>
  <c r="J86" i="6"/>
  <c r="K86" i="6" s="1"/>
  <c r="J50" i="6"/>
  <c r="K50" i="6" s="1"/>
  <c r="J58" i="6"/>
  <c r="K58" i="6" s="1"/>
  <c r="J296" i="6"/>
  <c r="K296" i="6" s="1"/>
  <c r="J312" i="6"/>
  <c r="K312" i="6" s="1"/>
  <c r="J216" i="6"/>
  <c r="K216" i="6" s="1"/>
  <c r="J300" i="6"/>
  <c r="K300" i="6" s="1"/>
  <c r="J232" i="6"/>
  <c r="K232" i="6" s="1"/>
  <c r="J288" i="6"/>
  <c r="K288" i="6" s="1"/>
  <c r="J276" i="6"/>
  <c r="K276" i="6" s="1"/>
  <c r="J256" i="6"/>
  <c r="K256" i="6" s="1"/>
  <c r="J228" i="6"/>
  <c r="K228" i="6" s="1"/>
  <c r="J200" i="6"/>
  <c r="K200" i="6" s="1"/>
  <c r="J184" i="6"/>
  <c r="K184" i="6" s="1"/>
  <c r="J136" i="6"/>
  <c r="K136" i="6" s="1"/>
  <c r="J140" i="6"/>
  <c r="K140" i="6" s="1"/>
  <c r="J124" i="6"/>
  <c r="K124" i="6" s="1"/>
  <c r="J128" i="6"/>
  <c r="K128" i="6" s="1"/>
  <c r="J100" i="6"/>
  <c r="K100" i="6" s="1"/>
  <c r="J72" i="6"/>
  <c r="K72" i="6" s="1"/>
  <c r="J80" i="6"/>
  <c r="K80" i="6" s="1"/>
  <c r="J60" i="6"/>
  <c r="K60" i="6" s="1"/>
  <c r="J36" i="6"/>
  <c r="K36" i="6" s="1"/>
  <c r="J263" i="6"/>
  <c r="K263" i="6" s="1"/>
  <c r="J343" i="6"/>
  <c r="K343" i="6" s="1"/>
  <c r="J267" i="6"/>
  <c r="K267" i="6" s="1"/>
  <c r="J251" i="6"/>
  <c r="K251" i="6" s="1"/>
  <c r="J323" i="6"/>
  <c r="K323" i="6" s="1"/>
  <c r="J235" i="6"/>
  <c r="K235" i="6" s="1"/>
  <c r="J255" i="6"/>
  <c r="K255" i="6" s="1"/>
  <c r="J203" i="6"/>
  <c r="K203" i="6" s="1"/>
  <c r="J211" i="6"/>
  <c r="K211" i="6" s="1"/>
  <c r="J171" i="6"/>
  <c r="K171" i="6" s="1"/>
  <c r="J195" i="6"/>
  <c r="K195" i="6" s="1"/>
  <c r="J135" i="6"/>
  <c r="K135" i="6" s="1"/>
  <c r="J175" i="6"/>
  <c r="K175" i="6" s="1"/>
  <c r="J163" i="6"/>
  <c r="K163" i="6" s="1"/>
  <c r="J87" i="6"/>
  <c r="K87" i="6" s="1"/>
  <c r="J99" i="6"/>
  <c r="K99" i="6" s="1"/>
  <c r="J75" i="6"/>
  <c r="K75" i="6" s="1"/>
  <c r="J67" i="6"/>
  <c r="K67" i="6" s="1"/>
  <c r="J47" i="6"/>
  <c r="K47" i="6" s="1"/>
  <c r="J39" i="6"/>
  <c r="K39" i="6" s="1"/>
  <c r="L20" i="6"/>
  <c r="J26" i="6"/>
  <c r="K26" i="6" s="1"/>
  <c r="J28" i="6"/>
  <c r="K28" i="6" s="1"/>
  <c r="J21" i="6"/>
  <c r="K21" i="6" s="1"/>
  <c r="J23" i="6"/>
  <c r="K23" i="6" s="1"/>
  <c r="J30" i="6"/>
  <c r="K30" i="6" s="1"/>
  <c r="J29" i="6"/>
  <c r="K29" i="6" s="1"/>
  <c r="J16" i="6"/>
  <c r="K16" i="6" s="1"/>
  <c r="J18" i="6"/>
  <c r="K18" i="6" s="1"/>
  <c r="J19" i="6"/>
  <c r="K19" i="6" s="1"/>
  <c r="J24" i="6"/>
  <c r="K24" i="6" s="1"/>
  <c r="J25" i="6"/>
  <c r="K25" i="6" s="1"/>
  <c r="J27" i="6"/>
  <c r="K27" i="6" s="1"/>
  <c r="L18" i="6"/>
  <c r="J17" i="6"/>
  <c r="K17" i="6" s="1"/>
  <c r="L16" i="6"/>
  <c r="J13" i="6"/>
  <c r="K13" i="6" s="1"/>
  <c r="J15" i="6"/>
  <c r="K15" i="6" s="1"/>
  <c r="L15" i="6" s="1"/>
  <c r="J14" i="6"/>
  <c r="K14" i="6" s="1"/>
  <c r="L14" i="6" s="1"/>
  <c r="J8" i="6"/>
  <c r="K8" i="6" s="1"/>
  <c r="L8" i="6" s="1"/>
  <c r="J12" i="6"/>
  <c r="K12" i="6" s="1"/>
  <c r="L12" i="6" s="1"/>
  <c r="J10" i="6"/>
  <c r="K10" i="6" s="1"/>
  <c r="L10" i="6" s="1"/>
  <c r="J7" i="6"/>
  <c r="K7" i="6" s="1"/>
  <c r="L7" i="6" s="1"/>
  <c r="J11" i="6"/>
  <c r="K11" i="6" s="1"/>
  <c r="L11" i="6" s="1"/>
  <c r="J9" i="6"/>
  <c r="K9" i="6" s="1"/>
  <c r="L9" i="6" s="1"/>
  <c r="L13" i="6"/>
  <c r="I43" i="5"/>
  <c r="G43" i="5"/>
  <c r="H43" i="5"/>
  <c r="F44" i="5"/>
  <c r="L211" i="6" l="1"/>
  <c r="L72" i="6"/>
  <c r="L232" i="6"/>
  <c r="L178" i="6"/>
  <c r="L326" i="6"/>
  <c r="L139" i="6"/>
  <c r="L315" i="6"/>
  <c r="L208" i="6"/>
  <c r="L126" i="6"/>
  <c r="L322" i="6"/>
  <c r="L225" i="6"/>
  <c r="L134" i="6"/>
  <c r="L298" i="6"/>
  <c r="L131" i="6"/>
  <c r="L48" i="6"/>
  <c r="L236" i="6"/>
  <c r="L159" i="6"/>
  <c r="L307" i="6"/>
  <c r="L188" i="6"/>
  <c r="L42" i="6"/>
  <c r="L346" i="6"/>
  <c r="L117" i="6"/>
  <c r="L277" i="6"/>
  <c r="L39" i="6"/>
  <c r="L99" i="6"/>
  <c r="L135" i="6"/>
  <c r="L203" i="6"/>
  <c r="L251" i="6"/>
  <c r="L36" i="6"/>
  <c r="L100" i="6"/>
  <c r="L136" i="6"/>
  <c r="L256" i="6"/>
  <c r="L300" i="6"/>
  <c r="L58" i="6"/>
  <c r="L102" i="6"/>
  <c r="L138" i="6"/>
  <c r="L226" i="6"/>
  <c r="L306" i="6"/>
  <c r="L53" i="6"/>
  <c r="L133" i="6"/>
  <c r="L161" i="6"/>
  <c r="L125" i="6"/>
  <c r="L201" i="6"/>
  <c r="L325" i="6"/>
  <c r="L55" i="6"/>
  <c r="L115" i="6"/>
  <c r="L151" i="6"/>
  <c r="L207" i="6"/>
  <c r="L271" i="6"/>
  <c r="L52" i="6"/>
  <c r="L116" i="6"/>
  <c r="L148" i="6"/>
  <c r="L220" i="6"/>
  <c r="L248" i="6"/>
  <c r="L38" i="6"/>
  <c r="L118" i="6"/>
  <c r="L154" i="6"/>
  <c r="L242" i="6"/>
  <c r="L206" i="6"/>
  <c r="L33" i="6"/>
  <c r="L113" i="6"/>
  <c r="L149" i="6"/>
  <c r="L309" i="6"/>
  <c r="L31" i="6"/>
  <c r="L54" i="6"/>
  <c r="L43" i="6"/>
  <c r="L107" i="6"/>
  <c r="L191" i="6"/>
  <c r="L295" i="6"/>
  <c r="L331" i="6"/>
  <c r="L56" i="6"/>
  <c r="L104" i="6"/>
  <c r="L152" i="6"/>
  <c r="L308" i="6"/>
  <c r="L264" i="6"/>
  <c r="L119" i="6"/>
  <c r="L127" i="6"/>
  <c r="L259" i="6"/>
  <c r="L247" i="6"/>
  <c r="L44" i="6"/>
  <c r="L112" i="6"/>
  <c r="L192" i="6"/>
  <c r="L252" i="6"/>
  <c r="L340" i="6"/>
  <c r="L34" i="6"/>
  <c r="L98" i="6"/>
  <c r="L162" i="6"/>
  <c r="L310" i="6"/>
  <c r="L314" i="6"/>
  <c r="L45" i="6"/>
  <c r="L229" i="6"/>
  <c r="L75" i="6"/>
  <c r="L323" i="6"/>
  <c r="L140" i="6"/>
  <c r="L228" i="6"/>
  <c r="L74" i="6"/>
  <c r="L318" i="6"/>
  <c r="L341" i="6"/>
  <c r="L227" i="6"/>
  <c r="L68" i="6"/>
  <c r="L244" i="6"/>
  <c r="L94" i="6"/>
  <c r="L222" i="6"/>
  <c r="L69" i="6"/>
  <c r="L261" i="6"/>
  <c r="L142" i="6"/>
  <c r="L274" i="6"/>
  <c r="L183" i="6"/>
  <c r="L223" i="6"/>
  <c r="L132" i="6"/>
  <c r="L332" i="6"/>
  <c r="L231" i="6"/>
  <c r="L88" i="6"/>
  <c r="L284" i="6"/>
  <c r="L87" i="6"/>
  <c r="L195" i="6"/>
  <c r="L267" i="6"/>
  <c r="L60" i="6"/>
  <c r="L184" i="6"/>
  <c r="L276" i="6"/>
  <c r="L216" i="6"/>
  <c r="L50" i="6"/>
  <c r="L114" i="6"/>
  <c r="L170" i="6"/>
  <c r="L266" i="6"/>
  <c r="L330" i="6"/>
  <c r="L61" i="6"/>
  <c r="L209" i="6"/>
  <c r="L245" i="6"/>
  <c r="L345" i="6"/>
  <c r="L63" i="6"/>
  <c r="L91" i="6"/>
  <c r="L155" i="6"/>
  <c r="L279" i="6"/>
  <c r="L299" i="6"/>
  <c r="L40" i="6"/>
  <c r="L108" i="6"/>
  <c r="L204" i="6"/>
  <c r="L292" i="6"/>
  <c r="L260" i="6"/>
  <c r="L46" i="6"/>
  <c r="L110" i="6"/>
  <c r="L194" i="6"/>
  <c r="L282" i="6"/>
  <c r="L334" i="6"/>
  <c r="L41" i="6"/>
  <c r="L89" i="6"/>
  <c r="L153" i="6"/>
  <c r="L321" i="6"/>
  <c r="L62" i="6"/>
  <c r="L106" i="6"/>
  <c r="L165" i="6"/>
  <c r="L79" i="6"/>
  <c r="L143" i="6"/>
  <c r="L215" i="6"/>
  <c r="L291" i="6"/>
  <c r="L283" i="6"/>
  <c r="L76" i="6"/>
  <c r="L160" i="6"/>
  <c r="L196" i="6"/>
  <c r="L320" i="6"/>
  <c r="L316" i="6"/>
  <c r="L51" i="6"/>
  <c r="L111" i="6"/>
  <c r="L187" i="6"/>
  <c r="L239" i="6"/>
  <c r="L303" i="6"/>
  <c r="L64" i="6"/>
  <c r="L120" i="6"/>
  <c r="L164" i="6"/>
  <c r="L272" i="6"/>
  <c r="L280" i="6"/>
  <c r="L70" i="6"/>
  <c r="L130" i="6"/>
  <c r="L210" i="6"/>
  <c r="L290" i="6"/>
  <c r="L137" i="6"/>
  <c r="L175" i="6"/>
  <c r="L263" i="6"/>
  <c r="L296" i="6"/>
  <c r="L230" i="6"/>
  <c r="L73" i="6"/>
  <c r="L254" i="6"/>
  <c r="L71" i="6"/>
  <c r="L339" i="6"/>
  <c r="L156" i="6"/>
  <c r="L324" i="6"/>
  <c r="L246" i="6"/>
  <c r="L189" i="6"/>
  <c r="L297" i="6"/>
  <c r="L262" i="6"/>
  <c r="L35" i="6"/>
  <c r="L287" i="6"/>
  <c r="L180" i="6"/>
  <c r="L95" i="6"/>
  <c r="L347" i="6"/>
  <c r="L240" i="6"/>
  <c r="L122" i="6"/>
  <c r="L238" i="6"/>
  <c r="L47" i="6"/>
  <c r="L255" i="6"/>
  <c r="L128" i="6"/>
  <c r="L67" i="6"/>
  <c r="L163" i="6"/>
  <c r="L171" i="6"/>
  <c r="L235" i="6"/>
  <c r="L343" i="6"/>
  <c r="L80" i="6"/>
  <c r="L124" i="6"/>
  <c r="L200" i="6"/>
  <c r="L288" i="6"/>
  <c r="L312" i="6"/>
  <c r="L86" i="6"/>
  <c r="L166" i="6"/>
  <c r="L186" i="6"/>
  <c r="L250" i="6"/>
  <c r="L286" i="6"/>
  <c r="L81" i="6"/>
  <c r="L293" i="6"/>
  <c r="L249" i="6"/>
  <c r="L270" i="6"/>
  <c r="L83" i="6"/>
  <c r="L179" i="6"/>
  <c r="L199" i="6"/>
  <c r="L275" i="6"/>
  <c r="L327" i="6"/>
  <c r="L96" i="6"/>
  <c r="L144" i="6"/>
  <c r="L168" i="6"/>
  <c r="L304" i="6"/>
  <c r="L348" i="6"/>
  <c r="L66" i="6"/>
  <c r="L182" i="6"/>
  <c r="L218" i="6"/>
  <c r="L278" i="6"/>
  <c r="L342" i="6"/>
  <c r="L97" i="6"/>
  <c r="L177" i="6"/>
  <c r="L197" i="6"/>
  <c r="L269" i="6"/>
  <c r="L329" i="6"/>
  <c r="L90" i="6"/>
  <c r="L234" i="6"/>
  <c r="L101" i="6"/>
  <c r="L313" i="6"/>
  <c r="L103" i="6"/>
  <c r="L123" i="6"/>
  <c r="L243" i="6"/>
  <c r="L219" i="6"/>
  <c r="L319" i="6"/>
  <c r="L84" i="6"/>
  <c r="L172" i="6"/>
  <c r="L224" i="6"/>
  <c r="L268" i="6"/>
  <c r="L59" i="6"/>
  <c r="L147" i="6"/>
  <c r="L167" i="6"/>
  <c r="L311" i="6"/>
  <c r="L335" i="6"/>
  <c r="L92" i="6"/>
  <c r="L176" i="6"/>
  <c r="L212" i="6"/>
  <c r="L336" i="6"/>
  <c r="L344" i="6"/>
  <c r="L78" i="6"/>
  <c r="L158" i="6"/>
  <c r="L202" i="6"/>
  <c r="L302" i="6"/>
  <c r="L24" i="6"/>
  <c r="L29" i="6"/>
  <c r="L30" i="6"/>
  <c r="L26" i="6"/>
  <c r="L19" i="6"/>
  <c r="L23" i="6"/>
  <c r="L21" i="6"/>
  <c r="L27" i="6"/>
  <c r="L25" i="6"/>
  <c r="L28" i="6"/>
  <c r="L17" i="6"/>
  <c r="M7" i="6"/>
  <c r="M11" i="6"/>
  <c r="N14" i="6" s="1"/>
  <c r="F45" i="5"/>
  <c r="H44" i="5"/>
  <c r="I44" i="5"/>
  <c r="G44" i="5"/>
  <c r="M243" i="6" l="1"/>
  <c r="M163" i="6"/>
  <c r="M35" i="6"/>
  <c r="M291" i="6"/>
  <c r="M299" i="6"/>
  <c r="M195" i="6"/>
  <c r="M87" i="6"/>
  <c r="M231" i="6"/>
  <c r="M247" i="6"/>
  <c r="M119" i="6"/>
  <c r="M331" i="6"/>
  <c r="M191" i="6"/>
  <c r="M107" i="6"/>
  <c r="M151" i="6"/>
  <c r="M203" i="6"/>
  <c r="M39" i="6"/>
  <c r="M139" i="6"/>
  <c r="M123" i="6"/>
  <c r="M79" i="6"/>
  <c r="M295" i="6"/>
  <c r="M55" i="6"/>
  <c r="M99" i="6"/>
  <c r="M159" i="6"/>
  <c r="M315" i="6"/>
  <c r="M211" i="6"/>
  <c r="M59" i="6"/>
  <c r="M319" i="6"/>
  <c r="M335" i="6"/>
  <c r="M275" i="6"/>
  <c r="M71" i="6"/>
  <c r="M311" i="6"/>
  <c r="M167" i="6"/>
  <c r="M219" i="6"/>
  <c r="M103" i="6"/>
  <c r="M199" i="6"/>
  <c r="M83" i="6"/>
  <c r="M255" i="6"/>
  <c r="M47" i="6"/>
  <c r="M239" i="6"/>
  <c r="M111" i="6"/>
  <c r="M283" i="6"/>
  <c r="M143" i="6"/>
  <c r="M279" i="6"/>
  <c r="M91" i="6"/>
  <c r="M267" i="6"/>
  <c r="M323" i="6"/>
  <c r="M75" i="6"/>
  <c r="M259" i="6"/>
  <c r="M31" i="6"/>
  <c r="M207" i="6"/>
  <c r="M251" i="6"/>
  <c r="M307" i="6"/>
  <c r="M147" i="6"/>
  <c r="M95" i="6"/>
  <c r="M347" i="6"/>
  <c r="M339" i="6"/>
  <c r="M303" i="6"/>
  <c r="M183" i="6"/>
  <c r="M327" i="6"/>
  <c r="M179" i="6"/>
  <c r="M343" i="6"/>
  <c r="M235" i="6"/>
  <c r="M171" i="6"/>
  <c r="M67" i="6"/>
  <c r="M287" i="6"/>
  <c r="M263" i="6"/>
  <c r="M175" i="6"/>
  <c r="M187" i="6"/>
  <c r="M51" i="6"/>
  <c r="M215" i="6"/>
  <c r="M155" i="6"/>
  <c r="M63" i="6"/>
  <c r="M223" i="6"/>
  <c r="M227" i="6"/>
  <c r="M127" i="6"/>
  <c r="M43" i="6"/>
  <c r="M271" i="6"/>
  <c r="M115" i="6"/>
  <c r="M135" i="6"/>
  <c r="M131" i="6"/>
  <c r="M27" i="6"/>
  <c r="M23" i="6"/>
  <c r="M19" i="6"/>
  <c r="M15" i="6"/>
  <c r="N7" i="6"/>
  <c r="N9" i="6"/>
  <c r="N10" i="6"/>
  <c r="N8" i="6"/>
  <c r="N12" i="6"/>
  <c r="N13" i="6"/>
  <c r="N11" i="6"/>
  <c r="G45" i="5"/>
  <c r="H45" i="5"/>
  <c r="I45" i="5"/>
  <c r="F46" i="5"/>
  <c r="N185" i="6" l="1"/>
  <c r="N184" i="6"/>
  <c r="N186" i="6"/>
  <c r="N183" i="6"/>
  <c r="N260" i="6"/>
  <c r="N261" i="6"/>
  <c r="N262" i="6"/>
  <c r="N259" i="6"/>
  <c r="N326" i="6"/>
  <c r="N323" i="6"/>
  <c r="N324" i="6"/>
  <c r="N325" i="6"/>
  <c r="N151" i="6"/>
  <c r="N154" i="6"/>
  <c r="N152" i="6"/>
  <c r="N153" i="6"/>
  <c r="N233" i="6"/>
  <c r="N234" i="6"/>
  <c r="N231" i="6"/>
  <c r="N232" i="6"/>
  <c r="N166" i="6"/>
  <c r="N165" i="6"/>
  <c r="N163" i="6"/>
  <c r="N164" i="6"/>
  <c r="N134" i="6"/>
  <c r="N131" i="6"/>
  <c r="N133" i="6"/>
  <c r="N132" i="6"/>
  <c r="N118" i="6"/>
  <c r="N117" i="6"/>
  <c r="N115" i="6"/>
  <c r="N116" i="6"/>
  <c r="N45" i="6"/>
  <c r="N43" i="6"/>
  <c r="N46" i="6"/>
  <c r="N44" i="6"/>
  <c r="N227" i="6"/>
  <c r="N230" i="6"/>
  <c r="N229" i="6"/>
  <c r="N228" i="6"/>
  <c r="N65" i="6"/>
  <c r="N66" i="6"/>
  <c r="N63" i="6"/>
  <c r="N64" i="6"/>
  <c r="N217" i="6"/>
  <c r="N216" i="6"/>
  <c r="N218" i="6"/>
  <c r="N215" i="6"/>
  <c r="N190" i="6"/>
  <c r="N187" i="6"/>
  <c r="N189" i="6"/>
  <c r="N188" i="6"/>
  <c r="N265" i="6"/>
  <c r="N264" i="6"/>
  <c r="N266" i="6"/>
  <c r="N263" i="6"/>
  <c r="N67" i="6"/>
  <c r="N68" i="6"/>
  <c r="N70" i="6"/>
  <c r="N69" i="6"/>
  <c r="N237" i="6"/>
  <c r="N238" i="6"/>
  <c r="N235" i="6"/>
  <c r="N236" i="6"/>
  <c r="N181" i="6"/>
  <c r="N179" i="6"/>
  <c r="N182" i="6"/>
  <c r="N180" i="6"/>
  <c r="N339" i="6"/>
  <c r="N340" i="6"/>
  <c r="N341" i="6"/>
  <c r="N342" i="6"/>
  <c r="N95" i="6"/>
  <c r="N97" i="6"/>
  <c r="N96" i="6"/>
  <c r="N98" i="6"/>
  <c r="N308" i="6"/>
  <c r="N309" i="6"/>
  <c r="N310" i="6"/>
  <c r="N307" i="6"/>
  <c r="N207" i="6"/>
  <c r="N210" i="6"/>
  <c r="N208" i="6"/>
  <c r="N209" i="6"/>
  <c r="N93" i="6"/>
  <c r="N91" i="6"/>
  <c r="N92" i="6"/>
  <c r="N94" i="6"/>
  <c r="N145" i="6"/>
  <c r="N146" i="6"/>
  <c r="N144" i="6"/>
  <c r="N143" i="6"/>
  <c r="N111" i="6"/>
  <c r="N113" i="6"/>
  <c r="N112" i="6"/>
  <c r="N114" i="6"/>
  <c r="N49" i="6"/>
  <c r="N47" i="6"/>
  <c r="N48" i="6"/>
  <c r="N50" i="6"/>
  <c r="N85" i="6"/>
  <c r="N84" i="6"/>
  <c r="N86" i="6"/>
  <c r="N83" i="6"/>
  <c r="N105" i="6"/>
  <c r="N103" i="6"/>
  <c r="N104" i="6"/>
  <c r="N106" i="6"/>
  <c r="N169" i="6"/>
  <c r="N170" i="6"/>
  <c r="N167" i="6"/>
  <c r="N168" i="6"/>
  <c r="N73" i="6"/>
  <c r="N74" i="6"/>
  <c r="N71" i="6"/>
  <c r="N72" i="6"/>
  <c r="N338" i="6"/>
  <c r="N337" i="6"/>
  <c r="N336" i="6"/>
  <c r="N335" i="6"/>
  <c r="N59" i="6"/>
  <c r="N60" i="6"/>
  <c r="N61" i="6"/>
  <c r="N62" i="6"/>
  <c r="N317" i="6"/>
  <c r="N318" i="6"/>
  <c r="N316" i="6"/>
  <c r="N315" i="6"/>
  <c r="N99" i="6"/>
  <c r="N100" i="6"/>
  <c r="N102" i="6"/>
  <c r="N101" i="6"/>
  <c r="N295" i="6"/>
  <c r="N298" i="6"/>
  <c r="N296" i="6"/>
  <c r="N297" i="6"/>
  <c r="N125" i="6"/>
  <c r="N123" i="6"/>
  <c r="N126" i="6"/>
  <c r="N124" i="6"/>
  <c r="N39" i="6"/>
  <c r="N40" i="6"/>
  <c r="N41" i="6"/>
  <c r="N42" i="6"/>
  <c r="N193" i="6"/>
  <c r="N192" i="6"/>
  <c r="N194" i="6"/>
  <c r="N191" i="6"/>
  <c r="N121" i="6"/>
  <c r="N120" i="6"/>
  <c r="N122" i="6"/>
  <c r="N119" i="6"/>
  <c r="N198" i="6"/>
  <c r="N197" i="6"/>
  <c r="N195" i="6"/>
  <c r="N196" i="6"/>
  <c r="N294" i="6"/>
  <c r="N291" i="6"/>
  <c r="N293" i="6"/>
  <c r="N292" i="6"/>
  <c r="N281" i="6"/>
  <c r="N280" i="6"/>
  <c r="N282" i="6"/>
  <c r="N279" i="6"/>
  <c r="N333" i="6"/>
  <c r="N331" i="6"/>
  <c r="N332" i="6"/>
  <c r="N334" i="6"/>
  <c r="N244" i="6"/>
  <c r="N246" i="6"/>
  <c r="N245" i="6"/>
  <c r="N243" i="6"/>
  <c r="N328" i="6"/>
  <c r="N330" i="6"/>
  <c r="N327" i="6"/>
  <c r="N329" i="6"/>
  <c r="N136" i="6"/>
  <c r="N135" i="6"/>
  <c r="N137" i="6"/>
  <c r="N138" i="6"/>
  <c r="N273" i="6"/>
  <c r="N271" i="6"/>
  <c r="N274" i="6"/>
  <c r="N272" i="6"/>
  <c r="N129" i="6"/>
  <c r="N128" i="6"/>
  <c r="N127" i="6"/>
  <c r="N130" i="6"/>
  <c r="N226" i="6"/>
  <c r="N223" i="6"/>
  <c r="N224" i="6"/>
  <c r="N225" i="6"/>
  <c r="N157" i="6"/>
  <c r="N155" i="6"/>
  <c r="N156" i="6"/>
  <c r="N158" i="6"/>
  <c r="N52" i="6"/>
  <c r="N51" i="6"/>
  <c r="N53" i="6"/>
  <c r="N54" i="6"/>
  <c r="N177" i="6"/>
  <c r="N176" i="6"/>
  <c r="N175" i="6"/>
  <c r="N178" i="6"/>
  <c r="N289" i="6"/>
  <c r="N290" i="6"/>
  <c r="N287" i="6"/>
  <c r="N288" i="6"/>
  <c r="N173" i="6"/>
  <c r="N174" i="6"/>
  <c r="N172" i="6"/>
  <c r="N171" i="6"/>
  <c r="N346" i="6"/>
  <c r="N343" i="6"/>
  <c r="N345" i="6"/>
  <c r="N344" i="6"/>
  <c r="N305" i="6"/>
  <c r="N304" i="6"/>
  <c r="N303" i="6"/>
  <c r="N306" i="6"/>
  <c r="N349" i="6"/>
  <c r="N348" i="6"/>
  <c r="N347" i="6"/>
  <c r="N150" i="6"/>
  <c r="N148" i="6"/>
  <c r="N149" i="6"/>
  <c r="N147" i="6"/>
  <c r="N253" i="6"/>
  <c r="N254" i="6"/>
  <c r="N251" i="6"/>
  <c r="N252" i="6"/>
  <c r="N32" i="6"/>
  <c r="N34" i="6"/>
  <c r="N31" i="6"/>
  <c r="N33" i="6"/>
  <c r="N77" i="6"/>
  <c r="N76" i="6"/>
  <c r="N78" i="6"/>
  <c r="N75" i="6"/>
  <c r="N269" i="6"/>
  <c r="N270" i="6"/>
  <c r="N268" i="6"/>
  <c r="N267" i="6"/>
  <c r="N285" i="6"/>
  <c r="N284" i="6"/>
  <c r="N286" i="6"/>
  <c r="N283" i="6"/>
  <c r="N241" i="6"/>
  <c r="N242" i="6"/>
  <c r="N240" i="6"/>
  <c r="N239" i="6"/>
  <c r="N258" i="6"/>
  <c r="N257" i="6"/>
  <c r="N255" i="6"/>
  <c r="N256" i="6"/>
  <c r="N200" i="6"/>
  <c r="N202" i="6"/>
  <c r="N201" i="6"/>
  <c r="N199" i="6"/>
  <c r="N221" i="6"/>
  <c r="N219" i="6"/>
  <c r="N220" i="6"/>
  <c r="N222" i="6"/>
  <c r="N313" i="6"/>
  <c r="N311" i="6"/>
  <c r="N314" i="6"/>
  <c r="N312" i="6"/>
  <c r="N275" i="6"/>
  <c r="N278" i="6"/>
  <c r="N277" i="6"/>
  <c r="N276" i="6"/>
  <c r="N322" i="6"/>
  <c r="N321" i="6"/>
  <c r="N320" i="6"/>
  <c r="N319" i="6"/>
  <c r="N214" i="6"/>
  <c r="N213" i="6"/>
  <c r="N211" i="6"/>
  <c r="N212" i="6"/>
  <c r="N159" i="6"/>
  <c r="N161" i="6"/>
  <c r="N162" i="6"/>
  <c r="N160" i="6"/>
  <c r="N57" i="6"/>
  <c r="N58" i="6"/>
  <c r="N55" i="6"/>
  <c r="N56" i="6"/>
  <c r="N82" i="6"/>
  <c r="N79" i="6"/>
  <c r="N80" i="6"/>
  <c r="N81" i="6"/>
  <c r="N141" i="6"/>
  <c r="N139" i="6"/>
  <c r="N140" i="6"/>
  <c r="N142" i="6"/>
  <c r="N205" i="6"/>
  <c r="N203" i="6"/>
  <c r="N204" i="6"/>
  <c r="N206" i="6"/>
  <c r="N109" i="6"/>
  <c r="N107" i="6"/>
  <c r="N110" i="6"/>
  <c r="N108" i="6"/>
  <c r="N247" i="6"/>
  <c r="N249" i="6"/>
  <c r="N248" i="6"/>
  <c r="N250" i="6"/>
  <c r="N87" i="6"/>
  <c r="N90" i="6"/>
  <c r="N88" i="6"/>
  <c r="N89" i="6"/>
  <c r="N301" i="6"/>
  <c r="N299" i="6"/>
  <c r="N302" i="6"/>
  <c r="N300" i="6"/>
  <c r="N37" i="6"/>
  <c r="N38" i="6"/>
  <c r="N36" i="6"/>
  <c r="N35" i="6"/>
  <c r="N22" i="6"/>
  <c r="N20" i="6"/>
  <c r="N21" i="6"/>
  <c r="N19" i="6"/>
  <c r="N25" i="6"/>
  <c r="N26" i="6"/>
  <c r="N24" i="6"/>
  <c r="N23" i="6"/>
  <c r="N29" i="6"/>
  <c r="N30" i="6"/>
  <c r="N27" i="6"/>
  <c r="N28" i="6"/>
  <c r="N15" i="6"/>
  <c r="N18" i="6"/>
  <c r="N16" i="6"/>
  <c r="N17" i="6"/>
  <c r="F47" i="5"/>
  <c r="I46" i="5"/>
  <c r="H46" i="5"/>
  <c r="G46" i="5"/>
  <c r="O7" i="6" l="1"/>
  <c r="P19" i="6" s="1"/>
  <c r="O9" i="6"/>
  <c r="P21" i="6" s="1"/>
  <c r="Q21" i="6" s="1"/>
  <c r="O10" i="6"/>
  <c r="O8" i="6"/>
  <c r="P9" i="6"/>
  <c r="Q9" i="6" s="1"/>
  <c r="I47" i="5"/>
  <c r="G47" i="5"/>
  <c r="H47" i="5"/>
  <c r="F48" i="5"/>
  <c r="P17" i="6" l="1"/>
  <c r="Q17" i="6" s="1"/>
  <c r="P29" i="6"/>
  <c r="Q29" i="6" s="1"/>
  <c r="P27" i="6"/>
  <c r="P11" i="6"/>
  <c r="Q11" i="6" s="1"/>
  <c r="P23" i="6"/>
  <c r="P15" i="6"/>
  <c r="Q15" i="6" s="1"/>
  <c r="P13" i="6"/>
  <c r="Q13" i="6" s="1"/>
  <c r="P7" i="6"/>
  <c r="Q7" i="6" s="1"/>
  <c r="P8" i="6"/>
  <c r="Q8" i="6" s="1"/>
  <c r="P32" i="6"/>
  <c r="Q32" i="6" s="1"/>
  <c r="P328" i="6"/>
  <c r="Q328" i="6" s="1"/>
  <c r="P48" i="6"/>
  <c r="Q48" i="6" s="1"/>
  <c r="P188" i="6"/>
  <c r="Q188" i="6" s="1"/>
  <c r="P300" i="6"/>
  <c r="Q300" i="6" s="1"/>
  <c r="P116" i="6"/>
  <c r="Q116" i="6" s="1"/>
  <c r="P220" i="6"/>
  <c r="Q220" i="6" s="1"/>
  <c r="P152" i="6"/>
  <c r="Q152" i="6" s="1"/>
  <c r="P252" i="6"/>
  <c r="Q252" i="6" s="1"/>
  <c r="P228" i="6"/>
  <c r="Q228" i="6" s="1"/>
  <c r="P132" i="6"/>
  <c r="Q132" i="6" s="1"/>
  <c r="P88" i="6"/>
  <c r="Q88" i="6" s="1"/>
  <c r="P108" i="6"/>
  <c r="Q108" i="6" s="1"/>
  <c r="P292" i="6"/>
  <c r="Q292" i="6" s="1"/>
  <c r="P160" i="6"/>
  <c r="Q160" i="6" s="1"/>
  <c r="P316" i="6"/>
  <c r="Q316" i="6" s="1"/>
  <c r="P164" i="6"/>
  <c r="Q164" i="6" s="1"/>
  <c r="P272" i="6"/>
  <c r="Q272" i="6" s="1"/>
  <c r="P156" i="6"/>
  <c r="Q156" i="6" s="1"/>
  <c r="P180" i="6"/>
  <c r="Q180" i="6" s="1"/>
  <c r="P124" i="6"/>
  <c r="Q124" i="6" s="1"/>
  <c r="P288" i="6"/>
  <c r="Q288" i="6" s="1"/>
  <c r="P96" i="6"/>
  <c r="Q96" i="6" s="1"/>
  <c r="P168" i="6"/>
  <c r="Q168" i="6" s="1"/>
  <c r="P104" i="6"/>
  <c r="Q104" i="6" s="1"/>
  <c r="P112" i="6"/>
  <c r="Q112" i="6" s="1"/>
  <c r="P332" i="6"/>
  <c r="Q332" i="6" s="1"/>
  <c r="P184" i="6"/>
  <c r="Q184" i="6" s="1"/>
  <c r="P40" i="6"/>
  <c r="Q40" i="6" s="1"/>
  <c r="P320" i="6"/>
  <c r="Q320" i="6" s="1"/>
  <c r="P348" i="6"/>
  <c r="Q348" i="6" s="1"/>
  <c r="P176" i="6"/>
  <c r="Q176" i="6" s="1"/>
  <c r="P344" i="6"/>
  <c r="Q344" i="6" s="1"/>
  <c r="P144" i="6"/>
  <c r="Q144" i="6" s="1"/>
  <c r="P84" i="6"/>
  <c r="Q84" i="6" s="1"/>
  <c r="P336" i="6"/>
  <c r="Q336" i="6" s="1"/>
  <c r="P236" i="6"/>
  <c r="Q236" i="6" s="1"/>
  <c r="P100" i="6"/>
  <c r="Q100" i="6" s="1"/>
  <c r="P52" i="6"/>
  <c r="Q52" i="6" s="1"/>
  <c r="P308" i="6"/>
  <c r="Q308" i="6" s="1"/>
  <c r="P44" i="6"/>
  <c r="Q44" i="6" s="1"/>
  <c r="P192" i="6"/>
  <c r="Q192" i="6" s="1"/>
  <c r="P140" i="6"/>
  <c r="Q140" i="6" s="1"/>
  <c r="P244" i="6"/>
  <c r="Q244" i="6" s="1"/>
  <c r="P216" i="6"/>
  <c r="Q216" i="6" s="1"/>
  <c r="P76" i="6"/>
  <c r="Q76" i="6" s="1"/>
  <c r="P120" i="6"/>
  <c r="Q120" i="6" s="1"/>
  <c r="P128" i="6"/>
  <c r="Q128" i="6" s="1"/>
  <c r="P200" i="6"/>
  <c r="Q200" i="6" s="1"/>
  <c r="P312" i="6"/>
  <c r="Q312" i="6" s="1"/>
  <c r="P304" i="6"/>
  <c r="Q304" i="6" s="1"/>
  <c r="P212" i="6"/>
  <c r="Q212" i="6" s="1"/>
  <c r="P280" i="6"/>
  <c r="Q280" i="6" s="1"/>
  <c r="P296" i="6"/>
  <c r="Q296" i="6" s="1"/>
  <c r="P240" i="6"/>
  <c r="Q240" i="6" s="1"/>
  <c r="P64" i="6"/>
  <c r="Q64" i="6" s="1"/>
  <c r="P92" i="6"/>
  <c r="Q92" i="6" s="1"/>
  <c r="P36" i="6"/>
  <c r="Q36" i="6" s="1"/>
  <c r="P136" i="6"/>
  <c r="Q136" i="6" s="1"/>
  <c r="P148" i="6"/>
  <c r="Q148" i="6" s="1"/>
  <c r="P68" i="6"/>
  <c r="Q68" i="6" s="1"/>
  <c r="P196" i="6"/>
  <c r="Q196" i="6" s="1"/>
  <c r="P224" i="6"/>
  <c r="Q224" i="6" s="1"/>
  <c r="P172" i="6"/>
  <c r="Q172" i="6" s="1"/>
  <c r="P72" i="6"/>
  <c r="Q72" i="6" s="1"/>
  <c r="P232" i="6"/>
  <c r="Q232" i="6" s="1"/>
  <c r="P208" i="6"/>
  <c r="Q208" i="6" s="1"/>
  <c r="P256" i="6"/>
  <c r="Q256" i="6" s="1"/>
  <c r="P248" i="6"/>
  <c r="Q248" i="6" s="1"/>
  <c r="P56" i="6"/>
  <c r="Q56" i="6" s="1"/>
  <c r="P264" i="6"/>
  <c r="Q264" i="6" s="1"/>
  <c r="P340" i="6"/>
  <c r="Q340" i="6" s="1"/>
  <c r="P284" i="6"/>
  <c r="Q284" i="6" s="1"/>
  <c r="P60" i="6"/>
  <c r="Q60" i="6" s="1"/>
  <c r="P276" i="6"/>
  <c r="Q276" i="6" s="1"/>
  <c r="P204" i="6"/>
  <c r="Q204" i="6" s="1"/>
  <c r="P260" i="6"/>
  <c r="Q260" i="6" s="1"/>
  <c r="P324" i="6"/>
  <c r="Q324" i="6" s="1"/>
  <c r="P80" i="6"/>
  <c r="Q80" i="6" s="1"/>
  <c r="P268" i="6"/>
  <c r="Q268" i="6" s="1"/>
  <c r="P301" i="6"/>
  <c r="Q301" i="6" s="1"/>
  <c r="P185" i="6"/>
  <c r="Q185" i="6" s="1"/>
  <c r="P157" i="6"/>
  <c r="Q157" i="6" s="1"/>
  <c r="P65" i="6"/>
  <c r="Q65" i="6" s="1"/>
  <c r="P37" i="6"/>
  <c r="Q37" i="6" s="1"/>
  <c r="P265" i="6"/>
  <c r="Q265" i="6" s="1"/>
  <c r="P241" i="6"/>
  <c r="Q241" i="6" s="1"/>
  <c r="P169" i="6"/>
  <c r="Q169" i="6" s="1"/>
  <c r="P141" i="6"/>
  <c r="Q141" i="6" s="1"/>
  <c r="P273" i="6"/>
  <c r="Q273" i="6" s="1"/>
  <c r="P205" i="6"/>
  <c r="Q205" i="6" s="1"/>
  <c r="P193" i="6"/>
  <c r="Q193" i="6" s="1"/>
  <c r="P121" i="6"/>
  <c r="Q121" i="6" s="1"/>
  <c r="P349" i="6"/>
  <c r="Q349" i="6" s="1"/>
  <c r="P233" i="6"/>
  <c r="Q233" i="6" s="1"/>
  <c r="P257" i="6"/>
  <c r="Q257" i="6" s="1"/>
  <c r="P57" i="6"/>
  <c r="Q57" i="6" s="1"/>
  <c r="P217" i="6"/>
  <c r="Q217" i="6" s="1"/>
  <c r="P333" i="6"/>
  <c r="Q333" i="6" s="1"/>
  <c r="P285" i="6"/>
  <c r="Q285" i="6" s="1"/>
  <c r="P213" i="6"/>
  <c r="Q213" i="6" s="1"/>
  <c r="P173" i="6"/>
  <c r="Q173" i="6" s="1"/>
  <c r="P317" i="6"/>
  <c r="Q317" i="6" s="1"/>
  <c r="P337" i="6"/>
  <c r="Q337" i="6" s="1"/>
  <c r="P289" i="6"/>
  <c r="Q289" i="6" s="1"/>
  <c r="P253" i="6"/>
  <c r="Q253" i="6" s="1"/>
  <c r="P145" i="6"/>
  <c r="Q145" i="6" s="1"/>
  <c r="P109" i="6"/>
  <c r="Q109" i="6" s="1"/>
  <c r="P93" i="6"/>
  <c r="Q93" i="6" s="1"/>
  <c r="P221" i="6"/>
  <c r="Q221" i="6" s="1"/>
  <c r="P105" i="6"/>
  <c r="Q105" i="6" s="1"/>
  <c r="P49" i="6"/>
  <c r="Q49" i="6" s="1"/>
  <c r="P281" i="6"/>
  <c r="Q281" i="6" s="1"/>
  <c r="P181" i="6"/>
  <c r="Q181" i="6" s="1"/>
  <c r="P129" i="6"/>
  <c r="Q129" i="6" s="1"/>
  <c r="P237" i="6"/>
  <c r="Q237" i="6" s="1"/>
  <c r="P77" i="6"/>
  <c r="Q77" i="6" s="1"/>
  <c r="P305" i="6"/>
  <c r="Q305" i="6" s="1"/>
  <c r="P85" i="6"/>
  <c r="Q85" i="6" s="1"/>
  <c r="P225" i="6"/>
  <c r="Q225" i="6" s="1"/>
  <c r="P117" i="6"/>
  <c r="Q117" i="6" s="1"/>
  <c r="P201" i="6"/>
  <c r="Q201" i="6" s="1"/>
  <c r="P341" i="6"/>
  <c r="Q341" i="6" s="1"/>
  <c r="P261" i="6"/>
  <c r="Q261" i="6" s="1"/>
  <c r="P61" i="6"/>
  <c r="Q61" i="6" s="1"/>
  <c r="P245" i="6"/>
  <c r="Q245" i="6" s="1"/>
  <c r="P89" i="6"/>
  <c r="Q89" i="6" s="1"/>
  <c r="P81" i="6"/>
  <c r="Q81" i="6" s="1"/>
  <c r="P177" i="6"/>
  <c r="Q177" i="6" s="1"/>
  <c r="P329" i="6"/>
  <c r="Q329" i="6" s="1"/>
  <c r="P137" i="6"/>
  <c r="Q137" i="6" s="1"/>
  <c r="P297" i="6"/>
  <c r="Q297" i="6" s="1"/>
  <c r="P293" i="6"/>
  <c r="Q293" i="6" s="1"/>
  <c r="P133" i="6"/>
  <c r="Q133" i="6" s="1"/>
  <c r="P161" i="6"/>
  <c r="Q161" i="6" s="1"/>
  <c r="P125" i="6"/>
  <c r="Q125" i="6" s="1"/>
  <c r="P325" i="6"/>
  <c r="Q325" i="6" s="1"/>
  <c r="P45" i="6"/>
  <c r="Q45" i="6" s="1"/>
  <c r="P69" i="6"/>
  <c r="Q69" i="6" s="1"/>
  <c r="P321" i="6"/>
  <c r="Q321" i="6" s="1"/>
  <c r="P165" i="6"/>
  <c r="Q165" i="6" s="1"/>
  <c r="P73" i="6"/>
  <c r="Q73" i="6" s="1"/>
  <c r="P313" i="6"/>
  <c r="Q313" i="6" s="1"/>
  <c r="P197" i="6"/>
  <c r="Q197" i="6" s="1"/>
  <c r="P101" i="6"/>
  <c r="Q101" i="6" s="1"/>
  <c r="P113" i="6"/>
  <c r="Q113" i="6" s="1"/>
  <c r="P189" i="6"/>
  <c r="Q189" i="6" s="1"/>
  <c r="P97" i="6"/>
  <c r="Q97" i="6" s="1"/>
  <c r="P249" i="6"/>
  <c r="Q249" i="6" s="1"/>
  <c r="P269" i="6"/>
  <c r="Q269" i="6" s="1"/>
  <c r="P277" i="6"/>
  <c r="Q277" i="6" s="1"/>
  <c r="P53" i="6"/>
  <c r="Q53" i="6" s="1"/>
  <c r="P33" i="6"/>
  <c r="Q33" i="6" s="1"/>
  <c r="P149" i="6"/>
  <c r="Q149" i="6" s="1"/>
  <c r="P309" i="6"/>
  <c r="Q309" i="6" s="1"/>
  <c r="P229" i="6"/>
  <c r="Q229" i="6" s="1"/>
  <c r="P209" i="6"/>
  <c r="Q209" i="6" s="1"/>
  <c r="P345" i="6"/>
  <c r="Q345" i="6" s="1"/>
  <c r="P41" i="6"/>
  <c r="Q41" i="6" s="1"/>
  <c r="P153" i="6"/>
  <c r="Q153" i="6" s="1"/>
  <c r="P150" i="6"/>
  <c r="Q150" i="6" s="1"/>
  <c r="P294" i="6"/>
  <c r="Q294" i="6" s="1"/>
  <c r="P258" i="6"/>
  <c r="Q258" i="6" s="1"/>
  <c r="P146" i="6"/>
  <c r="Q146" i="6" s="1"/>
  <c r="P214" i="6"/>
  <c r="Q214" i="6" s="1"/>
  <c r="P174" i="6"/>
  <c r="Q174" i="6" s="1"/>
  <c r="P338" i="6"/>
  <c r="Q338" i="6" s="1"/>
  <c r="P190" i="6"/>
  <c r="Q190" i="6" s="1"/>
  <c r="P198" i="6"/>
  <c r="Q198" i="6" s="1"/>
  <c r="P82" i="6"/>
  <c r="Q82" i="6" s="1"/>
  <c r="P306" i="6"/>
  <c r="Q306" i="6" s="1"/>
  <c r="P206" i="6"/>
  <c r="Q206" i="6" s="1"/>
  <c r="P54" i="6"/>
  <c r="Q54" i="6" s="1"/>
  <c r="P98" i="6"/>
  <c r="Q98" i="6" s="1"/>
  <c r="P222" i="6"/>
  <c r="Q222" i="6" s="1"/>
  <c r="P142" i="6"/>
  <c r="Q142" i="6" s="1"/>
  <c r="P50" i="6"/>
  <c r="Q50" i="6" s="1"/>
  <c r="P330" i="6"/>
  <c r="Q330" i="6" s="1"/>
  <c r="P62" i="6"/>
  <c r="Q62" i="6" s="1"/>
  <c r="P106" i="6"/>
  <c r="Q106" i="6" s="1"/>
  <c r="P130" i="6"/>
  <c r="Q130" i="6" s="1"/>
  <c r="P230" i="6"/>
  <c r="Q230" i="6" s="1"/>
  <c r="P262" i="6"/>
  <c r="Q262" i="6" s="1"/>
  <c r="P186" i="6"/>
  <c r="Q186" i="6" s="1"/>
  <c r="P234" i="6"/>
  <c r="Q234" i="6" s="1"/>
  <c r="P158" i="6"/>
  <c r="Q158" i="6" s="1"/>
  <c r="P202" i="6"/>
  <c r="Q202" i="6" s="1"/>
  <c r="P162" i="6"/>
  <c r="Q162" i="6" s="1"/>
  <c r="P194" i="6"/>
  <c r="Q194" i="6" s="1"/>
  <c r="P334" i="6"/>
  <c r="Q334" i="6" s="1"/>
  <c r="P70" i="6"/>
  <c r="Q70" i="6" s="1"/>
  <c r="P86" i="6"/>
  <c r="Q86" i="6" s="1"/>
  <c r="P286" i="6"/>
  <c r="Q286" i="6" s="1"/>
  <c r="P302" i="6"/>
  <c r="Q302" i="6" s="1"/>
  <c r="P178" i="6"/>
  <c r="Q178" i="6" s="1"/>
  <c r="P326" i="6"/>
  <c r="Q326" i="6" s="1"/>
  <c r="P58" i="6"/>
  <c r="Q58" i="6" s="1"/>
  <c r="P226" i="6"/>
  <c r="Q226" i="6" s="1"/>
  <c r="P118" i="6"/>
  <c r="Q118" i="6" s="1"/>
  <c r="P34" i="6"/>
  <c r="Q34" i="6" s="1"/>
  <c r="P310" i="6"/>
  <c r="Q310" i="6" s="1"/>
  <c r="P318" i="6"/>
  <c r="Q318" i="6" s="1"/>
  <c r="P94" i="6"/>
  <c r="Q94" i="6" s="1"/>
  <c r="P110" i="6"/>
  <c r="Q110" i="6" s="1"/>
  <c r="P122" i="6"/>
  <c r="Q122" i="6" s="1"/>
  <c r="P166" i="6"/>
  <c r="Q166" i="6" s="1"/>
  <c r="P66" i="6"/>
  <c r="Q66" i="6" s="1"/>
  <c r="P182" i="6"/>
  <c r="Q182" i="6" s="1"/>
  <c r="P218" i="6"/>
  <c r="Q218" i="6" s="1"/>
  <c r="P342" i="6"/>
  <c r="Q342" i="6" s="1"/>
  <c r="P90" i="6"/>
  <c r="Q90" i="6" s="1"/>
  <c r="P78" i="6"/>
  <c r="Q78" i="6" s="1"/>
  <c r="P266" i="6"/>
  <c r="Q266" i="6" s="1"/>
  <c r="P278" i="6"/>
  <c r="Q278" i="6" s="1"/>
  <c r="P250" i="6"/>
  <c r="Q250" i="6" s="1"/>
  <c r="P126" i="6"/>
  <c r="Q126" i="6" s="1"/>
  <c r="P298" i="6"/>
  <c r="Q298" i="6" s="1"/>
  <c r="P346" i="6"/>
  <c r="Q346" i="6" s="1"/>
  <c r="P102" i="6"/>
  <c r="Q102" i="6" s="1"/>
  <c r="P38" i="6"/>
  <c r="Q38" i="6" s="1"/>
  <c r="P154" i="6"/>
  <c r="Q154" i="6" s="1"/>
  <c r="P314" i="6"/>
  <c r="Q314" i="6" s="1"/>
  <c r="P46" i="6"/>
  <c r="Q46" i="6" s="1"/>
  <c r="P290" i="6"/>
  <c r="Q290" i="6" s="1"/>
  <c r="P270" i="6"/>
  <c r="Q270" i="6" s="1"/>
  <c r="P254" i="6"/>
  <c r="Q254" i="6" s="1"/>
  <c r="P246" i="6"/>
  <c r="Q246" i="6" s="1"/>
  <c r="P322" i="6"/>
  <c r="Q322" i="6" s="1"/>
  <c r="P134" i="6"/>
  <c r="Q134" i="6" s="1"/>
  <c r="P42" i="6"/>
  <c r="Q42" i="6" s="1"/>
  <c r="P138" i="6"/>
  <c r="Q138" i="6" s="1"/>
  <c r="P242" i="6"/>
  <c r="Q242" i="6" s="1"/>
  <c r="P74" i="6"/>
  <c r="Q74" i="6" s="1"/>
  <c r="P274" i="6"/>
  <c r="Q274" i="6" s="1"/>
  <c r="P114" i="6"/>
  <c r="Q114" i="6" s="1"/>
  <c r="P170" i="6"/>
  <c r="Q170" i="6" s="1"/>
  <c r="P282" i="6"/>
  <c r="Q282" i="6" s="1"/>
  <c r="P210" i="6"/>
  <c r="Q210" i="6" s="1"/>
  <c r="P238" i="6"/>
  <c r="Q238" i="6" s="1"/>
  <c r="P25" i="6"/>
  <c r="Q25" i="6" s="1"/>
  <c r="P315" i="6"/>
  <c r="P307" i="6"/>
  <c r="P259" i="6"/>
  <c r="P267" i="6"/>
  <c r="P279" i="6"/>
  <c r="P143" i="6"/>
  <c r="P283" i="6"/>
  <c r="P239" i="6"/>
  <c r="P303" i="6"/>
  <c r="P83" i="6"/>
  <c r="P103" i="6"/>
  <c r="P219" i="6"/>
  <c r="P319" i="6"/>
  <c r="P167" i="6"/>
  <c r="P335" i="6"/>
  <c r="P191" i="6"/>
  <c r="P87" i="6"/>
  <c r="P291" i="6"/>
  <c r="P35" i="6"/>
  <c r="P199" i="6"/>
  <c r="P123" i="6"/>
  <c r="P59" i="6"/>
  <c r="P263" i="6"/>
  <c r="P343" i="6"/>
  <c r="P179" i="6"/>
  <c r="P211" i="6"/>
  <c r="P139" i="6"/>
  <c r="P131" i="6"/>
  <c r="P159" i="6"/>
  <c r="P99" i="6"/>
  <c r="P55" i="6"/>
  <c r="P115" i="6"/>
  <c r="P295" i="6"/>
  <c r="P331" i="6"/>
  <c r="P127" i="6"/>
  <c r="P183" i="6"/>
  <c r="P79" i="6"/>
  <c r="P175" i="6"/>
  <c r="P71" i="6"/>
  <c r="P339" i="6"/>
  <c r="P347" i="6"/>
  <c r="P171" i="6"/>
  <c r="P275" i="6"/>
  <c r="P107" i="6"/>
  <c r="P247" i="6"/>
  <c r="P323" i="6"/>
  <c r="P223" i="6"/>
  <c r="P231" i="6"/>
  <c r="P195" i="6"/>
  <c r="P155" i="6"/>
  <c r="P187" i="6"/>
  <c r="P95" i="6"/>
  <c r="P255" i="6"/>
  <c r="P163" i="6"/>
  <c r="P243" i="6"/>
  <c r="P147" i="6"/>
  <c r="P47" i="6"/>
  <c r="P235" i="6"/>
  <c r="P39" i="6"/>
  <c r="P203" i="6"/>
  <c r="P251" i="6"/>
  <c r="P151" i="6"/>
  <c r="P271" i="6"/>
  <c r="P119" i="6"/>
  <c r="P299" i="6"/>
  <c r="P287" i="6"/>
  <c r="P215" i="6"/>
  <c r="P111" i="6"/>
  <c r="P67" i="6"/>
  <c r="P327" i="6"/>
  <c r="P311" i="6"/>
  <c r="P135" i="6"/>
  <c r="P207" i="6"/>
  <c r="P31" i="6"/>
  <c r="P43" i="6"/>
  <c r="P75" i="6"/>
  <c r="P227" i="6"/>
  <c r="P63" i="6"/>
  <c r="P91" i="6"/>
  <c r="P51" i="6"/>
  <c r="P18" i="6"/>
  <c r="Q18" i="6" s="1"/>
  <c r="P22" i="6"/>
  <c r="Q22" i="6" s="1"/>
  <c r="P26" i="6"/>
  <c r="Q26" i="6" s="1"/>
  <c r="P30" i="6"/>
  <c r="Q30" i="6" s="1"/>
  <c r="Q23" i="6"/>
  <c r="P16" i="6"/>
  <c r="Q16" i="6" s="1"/>
  <c r="P20" i="6"/>
  <c r="Q20" i="6" s="1"/>
  <c r="P28" i="6"/>
  <c r="Q28" i="6" s="1"/>
  <c r="P24" i="6"/>
  <c r="Q24" i="6" s="1"/>
  <c r="P12" i="6"/>
  <c r="Q12" i="6" s="1"/>
  <c r="Q27" i="6"/>
  <c r="P14" i="6"/>
  <c r="Q14" i="6" s="1"/>
  <c r="Q19" i="6"/>
  <c r="R19" i="6" s="1"/>
  <c r="P10" i="6"/>
  <c r="Q10" i="6" s="1"/>
  <c r="R7" i="6"/>
  <c r="R11" i="6"/>
  <c r="G48" i="5"/>
  <c r="H48" i="5"/>
  <c r="I48" i="5"/>
  <c r="F49" i="5"/>
  <c r="Q227" i="6" l="1"/>
  <c r="R227" i="6"/>
  <c r="Q67" i="6"/>
  <c r="R67" i="6"/>
  <c r="Q51" i="6"/>
  <c r="R51" i="6"/>
  <c r="Q135" i="6"/>
  <c r="R135" i="6"/>
  <c r="Q111" i="6"/>
  <c r="R111" i="6"/>
  <c r="Q203" i="6"/>
  <c r="R203" i="6"/>
  <c r="Q147" i="6"/>
  <c r="R147" i="6"/>
  <c r="Q231" i="6"/>
  <c r="R231" i="6"/>
  <c r="Q107" i="6"/>
  <c r="R107" i="6"/>
  <c r="Q183" i="6"/>
  <c r="R183" i="6"/>
  <c r="Q131" i="6"/>
  <c r="R131" i="6"/>
  <c r="Q199" i="6"/>
  <c r="R199" i="6"/>
  <c r="Q91" i="6"/>
  <c r="R91" i="6"/>
  <c r="Q43" i="6"/>
  <c r="R43" i="6"/>
  <c r="Q311" i="6"/>
  <c r="R311" i="6"/>
  <c r="Q215" i="6"/>
  <c r="R215" i="6"/>
  <c r="Q271" i="6"/>
  <c r="R271" i="6"/>
  <c r="Q39" i="6"/>
  <c r="R39" i="6"/>
  <c r="Q243" i="6"/>
  <c r="R243" i="6"/>
  <c r="Q187" i="6"/>
  <c r="R187" i="6"/>
  <c r="Q223" i="6"/>
  <c r="R223" i="6"/>
  <c r="Q275" i="6"/>
  <c r="R275" i="6"/>
  <c r="Q71" i="6"/>
  <c r="R71" i="6"/>
  <c r="Q127" i="6"/>
  <c r="R127" i="6"/>
  <c r="Q55" i="6"/>
  <c r="R55" i="6"/>
  <c r="Q139" i="6"/>
  <c r="R139" i="6"/>
  <c r="Q263" i="6"/>
  <c r="R263" i="6"/>
  <c r="Q35" i="6"/>
  <c r="R35" i="6"/>
  <c r="Q335" i="6"/>
  <c r="R335" i="6"/>
  <c r="Q103" i="6"/>
  <c r="R103" i="6"/>
  <c r="Q283" i="6"/>
  <c r="R283" i="6"/>
  <c r="Q259" i="6"/>
  <c r="R259" i="6"/>
  <c r="R15" i="6"/>
  <c r="Q63" i="6"/>
  <c r="R63" i="6" s="1"/>
  <c r="Q31" i="6"/>
  <c r="R31" i="6" s="1"/>
  <c r="Q327" i="6"/>
  <c r="R327" i="6" s="1"/>
  <c r="Q287" i="6"/>
  <c r="R287" i="6" s="1"/>
  <c r="Q151" i="6"/>
  <c r="R151" i="6" s="1"/>
  <c r="Q235" i="6"/>
  <c r="R235" i="6" s="1"/>
  <c r="Q163" i="6"/>
  <c r="R163" i="6" s="1"/>
  <c r="Q155" i="6"/>
  <c r="R155" i="6" s="1"/>
  <c r="Q323" i="6"/>
  <c r="R323" i="6" s="1"/>
  <c r="Q171" i="6"/>
  <c r="R171" i="6" s="1"/>
  <c r="Q175" i="6"/>
  <c r="R175" i="6" s="1"/>
  <c r="Q331" i="6"/>
  <c r="R331" i="6" s="1"/>
  <c r="Q99" i="6"/>
  <c r="R99" i="6" s="1"/>
  <c r="Q211" i="6"/>
  <c r="R211" i="6" s="1"/>
  <c r="Q59" i="6"/>
  <c r="R59" i="6" s="1"/>
  <c r="Q291" i="6"/>
  <c r="R291" i="6" s="1"/>
  <c r="Q167" i="6"/>
  <c r="R167" i="6" s="1"/>
  <c r="Q83" i="6"/>
  <c r="R83" i="6" s="1"/>
  <c r="Q143" i="6"/>
  <c r="R143" i="6" s="1"/>
  <c r="Q307" i="6"/>
  <c r="R307" i="6" s="1"/>
  <c r="Q207" i="6"/>
  <c r="R207" i="6" s="1"/>
  <c r="Q299" i="6"/>
  <c r="R299" i="6" s="1"/>
  <c r="Q251" i="6"/>
  <c r="R251" i="6" s="1"/>
  <c r="Q47" i="6"/>
  <c r="R47" i="6" s="1"/>
  <c r="Q255" i="6"/>
  <c r="R255" i="6" s="1"/>
  <c r="Q195" i="6"/>
  <c r="R195" i="6" s="1"/>
  <c r="Q247" i="6"/>
  <c r="R247" i="6" s="1"/>
  <c r="Q347" i="6"/>
  <c r="R347" i="6" s="1"/>
  <c r="Q79" i="6"/>
  <c r="R79" i="6" s="1"/>
  <c r="Q295" i="6"/>
  <c r="R295" i="6"/>
  <c r="Q159" i="6"/>
  <c r="R159" i="6" s="1"/>
  <c r="Q179" i="6"/>
  <c r="R179" i="6" s="1"/>
  <c r="Q123" i="6"/>
  <c r="R123" i="6" s="1"/>
  <c r="Q87" i="6"/>
  <c r="R87" i="6"/>
  <c r="Q319" i="6"/>
  <c r="R319" i="6" s="1"/>
  <c r="Q303" i="6"/>
  <c r="R303" i="6" s="1"/>
  <c r="Q279" i="6"/>
  <c r="R279" i="6" s="1"/>
  <c r="Q315" i="6"/>
  <c r="R315" i="6"/>
  <c r="Q75" i="6"/>
  <c r="R75" i="6" s="1"/>
  <c r="Q119" i="6"/>
  <c r="R119" i="6" s="1"/>
  <c r="Q95" i="6"/>
  <c r="R95" i="6" s="1"/>
  <c r="Q339" i="6"/>
  <c r="R339" i="6" s="1"/>
  <c r="Q115" i="6"/>
  <c r="R115" i="6" s="1"/>
  <c r="Q343" i="6"/>
  <c r="R343" i="6" s="1"/>
  <c r="Q191" i="6"/>
  <c r="R191" i="6" s="1"/>
  <c r="Q219" i="6"/>
  <c r="R219" i="6" s="1"/>
  <c r="Q239" i="6"/>
  <c r="R239" i="6" s="1"/>
  <c r="Q267" i="6"/>
  <c r="R267" i="6" s="1"/>
  <c r="R23" i="6"/>
  <c r="R27" i="6"/>
  <c r="H49" i="5"/>
  <c r="G49" i="5"/>
  <c r="I49" i="5"/>
  <c r="F50" i="5"/>
  <c r="F51" i="5" l="1"/>
  <c r="I50" i="5"/>
  <c r="G50" i="5"/>
  <c r="H50" i="5"/>
  <c r="H51" i="5" l="1"/>
  <c r="I51" i="5"/>
  <c r="G51" i="5"/>
  <c r="F52" i="5"/>
  <c r="H52" i="5" l="1"/>
  <c r="I52" i="5"/>
  <c r="G52" i="5"/>
  <c r="F53" i="5"/>
  <c r="F54" i="5" l="1"/>
  <c r="I53" i="5"/>
  <c r="G53" i="5"/>
  <c r="H53" i="5"/>
  <c r="F55" i="5" l="1"/>
  <c r="H54" i="5"/>
  <c r="I54" i="5"/>
  <c r="G54" i="5"/>
  <c r="F56" i="5" l="1"/>
  <c r="H55" i="5"/>
  <c r="I55" i="5"/>
  <c r="G55" i="5"/>
  <c r="F57" i="5" l="1"/>
  <c r="H56" i="5"/>
  <c r="I56" i="5"/>
  <c r="G56" i="5"/>
  <c r="H57" i="5" l="1"/>
  <c r="G57" i="5"/>
  <c r="I57" i="5"/>
  <c r="F58" i="5"/>
  <c r="F59" i="5" l="1"/>
  <c r="H58" i="5"/>
  <c r="I58" i="5"/>
  <c r="G58" i="5"/>
  <c r="G59" i="5" l="1"/>
  <c r="H59" i="5"/>
  <c r="I59" i="5"/>
  <c r="F60" i="5"/>
  <c r="F61" i="5" l="1"/>
  <c r="G60" i="5"/>
  <c r="H60" i="5"/>
  <c r="I60" i="5"/>
  <c r="I61" i="5" l="1"/>
  <c r="H61" i="5"/>
  <c r="G61" i="5"/>
  <c r="F62" i="5"/>
  <c r="F63" i="5" l="1"/>
  <c r="I62" i="5"/>
  <c r="G62" i="5"/>
  <c r="H62" i="5"/>
  <c r="I63" i="5" l="1"/>
  <c r="H63" i="5"/>
  <c r="G63" i="5"/>
  <c r="F64" i="5"/>
  <c r="F65" i="5" l="1"/>
  <c r="H64" i="5"/>
  <c r="I64" i="5"/>
  <c r="G64" i="5"/>
  <c r="I65" i="5" l="1"/>
  <c r="H65" i="5"/>
  <c r="G65" i="5"/>
  <c r="F66" i="5"/>
  <c r="F67" i="5" l="1"/>
  <c r="G66" i="5"/>
  <c r="H66" i="5"/>
  <c r="I66" i="5"/>
  <c r="H67" i="5" l="1"/>
  <c r="I67" i="5"/>
  <c r="G67" i="5"/>
  <c r="F68" i="5"/>
  <c r="F69" i="5" l="1"/>
  <c r="G68" i="5"/>
  <c r="H68" i="5"/>
  <c r="I68" i="5"/>
  <c r="G69" i="5" l="1"/>
  <c r="H69" i="5"/>
  <c r="I69" i="5"/>
  <c r="F70" i="5"/>
  <c r="F71" i="5" l="1"/>
  <c r="I70" i="5"/>
  <c r="G70" i="5"/>
  <c r="H70" i="5"/>
  <c r="G71" i="5" l="1"/>
  <c r="I71" i="5"/>
  <c r="H71" i="5"/>
  <c r="F72" i="5"/>
  <c r="F73" i="5" l="1"/>
  <c r="G72" i="5"/>
  <c r="H72" i="5"/>
  <c r="I72" i="5"/>
  <c r="G73" i="5" l="1"/>
  <c r="H73" i="5"/>
  <c r="I73" i="5"/>
  <c r="F74" i="5"/>
  <c r="F75" i="5" l="1"/>
  <c r="H74" i="5"/>
  <c r="I74" i="5"/>
  <c r="G74" i="5"/>
  <c r="F76" i="5" l="1"/>
  <c r="I75" i="5"/>
  <c r="G75" i="5"/>
  <c r="H75" i="5"/>
  <c r="F77" i="5" l="1"/>
  <c r="G76" i="5"/>
  <c r="I76" i="5"/>
  <c r="H76" i="5"/>
  <c r="G77" i="5" l="1"/>
  <c r="H77" i="5"/>
  <c r="I77" i="5"/>
  <c r="F78" i="5"/>
  <c r="F79" i="5" l="1"/>
  <c r="H78" i="5"/>
  <c r="G78" i="5"/>
  <c r="I78" i="5"/>
  <c r="I79" i="5" l="1"/>
  <c r="H79" i="5"/>
  <c r="G79" i="5"/>
  <c r="F80" i="5"/>
  <c r="F81" i="5" l="1"/>
  <c r="H80" i="5"/>
  <c r="I80" i="5"/>
  <c r="G80" i="5"/>
  <c r="I81" i="5" l="1"/>
  <c r="G81" i="5"/>
  <c r="H81" i="5"/>
  <c r="F82" i="5"/>
  <c r="F83" i="5" l="1"/>
  <c r="G82" i="5"/>
  <c r="H82" i="5"/>
  <c r="I82" i="5"/>
  <c r="G83" i="5" l="1"/>
  <c r="H83" i="5"/>
  <c r="I83" i="5"/>
  <c r="F84" i="5"/>
  <c r="F85" i="5" l="1"/>
  <c r="I84" i="5"/>
  <c r="G84" i="5"/>
  <c r="H84" i="5"/>
  <c r="G85" i="5" l="1"/>
  <c r="H85" i="5"/>
  <c r="I85" i="5"/>
  <c r="F86" i="5"/>
  <c r="F87" i="5" l="1"/>
  <c r="I86" i="5"/>
  <c r="H86" i="5"/>
  <c r="G86" i="5"/>
  <c r="I87" i="5" l="1"/>
  <c r="H87" i="5"/>
  <c r="G87" i="5"/>
  <c r="F88" i="5"/>
  <c r="G88" i="5" l="1"/>
  <c r="H88" i="5"/>
  <c r="I88" i="5"/>
  <c r="F89" i="5"/>
  <c r="F90" i="5" l="1"/>
  <c r="G89" i="5"/>
  <c r="H89" i="5"/>
  <c r="I89" i="5"/>
  <c r="G90" i="5" l="1"/>
  <c r="H90" i="5"/>
  <c r="I90" i="5"/>
  <c r="F91" i="5"/>
  <c r="F92" i="5" l="1"/>
  <c r="G91" i="5"/>
  <c r="H91" i="5"/>
  <c r="I91" i="5"/>
  <c r="G92" i="5" l="1"/>
  <c r="H92" i="5"/>
  <c r="I92" i="5"/>
  <c r="F93" i="5"/>
  <c r="F94" i="5" l="1"/>
  <c r="G93" i="5"/>
  <c r="H93" i="5"/>
  <c r="I93" i="5"/>
  <c r="G94" i="5" l="1"/>
  <c r="I94" i="5"/>
  <c r="H94" i="5"/>
  <c r="F95" i="5"/>
  <c r="F96" i="5" l="1"/>
  <c r="H95" i="5"/>
  <c r="G95" i="5"/>
  <c r="I95" i="5"/>
  <c r="G96" i="5" l="1"/>
  <c r="H96" i="5"/>
  <c r="I96" i="5"/>
  <c r="F97" i="5"/>
  <c r="F98" i="5" l="1"/>
  <c r="I97" i="5"/>
  <c r="G97" i="5"/>
  <c r="H97" i="5"/>
  <c r="H98" i="5" l="1"/>
  <c r="I98" i="5"/>
  <c r="G98" i="5"/>
  <c r="F99" i="5"/>
  <c r="F100" i="5" l="1"/>
  <c r="I99" i="5"/>
  <c r="G99" i="5"/>
  <c r="H99" i="5"/>
  <c r="G100" i="5" l="1"/>
  <c r="H100" i="5"/>
  <c r="I100" i="5"/>
  <c r="F101" i="5"/>
  <c r="F102" i="5" l="1"/>
  <c r="G101" i="5"/>
  <c r="H101" i="5"/>
  <c r="I101" i="5"/>
  <c r="F103" i="5" l="1"/>
  <c r="G102" i="5"/>
  <c r="H102" i="5"/>
  <c r="I102" i="5"/>
  <c r="H103" i="5" l="1"/>
  <c r="G103" i="5"/>
  <c r="I103" i="5"/>
  <c r="F104" i="5"/>
  <c r="F105" i="5" l="1"/>
  <c r="G104" i="5"/>
  <c r="H104" i="5"/>
  <c r="I104" i="5"/>
  <c r="I105" i="5" l="1"/>
  <c r="G105" i="5"/>
  <c r="H105" i="5"/>
  <c r="F106" i="5"/>
  <c r="F107" i="5" l="1"/>
  <c r="H106" i="5"/>
  <c r="I106" i="5"/>
  <c r="G106" i="5"/>
  <c r="F108" i="5" l="1"/>
  <c r="H107" i="5"/>
  <c r="I107" i="5"/>
  <c r="G107" i="5"/>
  <c r="H108" i="5" l="1"/>
  <c r="G108" i="5"/>
  <c r="I108" i="5"/>
  <c r="F109" i="5"/>
  <c r="F110" i="5" l="1"/>
  <c r="G109" i="5"/>
  <c r="H109" i="5"/>
  <c r="I109" i="5"/>
  <c r="G110" i="5" l="1"/>
  <c r="H110" i="5"/>
  <c r="I110" i="5"/>
  <c r="F111" i="5"/>
  <c r="H111" i="5" l="1"/>
  <c r="G111" i="5"/>
  <c r="I111" i="5"/>
  <c r="F112" i="5"/>
  <c r="F113" i="5" l="1"/>
  <c r="G112" i="5"/>
  <c r="H112" i="5"/>
  <c r="I112" i="5"/>
  <c r="I113" i="5" l="1"/>
  <c r="G113" i="5"/>
  <c r="H113" i="5"/>
  <c r="F114" i="5"/>
  <c r="F115" i="5" l="1"/>
  <c r="G114" i="5"/>
  <c r="H114" i="5"/>
  <c r="I114" i="5"/>
  <c r="G115" i="5" l="1"/>
  <c r="H115" i="5"/>
  <c r="I115" i="5"/>
  <c r="F116" i="5"/>
  <c r="F117" i="5" l="1"/>
  <c r="H116" i="5"/>
  <c r="I116" i="5"/>
  <c r="G116" i="5"/>
  <c r="G117" i="5" l="1"/>
  <c r="H117" i="5"/>
  <c r="O3" i="5" s="1"/>
  <c r="K8" i="5" s="1"/>
  <c r="I117" i="5"/>
  <c r="P3" i="5" s="1"/>
  <c r="F118" i="5"/>
  <c r="Q3" i="5" l="1"/>
  <c r="L8" i="5"/>
  <c r="F119" i="5"/>
  <c r="H118" i="5"/>
  <c r="I118" i="5"/>
  <c r="G118" i="5"/>
  <c r="M8" i="5" l="1"/>
  <c r="F120" i="5"/>
  <c r="I119" i="5"/>
  <c r="H119" i="5"/>
  <c r="G119" i="5"/>
  <c r="H120" i="5" l="1"/>
  <c r="I120" i="5"/>
  <c r="G120" i="5"/>
  <c r="F121" i="5"/>
  <c r="F122" i="5" l="1"/>
  <c r="H121" i="5"/>
  <c r="I121" i="5"/>
  <c r="G121" i="5"/>
  <c r="H122" i="5" l="1"/>
  <c r="G122" i="5"/>
  <c r="I122" i="5"/>
  <c r="F123" i="5"/>
  <c r="I123" i="5" l="1"/>
  <c r="G123" i="5"/>
  <c r="H123" i="5"/>
  <c r="F124" i="5"/>
  <c r="F125" i="5" l="1"/>
  <c r="H124" i="5"/>
  <c r="I124" i="5"/>
  <c r="G124" i="5"/>
  <c r="I125" i="5" l="1"/>
  <c r="G125" i="5"/>
  <c r="H125" i="5"/>
  <c r="F126" i="5"/>
  <c r="F127" i="5" l="1"/>
  <c r="H126" i="5"/>
  <c r="I126" i="5"/>
  <c r="G126" i="5"/>
  <c r="H127" i="5" l="1"/>
  <c r="G127" i="5"/>
  <c r="I127" i="5"/>
  <c r="F128" i="5"/>
  <c r="F129" i="5" l="1"/>
  <c r="G128" i="5"/>
  <c r="H128" i="5"/>
  <c r="I128" i="5"/>
  <c r="H129" i="5" l="1"/>
  <c r="G129" i="5"/>
  <c r="I129" i="5"/>
  <c r="F130" i="5"/>
  <c r="F131" i="5" l="1"/>
  <c r="G130" i="5"/>
  <c r="H130" i="5"/>
  <c r="I130" i="5"/>
  <c r="G131" i="5" l="1"/>
  <c r="H131" i="5"/>
  <c r="I131" i="5"/>
  <c r="F132" i="5"/>
  <c r="F133" i="5" l="1"/>
  <c r="H132" i="5"/>
  <c r="I132" i="5"/>
  <c r="G132" i="5"/>
  <c r="F134" i="5" l="1"/>
  <c r="H133" i="5"/>
  <c r="I133" i="5"/>
  <c r="G133" i="5"/>
  <c r="H134" i="5" l="1"/>
  <c r="I134" i="5"/>
  <c r="G134" i="5"/>
  <c r="F135" i="5"/>
  <c r="F136" i="5" l="1"/>
  <c r="I135" i="5"/>
  <c r="G135" i="5"/>
  <c r="H135" i="5"/>
  <c r="G136" i="5" l="1"/>
  <c r="H136" i="5"/>
  <c r="I136" i="5"/>
  <c r="F137" i="5"/>
  <c r="F138" i="5" l="1"/>
  <c r="G137" i="5"/>
  <c r="H137" i="5"/>
  <c r="I137" i="5"/>
  <c r="G138" i="5" l="1"/>
  <c r="H138" i="5"/>
  <c r="I138" i="5"/>
  <c r="F139" i="5"/>
  <c r="I139" i="5" l="1"/>
  <c r="H139" i="5"/>
  <c r="G139" i="5"/>
  <c r="F140" i="5"/>
  <c r="F141" i="5" l="1"/>
  <c r="H140" i="5"/>
  <c r="I140" i="5"/>
  <c r="G140" i="5"/>
  <c r="I141" i="5" l="1"/>
  <c r="G141" i="5"/>
  <c r="H141" i="5"/>
  <c r="F142" i="5"/>
  <c r="F143" i="5" l="1"/>
  <c r="H142" i="5"/>
  <c r="I142" i="5"/>
  <c r="G142" i="5"/>
  <c r="I143" i="5" l="1"/>
  <c r="G143" i="5"/>
  <c r="H143" i="5"/>
  <c r="F144" i="5"/>
  <c r="F145" i="5" l="1"/>
  <c r="H144" i="5"/>
  <c r="I144" i="5"/>
  <c r="G144" i="5"/>
  <c r="G145" i="5" l="1"/>
  <c r="I145" i="5"/>
  <c r="H145" i="5"/>
  <c r="F146" i="5"/>
  <c r="F147" i="5" l="1"/>
  <c r="H146" i="5"/>
  <c r="I146" i="5"/>
  <c r="G146" i="5"/>
  <c r="H147" i="5" l="1"/>
  <c r="I147" i="5"/>
  <c r="G147" i="5"/>
  <c r="F148" i="5"/>
  <c r="H148" i="5" l="1"/>
  <c r="I148" i="5"/>
  <c r="G148" i="5"/>
  <c r="F149" i="5"/>
  <c r="F150" i="5" l="1"/>
  <c r="G149" i="5"/>
  <c r="I149" i="5"/>
  <c r="H149" i="5"/>
  <c r="F151" i="5" l="1"/>
  <c r="G150" i="5"/>
  <c r="H150" i="5"/>
  <c r="I150" i="5"/>
  <c r="G151" i="5" l="1"/>
  <c r="H151" i="5"/>
  <c r="I151" i="5"/>
  <c r="F152" i="5"/>
  <c r="G152" i="5" l="1"/>
  <c r="H152" i="5"/>
  <c r="I152" i="5"/>
  <c r="F153" i="5"/>
  <c r="F154" i="5" l="1"/>
  <c r="G153" i="5"/>
  <c r="H153" i="5"/>
  <c r="I153" i="5"/>
  <c r="F155" i="5" l="1"/>
  <c r="H154" i="5"/>
  <c r="I154" i="5"/>
  <c r="G154" i="5"/>
  <c r="H155" i="5" l="1"/>
  <c r="G155" i="5"/>
  <c r="I155" i="5"/>
  <c r="F156" i="5"/>
  <c r="F157" i="5" l="1"/>
  <c r="G156" i="5"/>
  <c r="H156" i="5"/>
  <c r="I156" i="5"/>
  <c r="G157" i="5" l="1"/>
  <c r="H157" i="5"/>
  <c r="I157" i="5"/>
  <c r="F158" i="5"/>
  <c r="F159" i="5" l="1"/>
  <c r="H158" i="5"/>
  <c r="I158" i="5"/>
  <c r="G158" i="5"/>
  <c r="G159" i="5" l="1"/>
  <c r="I159" i="5"/>
  <c r="H159" i="5"/>
  <c r="F160" i="5"/>
  <c r="F161" i="5" l="1"/>
  <c r="H160" i="5"/>
  <c r="I160" i="5"/>
  <c r="G160" i="5"/>
  <c r="G161" i="5" l="1"/>
  <c r="I161" i="5"/>
  <c r="H161" i="5"/>
  <c r="F162" i="5"/>
  <c r="G162" i="5" l="1"/>
  <c r="H162" i="5"/>
  <c r="I162" i="5"/>
  <c r="F163" i="5"/>
  <c r="F164" i="5" l="1"/>
  <c r="H163" i="5"/>
  <c r="G163" i="5"/>
  <c r="I163" i="5"/>
  <c r="F165" i="5" l="1"/>
  <c r="G164" i="5"/>
  <c r="H164" i="5"/>
  <c r="I164" i="5"/>
  <c r="G165" i="5" l="1"/>
  <c r="H165" i="5"/>
  <c r="I165" i="5"/>
  <c r="F166" i="5"/>
  <c r="F167" i="5" l="1"/>
  <c r="H166" i="5"/>
  <c r="I166" i="5"/>
  <c r="G166" i="5"/>
  <c r="G167" i="5" l="1"/>
  <c r="I167" i="5"/>
  <c r="H167" i="5"/>
  <c r="F168" i="5"/>
  <c r="F169" i="5" l="1"/>
  <c r="H168" i="5"/>
  <c r="I168" i="5"/>
  <c r="G168" i="5"/>
  <c r="G169" i="5" l="1"/>
  <c r="H169" i="5"/>
  <c r="I169" i="5"/>
  <c r="F170" i="5"/>
  <c r="F171" i="5" l="1"/>
  <c r="G170" i="5"/>
  <c r="H170" i="5"/>
  <c r="I170" i="5"/>
  <c r="H171" i="5" l="1"/>
  <c r="G171" i="5"/>
  <c r="I171" i="5"/>
  <c r="F172" i="5"/>
  <c r="F173" i="5" l="1"/>
  <c r="G172" i="5"/>
  <c r="H172" i="5"/>
  <c r="I172" i="5"/>
  <c r="H173" i="5" l="1"/>
  <c r="G173" i="5"/>
  <c r="I173" i="5"/>
  <c r="F174" i="5"/>
  <c r="F175" i="5" l="1"/>
  <c r="H174" i="5"/>
  <c r="I174" i="5"/>
  <c r="G174" i="5"/>
  <c r="G175" i="5" l="1"/>
  <c r="H175" i="5"/>
  <c r="I175" i="5"/>
  <c r="F176" i="5"/>
  <c r="G176" i="5" l="1"/>
  <c r="H176" i="5"/>
  <c r="I176" i="5"/>
  <c r="F177" i="5"/>
  <c r="F178" i="5" l="1"/>
  <c r="G177" i="5"/>
  <c r="H177" i="5"/>
  <c r="I177" i="5"/>
  <c r="G178" i="5" l="1"/>
  <c r="H178" i="5"/>
  <c r="I178" i="5"/>
  <c r="F179" i="5"/>
  <c r="F180" i="5" l="1"/>
  <c r="H179" i="5"/>
  <c r="G179" i="5"/>
  <c r="I179" i="5"/>
  <c r="G180" i="5" l="1"/>
  <c r="H180" i="5"/>
  <c r="I180" i="5"/>
  <c r="F181" i="5"/>
  <c r="F182" i="5" l="1"/>
  <c r="G181" i="5"/>
  <c r="H181" i="5"/>
  <c r="I181" i="5"/>
  <c r="G182" i="5" l="1"/>
  <c r="H182" i="5"/>
  <c r="I182" i="5"/>
  <c r="F183" i="5"/>
  <c r="F184" i="5" l="1"/>
  <c r="G183" i="5"/>
  <c r="H183" i="5"/>
  <c r="I183" i="5"/>
  <c r="G184" i="5" l="1"/>
  <c r="H184" i="5"/>
  <c r="I184" i="5"/>
  <c r="F185" i="5"/>
  <c r="F186" i="5" l="1"/>
  <c r="G185" i="5"/>
  <c r="H185" i="5"/>
  <c r="I185" i="5"/>
  <c r="G186" i="5" l="1"/>
  <c r="H186" i="5"/>
  <c r="I186" i="5"/>
  <c r="F187" i="5"/>
  <c r="F188" i="5" l="1"/>
  <c r="H187" i="5"/>
  <c r="G187" i="5"/>
  <c r="I187" i="5"/>
  <c r="G188" i="5" l="1"/>
  <c r="H188" i="5"/>
  <c r="I188" i="5"/>
  <c r="F189" i="5"/>
  <c r="F190" i="5" l="1"/>
  <c r="H189" i="5"/>
  <c r="G189" i="5"/>
  <c r="I189" i="5"/>
  <c r="G190" i="5" l="1"/>
  <c r="H190" i="5"/>
  <c r="I190" i="5"/>
  <c r="F191" i="5"/>
  <c r="F192" i="5" l="1"/>
  <c r="G191" i="5"/>
  <c r="H191" i="5"/>
  <c r="I191" i="5"/>
  <c r="G192" i="5" l="1"/>
  <c r="H192" i="5"/>
  <c r="I192" i="5"/>
  <c r="F193" i="5"/>
  <c r="F194" i="5" l="1"/>
  <c r="G193" i="5"/>
  <c r="H193" i="5"/>
  <c r="I193" i="5"/>
  <c r="G194" i="5" l="1"/>
  <c r="H194" i="5"/>
  <c r="I194" i="5"/>
  <c r="F195" i="5"/>
  <c r="F196" i="5" l="1"/>
  <c r="H195" i="5"/>
  <c r="G195" i="5"/>
  <c r="I195" i="5"/>
  <c r="G196" i="5" l="1"/>
  <c r="H196" i="5"/>
  <c r="I196" i="5"/>
  <c r="F197" i="5"/>
  <c r="F198" i="5" l="1"/>
  <c r="G197" i="5"/>
  <c r="H197" i="5"/>
  <c r="I197" i="5"/>
  <c r="G198" i="5" l="1"/>
  <c r="H198" i="5"/>
  <c r="I198" i="5"/>
  <c r="F199" i="5"/>
  <c r="F200" i="5" l="1"/>
  <c r="G199" i="5"/>
  <c r="H199" i="5"/>
  <c r="I199" i="5"/>
  <c r="G200" i="5" l="1"/>
  <c r="H200" i="5"/>
  <c r="I200" i="5"/>
  <c r="F201" i="5"/>
  <c r="F202" i="5" l="1"/>
  <c r="G201" i="5"/>
  <c r="H201" i="5"/>
  <c r="I201" i="5"/>
  <c r="G202" i="5" l="1"/>
  <c r="H202" i="5"/>
  <c r="I202" i="5"/>
  <c r="F203" i="5"/>
  <c r="F204" i="5" l="1"/>
  <c r="H203" i="5"/>
  <c r="G203" i="5"/>
  <c r="I203" i="5"/>
  <c r="G204" i="5" l="1"/>
  <c r="H204" i="5"/>
  <c r="I204" i="5"/>
  <c r="F205" i="5"/>
  <c r="F206" i="5" l="1"/>
  <c r="H205" i="5"/>
  <c r="G205" i="5"/>
  <c r="I205" i="5"/>
  <c r="G206" i="5" l="1"/>
  <c r="H206" i="5"/>
  <c r="I206" i="5"/>
  <c r="F207" i="5"/>
  <c r="F208" i="5" l="1"/>
  <c r="G207" i="5"/>
  <c r="H207" i="5"/>
  <c r="I207" i="5"/>
  <c r="G208" i="5" l="1"/>
  <c r="H208" i="5"/>
  <c r="I208" i="5"/>
  <c r="F209" i="5"/>
  <c r="F210" i="5" l="1"/>
  <c r="G209" i="5"/>
  <c r="H209" i="5"/>
  <c r="I209" i="5"/>
  <c r="G210" i="5" l="1"/>
  <c r="H210" i="5"/>
  <c r="I210" i="5"/>
  <c r="F211" i="5"/>
  <c r="F212" i="5" l="1"/>
  <c r="H211" i="5"/>
  <c r="G211" i="5"/>
  <c r="I211" i="5"/>
  <c r="G212" i="5" l="1"/>
  <c r="H212" i="5"/>
  <c r="I212" i="5"/>
  <c r="F213" i="5"/>
  <c r="F214" i="5" l="1"/>
  <c r="G213" i="5"/>
  <c r="H213" i="5"/>
  <c r="I213" i="5"/>
  <c r="G214" i="5" l="1"/>
  <c r="H214" i="5"/>
  <c r="I214" i="5"/>
  <c r="F215" i="5"/>
  <c r="F216" i="5" l="1"/>
  <c r="G215" i="5"/>
  <c r="H215" i="5"/>
  <c r="I215" i="5"/>
  <c r="G216" i="5" l="1"/>
  <c r="H216" i="5"/>
  <c r="I216" i="5"/>
  <c r="F217" i="5"/>
  <c r="F218" i="5" l="1"/>
  <c r="G217" i="5"/>
  <c r="H217" i="5"/>
  <c r="I217" i="5"/>
  <c r="H218" i="5" l="1"/>
  <c r="G218" i="5"/>
  <c r="I218" i="5"/>
  <c r="F219" i="5"/>
  <c r="G219" i="5" l="1"/>
  <c r="I219" i="5"/>
  <c r="H219" i="5"/>
  <c r="F220" i="5"/>
  <c r="F221" i="5" l="1"/>
  <c r="I220" i="5"/>
  <c r="G220" i="5"/>
  <c r="H220" i="5"/>
  <c r="F222" i="5" l="1"/>
  <c r="I221" i="5"/>
  <c r="G221" i="5"/>
  <c r="H221" i="5"/>
  <c r="G222" i="5" l="1"/>
  <c r="H222" i="5"/>
  <c r="I222" i="5"/>
  <c r="F223" i="5"/>
  <c r="F224" i="5" l="1"/>
  <c r="I223" i="5"/>
  <c r="G223" i="5"/>
  <c r="H223" i="5"/>
  <c r="F225" i="5" l="1"/>
  <c r="H224" i="5"/>
  <c r="I224" i="5"/>
  <c r="G224" i="5"/>
  <c r="H225" i="5" l="1"/>
  <c r="I225" i="5"/>
  <c r="G225" i="5"/>
  <c r="F226" i="5"/>
  <c r="I226" i="5" l="1"/>
  <c r="H226" i="5"/>
  <c r="G226" i="5"/>
  <c r="F227" i="5"/>
  <c r="F228" i="5" l="1"/>
  <c r="H227" i="5"/>
  <c r="I227" i="5"/>
  <c r="G227" i="5"/>
  <c r="F229" i="5" l="1"/>
  <c r="H228" i="5"/>
  <c r="I228" i="5"/>
  <c r="G228" i="5"/>
  <c r="H229" i="5" l="1"/>
  <c r="I229" i="5"/>
  <c r="G229" i="5"/>
  <c r="F230" i="5"/>
  <c r="G230" i="5" l="1"/>
  <c r="H230" i="5"/>
  <c r="I230" i="5"/>
  <c r="F231" i="5"/>
  <c r="F232" i="5" l="1"/>
  <c r="I231" i="5"/>
  <c r="G231" i="5"/>
  <c r="H231" i="5"/>
  <c r="F233" i="5" l="1"/>
  <c r="H232" i="5"/>
  <c r="I232" i="5"/>
  <c r="G232" i="5"/>
  <c r="H233" i="5" l="1"/>
  <c r="I233" i="5"/>
  <c r="G233" i="5"/>
  <c r="F234" i="5"/>
  <c r="G234" i="5" l="1"/>
  <c r="I234" i="5"/>
  <c r="H234" i="5"/>
  <c r="F235" i="5"/>
  <c r="F236" i="5" l="1"/>
  <c r="I235" i="5"/>
  <c r="G235" i="5"/>
  <c r="H235" i="5"/>
  <c r="F237" i="5" l="1"/>
  <c r="H236" i="5"/>
  <c r="I236" i="5"/>
  <c r="G236" i="5"/>
  <c r="H237" i="5" l="1"/>
  <c r="I237" i="5"/>
  <c r="G237" i="5"/>
  <c r="F238" i="5"/>
  <c r="G238" i="5" l="1"/>
  <c r="H238" i="5"/>
  <c r="I238" i="5"/>
  <c r="F239" i="5"/>
  <c r="F240" i="5" l="1"/>
  <c r="I239" i="5"/>
  <c r="G239" i="5"/>
  <c r="H239" i="5"/>
  <c r="F241" i="5" l="1"/>
  <c r="H240" i="5"/>
  <c r="I240" i="5"/>
  <c r="G240" i="5"/>
  <c r="H241" i="5" l="1"/>
  <c r="I241" i="5"/>
  <c r="G241" i="5"/>
  <c r="F242" i="5"/>
  <c r="G242" i="5" l="1"/>
  <c r="I242" i="5"/>
  <c r="H242" i="5"/>
  <c r="F243" i="5"/>
  <c r="F244" i="5" l="1"/>
  <c r="I243" i="5"/>
  <c r="G243" i="5"/>
  <c r="H243" i="5"/>
  <c r="F245" i="5" l="1"/>
  <c r="H244" i="5"/>
  <c r="I244" i="5"/>
  <c r="G244" i="5"/>
  <c r="H245" i="5" l="1"/>
  <c r="I245" i="5"/>
  <c r="G245" i="5"/>
  <c r="F246" i="5"/>
  <c r="G246" i="5" l="1"/>
  <c r="H246" i="5"/>
  <c r="I246" i="5"/>
  <c r="F247" i="5"/>
  <c r="F248" i="5" l="1"/>
  <c r="I247" i="5"/>
  <c r="G247" i="5"/>
  <c r="H247" i="5"/>
  <c r="F249" i="5" l="1"/>
  <c r="G248" i="5"/>
  <c r="H248" i="5"/>
  <c r="I248" i="5"/>
  <c r="I249" i="5" l="1"/>
  <c r="G249" i="5"/>
  <c r="H249" i="5"/>
  <c r="F250" i="5"/>
  <c r="I250" i="5" l="1"/>
  <c r="H250" i="5"/>
  <c r="G250" i="5"/>
  <c r="F251" i="5"/>
  <c r="F252" i="5" l="1"/>
  <c r="H251" i="5"/>
  <c r="I251" i="5"/>
  <c r="G251" i="5"/>
  <c r="F253" i="5" l="1"/>
  <c r="G252" i="5"/>
  <c r="H252" i="5"/>
  <c r="I252" i="5"/>
  <c r="I253" i="5" l="1"/>
  <c r="G253" i="5"/>
  <c r="H253" i="5"/>
  <c r="F254" i="5"/>
  <c r="H254" i="5" l="1"/>
  <c r="I254" i="5"/>
  <c r="G254" i="5"/>
  <c r="F255" i="5"/>
  <c r="F256" i="5" l="1"/>
  <c r="H255" i="5"/>
  <c r="I255" i="5"/>
  <c r="G255" i="5"/>
  <c r="F257" i="5" l="1"/>
  <c r="G256" i="5"/>
  <c r="H256" i="5"/>
  <c r="I256" i="5"/>
  <c r="I257" i="5" l="1"/>
  <c r="G257" i="5"/>
  <c r="H257" i="5"/>
  <c r="F258" i="5"/>
  <c r="I258" i="5" l="1"/>
  <c r="H258" i="5"/>
  <c r="G258" i="5"/>
  <c r="F259" i="5"/>
  <c r="F260" i="5" l="1"/>
  <c r="H259" i="5"/>
  <c r="I259" i="5"/>
  <c r="G259" i="5"/>
  <c r="F261" i="5" l="1"/>
  <c r="G260" i="5"/>
  <c r="H260" i="5"/>
  <c r="I260" i="5"/>
  <c r="I261" i="5" l="1"/>
  <c r="G261" i="5"/>
  <c r="H261" i="5"/>
  <c r="F262" i="5"/>
  <c r="H262" i="5" l="1"/>
  <c r="I262" i="5"/>
  <c r="G262" i="5"/>
  <c r="F263" i="5"/>
  <c r="F264" i="5" l="1"/>
  <c r="H263" i="5"/>
  <c r="I263" i="5"/>
  <c r="G263" i="5"/>
  <c r="F265" i="5" l="1"/>
  <c r="G264" i="5"/>
  <c r="H264" i="5"/>
  <c r="I264" i="5"/>
  <c r="I265" i="5" l="1"/>
  <c r="G265" i="5"/>
  <c r="H265" i="5"/>
  <c r="F266" i="5"/>
  <c r="I266" i="5" l="1"/>
  <c r="H266" i="5"/>
  <c r="G266" i="5"/>
  <c r="F267" i="5"/>
  <c r="F268" i="5" l="1"/>
  <c r="H267" i="5"/>
  <c r="I267" i="5"/>
  <c r="G267" i="5"/>
  <c r="F269" i="5" l="1"/>
  <c r="G268" i="5"/>
  <c r="H268" i="5"/>
  <c r="I268" i="5"/>
  <c r="I269" i="5" l="1"/>
  <c r="G269" i="5"/>
  <c r="H269" i="5"/>
  <c r="F270" i="5"/>
  <c r="H270" i="5" l="1"/>
  <c r="I270" i="5"/>
  <c r="G270" i="5"/>
  <c r="F271" i="5"/>
  <c r="F272" i="5" l="1"/>
  <c r="H271" i="5"/>
  <c r="I271" i="5"/>
  <c r="G271" i="5"/>
  <c r="F273" i="5" l="1"/>
  <c r="G272" i="5"/>
  <c r="H272" i="5"/>
  <c r="I272" i="5"/>
  <c r="I273" i="5" l="1"/>
  <c r="G273" i="5"/>
  <c r="H273" i="5"/>
  <c r="F274" i="5"/>
  <c r="I274" i="5" l="1"/>
  <c r="H274" i="5"/>
  <c r="G274" i="5"/>
  <c r="F275" i="5"/>
  <c r="F276" i="5" l="1"/>
  <c r="H275" i="5"/>
  <c r="I275" i="5"/>
  <c r="G275" i="5"/>
  <c r="F277" i="5" l="1"/>
  <c r="G276" i="5"/>
  <c r="H276" i="5"/>
  <c r="I276" i="5"/>
  <c r="I277" i="5" l="1"/>
  <c r="G277" i="5"/>
  <c r="H277" i="5"/>
  <c r="F278" i="5"/>
  <c r="H278" i="5" l="1"/>
  <c r="I278" i="5"/>
  <c r="G278" i="5"/>
  <c r="F279" i="5"/>
  <c r="F280" i="5" l="1"/>
  <c r="H279" i="5"/>
  <c r="I279" i="5"/>
  <c r="G279" i="5"/>
  <c r="F281" i="5" l="1"/>
  <c r="G280" i="5"/>
  <c r="H280" i="5"/>
  <c r="I280" i="5"/>
  <c r="I281" i="5" l="1"/>
  <c r="G281" i="5"/>
  <c r="H281" i="5"/>
  <c r="F282" i="5"/>
  <c r="I282" i="5" l="1"/>
  <c r="H282" i="5"/>
  <c r="G282" i="5"/>
  <c r="F283" i="5"/>
  <c r="F284" i="5" l="1"/>
  <c r="H283" i="5"/>
  <c r="I283" i="5"/>
  <c r="G283" i="5"/>
  <c r="F285" i="5" l="1"/>
  <c r="G284" i="5"/>
  <c r="H284" i="5"/>
  <c r="I284" i="5"/>
  <c r="I285" i="5" l="1"/>
  <c r="G285" i="5"/>
  <c r="H285" i="5"/>
  <c r="F286" i="5"/>
  <c r="H286" i="5" l="1"/>
  <c r="I286" i="5"/>
  <c r="G286" i="5"/>
  <c r="F287" i="5"/>
  <c r="F288" i="5" l="1"/>
  <c r="H287" i="5"/>
  <c r="I287" i="5"/>
  <c r="G287" i="5"/>
  <c r="F289" i="5" l="1"/>
  <c r="G288" i="5"/>
  <c r="H288" i="5"/>
  <c r="I288" i="5"/>
  <c r="I289" i="5" l="1"/>
  <c r="G289" i="5"/>
  <c r="H289" i="5"/>
  <c r="F290" i="5"/>
  <c r="I290" i="5" l="1"/>
  <c r="H290" i="5"/>
  <c r="G290" i="5"/>
  <c r="F291" i="5"/>
  <c r="F292" i="5" l="1"/>
  <c r="H291" i="5"/>
  <c r="I291" i="5"/>
  <c r="G291" i="5"/>
  <c r="F293" i="5" l="1"/>
  <c r="I292" i="5"/>
  <c r="G292" i="5"/>
  <c r="H292" i="5"/>
  <c r="G293" i="5" l="1"/>
  <c r="I293" i="5"/>
  <c r="H293" i="5"/>
  <c r="F294" i="5"/>
  <c r="G294" i="5" l="1"/>
  <c r="I294" i="5"/>
  <c r="H294" i="5"/>
  <c r="F295" i="5"/>
  <c r="F296" i="5" l="1"/>
  <c r="H295" i="5"/>
  <c r="G295" i="5"/>
  <c r="I295" i="5"/>
  <c r="F297" i="5" l="1"/>
  <c r="H296" i="5"/>
  <c r="I296" i="5"/>
  <c r="G296" i="5"/>
  <c r="G297" i="5" l="1"/>
  <c r="I297" i="5"/>
  <c r="H297" i="5"/>
  <c r="F298" i="5"/>
  <c r="G298" i="5" l="1"/>
  <c r="H298" i="5"/>
  <c r="I298" i="5"/>
  <c r="F299" i="5"/>
  <c r="F300" i="5" l="1"/>
  <c r="H299" i="5"/>
  <c r="G299" i="5"/>
  <c r="I299" i="5"/>
  <c r="F301" i="5" l="1"/>
  <c r="G300" i="5"/>
  <c r="H300" i="5"/>
  <c r="I300" i="5"/>
  <c r="G301" i="5" l="1"/>
  <c r="I301" i="5"/>
  <c r="H301" i="5"/>
  <c r="F302" i="5"/>
  <c r="F303" i="5" l="1"/>
  <c r="H302" i="5"/>
  <c r="I302" i="5"/>
  <c r="G302" i="5"/>
  <c r="F304" i="5" l="1"/>
  <c r="H303" i="5"/>
  <c r="I303" i="5"/>
  <c r="G303" i="5"/>
  <c r="I304" i="5" l="1"/>
  <c r="G304" i="5"/>
  <c r="H304" i="5"/>
  <c r="F305" i="5"/>
  <c r="H305" i="5" l="1"/>
  <c r="I305" i="5"/>
  <c r="G305" i="5"/>
  <c r="F306" i="5"/>
  <c r="F307" i="5" l="1"/>
  <c r="H306" i="5"/>
  <c r="I306" i="5"/>
  <c r="G306" i="5"/>
  <c r="F308" i="5" l="1"/>
  <c r="G307" i="5"/>
  <c r="H307" i="5"/>
  <c r="I307" i="5"/>
  <c r="F309" i="5" l="1"/>
  <c r="I308" i="5"/>
  <c r="G308" i="5"/>
  <c r="H308" i="5"/>
  <c r="F310" i="5" l="1"/>
  <c r="H309" i="5"/>
  <c r="I309" i="5"/>
  <c r="G309" i="5"/>
  <c r="F311" i="5" l="1"/>
  <c r="G310" i="5"/>
  <c r="H310" i="5"/>
  <c r="I310" i="5"/>
  <c r="F312" i="5" l="1"/>
  <c r="H311" i="5"/>
  <c r="G311" i="5"/>
  <c r="I311" i="5"/>
  <c r="I312" i="5" l="1"/>
  <c r="G312" i="5"/>
  <c r="H312" i="5"/>
  <c r="F313" i="5"/>
  <c r="F314" i="5" l="1"/>
  <c r="H313" i="5"/>
  <c r="I313" i="5"/>
  <c r="G313" i="5"/>
  <c r="F315" i="5" l="1"/>
  <c r="H314" i="5"/>
  <c r="I314" i="5"/>
  <c r="G314" i="5"/>
  <c r="F316" i="5" l="1"/>
  <c r="G315" i="5"/>
  <c r="I315" i="5"/>
  <c r="H315" i="5"/>
  <c r="I316" i="5" l="1"/>
  <c r="G316" i="5"/>
  <c r="H316" i="5"/>
  <c r="F317" i="5"/>
  <c r="H317" i="5" l="1"/>
  <c r="I317" i="5"/>
  <c r="G317" i="5"/>
  <c r="F318" i="5"/>
  <c r="F319" i="5" l="1"/>
  <c r="I318" i="5"/>
  <c r="H318" i="5"/>
  <c r="G318" i="5"/>
  <c r="F320" i="5" l="1"/>
  <c r="G319" i="5"/>
  <c r="H319" i="5"/>
  <c r="I319" i="5"/>
  <c r="I320" i="5" l="1"/>
  <c r="G320" i="5"/>
  <c r="H320" i="5"/>
  <c r="F321" i="5"/>
  <c r="F322" i="5" l="1"/>
  <c r="H321" i="5"/>
  <c r="I321" i="5"/>
  <c r="G321" i="5"/>
  <c r="H322" i="5" l="1"/>
  <c r="I322" i="5"/>
  <c r="G322" i="5"/>
  <c r="F323" i="5"/>
  <c r="H323" i="5" l="1"/>
  <c r="G323" i="5"/>
  <c r="I323" i="5"/>
  <c r="F324" i="5"/>
  <c r="F325" i="5" l="1"/>
  <c r="I324" i="5"/>
  <c r="G324" i="5"/>
  <c r="H324" i="5"/>
  <c r="F326" i="5" l="1"/>
  <c r="H325" i="5"/>
  <c r="I325" i="5"/>
  <c r="G325" i="5"/>
  <c r="G326" i="5" l="1"/>
  <c r="H326" i="5"/>
  <c r="I326" i="5"/>
  <c r="F327" i="5"/>
  <c r="I327" i="5" l="1"/>
  <c r="H327" i="5"/>
  <c r="G327" i="5"/>
  <c r="F328" i="5"/>
  <c r="F329" i="5" l="1"/>
  <c r="I328" i="5"/>
  <c r="G328" i="5"/>
  <c r="H328" i="5"/>
  <c r="H329" i="5" l="1"/>
  <c r="I329" i="5"/>
  <c r="G329" i="5"/>
  <c r="F330" i="5"/>
  <c r="H330" i="5" l="1"/>
  <c r="I330" i="5"/>
  <c r="G330" i="5"/>
  <c r="F331" i="5"/>
  <c r="G331" i="5" l="1"/>
  <c r="I331" i="5"/>
  <c r="H331" i="5"/>
  <c r="F332" i="5"/>
  <c r="F333" i="5" l="1"/>
  <c r="I332" i="5"/>
  <c r="H332" i="5"/>
  <c r="G332" i="5"/>
  <c r="F334" i="5" l="1"/>
  <c r="H333" i="5"/>
  <c r="I333" i="5"/>
  <c r="G333" i="5"/>
  <c r="I334" i="5" l="1"/>
  <c r="H334" i="5"/>
  <c r="G334" i="5"/>
  <c r="F335" i="5"/>
  <c r="H335" i="5" l="1"/>
  <c r="G335" i="5"/>
  <c r="I335" i="5"/>
  <c r="F336" i="5"/>
  <c r="F337" i="5" l="1"/>
  <c r="I336" i="5"/>
  <c r="H336" i="5"/>
  <c r="G336" i="5"/>
  <c r="H337" i="5" l="1"/>
  <c r="I337" i="5"/>
  <c r="G337" i="5"/>
  <c r="F338" i="5"/>
  <c r="F339" i="5" l="1"/>
  <c r="H338" i="5"/>
  <c r="I338" i="5"/>
  <c r="G338" i="5"/>
  <c r="F340" i="5" l="1"/>
  <c r="G339" i="5"/>
  <c r="I339" i="5"/>
  <c r="H339" i="5"/>
  <c r="I340" i="5" l="1"/>
  <c r="G340" i="5"/>
  <c r="H340" i="5"/>
  <c r="F341" i="5"/>
  <c r="H341" i="5" l="1"/>
  <c r="I341" i="5"/>
  <c r="G341" i="5"/>
  <c r="F342" i="5"/>
  <c r="F343" i="5" l="1"/>
  <c r="H342" i="5"/>
  <c r="I342" i="5"/>
  <c r="G342" i="5"/>
  <c r="F344" i="5" l="1"/>
  <c r="G343" i="5"/>
  <c r="H343" i="5"/>
  <c r="I343" i="5"/>
  <c r="I344" i="5" l="1"/>
  <c r="G344" i="5"/>
  <c r="H344" i="5"/>
  <c r="F345" i="5"/>
  <c r="H345" i="5" l="1"/>
  <c r="I345" i="5"/>
  <c r="G345" i="5"/>
  <c r="F346" i="5"/>
  <c r="F347" i="5" l="1"/>
  <c r="H346" i="5"/>
  <c r="I346" i="5"/>
  <c r="G346" i="5"/>
  <c r="F348" i="5" l="1"/>
  <c r="G347" i="5"/>
  <c r="I347" i="5"/>
  <c r="H347" i="5"/>
  <c r="I348" i="5" l="1"/>
  <c r="G348" i="5"/>
  <c r="H348" i="5"/>
  <c r="F349" i="5"/>
  <c r="G349" i="5" l="1"/>
  <c r="H349" i="5"/>
  <c r="I349" i="5"/>
</calcChain>
</file>

<file path=xl/sharedStrings.xml><?xml version="1.0" encoding="utf-8"?>
<sst xmlns="http://schemas.openxmlformats.org/spreadsheetml/2006/main" count="280" uniqueCount="114">
  <si>
    <t>5. Выделение компонент тренд-сезонного временного ряда. Метод Четверикова: По заданным значениям временного ряда y_t выделить компоненты временного ряда: тренд f_t, сезонную компоненту S_t и остаточную последовательность ε_t. 
Построить следующие диаграммы: 
1. Исходный ряд, тренды: предварительный, первый и второй. 
2. Сезонную волну: первую и вторую. 
3. Остаточную компоненту.</t>
  </si>
  <si>
    <t xml:space="preserve">4. Моделирование тренд-сезонных процессов. Применить Модель Хольта-Уинтерса </t>
  </si>
  <si>
    <t>3. Осуществить прогнозирование с применением адаптивной модели прогнозирования Брауна.</t>
  </si>
  <si>
    <t xml:space="preserve">2. Провести прогнозирование с помощью кривой роста. Рассчитать точечный и интервальный прогноз на 4 периода вперед. </t>
  </si>
  <si>
    <t>1. Выбрать кривую роста. Обосновать выбор.</t>
  </si>
  <si>
    <t>Номер листа для выполнения задания соотвествует номеру по списку в журнале.</t>
  </si>
  <si>
    <t>2021 1</t>
  </si>
  <si>
    <t>2020 1</t>
  </si>
  <si>
    <t>2019 1</t>
  </si>
  <si>
    <t>2018 1</t>
  </si>
  <si>
    <t>2017 1</t>
  </si>
  <si>
    <t>2016 1</t>
  </si>
  <si>
    <t>2015 1</t>
  </si>
  <si>
    <t>2014 1</t>
  </si>
  <si>
    <t>2013 1</t>
  </si>
  <si>
    <t>2012 1</t>
  </si>
  <si>
    <t>2011 1</t>
  </si>
  <si>
    <t>2010 1</t>
  </si>
  <si>
    <t>2009 1</t>
  </si>
  <si>
    <t>2008 1</t>
  </si>
  <si>
    <t>2007 1</t>
  </si>
  <si>
    <t>2006 1</t>
  </si>
  <si>
    <t>2005 1</t>
  </si>
  <si>
    <t>2004 1</t>
  </si>
  <si>
    <t>2003 1</t>
  </si>
  <si>
    <t>2002 1</t>
  </si>
  <si>
    <t>2001 1</t>
  </si>
  <si>
    <t>2000 1</t>
  </si>
  <si>
    <t>1999 1</t>
  </si>
  <si>
    <t>1998 1</t>
  </si>
  <si>
    <t>1997 1</t>
  </si>
  <si>
    <t>1996 1</t>
  </si>
  <si>
    <t>1995 1</t>
  </si>
  <si>
    <t>1994 1</t>
  </si>
  <si>
    <t>1993 1</t>
  </si>
  <si>
    <t>рублей в месяц</t>
  </si>
  <si>
    <t>Средняя номинальная заработная плата (WAG_C_M)</t>
  </si>
  <si>
    <t>WAG_C_M</t>
  </si>
  <si>
    <t>T</t>
  </si>
  <si>
    <t>первый средний прирост</t>
  </si>
  <si>
    <t>второй средний прирост</t>
  </si>
  <si>
    <t>третий средний прирост</t>
  </si>
  <si>
    <t>четвертый средний прирост</t>
  </si>
  <si>
    <t>t</t>
  </si>
  <si>
    <t>Ft</t>
  </si>
  <si>
    <t>St</t>
  </si>
  <si>
    <t>Yt*</t>
  </si>
  <si>
    <t>yt-yt*</t>
  </si>
  <si>
    <t>|yt-yt*|</t>
  </si>
  <si>
    <t>(yt-yt*)2</t>
  </si>
  <si>
    <t>α</t>
  </si>
  <si>
    <t xml:space="preserve">β </t>
  </si>
  <si>
    <t>MAE</t>
  </si>
  <si>
    <t>MSE</t>
  </si>
  <si>
    <t>RMSE</t>
  </si>
  <si>
    <t>Оценка приемлемости прогноза:</t>
  </si>
  <si>
    <t>T=4</t>
  </si>
  <si>
    <t>lij</t>
  </si>
  <si>
    <t>lij^2</t>
  </si>
  <si>
    <t>сигмы</t>
  </si>
  <si>
    <t>нормируем</t>
  </si>
  <si>
    <t>предварительная средняя сезонная волна</t>
  </si>
  <si>
    <t>1 оценка тренда</t>
  </si>
  <si>
    <t>ft^2 сглаженный вновь</t>
  </si>
  <si>
    <t>lt^2</t>
  </si>
  <si>
    <t>окончательная сезонная волна</t>
  </si>
  <si>
    <t>e_t</t>
  </si>
  <si>
    <t>k</t>
  </si>
  <si>
    <t>Весовые коэффициенты</t>
  </si>
  <si>
    <t>t^2</t>
  </si>
  <si>
    <t>t^3</t>
  </si>
  <si>
    <t>t^4</t>
  </si>
  <si>
    <t>t^5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</si>
  <si>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</si>
  <si>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</si>
  <si>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</si>
  <si>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</si>
  <si>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</si>
  <si>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</si>
  <si>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</si>
  <si>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</si>
  <si>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</si>
  <si>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</si>
  <si>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</si>
  <si>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</si>
  <si>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</si>
  <si>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</si>
  <si>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</si>
  <si>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</si>
  <si>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</si>
  <si>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</si>
  <si>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</si>
  <si>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</si>
  <si>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</si>
  <si>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</si>
  <si>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</si>
  <si>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</si>
  <si>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</si>
  <si>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</si>
  <si>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</si>
  <si>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</si>
  <si>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</si>
  <si>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ВЫВОД ОСТАТКА</t>
  </si>
  <si>
    <t>Наблюдение</t>
  </si>
  <si>
    <t>Предсказанное Y</t>
  </si>
  <si>
    <t>Остатки</t>
  </si>
  <si>
    <t>сумма остатков</t>
  </si>
  <si>
    <t>Бета</t>
  </si>
  <si>
    <t>Y пр t</t>
  </si>
  <si>
    <t>Y пр t+1</t>
  </si>
  <si>
    <t>e(t+1)</t>
  </si>
  <si>
    <t>A0(t+1)</t>
  </si>
  <si>
    <t>A1(t+1)</t>
  </si>
  <si>
    <t>U(k)=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</si>
</sst>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1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i/>
      <sz val="7.5"/>
      <color theme="1"/>
      <name val="Tahoma"/>
      <family val="2"/>
      <charset val="204"/>
    </font>
    <font>
      <sz val="14"/>
      <color rgb="FF000080"/>
      <name val="Tahoma"/>
      <family val="2"/>
      <charset val="204"/>
    </font>
    <font>
      <b/>
      <i/>
      <sz val="10"/>
      <color theme="1"/>
      <name val="Tahoma"/>
      <family val="2"/>
      <charset val="204"/>
    </font>
    <font>
      <i/>
      <sz val="7.5"/>
      <color rgb="FF000000"/>
      <name val="Tahoma"/>
      <family val="2"/>
      <charset val="204"/>
    </font>
    <font>
      <sz val="10"/>
      <color rgb="FF000000"/>
      <name val="Tahoma"/>
      <family val="2"/>
      <charset val="204"/>
    </font>
    <font>
      <i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FAFF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1F0FF"/>
        <bgColor indexed="64"/>
      </patternFill>
    </fill>
    <fill>
      <patternFill patternType="solid">
        <fgColor rgb="FFF0F0FF"/>
        <bgColor rgb="FF000000"/>
      </patternFill>
    </fill>
    <fill>
      <patternFill patternType="solid">
        <fgColor rgb="FFFAFA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2" fillId="0" borderId="0" xfId="2"/>
    <xf numFmtId="0" fontId="1" fillId="0" borderId="0" xfId="2" applyFont="1"/>
    <xf numFmtId="0" fontId="1" fillId="0" borderId="0" xfId="2" applyFont="1" applyAlignment="1">
      <alignment horizontal="left"/>
    </xf>
    <xf numFmtId="0" fontId="3" fillId="2" borderId="1" xfId="2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2" borderId="4" xfId="2" applyFont="1" applyFill="1" applyBorder="1" applyAlignment="1">
      <alignment horizontal="right" vertical="center" wrapText="1"/>
    </xf>
    <xf numFmtId="0" fontId="0" fillId="0" borderId="5" xfId="0" applyBorder="1"/>
    <xf numFmtId="0" fontId="0" fillId="4" borderId="1" xfId="0" applyFill="1" applyBorder="1"/>
    <xf numFmtId="164" fontId="0" fillId="0" borderId="1" xfId="1" applyNumberFormat="1" applyFont="1" applyBorder="1"/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8" fillId="8" borderId="4" xfId="0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0" fillId="0" borderId="10" xfId="0" applyBorder="1"/>
    <xf numFmtId="0" fontId="3" fillId="2" borderId="2" xfId="2" applyFont="1" applyFill="1" applyBorder="1" applyAlignment="1">
      <alignment horizontal="right" vertical="center" wrapText="1"/>
    </xf>
    <xf numFmtId="0" fontId="0" fillId="0" borderId="9" xfId="0" applyBorder="1"/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Continuous"/>
    </xf>
    <xf numFmtId="0" fontId="9" fillId="0" borderId="0" xfId="0" applyFont="1" applyAlignment="1">
      <alignment horizontal="center"/>
    </xf>
    <xf numFmtId="0" fontId="10" fillId="9" borderId="1" xfId="0" applyFont="1" applyFill="1" applyBorder="1"/>
    <xf numFmtId="0" fontId="10" fillId="0" borderId="0" xfId="0" applyFont="1"/>
    <xf numFmtId="0" fontId="1" fillId="0" borderId="1" xfId="2" applyFont="1" applyBorder="1" applyAlignment="1">
      <alignment horizontal="left" vertical="center" wrapText="1"/>
    </xf>
    <xf numFmtId="0" fontId="1" fillId="0" borderId="1" xfId="2" applyFont="1" applyBorder="1" applyAlignment="1">
      <alignment horizontal="left" vertical="center"/>
    </xf>
    <xf numFmtId="0" fontId="1" fillId="0" borderId="1" xfId="2" applyFont="1" applyBorder="1" applyAlignment="1">
      <alignment horizontal="center"/>
    </xf>
    <xf numFmtId="0" fontId="5" fillId="0" borderId="0" xfId="2" applyFont="1" applyAlignment="1">
      <alignment horizontal="center" vertical="center" wrapText="1"/>
    </xf>
  </cellXfs>
  <cellStyles count="3">
    <cellStyle name="Обычный" xfId="0" builtinId="0"/>
    <cellStyle name="Обычный 2" xfId="2" xr:uid="{5688467D-5BAB-B348-BDD7-1BDDE977E2BB}"/>
    <cellStyle name="Процентный" xfId="1" builtinId="5"/>
  </cellStyles>
  <dxfs count="0"/>
  <tableStyles count="0" defaultTableStyle="TableStyleMedium2" defaultPivotStyle="PivotStyleLight16"/>
  <colors>
    <mruColors>
      <color rgb="FFF1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Первый средний прирост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'1.Кривая роста'!$C$4:$C$349</c:f>
              <c:numCache>
                <c:formatCode>General</c:formatCode>
                <c:ptCount val="346"/>
                <c:pt idx="0">
                  <c:v>4.1500000000000004</c:v>
                </c:pt>
                <c:pt idx="1">
                  <c:v>5.75</c:v>
                </c:pt>
                <c:pt idx="2">
                  <c:v>6.9499999999999993</c:v>
                </c:pt>
                <c:pt idx="3">
                  <c:v>8.3999999999999986</c:v>
                </c:pt>
                <c:pt idx="4">
                  <c:v>9.25</c:v>
                </c:pt>
                <c:pt idx="5">
                  <c:v>9.0000000000000036</c:v>
                </c:pt>
                <c:pt idx="6">
                  <c:v>12.450000000000003</c:v>
                </c:pt>
                <c:pt idx="7">
                  <c:v>13.799999999999997</c:v>
                </c:pt>
                <c:pt idx="8">
                  <c:v>10.299999999999997</c:v>
                </c:pt>
                <c:pt idx="9">
                  <c:v>24.099999999999994</c:v>
                </c:pt>
                <c:pt idx="10">
                  <c:v>16.349999999999994</c:v>
                </c:pt>
                <c:pt idx="11">
                  <c:v>1.75</c:v>
                </c:pt>
                <c:pt idx="12">
                  <c:v>15.300000000000011</c:v>
                </c:pt>
                <c:pt idx="13">
                  <c:v>13.400000000000006</c:v>
                </c:pt>
                <c:pt idx="14">
                  <c:v>9.3499999999999943</c:v>
                </c:pt>
                <c:pt idx="15">
                  <c:v>18</c:v>
                </c:pt>
                <c:pt idx="16">
                  <c:v>18.75</c:v>
                </c:pt>
                <c:pt idx="17">
                  <c:v>12.650000000000006</c:v>
                </c:pt>
                <c:pt idx="18">
                  <c:v>16.099999999999994</c:v>
                </c:pt>
                <c:pt idx="19">
                  <c:v>16.099999999999994</c:v>
                </c:pt>
                <c:pt idx="20">
                  <c:v>14.200000000000017</c:v>
                </c:pt>
                <c:pt idx="21">
                  <c:v>44.599999999999994</c:v>
                </c:pt>
                <c:pt idx="22">
                  <c:v>10.5</c:v>
                </c:pt>
                <c:pt idx="23">
                  <c:v>-16.599999999999994</c:v>
                </c:pt>
                <c:pt idx="24">
                  <c:v>29.449999999999989</c:v>
                </c:pt>
                <c:pt idx="25">
                  <c:v>32.599999999999994</c:v>
                </c:pt>
                <c:pt idx="26">
                  <c:v>34.199999999999989</c:v>
                </c:pt>
                <c:pt idx="27">
                  <c:v>47.200000000000017</c:v>
                </c:pt>
                <c:pt idx="28">
                  <c:v>34.800000000000011</c:v>
                </c:pt>
                <c:pt idx="29">
                  <c:v>20</c:v>
                </c:pt>
                <c:pt idx="30">
                  <c:v>32.5</c:v>
                </c:pt>
                <c:pt idx="31">
                  <c:v>36.949999999999989</c:v>
                </c:pt>
                <c:pt idx="32">
                  <c:v>25.600000000000023</c:v>
                </c:pt>
                <c:pt idx="33">
                  <c:v>70.5</c:v>
                </c:pt>
                <c:pt idx="34">
                  <c:v>19.549999999999955</c:v>
                </c:pt>
                <c:pt idx="35">
                  <c:v>-25.550000000000011</c:v>
                </c:pt>
                <c:pt idx="36">
                  <c:v>45.100000000000023</c:v>
                </c:pt>
                <c:pt idx="37">
                  <c:v>31.050000000000011</c:v>
                </c:pt>
                <c:pt idx="38">
                  <c:v>17.149999999999977</c:v>
                </c:pt>
                <c:pt idx="39">
                  <c:v>45.350000000000023</c:v>
                </c:pt>
                <c:pt idx="40">
                  <c:v>31.75</c:v>
                </c:pt>
                <c:pt idx="41">
                  <c:v>-3.1000000000000227</c:v>
                </c:pt>
                <c:pt idx="42">
                  <c:v>2.6500000000000341</c:v>
                </c:pt>
                <c:pt idx="43">
                  <c:v>6.1499999999999773</c:v>
                </c:pt>
                <c:pt idx="44">
                  <c:v>-6.5500000000000114</c:v>
                </c:pt>
                <c:pt idx="45">
                  <c:v>86.850000000000023</c:v>
                </c:pt>
                <c:pt idx="46">
                  <c:v>-11.5</c:v>
                </c:pt>
                <c:pt idx="47">
                  <c:v>-98</c:v>
                </c:pt>
                <c:pt idx="48">
                  <c:v>45.5</c:v>
                </c:pt>
                <c:pt idx="49">
                  <c:v>40</c:v>
                </c:pt>
                <c:pt idx="50">
                  <c:v>8.5</c:v>
                </c:pt>
                <c:pt idx="51">
                  <c:v>46.100000000000023</c:v>
                </c:pt>
                <c:pt idx="52">
                  <c:v>39.550000000000011</c:v>
                </c:pt>
                <c:pt idx="53">
                  <c:v>-5.4500000000000455</c:v>
                </c:pt>
                <c:pt idx="54">
                  <c:v>13.550000000000011</c:v>
                </c:pt>
                <c:pt idx="55">
                  <c:v>11.900000000000034</c:v>
                </c:pt>
                <c:pt idx="56">
                  <c:v>-14.200000000000045</c:v>
                </c:pt>
                <c:pt idx="57">
                  <c:v>104.34999999999997</c:v>
                </c:pt>
                <c:pt idx="58">
                  <c:v>-4.8999999999999773</c:v>
                </c:pt>
                <c:pt idx="59">
                  <c:v>-107.39999999999998</c:v>
                </c:pt>
                <c:pt idx="60">
                  <c:v>35.5</c:v>
                </c:pt>
                <c:pt idx="61">
                  <c:v>20</c:v>
                </c:pt>
                <c:pt idx="62">
                  <c:v>-6</c:v>
                </c:pt>
                <c:pt idx="63">
                  <c:v>41</c:v>
                </c:pt>
                <c:pt idx="64">
                  <c:v>31.5</c:v>
                </c:pt>
                <c:pt idx="65">
                  <c:v>-35</c:v>
                </c:pt>
                <c:pt idx="66">
                  <c:v>1</c:v>
                </c:pt>
                <c:pt idx="67">
                  <c:v>35.5</c:v>
                </c:pt>
                <c:pt idx="68">
                  <c:v>26</c:v>
                </c:pt>
                <c:pt idx="69">
                  <c:v>179.5</c:v>
                </c:pt>
                <c:pt idx="70">
                  <c:v>1.5</c:v>
                </c:pt>
                <c:pt idx="71">
                  <c:v>-141.5</c:v>
                </c:pt>
                <c:pt idx="72">
                  <c:v>109</c:v>
                </c:pt>
                <c:pt idx="73">
                  <c:v>112</c:v>
                </c:pt>
                <c:pt idx="74">
                  <c:v>43.5</c:v>
                </c:pt>
                <c:pt idx="75">
                  <c:v>101.5</c:v>
                </c:pt>
                <c:pt idx="76">
                  <c:v>73</c:v>
                </c:pt>
                <c:pt idx="77">
                  <c:v>-9</c:v>
                </c:pt>
                <c:pt idx="78">
                  <c:v>33</c:v>
                </c:pt>
                <c:pt idx="79">
                  <c:v>54</c:v>
                </c:pt>
                <c:pt idx="80">
                  <c:v>52.5</c:v>
                </c:pt>
                <c:pt idx="81">
                  <c:v>283.5</c:v>
                </c:pt>
                <c:pt idx="82">
                  <c:v>20.5</c:v>
                </c:pt>
                <c:pt idx="83">
                  <c:v>-222</c:v>
                </c:pt>
                <c:pt idx="84">
                  <c:v>94</c:v>
                </c:pt>
                <c:pt idx="85">
                  <c:v>100</c:v>
                </c:pt>
                <c:pt idx="86">
                  <c:v>41.5</c:v>
                </c:pt>
                <c:pt idx="87">
                  <c:v>127.5</c:v>
                </c:pt>
                <c:pt idx="88">
                  <c:v>100.5</c:v>
                </c:pt>
                <c:pt idx="89">
                  <c:v>-2.5</c:v>
                </c:pt>
                <c:pt idx="90">
                  <c:v>32.5</c:v>
                </c:pt>
                <c:pt idx="91">
                  <c:v>68</c:v>
                </c:pt>
                <c:pt idx="92">
                  <c:v>70.5</c:v>
                </c:pt>
                <c:pt idx="93">
                  <c:v>300</c:v>
                </c:pt>
                <c:pt idx="94">
                  <c:v>112.5</c:v>
                </c:pt>
                <c:pt idx="95">
                  <c:v>-185</c:v>
                </c:pt>
                <c:pt idx="96">
                  <c:v>115.5</c:v>
                </c:pt>
                <c:pt idx="97">
                  <c:v>134</c:v>
                </c:pt>
                <c:pt idx="98">
                  <c:v>45</c:v>
                </c:pt>
                <c:pt idx="99">
                  <c:v>180.5</c:v>
                </c:pt>
                <c:pt idx="100">
                  <c:v>155</c:v>
                </c:pt>
                <c:pt idx="101">
                  <c:v>46</c:v>
                </c:pt>
                <c:pt idx="102">
                  <c:v>20.5</c:v>
                </c:pt>
                <c:pt idx="103">
                  <c:v>69.5</c:v>
                </c:pt>
                <c:pt idx="104">
                  <c:v>86.5</c:v>
                </c:pt>
                <c:pt idx="105">
                  <c:v>513</c:v>
                </c:pt>
                <c:pt idx="106">
                  <c:v>91</c:v>
                </c:pt>
                <c:pt idx="107">
                  <c:v>-408</c:v>
                </c:pt>
                <c:pt idx="108">
                  <c:v>135.5</c:v>
                </c:pt>
                <c:pt idx="109">
                  <c:v>192.5</c:v>
                </c:pt>
                <c:pt idx="110">
                  <c:v>78</c:v>
                </c:pt>
                <c:pt idx="111">
                  <c:v>175</c:v>
                </c:pt>
                <c:pt idx="112">
                  <c:v>205</c:v>
                </c:pt>
                <c:pt idx="113">
                  <c:v>25.5</c:v>
                </c:pt>
                <c:pt idx="114">
                  <c:v>-38</c:v>
                </c:pt>
                <c:pt idx="115">
                  <c:v>67.5</c:v>
                </c:pt>
                <c:pt idx="116">
                  <c:v>86.5</c:v>
                </c:pt>
                <c:pt idx="117">
                  <c:v>546</c:v>
                </c:pt>
                <c:pt idx="118">
                  <c:v>1</c:v>
                </c:pt>
                <c:pt idx="119">
                  <c:v>-518.5</c:v>
                </c:pt>
                <c:pt idx="120">
                  <c:v>145</c:v>
                </c:pt>
                <c:pt idx="121">
                  <c:v>199.5</c:v>
                </c:pt>
                <c:pt idx="122">
                  <c:v>117.5</c:v>
                </c:pt>
                <c:pt idx="123">
                  <c:v>225</c:v>
                </c:pt>
                <c:pt idx="124">
                  <c:v>197</c:v>
                </c:pt>
                <c:pt idx="125">
                  <c:v>-29.5</c:v>
                </c:pt>
                <c:pt idx="126">
                  <c:v>-29.5</c:v>
                </c:pt>
                <c:pt idx="127">
                  <c:v>186.5</c:v>
                </c:pt>
                <c:pt idx="128">
                  <c:v>217</c:v>
                </c:pt>
                <c:pt idx="129">
                  <c:v>740</c:v>
                </c:pt>
                <c:pt idx="130">
                  <c:v>-29</c:v>
                </c:pt>
                <c:pt idx="131">
                  <c:v>-601.5</c:v>
                </c:pt>
                <c:pt idx="132">
                  <c:v>248</c:v>
                </c:pt>
                <c:pt idx="133">
                  <c:v>153.5</c:v>
                </c:pt>
                <c:pt idx="134">
                  <c:v>48</c:v>
                </c:pt>
                <c:pt idx="135">
                  <c:v>277.5</c:v>
                </c:pt>
                <c:pt idx="136">
                  <c:v>229</c:v>
                </c:pt>
                <c:pt idx="137">
                  <c:v>-65</c:v>
                </c:pt>
                <c:pt idx="138">
                  <c:v>-32</c:v>
                </c:pt>
                <c:pt idx="139">
                  <c:v>17.5</c:v>
                </c:pt>
                <c:pt idx="140">
                  <c:v>64</c:v>
                </c:pt>
                <c:pt idx="141">
                  <c:v>945.5</c:v>
                </c:pt>
                <c:pt idx="142">
                  <c:v>150</c:v>
                </c:pt>
                <c:pt idx="143">
                  <c:v>-667</c:v>
                </c:pt>
                <c:pt idx="144">
                  <c:v>373.5</c:v>
                </c:pt>
                <c:pt idx="145">
                  <c:v>268.5</c:v>
                </c:pt>
                <c:pt idx="146">
                  <c:v>-2</c:v>
                </c:pt>
                <c:pt idx="147">
                  <c:v>317.5</c:v>
                </c:pt>
                <c:pt idx="148">
                  <c:v>281</c:v>
                </c:pt>
                <c:pt idx="149">
                  <c:v>-10.5</c:v>
                </c:pt>
                <c:pt idx="150">
                  <c:v>89</c:v>
                </c:pt>
                <c:pt idx="151">
                  <c:v>42.5</c:v>
                </c:pt>
                <c:pt idx="152">
                  <c:v>51</c:v>
                </c:pt>
                <c:pt idx="153">
                  <c:v>1309</c:v>
                </c:pt>
                <c:pt idx="154">
                  <c:v>42.5</c:v>
                </c:pt>
                <c:pt idx="155">
                  <c:v>-1032</c:v>
                </c:pt>
                <c:pt idx="156">
                  <c:v>449</c:v>
                </c:pt>
                <c:pt idx="157">
                  <c:v>289</c:v>
                </c:pt>
                <c:pt idx="158">
                  <c:v>171.5</c:v>
                </c:pt>
                <c:pt idx="159">
                  <c:v>636.5</c:v>
                </c:pt>
                <c:pt idx="160">
                  <c:v>313</c:v>
                </c:pt>
                <c:pt idx="161">
                  <c:v>-126.5</c:v>
                </c:pt>
                <c:pt idx="162">
                  <c:v>122</c:v>
                </c:pt>
                <c:pt idx="163">
                  <c:v>96.5</c:v>
                </c:pt>
                <c:pt idx="164">
                  <c:v>88</c:v>
                </c:pt>
                <c:pt idx="165">
                  <c:v>1608.5</c:v>
                </c:pt>
                <c:pt idx="166">
                  <c:v>63.5</c:v>
                </c:pt>
                <c:pt idx="167">
                  <c:v>-1253</c:v>
                </c:pt>
                <c:pt idx="168">
                  <c:v>509</c:v>
                </c:pt>
                <c:pt idx="169">
                  <c:v>368.5</c:v>
                </c:pt>
                <c:pt idx="170">
                  <c:v>169.5</c:v>
                </c:pt>
                <c:pt idx="171">
                  <c:v>609</c:v>
                </c:pt>
                <c:pt idx="172">
                  <c:v>379.5</c:v>
                </c:pt>
                <c:pt idx="173">
                  <c:v>-221</c:v>
                </c:pt>
                <c:pt idx="174">
                  <c:v>65.5</c:v>
                </c:pt>
                <c:pt idx="175">
                  <c:v>358</c:v>
                </c:pt>
                <c:pt idx="176">
                  <c:v>489.5</c:v>
                </c:pt>
                <c:pt idx="177">
                  <c:v>2302.5</c:v>
                </c:pt>
                <c:pt idx="178">
                  <c:v>57.5</c:v>
                </c:pt>
                <c:pt idx="179">
                  <c:v>-1618.5</c:v>
                </c:pt>
                <c:pt idx="180">
                  <c:v>700.5</c:v>
                </c:pt>
                <c:pt idx="181">
                  <c:v>592</c:v>
                </c:pt>
                <c:pt idx="182">
                  <c:v>235.5</c:v>
                </c:pt>
                <c:pt idx="183">
                  <c:v>588.5</c:v>
                </c:pt>
                <c:pt idx="184">
                  <c:v>557.5</c:v>
                </c:pt>
                <c:pt idx="185">
                  <c:v>-235.5</c:v>
                </c:pt>
                <c:pt idx="186">
                  <c:v>-9.5</c:v>
                </c:pt>
                <c:pt idx="187">
                  <c:v>199.5</c:v>
                </c:pt>
                <c:pt idx="188">
                  <c:v>-70.5</c:v>
                </c:pt>
                <c:pt idx="189">
                  <c:v>2019</c:v>
                </c:pt>
                <c:pt idx="190">
                  <c:v>-239.5</c:v>
                </c:pt>
                <c:pt idx="191">
                  <c:v>-2291.5</c:v>
                </c:pt>
                <c:pt idx="192">
                  <c:v>505</c:v>
                </c:pt>
                <c:pt idx="193">
                  <c:v>455.5</c:v>
                </c:pt>
                <c:pt idx="194">
                  <c:v>-61</c:v>
                </c:pt>
                <c:pt idx="195">
                  <c:v>619</c:v>
                </c:pt>
                <c:pt idx="196">
                  <c:v>432.5</c:v>
                </c:pt>
                <c:pt idx="197">
                  <c:v>-456</c:v>
                </c:pt>
                <c:pt idx="198">
                  <c:v>-17</c:v>
                </c:pt>
                <c:pt idx="199">
                  <c:v>231.5</c:v>
                </c:pt>
                <c:pt idx="200">
                  <c:v>188.5</c:v>
                </c:pt>
                <c:pt idx="201">
                  <c:v>2514.5</c:v>
                </c:pt>
                <c:pt idx="202">
                  <c:v>-138.5</c:v>
                </c:pt>
                <c:pt idx="203">
                  <c:v>-2405</c:v>
                </c:pt>
                <c:pt idx="204">
                  <c:v>825.5</c:v>
                </c:pt>
                <c:pt idx="205">
                  <c:v>670.5</c:v>
                </c:pt>
                <c:pt idx="206">
                  <c:v>-155</c:v>
                </c:pt>
                <c:pt idx="207">
                  <c:v>718.5</c:v>
                </c:pt>
                <c:pt idx="208">
                  <c:v>523</c:v>
                </c:pt>
                <c:pt idx="209">
                  <c:v>-521</c:v>
                </c:pt>
                <c:pt idx="210">
                  <c:v>-163</c:v>
                </c:pt>
                <c:pt idx="211">
                  <c:v>108.5</c:v>
                </c:pt>
                <c:pt idx="212">
                  <c:v>243.5</c:v>
                </c:pt>
                <c:pt idx="213">
                  <c:v>3528.5</c:v>
                </c:pt>
                <c:pt idx="214">
                  <c:v>-408.5</c:v>
                </c:pt>
                <c:pt idx="215">
                  <c:v>-3673.5</c:v>
                </c:pt>
                <c:pt idx="216">
                  <c:v>1002</c:v>
                </c:pt>
                <c:pt idx="217">
                  <c:v>919.5</c:v>
                </c:pt>
                <c:pt idx="218">
                  <c:v>53</c:v>
                </c:pt>
                <c:pt idx="219">
                  <c:v>809</c:v>
                </c:pt>
                <c:pt idx="220">
                  <c:v>409.5</c:v>
                </c:pt>
                <c:pt idx="221">
                  <c:v>-543</c:v>
                </c:pt>
                <c:pt idx="222">
                  <c:v>-65</c:v>
                </c:pt>
                <c:pt idx="223">
                  <c:v>275.5</c:v>
                </c:pt>
                <c:pt idx="224">
                  <c:v>414</c:v>
                </c:pt>
                <c:pt idx="225">
                  <c:v>4603.5</c:v>
                </c:pt>
                <c:pt idx="226">
                  <c:v>-275</c:v>
                </c:pt>
                <c:pt idx="227">
                  <c:v>-4386.5</c:v>
                </c:pt>
                <c:pt idx="228">
                  <c:v>870.5</c:v>
                </c:pt>
                <c:pt idx="229">
                  <c:v>882</c:v>
                </c:pt>
                <c:pt idx="230">
                  <c:v>449</c:v>
                </c:pt>
                <c:pt idx="231">
                  <c:v>847</c:v>
                </c:pt>
                <c:pt idx="232">
                  <c:v>149.5</c:v>
                </c:pt>
                <c:pt idx="233">
                  <c:v>-888</c:v>
                </c:pt>
                <c:pt idx="234">
                  <c:v>-344</c:v>
                </c:pt>
                <c:pt idx="235">
                  <c:v>542.5</c:v>
                </c:pt>
                <c:pt idx="236">
                  <c:v>726</c:v>
                </c:pt>
                <c:pt idx="237">
                  <c:v>4823.5</c:v>
                </c:pt>
                <c:pt idx="238">
                  <c:v>-304</c:v>
                </c:pt>
                <c:pt idx="239">
                  <c:v>-4915</c:v>
                </c:pt>
                <c:pt idx="240">
                  <c:v>926.5</c:v>
                </c:pt>
                <c:pt idx="241">
                  <c:v>1703</c:v>
                </c:pt>
                <c:pt idx="242">
                  <c:v>515</c:v>
                </c:pt>
                <c:pt idx="243">
                  <c:v>480</c:v>
                </c:pt>
                <c:pt idx="244">
                  <c:v>253</c:v>
                </c:pt>
                <c:pt idx="245">
                  <c:v>-880</c:v>
                </c:pt>
                <c:pt idx="246">
                  <c:v>-441.5</c:v>
                </c:pt>
                <c:pt idx="247">
                  <c:v>421.5</c:v>
                </c:pt>
                <c:pt idx="248">
                  <c:v>472</c:v>
                </c:pt>
                <c:pt idx="249">
                  <c:v>4789.5</c:v>
                </c:pt>
                <c:pt idx="250">
                  <c:v>-377.5</c:v>
                </c:pt>
                <c:pt idx="251">
                  <c:v>-5196.5</c:v>
                </c:pt>
                <c:pt idx="252">
                  <c:v>975.5</c:v>
                </c:pt>
                <c:pt idx="253">
                  <c:v>1846</c:v>
                </c:pt>
                <c:pt idx="254">
                  <c:v>393</c:v>
                </c:pt>
                <c:pt idx="255">
                  <c:v>389.5</c:v>
                </c:pt>
                <c:pt idx="256">
                  <c:v>121.5</c:v>
                </c:pt>
                <c:pt idx="257">
                  <c:v>-1481.5</c:v>
                </c:pt>
                <c:pt idx="258">
                  <c:v>-293</c:v>
                </c:pt>
                <c:pt idx="259">
                  <c:v>838</c:v>
                </c:pt>
                <c:pt idx="260">
                  <c:v>308.5</c:v>
                </c:pt>
                <c:pt idx="261">
                  <c:v>4848.5</c:v>
                </c:pt>
                <c:pt idx="262">
                  <c:v>-808.5</c:v>
                </c:pt>
                <c:pt idx="263">
                  <c:v>-5405.5</c:v>
                </c:pt>
                <c:pt idx="264">
                  <c:v>856.5</c:v>
                </c:pt>
                <c:pt idx="265">
                  <c:v>1526</c:v>
                </c:pt>
                <c:pt idx="266">
                  <c:v>869</c:v>
                </c:pt>
                <c:pt idx="267">
                  <c:v>509</c:v>
                </c:pt>
                <c:pt idx="268">
                  <c:v>-239.5</c:v>
                </c:pt>
                <c:pt idx="269">
                  <c:v>-1609.5</c:v>
                </c:pt>
                <c:pt idx="270">
                  <c:v>-495</c:v>
                </c:pt>
                <c:pt idx="271">
                  <c:v>590.5</c:v>
                </c:pt>
                <c:pt idx="272">
                  <c:v>218</c:v>
                </c:pt>
                <c:pt idx="273">
                  <c:v>5025.5</c:v>
                </c:pt>
                <c:pt idx="274">
                  <c:v>-343.5</c:v>
                </c:pt>
                <c:pt idx="275">
                  <c:v>-4767.5</c:v>
                </c:pt>
                <c:pt idx="276">
                  <c:v>1420.5</c:v>
                </c:pt>
                <c:pt idx="277">
                  <c:v>1312</c:v>
                </c:pt>
                <c:pt idx="278">
                  <c:v>884.5</c:v>
                </c:pt>
                <c:pt idx="279">
                  <c:v>975</c:v>
                </c:pt>
                <c:pt idx="280">
                  <c:v>-691</c:v>
                </c:pt>
                <c:pt idx="281">
                  <c:v>-1521</c:v>
                </c:pt>
                <c:pt idx="282">
                  <c:v>-22.5</c:v>
                </c:pt>
                <c:pt idx="283">
                  <c:v>172</c:v>
                </c:pt>
                <c:pt idx="284">
                  <c:v>176</c:v>
                </c:pt>
                <c:pt idx="285">
                  <c:v>5902.5</c:v>
                </c:pt>
                <c:pt idx="286">
                  <c:v>-886.5</c:v>
                </c:pt>
                <c:pt idx="287">
                  <c:v>-6028.5</c:v>
                </c:pt>
                <c:pt idx="288">
                  <c:v>1738.5</c:v>
                </c:pt>
                <c:pt idx="289">
                  <c:v>1864</c:v>
                </c:pt>
                <c:pt idx="290">
                  <c:v>890</c:v>
                </c:pt>
                <c:pt idx="291">
                  <c:v>1114.5</c:v>
                </c:pt>
                <c:pt idx="292">
                  <c:v>-803</c:v>
                </c:pt>
                <c:pt idx="293">
                  <c:v>-2177.5</c:v>
                </c:pt>
                <c:pt idx="294">
                  <c:v>-13</c:v>
                </c:pt>
                <c:pt idx="295">
                  <c:v>617</c:v>
                </c:pt>
                <c:pt idx="296">
                  <c:v>400.5</c:v>
                </c:pt>
                <c:pt idx="297">
                  <c:v>6432</c:v>
                </c:pt>
                <c:pt idx="298">
                  <c:v>84.5</c:v>
                </c:pt>
                <c:pt idx="299">
                  <c:v>-5377</c:v>
                </c:pt>
                <c:pt idx="300">
                  <c:v>1673.5</c:v>
                </c:pt>
                <c:pt idx="301">
                  <c:v>1469</c:v>
                </c:pt>
                <c:pt idx="302">
                  <c:v>856</c:v>
                </c:pt>
                <c:pt idx="303">
                  <c:v>1233.5</c:v>
                </c:pt>
                <c:pt idx="304">
                  <c:v>-831.5</c:v>
                </c:pt>
                <c:pt idx="305">
                  <c:v>-2242</c:v>
                </c:pt>
                <c:pt idx="306">
                  <c:v>-319.5</c:v>
                </c:pt>
                <c:pt idx="307">
                  <c:v>484</c:v>
                </c:pt>
                <c:pt idx="308">
                  <c:v>410.5</c:v>
                </c:pt>
                <c:pt idx="309">
                  <c:v>6618.5</c:v>
                </c:pt>
                <c:pt idx="310">
                  <c:v>-166</c:v>
                </c:pt>
                <c:pt idx="311">
                  <c:v>-6253.5</c:v>
                </c:pt>
                <c:pt idx="312">
                  <c:v>2030.5</c:v>
                </c:pt>
                <c:pt idx="313">
                  <c:v>2484</c:v>
                </c:pt>
                <c:pt idx="314">
                  <c:v>801</c:v>
                </c:pt>
                <c:pt idx="315">
                  <c:v>659</c:v>
                </c:pt>
                <c:pt idx="316">
                  <c:v>-708.5</c:v>
                </c:pt>
                <c:pt idx="317">
                  <c:v>-2193.5</c:v>
                </c:pt>
                <c:pt idx="318">
                  <c:v>-484</c:v>
                </c:pt>
                <c:pt idx="319">
                  <c:v>794</c:v>
                </c:pt>
                <c:pt idx="320">
                  <c:v>372</c:v>
                </c:pt>
                <c:pt idx="321">
                  <c:v>7845</c:v>
                </c:pt>
                <c:pt idx="322">
                  <c:v>194.5</c:v>
                </c:pt>
                <c:pt idx="323">
                  <c:v>-7491</c:v>
                </c:pt>
                <c:pt idx="324">
                  <c:v>2137</c:v>
                </c:pt>
                <c:pt idx="325">
                  <c:v>1024.5</c:v>
                </c:pt>
                <c:pt idx="326">
                  <c:v>-100.5</c:v>
                </c:pt>
                <c:pt idx="327">
                  <c:v>1408.5</c:v>
                </c:pt>
                <c:pt idx="328">
                  <c:v>-301</c:v>
                </c:pt>
                <c:pt idx="329">
                  <c:v>-2237</c:v>
                </c:pt>
                <c:pt idx="330">
                  <c:v>-443</c:v>
                </c:pt>
                <c:pt idx="331">
                  <c:v>945</c:v>
                </c:pt>
                <c:pt idx="332">
                  <c:v>7.5</c:v>
                </c:pt>
                <c:pt idx="333">
                  <c:v>9869.5</c:v>
                </c:pt>
                <c:pt idx="334">
                  <c:v>121</c:v>
                </c:pt>
                <c:pt idx="335">
                  <c:v>-9024.5</c:v>
                </c:pt>
                <c:pt idx="336">
                  <c:v>2846</c:v>
                </c:pt>
                <c:pt idx="337">
                  <c:v>2692.5</c:v>
                </c:pt>
                <c:pt idx="338">
                  <c:v>481.5</c:v>
                </c:pt>
                <c:pt idx="339">
                  <c:v>1084</c:v>
                </c:pt>
                <c:pt idx="340">
                  <c:v>-500.5</c:v>
                </c:pt>
                <c:pt idx="341">
                  <c:v>-3213.5</c:v>
                </c:pt>
                <c:pt idx="342">
                  <c:v>-241.5</c:v>
                </c:pt>
                <c:pt idx="343">
                  <c:v>1147</c:v>
                </c:pt>
                <c:pt idx="344">
                  <c:v>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2-3F4F-9F9F-2462CA9BB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96703"/>
        <c:axId val="2046491823"/>
      </c:scatterChart>
      <c:valAx>
        <c:axId val="202239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1F0FF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491823"/>
        <c:crosses val="autoZero"/>
        <c:crossBetween val="midCat"/>
      </c:valAx>
      <c:valAx>
        <c:axId val="2046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1F0FF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239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1F0FF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'1.Кривая роста'!$D$2</c:f>
              <c:strCache>
                <c:ptCount val="1"/>
                <c:pt idx="0">
                  <c:v>второй средний прирост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'1.Кривая роста'!$D$3:$D$349</c:f>
              <c:numCache>
                <c:formatCode>General</c:formatCode>
                <c:ptCount val="347"/>
                <c:pt idx="2">
                  <c:v>1.3999999999999995</c:v>
                </c:pt>
                <c:pt idx="3">
                  <c:v>1.3249999999999993</c:v>
                </c:pt>
                <c:pt idx="4">
                  <c:v>1.1500000000000004</c:v>
                </c:pt>
                <c:pt idx="5">
                  <c:v>0.30000000000000249</c:v>
                </c:pt>
                <c:pt idx="6">
                  <c:v>1.6000000000000014</c:v>
                </c:pt>
                <c:pt idx="7">
                  <c:v>2.3999999999999968</c:v>
                </c:pt>
                <c:pt idx="8">
                  <c:v>-1.0750000000000028</c:v>
                </c:pt>
                <c:pt idx="9">
                  <c:v>5.1499999999999986</c:v>
                </c:pt>
                <c:pt idx="10">
                  <c:v>3.0249999999999986</c:v>
                </c:pt>
                <c:pt idx="11">
                  <c:v>-11.174999999999997</c:v>
                </c:pt>
                <c:pt idx="12">
                  <c:v>-0.52499999999999147</c:v>
                </c:pt>
                <c:pt idx="13">
                  <c:v>5.8250000000000028</c:v>
                </c:pt>
                <c:pt idx="14">
                  <c:v>-2.9750000000000085</c:v>
                </c:pt>
                <c:pt idx="15">
                  <c:v>2.2999999999999972</c:v>
                </c:pt>
                <c:pt idx="16">
                  <c:v>4.7000000000000028</c:v>
                </c:pt>
                <c:pt idx="17">
                  <c:v>-2.6749999999999972</c:v>
                </c:pt>
                <c:pt idx="18">
                  <c:v>-1.3250000000000028</c:v>
                </c:pt>
                <c:pt idx="19">
                  <c:v>1.7249999999999943</c:v>
                </c:pt>
                <c:pt idx="20">
                  <c:v>-0.94999999999998863</c:v>
                </c:pt>
                <c:pt idx="21">
                  <c:v>14.25</c:v>
                </c:pt>
                <c:pt idx="22">
                  <c:v>-1.8500000000000085</c:v>
                </c:pt>
                <c:pt idx="23">
                  <c:v>-30.599999999999994</c:v>
                </c:pt>
                <c:pt idx="24">
                  <c:v>9.4749999999999943</c:v>
                </c:pt>
                <c:pt idx="25">
                  <c:v>24.599999999999994</c:v>
                </c:pt>
                <c:pt idx="26">
                  <c:v>2.375</c:v>
                </c:pt>
                <c:pt idx="27">
                  <c:v>7.3000000000000114</c:v>
                </c:pt>
                <c:pt idx="28">
                  <c:v>0.30000000000001137</c:v>
                </c:pt>
                <c:pt idx="29">
                  <c:v>-13.600000000000009</c:v>
                </c:pt>
                <c:pt idx="30">
                  <c:v>-1.1500000000000057</c:v>
                </c:pt>
                <c:pt idx="31">
                  <c:v>8.4749999999999943</c:v>
                </c:pt>
                <c:pt idx="32">
                  <c:v>-3.4499999999999886</c:v>
                </c:pt>
                <c:pt idx="33">
                  <c:v>16.775000000000006</c:v>
                </c:pt>
                <c:pt idx="34">
                  <c:v>-3.0250000000000341</c:v>
                </c:pt>
                <c:pt idx="35">
                  <c:v>-48.025000000000006</c:v>
                </c:pt>
                <c:pt idx="36">
                  <c:v>12.775000000000034</c:v>
                </c:pt>
                <c:pt idx="37">
                  <c:v>28.300000000000011</c:v>
                </c:pt>
                <c:pt idx="38">
                  <c:v>-13.975000000000023</c:v>
                </c:pt>
                <c:pt idx="39">
                  <c:v>7.1500000000000057</c:v>
                </c:pt>
                <c:pt idx="40">
                  <c:v>7.3000000000000114</c:v>
                </c:pt>
                <c:pt idx="41">
                  <c:v>-24.225000000000023</c:v>
                </c:pt>
                <c:pt idx="42">
                  <c:v>-14.549999999999983</c:v>
                </c:pt>
                <c:pt idx="43">
                  <c:v>4.625</c:v>
                </c:pt>
                <c:pt idx="44">
                  <c:v>-4.6000000000000227</c:v>
                </c:pt>
                <c:pt idx="45">
                  <c:v>40.350000000000023</c:v>
                </c:pt>
                <c:pt idx="46">
                  <c:v>-2.4749999999999943</c:v>
                </c:pt>
                <c:pt idx="47">
                  <c:v>-92.425000000000011</c:v>
                </c:pt>
                <c:pt idx="48">
                  <c:v>28.5</c:v>
                </c:pt>
                <c:pt idx="49">
                  <c:v>69</c:v>
                </c:pt>
                <c:pt idx="50">
                  <c:v>-18.5</c:v>
                </c:pt>
                <c:pt idx="51">
                  <c:v>3.0500000000000114</c:v>
                </c:pt>
                <c:pt idx="52">
                  <c:v>15.525000000000006</c:v>
                </c:pt>
                <c:pt idx="53">
                  <c:v>-25.775000000000034</c:v>
                </c:pt>
                <c:pt idx="54">
                  <c:v>-13</c:v>
                </c:pt>
                <c:pt idx="55">
                  <c:v>8.6750000000000398</c:v>
                </c:pt>
                <c:pt idx="56">
                  <c:v>-13.875000000000028</c:v>
                </c:pt>
                <c:pt idx="57">
                  <c:v>46.224999999999966</c:v>
                </c:pt>
                <c:pt idx="58">
                  <c:v>4.6500000000000341</c:v>
                </c:pt>
                <c:pt idx="59">
                  <c:v>-105.87499999999997</c:v>
                </c:pt>
                <c:pt idx="60">
                  <c:v>20.199999999999989</c:v>
                </c:pt>
                <c:pt idx="61">
                  <c:v>63.699999999999989</c:v>
                </c:pt>
                <c:pt idx="62">
                  <c:v>-20.75</c:v>
                </c:pt>
                <c:pt idx="63">
                  <c:v>10.5</c:v>
                </c:pt>
                <c:pt idx="64">
                  <c:v>18.75</c:v>
                </c:pt>
                <c:pt idx="65">
                  <c:v>-38</c:v>
                </c:pt>
                <c:pt idx="66">
                  <c:v>-15.25</c:v>
                </c:pt>
                <c:pt idx="67">
                  <c:v>35.25</c:v>
                </c:pt>
                <c:pt idx="68">
                  <c:v>12.5</c:v>
                </c:pt>
                <c:pt idx="69">
                  <c:v>72</c:v>
                </c:pt>
                <c:pt idx="70">
                  <c:v>-12.25</c:v>
                </c:pt>
                <c:pt idx="71">
                  <c:v>-160.5</c:v>
                </c:pt>
                <c:pt idx="72">
                  <c:v>53.75</c:v>
                </c:pt>
                <c:pt idx="73">
                  <c:v>126.75</c:v>
                </c:pt>
                <c:pt idx="74">
                  <c:v>-32.75</c:v>
                </c:pt>
                <c:pt idx="75">
                  <c:v>-5.25</c:v>
                </c:pt>
                <c:pt idx="76">
                  <c:v>14.75</c:v>
                </c:pt>
                <c:pt idx="77">
                  <c:v>-55.25</c:v>
                </c:pt>
                <c:pt idx="78">
                  <c:v>-20</c:v>
                </c:pt>
                <c:pt idx="79">
                  <c:v>31.5</c:v>
                </c:pt>
                <c:pt idx="80">
                  <c:v>9.75</c:v>
                </c:pt>
                <c:pt idx="81">
                  <c:v>114.75</c:v>
                </c:pt>
                <c:pt idx="82">
                  <c:v>-16</c:v>
                </c:pt>
                <c:pt idx="83">
                  <c:v>-252.75</c:v>
                </c:pt>
                <c:pt idx="84">
                  <c:v>36.75</c:v>
                </c:pt>
                <c:pt idx="85">
                  <c:v>161</c:v>
                </c:pt>
                <c:pt idx="86">
                  <c:v>-26.25</c:v>
                </c:pt>
                <c:pt idx="87">
                  <c:v>13.75</c:v>
                </c:pt>
                <c:pt idx="88">
                  <c:v>29.5</c:v>
                </c:pt>
                <c:pt idx="89">
                  <c:v>-65</c:v>
                </c:pt>
                <c:pt idx="90">
                  <c:v>-34</c:v>
                </c:pt>
                <c:pt idx="91">
                  <c:v>35.25</c:v>
                </c:pt>
                <c:pt idx="92">
                  <c:v>19</c:v>
                </c:pt>
                <c:pt idx="93">
                  <c:v>116</c:v>
                </c:pt>
                <c:pt idx="94">
                  <c:v>21</c:v>
                </c:pt>
                <c:pt idx="95">
                  <c:v>-242.5</c:v>
                </c:pt>
                <c:pt idx="96">
                  <c:v>1.5</c:v>
                </c:pt>
                <c:pt idx="97">
                  <c:v>159.5</c:v>
                </c:pt>
                <c:pt idx="98">
                  <c:v>-35.25</c:v>
                </c:pt>
                <c:pt idx="99">
                  <c:v>23.25</c:v>
                </c:pt>
                <c:pt idx="100">
                  <c:v>55</c:v>
                </c:pt>
                <c:pt idx="101">
                  <c:v>-67.25</c:v>
                </c:pt>
                <c:pt idx="102">
                  <c:v>-67.25</c:v>
                </c:pt>
                <c:pt idx="103">
                  <c:v>11.75</c:v>
                </c:pt>
                <c:pt idx="104">
                  <c:v>33</c:v>
                </c:pt>
                <c:pt idx="105">
                  <c:v>221.75</c:v>
                </c:pt>
                <c:pt idx="106">
                  <c:v>2.25</c:v>
                </c:pt>
                <c:pt idx="107">
                  <c:v>-460.5</c:v>
                </c:pt>
                <c:pt idx="108">
                  <c:v>22.25</c:v>
                </c:pt>
                <c:pt idx="109">
                  <c:v>300.25</c:v>
                </c:pt>
                <c:pt idx="110">
                  <c:v>-28.75</c:v>
                </c:pt>
                <c:pt idx="111">
                  <c:v>-8.75</c:v>
                </c:pt>
                <c:pt idx="112">
                  <c:v>63.5</c:v>
                </c:pt>
                <c:pt idx="113">
                  <c:v>-74.75</c:v>
                </c:pt>
                <c:pt idx="114">
                  <c:v>-121.5</c:v>
                </c:pt>
                <c:pt idx="115">
                  <c:v>21</c:v>
                </c:pt>
                <c:pt idx="116">
                  <c:v>62.25</c:v>
                </c:pt>
                <c:pt idx="117">
                  <c:v>239.25</c:v>
                </c:pt>
                <c:pt idx="118">
                  <c:v>-42.75</c:v>
                </c:pt>
                <c:pt idx="119">
                  <c:v>-532.25</c:v>
                </c:pt>
                <c:pt idx="120">
                  <c:v>72</c:v>
                </c:pt>
                <c:pt idx="121">
                  <c:v>359</c:v>
                </c:pt>
                <c:pt idx="122">
                  <c:v>-13.75</c:v>
                </c:pt>
                <c:pt idx="123">
                  <c:v>12.75</c:v>
                </c:pt>
                <c:pt idx="124">
                  <c:v>39.75</c:v>
                </c:pt>
                <c:pt idx="125">
                  <c:v>-127.25</c:v>
                </c:pt>
                <c:pt idx="126">
                  <c:v>-113.25</c:v>
                </c:pt>
                <c:pt idx="127">
                  <c:v>108</c:v>
                </c:pt>
                <c:pt idx="128">
                  <c:v>123.25</c:v>
                </c:pt>
                <c:pt idx="129">
                  <c:v>276.75</c:v>
                </c:pt>
                <c:pt idx="130">
                  <c:v>-123</c:v>
                </c:pt>
                <c:pt idx="131">
                  <c:v>-670.75</c:v>
                </c:pt>
                <c:pt idx="132">
                  <c:v>138.5</c:v>
                </c:pt>
                <c:pt idx="133">
                  <c:v>377.5</c:v>
                </c:pt>
                <c:pt idx="134">
                  <c:v>-100</c:v>
                </c:pt>
                <c:pt idx="135">
                  <c:v>62</c:v>
                </c:pt>
                <c:pt idx="136">
                  <c:v>90.5</c:v>
                </c:pt>
                <c:pt idx="137">
                  <c:v>-171.25</c:v>
                </c:pt>
                <c:pt idx="138">
                  <c:v>-130.5</c:v>
                </c:pt>
                <c:pt idx="139">
                  <c:v>41.25</c:v>
                </c:pt>
                <c:pt idx="140">
                  <c:v>48</c:v>
                </c:pt>
                <c:pt idx="141">
                  <c:v>464</c:v>
                </c:pt>
                <c:pt idx="142">
                  <c:v>43</c:v>
                </c:pt>
                <c:pt idx="143">
                  <c:v>-806.25</c:v>
                </c:pt>
                <c:pt idx="144">
                  <c:v>111.75</c:v>
                </c:pt>
                <c:pt idx="145">
                  <c:v>467.75</c:v>
                </c:pt>
                <c:pt idx="146">
                  <c:v>-187.75</c:v>
                </c:pt>
                <c:pt idx="147">
                  <c:v>24.5</c:v>
                </c:pt>
                <c:pt idx="148">
                  <c:v>141.5</c:v>
                </c:pt>
                <c:pt idx="149">
                  <c:v>-164</c:v>
                </c:pt>
                <c:pt idx="150">
                  <c:v>-96</c:v>
                </c:pt>
                <c:pt idx="151">
                  <c:v>26.5</c:v>
                </c:pt>
                <c:pt idx="152">
                  <c:v>-19</c:v>
                </c:pt>
                <c:pt idx="153">
                  <c:v>633.25</c:v>
                </c:pt>
                <c:pt idx="154">
                  <c:v>-4.25</c:v>
                </c:pt>
                <c:pt idx="155">
                  <c:v>-1170.5</c:v>
                </c:pt>
                <c:pt idx="156">
                  <c:v>203.25</c:v>
                </c:pt>
                <c:pt idx="157">
                  <c:v>660.5</c:v>
                </c:pt>
                <c:pt idx="158">
                  <c:v>-138.75</c:v>
                </c:pt>
                <c:pt idx="159">
                  <c:v>173.75</c:v>
                </c:pt>
                <c:pt idx="160">
                  <c:v>70.75</c:v>
                </c:pt>
                <c:pt idx="161">
                  <c:v>-381.5</c:v>
                </c:pt>
                <c:pt idx="162">
                  <c:v>-95.5</c:v>
                </c:pt>
                <c:pt idx="163">
                  <c:v>111.5</c:v>
                </c:pt>
                <c:pt idx="164">
                  <c:v>-17</c:v>
                </c:pt>
                <c:pt idx="165">
                  <c:v>756</c:v>
                </c:pt>
                <c:pt idx="166">
                  <c:v>-12.25</c:v>
                </c:pt>
                <c:pt idx="167">
                  <c:v>-1430.75</c:v>
                </c:pt>
                <c:pt idx="168">
                  <c:v>222.75</c:v>
                </c:pt>
                <c:pt idx="169">
                  <c:v>810.75</c:v>
                </c:pt>
                <c:pt idx="170">
                  <c:v>-169.75</c:v>
                </c:pt>
                <c:pt idx="171">
                  <c:v>120.25</c:v>
                </c:pt>
                <c:pt idx="172">
                  <c:v>105</c:v>
                </c:pt>
                <c:pt idx="173">
                  <c:v>-415</c:v>
                </c:pt>
                <c:pt idx="174">
                  <c:v>-157</c:v>
                </c:pt>
                <c:pt idx="175">
                  <c:v>289.5</c:v>
                </c:pt>
                <c:pt idx="176">
                  <c:v>212</c:v>
                </c:pt>
                <c:pt idx="177">
                  <c:v>972.25</c:v>
                </c:pt>
                <c:pt idx="178">
                  <c:v>-216</c:v>
                </c:pt>
                <c:pt idx="179">
                  <c:v>-1960.5</c:v>
                </c:pt>
                <c:pt idx="180">
                  <c:v>321.5</c:v>
                </c:pt>
                <c:pt idx="181">
                  <c:v>1105.25</c:v>
                </c:pt>
                <c:pt idx="182">
                  <c:v>-232.5</c:v>
                </c:pt>
                <c:pt idx="183">
                  <c:v>-1.75</c:v>
                </c:pt>
                <c:pt idx="184">
                  <c:v>161</c:v>
                </c:pt>
                <c:pt idx="185">
                  <c:v>-412</c:v>
                </c:pt>
                <c:pt idx="186">
                  <c:v>-283.5</c:v>
                </c:pt>
                <c:pt idx="187">
                  <c:v>217.5</c:v>
                </c:pt>
                <c:pt idx="188">
                  <c:v>-30.5</c:v>
                </c:pt>
                <c:pt idx="189">
                  <c:v>909.75</c:v>
                </c:pt>
                <c:pt idx="190">
                  <c:v>-84.5</c:v>
                </c:pt>
                <c:pt idx="191">
                  <c:v>-2155.25</c:v>
                </c:pt>
                <c:pt idx="192">
                  <c:v>372.25</c:v>
                </c:pt>
                <c:pt idx="193">
                  <c:v>1373.5</c:v>
                </c:pt>
                <c:pt idx="194">
                  <c:v>-283</c:v>
                </c:pt>
                <c:pt idx="195">
                  <c:v>81.75</c:v>
                </c:pt>
                <c:pt idx="196">
                  <c:v>246.75</c:v>
                </c:pt>
                <c:pt idx="197">
                  <c:v>-537.5</c:v>
                </c:pt>
                <c:pt idx="198">
                  <c:v>-224.75</c:v>
                </c:pt>
                <c:pt idx="199">
                  <c:v>343.75</c:v>
                </c:pt>
                <c:pt idx="200">
                  <c:v>102.75</c:v>
                </c:pt>
                <c:pt idx="201">
                  <c:v>1141.5</c:v>
                </c:pt>
                <c:pt idx="202">
                  <c:v>-163.5</c:v>
                </c:pt>
                <c:pt idx="203">
                  <c:v>-2459.75</c:v>
                </c:pt>
                <c:pt idx="204">
                  <c:v>482</c:v>
                </c:pt>
                <c:pt idx="205">
                  <c:v>1537.75</c:v>
                </c:pt>
                <c:pt idx="206">
                  <c:v>-490.25</c:v>
                </c:pt>
                <c:pt idx="207">
                  <c:v>24</c:v>
                </c:pt>
                <c:pt idx="208">
                  <c:v>339</c:v>
                </c:pt>
                <c:pt idx="209">
                  <c:v>-619.75</c:v>
                </c:pt>
                <c:pt idx="210">
                  <c:v>-343</c:v>
                </c:pt>
                <c:pt idx="211">
                  <c:v>314.75</c:v>
                </c:pt>
                <c:pt idx="212">
                  <c:v>203.25</c:v>
                </c:pt>
                <c:pt idx="213">
                  <c:v>1710</c:v>
                </c:pt>
                <c:pt idx="214">
                  <c:v>-326</c:v>
                </c:pt>
                <c:pt idx="215">
                  <c:v>-3601</c:v>
                </c:pt>
                <c:pt idx="216">
                  <c:v>705.25</c:v>
                </c:pt>
                <c:pt idx="217">
                  <c:v>2296.5</c:v>
                </c:pt>
                <c:pt idx="218">
                  <c:v>-474.5</c:v>
                </c:pt>
                <c:pt idx="219">
                  <c:v>-55.25</c:v>
                </c:pt>
                <c:pt idx="220">
                  <c:v>178.25</c:v>
                </c:pt>
                <c:pt idx="221">
                  <c:v>-676</c:v>
                </c:pt>
                <c:pt idx="222">
                  <c:v>-237.25</c:v>
                </c:pt>
                <c:pt idx="223">
                  <c:v>409.25</c:v>
                </c:pt>
                <c:pt idx="224">
                  <c:v>239.5</c:v>
                </c:pt>
                <c:pt idx="225">
                  <c:v>2164</c:v>
                </c:pt>
                <c:pt idx="226">
                  <c:v>-344.5</c:v>
                </c:pt>
                <c:pt idx="227">
                  <c:v>-4495</c:v>
                </c:pt>
                <c:pt idx="228">
                  <c:v>572.75</c:v>
                </c:pt>
                <c:pt idx="229">
                  <c:v>2634.25</c:v>
                </c:pt>
                <c:pt idx="230">
                  <c:v>-210.75</c:v>
                </c:pt>
                <c:pt idx="231">
                  <c:v>-17.5</c:v>
                </c:pt>
                <c:pt idx="232">
                  <c:v>-149.75</c:v>
                </c:pt>
                <c:pt idx="233">
                  <c:v>-867.5</c:v>
                </c:pt>
                <c:pt idx="234">
                  <c:v>-246.75</c:v>
                </c:pt>
                <c:pt idx="235">
                  <c:v>715.25</c:v>
                </c:pt>
                <c:pt idx="236">
                  <c:v>535</c:v>
                </c:pt>
                <c:pt idx="237">
                  <c:v>2140.5</c:v>
                </c:pt>
                <c:pt idx="238">
                  <c:v>-515</c:v>
                </c:pt>
                <c:pt idx="239">
                  <c:v>-4869.25</c:v>
                </c:pt>
                <c:pt idx="240">
                  <c:v>615.25</c:v>
                </c:pt>
                <c:pt idx="241">
                  <c:v>3309</c:v>
                </c:pt>
                <c:pt idx="242">
                  <c:v>-205.75</c:v>
                </c:pt>
                <c:pt idx="243">
                  <c:v>-611.5</c:v>
                </c:pt>
                <c:pt idx="244">
                  <c:v>-131</c:v>
                </c:pt>
                <c:pt idx="245">
                  <c:v>-680</c:v>
                </c:pt>
                <c:pt idx="246">
                  <c:v>-347.25</c:v>
                </c:pt>
                <c:pt idx="247">
                  <c:v>650.75</c:v>
                </c:pt>
                <c:pt idx="248">
                  <c:v>456.75</c:v>
                </c:pt>
                <c:pt idx="249">
                  <c:v>2184</c:v>
                </c:pt>
                <c:pt idx="250">
                  <c:v>-424.75</c:v>
                </c:pt>
                <c:pt idx="251">
                  <c:v>-4993</c:v>
                </c:pt>
                <c:pt idx="252">
                  <c:v>676.5</c:v>
                </c:pt>
                <c:pt idx="253">
                  <c:v>3521.25</c:v>
                </c:pt>
                <c:pt idx="254">
                  <c:v>-291.25</c:v>
                </c:pt>
                <c:pt idx="255">
                  <c:v>-728.25</c:v>
                </c:pt>
                <c:pt idx="256">
                  <c:v>-135.75</c:v>
                </c:pt>
                <c:pt idx="257">
                  <c:v>-935.5</c:v>
                </c:pt>
                <c:pt idx="258">
                  <c:v>-207.25</c:v>
                </c:pt>
                <c:pt idx="259">
                  <c:v>1159.75</c:v>
                </c:pt>
                <c:pt idx="260">
                  <c:v>300.75</c:v>
                </c:pt>
                <c:pt idx="261">
                  <c:v>2005.25</c:v>
                </c:pt>
                <c:pt idx="262">
                  <c:v>-558.5</c:v>
                </c:pt>
                <c:pt idx="263">
                  <c:v>-5127</c:v>
                </c:pt>
                <c:pt idx="264">
                  <c:v>832.5</c:v>
                </c:pt>
                <c:pt idx="265">
                  <c:v>3465.75</c:v>
                </c:pt>
                <c:pt idx="266">
                  <c:v>6.25</c:v>
                </c:pt>
                <c:pt idx="267">
                  <c:v>-508.5</c:v>
                </c:pt>
                <c:pt idx="268">
                  <c:v>-554.25</c:v>
                </c:pt>
                <c:pt idx="269">
                  <c:v>-1059.25</c:v>
                </c:pt>
                <c:pt idx="270">
                  <c:v>-127.75</c:v>
                </c:pt>
                <c:pt idx="271">
                  <c:v>1100</c:v>
                </c:pt>
                <c:pt idx="272">
                  <c:v>356.5</c:v>
                </c:pt>
                <c:pt idx="273">
                  <c:v>2217.5</c:v>
                </c:pt>
                <c:pt idx="274">
                  <c:v>-280.75</c:v>
                </c:pt>
                <c:pt idx="275">
                  <c:v>-4896.5</c:v>
                </c:pt>
                <c:pt idx="276">
                  <c:v>882</c:v>
                </c:pt>
                <c:pt idx="277">
                  <c:v>3039.75</c:v>
                </c:pt>
                <c:pt idx="278">
                  <c:v>-268</c:v>
                </c:pt>
                <c:pt idx="279">
                  <c:v>-168.5</c:v>
                </c:pt>
                <c:pt idx="280">
                  <c:v>-787.75</c:v>
                </c:pt>
                <c:pt idx="281">
                  <c:v>-1248</c:v>
                </c:pt>
                <c:pt idx="282">
                  <c:v>334.25</c:v>
                </c:pt>
                <c:pt idx="283">
                  <c:v>846.5</c:v>
                </c:pt>
                <c:pt idx="284">
                  <c:v>99.25</c:v>
                </c:pt>
                <c:pt idx="285">
                  <c:v>2865.25</c:v>
                </c:pt>
                <c:pt idx="286">
                  <c:v>-531.25</c:v>
                </c:pt>
                <c:pt idx="287">
                  <c:v>-5965.5</c:v>
                </c:pt>
                <c:pt idx="288">
                  <c:v>1312.5</c:v>
                </c:pt>
                <c:pt idx="289">
                  <c:v>3946.25</c:v>
                </c:pt>
                <c:pt idx="290">
                  <c:v>-424.25</c:v>
                </c:pt>
                <c:pt idx="291">
                  <c:v>-374.75</c:v>
                </c:pt>
                <c:pt idx="292">
                  <c:v>-846.5</c:v>
                </c:pt>
                <c:pt idx="293">
                  <c:v>-1646</c:v>
                </c:pt>
                <c:pt idx="294">
                  <c:v>395</c:v>
                </c:pt>
                <c:pt idx="295">
                  <c:v>1397.25</c:v>
                </c:pt>
                <c:pt idx="296">
                  <c:v>206.75</c:v>
                </c:pt>
                <c:pt idx="297">
                  <c:v>2907.5</c:v>
                </c:pt>
                <c:pt idx="298">
                  <c:v>-158</c:v>
                </c:pt>
                <c:pt idx="299">
                  <c:v>-5904.5</c:v>
                </c:pt>
                <c:pt idx="300">
                  <c:v>794.5</c:v>
                </c:pt>
                <c:pt idx="301">
                  <c:v>3423</c:v>
                </c:pt>
                <c:pt idx="302">
                  <c:v>-408.75</c:v>
                </c:pt>
                <c:pt idx="303">
                  <c:v>-117.75</c:v>
                </c:pt>
                <c:pt idx="304">
                  <c:v>-843.75</c:v>
                </c:pt>
                <c:pt idx="305">
                  <c:v>-1737.75</c:v>
                </c:pt>
                <c:pt idx="306">
                  <c:v>256</c:v>
                </c:pt>
                <c:pt idx="307">
                  <c:v>1363</c:v>
                </c:pt>
                <c:pt idx="308">
                  <c:v>365</c:v>
                </c:pt>
                <c:pt idx="309">
                  <c:v>3067.25</c:v>
                </c:pt>
                <c:pt idx="310">
                  <c:v>-288.25</c:v>
                </c:pt>
                <c:pt idx="311">
                  <c:v>-6436</c:v>
                </c:pt>
                <c:pt idx="312">
                  <c:v>1098.25</c:v>
                </c:pt>
                <c:pt idx="313">
                  <c:v>4368.75</c:v>
                </c:pt>
                <c:pt idx="314">
                  <c:v>-614.75</c:v>
                </c:pt>
                <c:pt idx="315">
                  <c:v>-912.5</c:v>
                </c:pt>
                <c:pt idx="316">
                  <c:v>-754.75</c:v>
                </c:pt>
                <c:pt idx="317">
                  <c:v>-1426.25</c:v>
                </c:pt>
                <c:pt idx="318">
                  <c:v>112.25</c:v>
                </c:pt>
                <c:pt idx="319">
                  <c:v>1493.75</c:v>
                </c:pt>
                <c:pt idx="320">
                  <c:v>428</c:v>
                </c:pt>
                <c:pt idx="321">
                  <c:v>3525.5</c:v>
                </c:pt>
                <c:pt idx="322">
                  <c:v>-88.75</c:v>
                </c:pt>
                <c:pt idx="323">
                  <c:v>-7668</c:v>
                </c:pt>
                <c:pt idx="324">
                  <c:v>971.25</c:v>
                </c:pt>
                <c:pt idx="325">
                  <c:v>4257.75</c:v>
                </c:pt>
                <c:pt idx="326">
                  <c:v>-1118.75</c:v>
                </c:pt>
                <c:pt idx="327">
                  <c:v>192</c:v>
                </c:pt>
                <c:pt idx="328">
                  <c:v>-100.25</c:v>
                </c:pt>
                <c:pt idx="329">
                  <c:v>-1822.75</c:v>
                </c:pt>
                <c:pt idx="330">
                  <c:v>-71</c:v>
                </c:pt>
                <c:pt idx="331">
                  <c:v>1591</c:v>
                </c:pt>
                <c:pt idx="332">
                  <c:v>225.25</c:v>
                </c:pt>
                <c:pt idx="333">
                  <c:v>4462.25</c:v>
                </c:pt>
                <c:pt idx="334">
                  <c:v>56.75</c:v>
                </c:pt>
                <c:pt idx="335">
                  <c:v>-9447</c:v>
                </c:pt>
                <c:pt idx="336">
                  <c:v>1362.5</c:v>
                </c:pt>
                <c:pt idx="337">
                  <c:v>5858.5</c:v>
                </c:pt>
                <c:pt idx="338">
                  <c:v>-1182.25</c:v>
                </c:pt>
                <c:pt idx="339">
                  <c:v>-804.25</c:v>
                </c:pt>
                <c:pt idx="340">
                  <c:v>-491</c:v>
                </c:pt>
                <c:pt idx="341">
                  <c:v>-2148.75</c:v>
                </c:pt>
                <c:pt idx="342">
                  <c:v>129.5</c:v>
                </c:pt>
                <c:pt idx="343">
                  <c:v>2180.25</c:v>
                </c:pt>
                <c:pt idx="344">
                  <c:v>358.75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E-BA40-AA97-35DAC73E1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38847"/>
        <c:axId val="2029965759"/>
      </c:scatterChart>
      <c:valAx>
        <c:axId val="21263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965759"/>
        <c:crosses val="autoZero"/>
        <c:crossBetween val="midCat"/>
      </c:valAx>
      <c:valAx>
        <c:axId val="20299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33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'1.Кривая роста'!$E$2</c:f>
              <c:strCache>
                <c:ptCount val="1"/>
                <c:pt idx="0">
                  <c:v>третий средний прирост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'1.Кривая роста'!$E$3:$E$349</c:f>
              <c:numCache>
                <c:formatCode>General</c:formatCode>
                <c:ptCount val="347"/>
                <c:pt idx="3">
                  <c:v>-0.12499999999999956</c:v>
                </c:pt>
                <c:pt idx="4">
                  <c:v>-0.5124999999999984</c:v>
                </c:pt>
                <c:pt idx="5">
                  <c:v>0.22500000000000053</c:v>
                </c:pt>
                <c:pt idx="6">
                  <c:v>1.0499999999999972</c:v>
                </c:pt>
                <c:pt idx="7">
                  <c:v>-1.3375000000000021</c:v>
                </c:pt>
                <c:pt idx="8">
                  <c:v>1.3750000000000009</c:v>
                </c:pt>
                <c:pt idx="9">
                  <c:v>2.0500000000000007</c:v>
                </c:pt>
                <c:pt idx="10">
                  <c:v>-8.1624999999999979</c:v>
                </c:pt>
                <c:pt idx="11">
                  <c:v>-1.774999999999995</c:v>
                </c:pt>
                <c:pt idx="12">
                  <c:v>8.5</c:v>
                </c:pt>
                <c:pt idx="13">
                  <c:v>-1.2250000000000085</c:v>
                </c:pt>
                <c:pt idx="14">
                  <c:v>-1.7625000000000028</c:v>
                </c:pt>
                <c:pt idx="15">
                  <c:v>3.8375000000000057</c:v>
                </c:pt>
                <c:pt idx="16">
                  <c:v>-2.4874999999999972</c:v>
                </c:pt>
                <c:pt idx="17">
                  <c:v>-3.0125000000000028</c:v>
                </c:pt>
                <c:pt idx="18">
                  <c:v>2.1999999999999957</c:v>
                </c:pt>
                <c:pt idx="19">
                  <c:v>0.18750000000000711</c:v>
                </c:pt>
                <c:pt idx="20">
                  <c:v>6.2625000000000028</c:v>
                </c:pt>
                <c:pt idx="21">
                  <c:v>-0.45000000000000995</c:v>
                </c:pt>
                <c:pt idx="22">
                  <c:v>-22.424999999999997</c:v>
                </c:pt>
                <c:pt idx="23">
                  <c:v>5.6625000000000014</c:v>
                </c:pt>
                <c:pt idx="24">
                  <c:v>27.599999999999994</c:v>
                </c:pt>
                <c:pt idx="25">
                  <c:v>-3.5499999999999972</c:v>
                </c:pt>
                <c:pt idx="26">
                  <c:v>-8.6499999999999915</c:v>
                </c:pt>
                <c:pt idx="27">
                  <c:v>-1.0374999999999943</c:v>
                </c:pt>
                <c:pt idx="28">
                  <c:v>-10.45000000000001</c:v>
                </c:pt>
                <c:pt idx="29">
                  <c:v>-0.72500000000000853</c:v>
                </c:pt>
                <c:pt idx="30">
                  <c:v>11.037500000000001</c:v>
                </c:pt>
                <c:pt idx="31">
                  <c:v>-1.1499999999999915</c:v>
                </c:pt>
                <c:pt idx="32">
                  <c:v>4.1500000000000057</c:v>
                </c:pt>
                <c:pt idx="33">
                  <c:v>0.21249999999997726</c:v>
                </c:pt>
                <c:pt idx="34">
                  <c:v>-32.400000000000006</c:v>
                </c:pt>
                <c:pt idx="35">
                  <c:v>7.9000000000000341</c:v>
                </c:pt>
                <c:pt idx="36">
                  <c:v>38.162500000000009</c:v>
                </c:pt>
                <c:pt idx="37">
                  <c:v>-13.375000000000028</c:v>
                </c:pt>
                <c:pt idx="38">
                  <c:v>-10.575000000000003</c:v>
                </c:pt>
                <c:pt idx="39">
                  <c:v>10.637500000000017</c:v>
                </c:pt>
                <c:pt idx="40">
                  <c:v>-15.687500000000014</c:v>
                </c:pt>
                <c:pt idx="41">
                  <c:v>-10.924999999999997</c:v>
                </c:pt>
                <c:pt idx="42">
                  <c:v>14.425000000000011</c:v>
                </c:pt>
                <c:pt idx="43">
                  <c:v>4.9749999999999801</c:v>
                </c:pt>
                <c:pt idx="44">
                  <c:v>17.862500000000011</c:v>
                </c:pt>
                <c:pt idx="45">
                  <c:v>1.0625000000000142</c:v>
                </c:pt>
                <c:pt idx="46">
                  <c:v>-66.387500000000017</c:v>
                </c:pt>
                <c:pt idx="47">
                  <c:v>15.487499999999997</c:v>
                </c:pt>
                <c:pt idx="48">
                  <c:v>80.712500000000006</c:v>
                </c:pt>
                <c:pt idx="49">
                  <c:v>-23.5</c:v>
                </c:pt>
                <c:pt idx="50">
                  <c:v>-32.974999999999994</c:v>
                </c:pt>
                <c:pt idx="51">
                  <c:v>17.012500000000003</c:v>
                </c:pt>
                <c:pt idx="52">
                  <c:v>-14.412500000000023</c:v>
                </c:pt>
                <c:pt idx="53">
                  <c:v>-14.262500000000003</c:v>
                </c:pt>
                <c:pt idx="54">
                  <c:v>17.225000000000037</c:v>
                </c:pt>
                <c:pt idx="55">
                  <c:v>-0.43750000000001421</c:v>
                </c:pt>
                <c:pt idx="56">
                  <c:v>18.774999999999963</c:v>
                </c:pt>
                <c:pt idx="57">
                  <c:v>9.2625000000000313</c:v>
                </c:pt>
                <c:pt idx="58">
                  <c:v>-76.049999999999969</c:v>
                </c:pt>
                <c:pt idx="59">
                  <c:v>7.7749999999999773</c:v>
                </c:pt>
                <c:pt idx="60">
                  <c:v>84.78749999999998</c:v>
                </c:pt>
                <c:pt idx="61">
                  <c:v>-20.474999999999994</c:v>
                </c:pt>
                <c:pt idx="62">
                  <c:v>-26.599999999999994</c:v>
                </c:pt>
                <c:pt idx="63">
                  <c:v>19.75</c:v>
                </c:pt>
                <c:pt idx="64">
                  <c:v>-24.25</c:v>
                </c:pt>
                <c:pt idx="65">
                  <c:v>-17</c:v>
                </c:pt>
                <c:pt idx="66">
                  <c:v>36.625</c:v>
                </c:pt>
                <c:pt idx="67">
                  <c:v>13.875</c:v>
                </c:pt>
                <c:pt idx="68">
                  <c:v>18.375</c:v>
                </c:pt>
                <c:pt idx="69">
                  <c:v>-12.375</c:v>
                </c:pt>
                <c:pt idx="70">
                  <c:v>-116.25</c:v>
                </c:pt>
                <c:pt idx="71">
                  <c:v>33</c:v>
                </c:pt>
                <c:pt idx="72">
                  <c:v>143.625</c:v>
                </c:pt>
                <c:pt idx="73">
                  <c:v>-43.25</c:v>
                </c:pt>
                <c:pt idx="74">
                  <c:v>-66</c:v>
                </c:pt>
                <c:pt idx="75">
                  <c:v>23.75</c:v>
                </c:pt>
                <c:pt idx="76">
                  <c:v>-25</c:v>
                </c:pt>
                <c:pt idx="77">
                  <c:v>-17.375</c:v>
                </c:pt>
                <c:pt idx="78">
                  <c:v>43.375</c:v>
                </c:pt>
                <c:pt idx="79">
                  <c:v>14.875</c:v>
                </c:pt>
                <c:pt idx="80">
                  <c:v>41.625</c:v>
                </c:pt>
                <c:pt idx="81">
                  <c:v>-12.875</c:v>
                </c:pt>
                <c:pt idx="82">
                  <c:v>-183.75</c:v>
                </c:pt>
                <c:pt idx="83">
                  <c:v>26.375</c:v>
                </c:pt>
                <c:pt idx="84">
                  <c:v>206.875</c:v>
                </c:pt>
                <c:pt idx="85">
                  <c:v>-31.5</c:v>
                </c:pt>
                <c:pt idx="86">
                  <c:v>-73.625</c:v>
                </c:pt>
                <c:pt idx="87">
                  <c:v>27.875</c:v>
                </c:pt>
                <c:pt idx="88">
                  <c:v>-39.375</c:v>
                </c:pt>
                <c:pt idx="89">
                  <c:v>-31.75</c:v>
                </c:pt>
                <c:pt idx="90">
                  <c:v>50.125</c:v>
                </c:pt>
                <c:pt idx="91">
                  <c:v>26.5</c:v>
                </c:pt>
                <c:pt idx="92">
                  <c:v>40.375</c:v>
                </c:pt>
                <c:pt idx="93">
                  <c:v>1</c:v>
                </c:pt>
                <c:pt idx="94">
                  <c:v>-179.25</c:v>
                </c:pt>
                <c:pt idx="95">
                  <c:v>-9.75</c:v>
                </c:pt>
                <c:pt idx="96">
                  <c:v>201</c:v>
                </c:pt>
                <c:pt idx="97">
                  <c:v>-18.375</c:v>
                </c:pt>
                <c:pt idx="98">
                  <c:v>-68.125</c:v>
                </c:pt>
                <c:pt idx="99">
                  <c:v>45.125</c:v>
                </c:pt>
                <c:pt idx="100">
                  <c:v>-45.25</c:v>
                </c:pt>
                <c:pt idx="101">
                  <c:v>-61.125</c:v>
                </c:pt>
                <c:pt idx="102">
                  <c:v>39.5</c:v>
                </c:pt>
                <c:pt idx="103">
                  <c:v>50.125</c:v>
                </c:pt>
                <c:pt idx="104">
                  <c:v>105</c:v>
                </c:pt>
                <c:pt idx="105">
                  <c:v>-15.375</c:v>
                </c:pt>
                <c:pt idx="106">
                  <c:v>-341.125</c:v>
                </c:pt>
                <c:pt idx="107">
                  <c:v>10</c:v>
                </c:pt>
                <c:pt idx="108">
                  <c:v>380.375</c:v>
                </c:pt>
                <c:pt idx="109">
                  <c:v>-25.5</c:v>
                </c:pt>
                <c:pt idx="110">
                  <c:v>-154.5</c:v>
                </c:pt>
                <c:pt idx="111">
                  <c:v>46.125</c:v>
                </c:pt>
                <c:pt idx="112">
                  <c:v>-33</c:v>
                </c:pt>
                <c:pt idx="113">
                  <c:v>-92.5</c:v>
                </c:pt>
                <c:pt idx="114">
                  <c:v>47.875</c:v>
                </c:pt>
                <c:pt idx="115">
                  <c:v>91.875</c:v>
                </c:pt>
                <c:pt idx="116">
                  <c:v>109.125</c:v>
                </c:pt>
                <c:pt idx="117">
                  <c:v>-52.5</c:v>
                </c:pt>
                <c:pt idx="118">
                  <c:v>-385.75</c:v>
                </c:pt>
                <c:pt idx="119">
                  <c:v>57.375</c:v>
                </c:pt>
                <c:pt idx="120">
                  <c:v>445.625</c:v>
                </c:pt>
                <c:pt idx="121">
                  <c:v>-42.875</c:v>
                </c:pt>
                <c:pt idx="122">
                  <c:v>-173.125</c:v>
                </c:pt>
                <c:pt idx="123">
                  <c:v>26.75</c:v>
                </c:pt>
                <c:pt idx="124">
                  <c:v>-70</c:v>
                </c:pt>
                <c:pt idx="125">
                  <c:v>-76.5</c:v>
                </c:pt>
                <c:pt idx="126">
                  <c:v>117.625</c:v>
                </c:pt>
                <c:pt idx="127">
                  <c:v>118.25</c:v>
                </c:pt>
                <c:pt idx="128">
                  <c:v>84.375</c:v>
                </c:pt>
                <c:pt idx="129">
                  <c:v>-123.125</c:v>
                </c:pt>
                <c:pt idx="130">
                  <c:v>-473.75</c:v>
                </c:pt>
                <c:pt idx="131">
                  <c:v>130.75</c:v>
                </c:pt>
                <c:pt idx="132">
                  <c:v>524.125</c:v>
                </c:pt>
                <c:pt idx="133">
                  <c:v>-119.25</c:v>
                </c:pt>
                <c:pt idx="134">
                  <c:v>-157.75</c:v>
                </c:pt>
                <c:pt idx="135">
                  <c:v>95.25</c:v>
                </c:pt>
                <c:pt idx="136">
                  <c:v>-116.625</c:v>
                </c:pt>
                <c:pt idx="137">
                  <c:v>-110.5</c:v>
                </c:pt>
                <c:pt idx="138">
                  <c:v>106.25</c:v>
                </c:pt>
                <c:pt idx="139">
                  <c:v>89.25</c:v>
                </c:pt>
                <c:pt idx="140">
                  <c:v>211.375</c:v>
                </c:pt>
                <c:pt idx="141">
                  <c:v>-2.5</c:v>
                </c:pt>
                <c:pt idx="142">
                  <c:v>-635.125</c:v>
                </c:pt>
                <c:pt idx="143">
                  <c:v>34.375</c:v>
                </c:pt>
                <c:pt idx="144">
                  <c:v>637</c:v>
                </c:pt>
                <c:pt idx="145">
                  <c:v>-149.75</c:v>
                </c:pt>
                <c:pt idx="146">
                  <c:v>-221.625</c:v>
                </c:pt>
                <c:pt idx="147">
                  <c:v>164.625</c:v>
                </c:pt>
                <c:pt idx="148">
                  <c:v>-94.25</c:v>
                </c:pt>
                <c:pt idx="149">
                  <c:v>-118.75</c:v>
                </c:pt>
                <c:pt idx="150">
                  <c:v>95.25</c:v>
                </c:pt>
                <c:pt idx="151">
                  <c:v>38.5</c:v>
                </c:pt>
                <c:pt idx="152">
                  <c:v>303.375</c:v>
                </c:pt>
                <c:pt idx="153">
                  <c:v>7.375</c:v>
                </c:pt>
                <c:pt idx="154">
                  <c:v>-901.875</c:v>
                </c:pt>
                <c:pt idx="155">
                  <c:v>103.75</c:v>
                </c:pt>
                <c:pt idx="156">
                  <c:v>915.5</c:v>
                </c:pt>
                <c:pt idx="157">
                  <c:v>-171</c:v>
                </c:pt>
                <c:pt idx="158">
                  <c:v>-243.375</c:v>
                </c:pt>
                <c:pt idx="159">
                  <c:v>104.75</c:v>
                </c:pt>
                <c:pt idx="160">
                  <c:v>-277.625</c:v>
                </c:pt>
                <c:pt idx="161">
                  <c:v>-83.125</c:v>
                </c:pt>
                <c:pt idx="162">
                  <c:v>246.5</c:v>
                </c:pt>
                <c:pt idx="163">
                  <c:v>39.25</c:v>
                </c:pt>
                <c:pt idx="164">
                  <c:v>322.25</c:v>
                </c:pt>
                <c:pt idx="165">
                  <c:v>2.375</c:v>
                </c:pt>
                <c:pt idx="166">
                  <c:v>-1093.375</c:v>
                </c:pt>
                <c:pt idx="167">
                  <c:v>117.5</c:v>
                </c:pt>
                <c:pt idx="168">
                  <c:v>1120.75</c:v>
                </c:pt>
                <c:pt idx="169">
                  <c:v>-196.25</c:v>
                </c:pt>
                <c:pt idx="170">
                  <c:v>-345.25</c:v>
                </c:pt>
                <c:pt idx="171">
                  <c:v>137.375</c:v>
                </c:pt>
                <c:pt idx="172">
                  <c:v>-267.625</c:v>
                </c:pt>
                <c:pt idx="173">
                  <c:v>-131</c:v>
                </c:pt>
                <c:pt idx="174">
                  <c:v>352.25</c:v>
                </c:pt>
                <c:pt idx="175">
                  <c:v>184.5</c:v>
                </c:pt>
                <c:pt idx="176">
                  <c:v>341.375</c:v>
                </c:pt>
                <c:pt idx="177">
                  <c:v>-214</c:v>
                </c:pt>
                <c:pt idx="178">
                  <c:v>-1466.375</c:v>
                </c:pt>
                <c:pt idx="179">
                  <c:v>268.75</c:v>
                </c:pt>
                <c:pt idx="180">
                  <c:v>1532.875</c:v>
                </c:pt>
                <c:pt idx="181">
                  <c:v>-277</c:v>
                </c:pt>
                <c:pt idx="182">
                  <c:v>-553.5</c:v>
                </c:pt>
                <c:pt idx="183">
                  <c:v>196.75</c:v>
                </c:pt>
                <c:pt idx="184">
                  <c:v>-205.125</c:v>
                </c:pt>
                <c:pt idx="185">
                  <c:v>-222.25</c:v>
                </c:pt>
                <c:pt idx="186">
                  <c:v>314.75</c:v>
                </c:pt>
                <c:pt idx="187">
                  <c:v>126.5</c:v>
                </c:pt>
                <c:pt idx="188">
                  <c:v>346.125</c:v>
                </c:pt>
                <c:pt idx="189">
                  <c:v>-27</c:v>
                </c:pt>
                <c:pt idx="190">
                  <c:v>-1532.5</c:v>
                </c:pt>
                <c:pt idx="191">
                  <c:v>228.375</c:v>
                </c:pt>
                <c:pt idx="192">
                  <c:v>1764.375</c:v>
                </c:pt>
                <c:pt idx="193">
                  <c:v>-327.625</c:v>
                </c:pt>
                <c:pt idx="194">
                  <c:v>-645.875</c:v>
                </c:pt>
                <c:pt idx="195">
                  <c:v>264.875</c:v>
                </c:pt>
                <c:pt idx="196">
                  <c:v>-309.625</c:v>
                </c:pt>
                <c:pt idx="197">
                  <c:v>-235.75</c:v>
                </c:pt>
                <c:pt idx="198">
                  <c:v>440.625</c:v>
                </c:pt>
                <c:pt idx="199">
                  <c:v>163.75</c:v>
                </c:pt>
                <c:pt idx="200">
                  <c:v>398.875</c:v>
                </c:pt>
                <c:pt idx="201">
                  <c:v>-133.125</c:v>
                </c:pt>
                <c:pt idx="202">
                  <c:v>-1800.625</c:v>
                </c:pt>
                <c:pt idx="203">
                  <c:v>322.75</c:v>
                </c:pt>
                <c:pt idx="204">
                  <c:v>1998.75</c:v>
                </c:pt>
                <c:pt idx="205">
                  <c:v>-486.125</c:v>
                </c:pt>
                <c:pt idx="206">
                  <c:v>-756.875</c:v>
                </c:pt>
                <c:pt idx="207">
                  <c:v>414.625</c:v>
                </c:pt>
                <c:pt idx="208">
                  <c:v>-321.875</c:v>
                </c:pt>
                <c:pt idx="209">
                  <c:v>-341</c:v>
                </c:pt>
                <c:pt idx="210">
                  <c:v>467.25</c:v>
                </c:pt>
                <c:pt idx="211">
                  <c:v>273.125</c:v>
                </c:pt>
                <c:pt idx="212">
                  <c:v>697.625</c:v>
                </c:pt>
                <c:pt idx="213">
                  <c:v>-264.625</c:v>
                </c:pt>
                <c:pt idx="214">
                  <c:v>-2655.5</c:v>
                </c:pt>
                <c:pt idx="215">
                  <c:v>515.625</c:v>
                </c:pt>
                <c:pt idx="216">
                  <c:v>2948.75</c:v>
                </c:pt>
                <c:pt idx="217">
                  <c:v>-589.875</c:v>
                </c:pt>
                <c:pt idx="218">
                  <c:v>-1175.875</c:v>
                </c:pt>
                <c:pt idx="219">
                  <c:v>326.375</c:v>
                </c:pt>
                <c:pt idx="220">
                  <c:v>-310.375</c:v>
                </c:pt>
                <c:pt idx="221">
                  <c:v>-207.75</c:v>
                </c:pt>
                <c:pt idx="222">
                  <c:v>542.625</c:v>
                </c:pt>
                <c:pt idx="223">
                  <c:v>238.375</c:v>
                </c:pt>
                <c:pt idx="224">
                  <c:v>877.375</c:v>
                </c:pt>
                <c:pt idx="225">
                  <c:v>-292</c:v>
                </c:pt>
                <c:pt idx="226">
                  <c:v>-3329.5</c:v>
                </c:pt>
                <c:pt idx="227">
                  <c:v>458.625</c:v>
                </c:pt>
                <c:pt idx="228">
                  <c:v>3564.625</c:v>
                </c:pt>
                <c:pt idx="229">
                  <c:v>-391.75</c:v>
                </c:pt>
                <c:pt idx="230">
                  <c:v>-1325.875</c:v>
                </c:pt>
                <c:pt idx="231">
                  <c:v>30.5</c:v>
                </c:pt>
                <c:pt idx="232">
                  <c:v>-425</c:v>
                </c:pt>
                <c:pt idx="233">
                  <c:v>-48.5</c:v>
                </c:pt>
                <c:pt idx="234">
                  <c:v>791.375</c:v>
                </c:pt>
                <c:pt idx="235">
                  <c:v>390.875</c:v>
                </c:pt>
                <c:pt idx="236">
                  <c:v>712.625</c:v>
                </c:pt>
                <c:pt idx="237">
                  <c:v>-525</c:v>
                </c:pt>
                <c:pt idx="238">
                  <c:v>-3504.875</c:v>
                </c:pt>
                <c:pt idx="239">
                  <c:v>565.125</c:v>
                </c:pt>
                <c:pt idx="240">
                  <c:v>4089.125</c:v>
                </c:pt>
                <c:pt idx="241">
                  <c:v>-410.5</c:v>
                </c:pt>
                <c:pt idx="242">
                  <c:v>-1960.25</c:v>
                </c:pt>
                <c:pt idx="243">
                  <c:v>37.375</c:v>
                </c:pt>
                <c:pt idx="244">
                  <c:v>-34.25</c:v>
                </c:pt>
                <c:pt idx="245">
                  <c:v>-108.125</c:v>
                </c:pt>
                <c:pt idx="246">
                  <c:v>665.375</c:v>
                </c:pt>
                <c:pt idx="247">
                  <c:v>402</c:v>
                </c:pt>
                <c:pt idx="248">
                  <c:v>766.625</c:v>
                </c:pt>
                <c:pt idx="249">
                  <c:v>-440.75</c:v>
                </c:pt>
                <c:pt idx="250">
                  <c:v>-3588.5</c:v>
                </c:pt>
                <c:pt idx="251">
                  <c:v>550.625</c:v>
                </c:pt>
                <c:pt idx="252">
                  <c:v>4257.125</c:v>
                </c:pt>
                <c:pt idx="253">
                  <c:v>-483.875</c:v>
                </c:pt>
                <c:pt idx="254">
                  <c:v>-2124.75</c:v>
                </c:pt>
                <c:pt idx="255">
                  <c:v>77.75</c:v>
                </c:pt>
                <c:pt idx="256">
                  <c:v>-103.625</c:v>
                </c:pt>
                <c:pt idx="257">
                  <c:v>-35.75</c:v>
                </c:pt>
                <c:pt idx="258">
                  <c:v>1047.625</c:v>
                </c:pt>
                <c:pt idx="259">
                  <c:v>254</c:v>
                </c:pt>
                <c:pt idx="260">
                  <c:v>422.75</c:v>
                </c:pt>
                <c:pt idx="261">
                  <c:v>-429.625</c:v>
                </c:pt>
                <c:pt idx="262">
                  <c:v>-3566.125</c:v>
                </c:pt>
                <c:pt idx="263">
                  <c:v>695.5</c:v>
                </c:pt>
                <c:pt idx="264">
                  <c:v>4296.375</c:v>
                </c:pt>
                <c:pt idx="265">
                  <c:v>-413.125</c:v>
                </c:pt>
                <c:pt idx="266">
                  <c:v>-1987.125</c:v>
                </c:pt>
                <c:pt idx="267">
                  <c:v>-280.25</c:v>
                </c:pt>
                <c:pt idx="268">
                  <c:v>-275.375</c:v>
                </c:pt>
                <c:pt idx="269">
                  <c:v>213.25</c:v>
                </c:pt>
                <c:pt idx="270">
                  <c:v>1079.625</c:v>
                </c:pt>
                <c:pt idx="271">
                  <c:v>242.125</c:v>
                </c:pt>
                <c:pt idx="272">
                  <c:v>558.75</c:v>
                </c:pt>
                <c:pt idx="273">
                  <c:v>-318.625</c:v>
                </c:pt>
                <c:pt idx="274">
                  <c:v>-3557</c:v>
                </c:pt>
                <c:pt idx="275">
                  <c:v>581.375</c:v>
                </c:pt>
                <c:pt idx="276">
                  <c:v>3968.125</c:v>
                </c:pt>
                <c:pt idx="277">
                  <c:v>-575</c:v>
                </c:pt>
                <c:pt idx="278">
                  <c:v>-1604.125</c:v>
                </c:pt>
                <c:pt idx="279">
                  <c:v>-259.875</c:v>
                </c:pt>
                <c:pt idx="280">
                  <c:v>-539.75</c:v>
                </c:pt>
                <c:pt idx="281">
                  <c:v>561</c:v>
                </c:pt>
                <c:pt idx="282">
                  <c:v>1047.25</c:v>
                </c:pt>
                <c:pt idx="283">
                  <c:v>-117.5</c:v>
                </c:pt>
                <c:pt idx="284">
                  <c:v>1009.375</c:v>
                </c:pt>
                <c:pt idx="285">
                  <c:v>-315.25</c:v>
                </c:pt>
                <c:pt idx="286">
                  <c:v>-4415.375</c:v>
                </c:pt>
                <c:pt idx="287">
                  <c:v>921.875</c:v>
                </c:pt>
                <c:pt idx="288">
                  <c:v>4955.875</c:v>
                </c:pt>
                <c:pt idx="289">
                  <c:v>-868.375</c:v>
                </c:pt>
                <c:pt idx="290">
                  <c:v>-2160.5</c:v>
                </c:pt>
                <c:pt idx="291">
                  <c:v>-211.125</c:v>
                </c:pt>
                <c:pt idx="292">
                  <c:v>-635.625</c:v>
                </c:pt>
                <c:pt idx="293">
                  <c:v>620.75</c:v>
                </c:pt>
                <c:pt idx="294">
                  <c:v>1521.625</c:v>
                </c:pt>
                <c:pt idx="295">
                  <c:v>-94.125</c:v>
                </c:pt>
                <c:pt idx="296">
                  <c:v>755.125</c:v>
                </c:pt>
                <c:pt idx="297">
                  <c:v>-182.375</c:v>
                </c:pt>
                <c:pt idx="298">
                  <c:v>-4406</c:v>
                </c:pt>
                <c:pt idx="299">
                  <c:v>476.25</c:v>
                </c:pt>
                <c:pt idx="300">
                  <c:v>4663.75</c:v>
                </c:pt>
                <c:pt idx="301">
                  <c:v>-601.625</c:v>
                </c:pt>
                <c:pt idx="302">
                  <c:v>-1770.375</c:v>
                </c:pt>
                <c:pt idx="303">
                  <c:v>-217.5</c:v>
                </c:pt>
                <c:pt idx="304">
                  <c:v>-810</c:v>
                </c:pt>
                <c:pt idx="305">
                  <c:v>549.875</c:v>
                </c:pt>
                <c:pt idx="306">
                  <c:v>1550.375</c:v>
                </c:pt>
                <c:pt idx="307">
                  <c:v>54.5</c:v>
                </c:pt>
                <c:pt idx="308">
                  <c:v>852.125</c:v>
                </c:pt>
                <c:pt idx="309">
                  <c:v>-326.625</c:v>
                </c:pt>
                <c:pt idx="310">
                  <c:v>-4751.625</c:v>
                </c:pt>
                <c:pt idx="311">
                  <c:v>693.25</c:v>
                </c:pt>
                <c:pt idx="312">
                  <c:v>5402.375</c:v>
                </c:pt>
                <c:pt idx="313">
                  <c:v>-856.5</c:v>
                </c:pt>
                <c:pt idx="314">
                  <c:v>-2640.625</c:v>
                </c:pt>
                <c:pt idx="315">
                  <c:v>-70</c:v>
                </c:pt>
                <c:pt idx="316">
                  <c:v>-256.875</c:v>
                </c:pt>
                <c:pt idx="317">
                  <c:v>433.5</c:v>
                </c:pt>
                <c:pt idx="318">
                  <c:v>1460</c:v>
                </c:pt>
                <c:pt idx="319">
                  <c:v>157.875</c:v>
                </c:pt>
                <c:pt idx="320">
                  <c:v>1015.875</c:v>
                </c:pt>
                <c:pt idx="321">
                  <c:v>-258.375</c:v>
                </c:pt>
                <c:pt idx="322">
                  <c:v>-5596.75</c:v>
                </c:pt>
                <c:pt idx="323">
                  <c:v>530</c:v>
                </c:pt>
                <c:pt idx="324">
                  <c:v>5962.875</c:v>
                </c:pt>
                <c:pt idx="325">
                  <c:v>-1045</c:v>
                </c:pt>
                <c:pt idx="326">
                  <c:v>-2032.875</c:v>
                </c:pt>
                <c:pt idx="327">
                  <c:v>509.25</c:v>
                </c:pt>
                <c:pt idx="328">
                  <c:v>-1007.375</c:v>
                </c:pt>
                <c:pt idx="329">
                  <c:v>14.625</c:v>
                </c:pt>
                <c:pt idx="330">
                  <c:v>1706.875</c:v>
                </c:pt>
                <c:pt idx="331">
                  <c:v>148.125</c:v>
                </c:pt>
                <c:pt idx="332">
                  <c:v>1435.625</c:v>
                </c:pt>
                <c:pt idx="333">
                  <c:v>-84.25</c:v>
                </c:pt>
                <c:pt idx="334">
                  <c:v>-6954.625</c:v>
                </c:pt>
                <c:pt idx="335">
                  <c:v>652.875</c:v>
                </c:pt>
                <c:pt idx="336">
                  <c:v>7652.75</c:v>
                </c:pt>
                <c:pt idx="337">
                  <c:v>-1272.375</c:v>
                </c:pt>
                <c:pt idx="338">
                  <c:v>-3331.375</c:v>
                </c:pt>
                <c:pt idx="339">
                  <c:v>345.625</c:v>
                </c:pt>
                <c:pt idx="340">
                  <c:v>-672.25</c:v>
                </c:pt>
                <c:pt idx="341">
                  <c:v>310.25</c:v>
                </c:pt>
                <c:pt idx="342">
                  <c:v>2164.5</c:v>
                </c:pt>
                <c:pt idx="343">
                  <c:v>114.625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9-1246-844D-8DB33A6F4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09759"/>
        <c:axId val="2026470591"/>
      </c:scatterChart>
      <c:valAx>
        <c:axId val="212710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470591"/>
        <c:crosses val="autoZero"/>
        <c:crossBetween val="midCat"/>
      </c:valAx>
      <c:valAx>
        <c:axId val="20264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10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'1.Кривая роста'!$F$2</c:f>
              <c:strCache>
                <c:ptCount val="1"/>
                <c:pt idx="0">
                  <c:v>четвертый средний прирост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'1.Кривая роста'!$F$3:$F$349</c:f>
              <c:numCache>
                <c:formatCode>General</c:formatCode>
                <c:ptCount val="347"/>
                <c:pt idx="4">
                  <c:v>0.17500000000000004</c:v>
                </c:pt>
                <c:pt idx="5">
                  <c:v>0.78124999999999778</c:v>
                </c:pt>
                <c:pt idx="6">
                  <c:v>-0.78125000000000133</c:v>
                </c:pt>
                <c:pt idx="7">
                  <c:v>0.16250000000000187</c:v>
                </c:pt>
                <c:pt idx="8">
                  <c:v>1.6937500000000014</c:v>
                </c:pt>
                <c:pt idx="9">
                  <c:v>-4.7687499999999989</c:v>
                </c:pt>
                <c:pt idx="10">
                  <c:v>-1.9124999999999979</c:v>
                </c:pt>
                <c:pt idx="11">
                  <c:v>8.3312499999999989</c:v>
                </c:pt>
                <c:pt idx="12">
                  <c:v>0.27499999999999325</c:v>
                </c:pt>
                <c:pt idx="13">
                  <c:v>-5.1312500000000014</c:v>
                </c:pt>
                <c:pt idx="14">
                  <c:v>2.5312500000000071</c:v>
                </c:pt>
                <c:pt idx="15">
                  <c:v>-0.36249999999999716</c:v>
                </c:pt>
                <c:pt idx="16">
                  <c:v>-3.4250000000000043</c:v>
                </c:pt>
                <c:pt idx="17">
                  <c:v>2.3437499999999964</c:v>
                </c:pt>
                <c:pt idx="18">
                  <c:v>1.600000000000005</c:v>
                </c:pt>
                <c:pt idx="19">
                  <c:v>2.0312500000000036</c:v>
                </c:pt>
                <c:pt idx="20">
                  <c:v>-0.31875000000000853</c:v>
                </c:pt>
                <c:pt idx="21">
                  <c:v>-14.34375</c:v>
                </c:pt>
                <c:pt idx="22">
                  <c:v>3.0562500000000057</c:v>
                </c:pt>
                <c:pt idx="23">
                  <c:v>25.012499999999996</c:v>
                </c:pt>
                <c:pt idx="24">
                  <c:v>-4.6062499999999993</c:v>
                </c:pt>
                <c:pt idx="25">
                  <c:v>-18.124999999999993</c:v>
                </c:pt>
                <c:pt idx="26">
                  <c:v>1.2562500000000014</c:v>
                </c:pt>
                <c:pt idx="27">
                  <c:v>-0.90000000000000924</c:v>
                </c:pt>
                <c:pt idx="28">
                  <c:v>0.15624999999999289</c:v>
                </c:pt>
                <c:pt idx="29">
                  <c:v>10.743750000000006</c:v>
                </c:pt>
                <c:pt idx="30">
                  <c:v>-0.21249999999999147</c:v>
                </c:pt>
                <c:pt idx="31">
                  <c:v>-3.4437499999999979</c:v>
                </c:pt>
                <c:pt idx="32">
                  <c:v>0.68124999999998437</c:v>
                </c:pt>
                <c:pt idx="33">
                  <c:v>-18.275000000000006</c:v>
                </c:pt>
                <c:pt idx="34">
                  <c:v>3.8437500000000284</c:v>
                </c:pt>
                <c:pt idx="35">
                  <c:v>35.281250000000007</c:v>
                </c:pt>
                <c:pt idx="36">
                  <c:v>-10.637500000000031</c:v>
                </c:pt>
                <c:pt idx="37">
                  <c:v>-24.368750000000006</c:v>
                </c:pt>
                <c:pt idx="38">
                  <c:v>12.006250000000023</c:v>
                </c:pt>
                <c:pt idx="39">
                  <c:v>-2.5562500000000057</c:v>
                </c:pt>
                <c:pt idx="40">
                  <c:v>-10.781250000000007</c:v>
                </c:pt>
                <c:pt idx="41">
                  <c:v>15.056250000000013</c:v>
                </c:pt>
                <c:pt idx="42">
                  <c:v>7.9499999999999886</c:v>
                </c:pt>
                <c:pt idx="43">
                  <c:v>1.71875</c:v>
                </c:pt>
                <c:pt idx="44">
                  <c:v>-1.9562499999999829</c:v>
                </c:pt>
                <c:pt idx="45">
                  <c:v>-42.125000000000014</c:v>
                </c:pt>
                <c:pt idx="46">
                  <c:v>7.2124999999999915</c:v>
                </c:pt>
                <c:pt idx="47">
                  <c:v>73.550000000000011</c:v>
                </c:pt>
                <c:pt idx="48">
                  <c:v>-19.493749999999999</c:v>
                </c:pt>
                <c:pt idx="49">
                  <c:v>-56.84375</c:v>
                </c:pt>
                <c:pt idx="50">
                  <c:v>20.256250000000001</c:v>
                </c:pt>
                <c:pt idx="51">
                  <c:v>9.2812499999999858</c:v>
                </c:pt>
                <c:pt idx="52">
                  <c:v>-15.637500000000003</c:v>
                </c:pt>
                <c:pt idx="53">
                  <c:v>15.81875000000003</c:v>
                </c:pt>
                <c:pt idx="54">
                  <c:v>6.9124999999999943</c:v>
                </c:pt>
                <c:pt idx="55">
                  <c:v>0.77499999999996305</c:v>
                </c:pt>
                <c:pt idx="56">
                  <c:v>4.8500000000000227</c:v>
                </c:pt>
                <c:pt idx="57">
                  <c:v>-47.412499999999966</c:v>
                </c:pt>
                <c:pt idx="58">
                  <c:v>-0.743750000000027</c:v>
                </c:pt>
                <c:pt idx="59">
                  <c:v>80.418749999999974</c:v>
                </c:pt>
                <c:pt idx="60">
                  <c:v>-14.124999999999986</c:v>
                </c:pt>
                <c:pt idx="61">
                  <c:v>-55.693749999999987</c:v>
                </c:pt>
                <c:pt idx="62">
                  <c:v>20.112499999999997</c:v>
                </c:pt>
                <c:pt idx="63">
                  <c:v>1.1749999999999972</c:v>
                </c:pt>
                <c:pt idx="64">
                  <c:v>-18.375</c:v>
                </c:pt>
                <c:pt idx="65">
                  <c:v>30.4375</c:v>
                </c:pt>
                <c:pt idx="66">
                  <c:v>15.4375</c:v>
                </c:pt>
                <c:pt idx="67">
                  <c:v>-9.125</c:v>
                </c:pt>
                <c:pt idx="68">
                  <c:v>-13.125</c:v>
                </c:pt>
                <c:pt idx="69">
                  <c:v>-67.3125</c:v>
                </c:pt>
                <c:pt idx="70">
                  <c:v>22.6875</c:v>
                </c:pt>
                <c:pt idx="71">
                  <c:v>129.9375</c:v>
                </c:pt>
                <c:pt idx="72">
                  <c:v>-38.125</c:v>
                </c:pt>
                <c:pt idx="73">
                  <c:v>-104.8125</c:v>
                </c:pt>
                <c:pt idx="74">
                  <c:v>33.5</c:v>
                </c:pt>
                <c:pt idx="75">
                  <c:v>20.5</c:v>
                </c:pt>
                <c:pt idx="76">
                  <c:v>-20.5625</c:v>
                </c:pt>
                <c:pt idx="77">
                  <c:v>34.1875</c:v>
                </c:pt>
                <c:pt idx="78">
                  <c:v>16.125</c:v>
                </c:pt>
                <c:pt idx="79">
                  <c:v>-0.875</c:v>
                </c:pt>
                <c:pt idx="80">
                  <c:v>-13.875</c:v>
                </c:pt>
                <c:pt idx="81">
                  <c:v>-112.6875</c:v>
                </c:pt>
                <c:pt idx="82">
                  <c:v>19.625</c:v>
                </c:pt>
                <c:pt idx="83">
                  <c:v>195.3125</c:v>
                </c:pt>
                <c:pt idx="84">
                  <c:v>-28.9375</c:v>
                </c:pt>
                <c:pt idx="85">
                  <c:v>-140.25</c:v>
                </c:pt>
                <c:pt idx="86">
                  <c:v>29.6875</c:v>
                </c:pt>
                <c:pt idx="87">
                  <c:v>17.125</c:v>
                </c:pt>
                <c:pt idx="88">
                  <c:v>-29.8125</c:v>
                </c:pt>
                <c:pt idx="89">
                  <c:v>44.75</c:v>
                </c:pt>
                <c:pt idx="90">
                  <c:v>29.125</c:v>
                </c:pt>
                <c:pt idx="91">
                  <c:v>-4.875</c:v>
                </c:pt>
                <c:pt idx="92">
                  <c:v>-12.75</c:v>
                </c:pt>
                <c:pt idx="93">
                  <c:v>-109.8125</c:v>
                </c:pt>
                <c:pt idx="94">
                  <c:v>-5.375</c:v>
                </c:pt>
                <c:pt idx="95">
                  <c:v>190.125</c:v>
                </c:pt>
                <c:pt idx="96">
                  <c:v>-4.3125</c:v>
                </c:pt>
                <c:pt idx="97">
                  <c:v>-134.5625</c:v>
                </c:pt>
                <c:pt idx="98">
                  <c:v>31.75</c:v>
                </c:pt>
                <c:pt idx="99">
                  <c:v>11.4375</c:v>
                </c:pt>
                <c:pt idx="100">
                  <c:v>-53.125</c:v>
                </c:pt>
                <c:pt idx="101">
                  <c:v>42.375</c:v>
                </c:pt>
                <c:pt idx="102">
                  <c:v>55.625</c:v>
                </c:pt>
                <c:pt idx="103">
                  <c:v>32.75</c:v>
                </c:pt>
                <c:pt idx="104">
                  <c:v>-32.75</c:v>
                </c:pt>
                <c:pt idx="105">
                  <c:v>-223.0625</c:v>
                </c:pt>
                <c:pt idx="106">
                  <c:v>12.6875</c:v>
                </c:pt>
                <c:pt idx="107">
                  <c:v>360.75</c:v>
                </c:pt>
                <c:pt idx="108">
                  <c:v>-17.75</c:v>
                </c:pt>
                <c:pt idx="109">
                  <c:v>-267.4375</c:v>
                </c:pt>
                <c:pt idx="110">
                  <c:v>35.8125</c:v>
                </c:pt>
                <c:pt idx="111">
                  <c:v>60.75</c:v>
                </c:pt>
                <c:pt idx="112">
                  <c:v>-69.3125</c:v>
                </c:pt>
                <c:pt idx="113">
                  <c:v>40.4375</c:v>
                </c:pt>
                <c:pt idx="114">
                  <c:v>92.1875</c:v>
                </c:pt>
                <c:pt idx="115">
                  <c:v>30.625</c:v>
                </c:pt>
                <c:pt idx="116">
                  <c:v>-72.1875</c:v>
                </c:pt>
                <c:pt idx="117">
                  <c:v>-247.4375</c:v>
                </c:pt>
                <c:pt idx="118">
                  <c:v>54.9375</c:v>
                </c:pt>
                <c:pt idx="119">
                  <c:v>415.6875</c:v>
                </c:pt>
                <c:pt idx="120">
                  <c:v>-50.125</c:v>
                </c:pt>
                <c:pt idx="121">
                  <c:v>-309.375</c:v>
                </c:pt>
                <c:pt idx="122">
                  <c:v>34.8125</c:v>
                </c:pt>
                <c:pt idx="123">
                  <c:v>51.5625</c:v>
                </c:pt>
                <c:pt idx="124">
                  <c:v>-51.625</c:v>
                </c:pt>
                <c:pt idx="125">
                  <c:v>93.8125</c:v>
                </c:pt>
                <c:pt idx="126">
                  <c:v>97.375</c:v>
                </c:pt>
                <c:pt idx="127">
                  <c:v>-16.625</c:v>
                </c:pt>
                <c:pt idx="128">
                  <c:v>-120.6875</c:v>
                </c:pt>
                <c:pt idx="129">
                  <c:v>-279.0625</c:v>
                </c:pt>
                <c:pt idx="130">
                  <c:v>126.9375</c:v>
                </c:pt>
                <c:pt idx="131">
                  <c:v>498.9375</c:v>
                </c:pt>
                <c:pt idx="132">
                  <c:v>-125</c:v>
                </c:pt>
                <c:pt idx="133">
                  <c:v>-340.9375</c:v>
                </c:pt>
                <c:pt idx="134">
                  <c:v>107.25</c:v>
                </c:pt>
                <c:pt idx="135">
                  <c:v>20.5625</c:v>
                </c:pt>
                <c:pt idx="136">
                  <c:v>-102.875</c:v>
                </c:pt>
                <c:pt idx="137">
                  <c:v>111.4375</c:v>
                </c:pt>
                <c:pt idx="138">
                  <c:v>99.875</c:v>
                </c:pt>
                <c:pt idx="139">
                  <c:v>52.5625</c:v>
                </c:pt>
                <c:pt idx="140">
                  <c:v>-45.875</c:v>
                </c:pt>
                <c:pt idx="141">
                  <c:v>-423.25</c:v>
                </c:pt>
                <c:pt idx="142">
                  <c:v>18.4375</c:v>
                </c:pt>
                <c:pt idx="143">
                  <c:v>636.0625</c:v>
                </c:pt>
                <c:pt idx="144">
                  <c:v>-92.0625</c:v>
                </c:pt>
                <c:pt idx="145">
                  <c:v>-429.3125</c:v>
                </c:pt>
                <c:pt idx="146">
                  <c:v>157.1875</c:v>
                </c:pt>
                <c:pt idx="147">
                  <c:v>63.6875</c:v>
                </c:pt>
                <c:pt idx="148">
                  <c:v>-141.6875</c:v>
                </c:pt>
                <c:pt idx="149">
                  <c:v>94.75</c:v>
                </c:pt>
                <c:pt idx="150">
                  <c:v>78.625</c:v>
                </c:pt>
                <c:pt idx="151">
                  <c:v>104.0625</c:v>
                </c:pt>
                <c:pt idx="152">
                  <c:v>-15.5625</c:v>
                </c:pt>
                <c:pt idx="153">
                  <c:v>-602.625</c:v>
                </c:pt>
                <c:pt idx="154">
                  <c:v>48.1875</c:v>
                </c:pt>
                <c:pt idx="155">
                  <c:v>908.6875</c:v>
                </c:pt>
                <c:pt idx="156">
                  <c:v>-137.375</c:v>
                </c:pt>
                <c:pt idx="157">
                  <c:v>-579.4375</c:v>
                </c:pt>
                <c:pt idx="158">
                  <c:v>137.875</c:v>
                </c:pt>
                <c:pt idx="159">
                  <c:v>-17.125</c:v>
                </c:pt>
                <c:pt idx="160">
                  <c:v>-93.9375</c:v>
                </c:pt>
                <c:pt idx="161">
                  <c:v>262.0625</c:v>
                </c:pt>
                <c:pt idx="162">
                  <c:v>61.1875</c:v>
                </c:pt>
                <c:pt idx="163">
                  <c:v>37.875</c:v>
                </c:pt>
                <c:pt idx="164">
                  <c:v>-18.4375</c:v>
                </c:pt>
                <c:pt idx="165">
                  <c:v>-707.8125</c:v>
                </c:pt>
                <c:pt idx="166">
                  <c:v>57.5625</c:v>
                </c:pt>
                <c:pt idx="167">
                  <c:v>1107.0625</c:v>
                </c:pt>
                <c:pt idx="168">
                  <c:v>-156.875</c:v>
                </c:pt>
                <c:pt idx="169">
                  <c:v>-733</c:v>
                </c:pt>
                <c:pt idx="170">
                  <c:v>166.8125</c:v>
                </c:pt>
                <c:pt idx="171">
                  <c:v>38.8125</c:v>
                </c:pt>
                <c:pt idx="172">
                  <c:v>-134.1875</c:v>
                </c:pt>
                <c:pt idx="173">
                  <c:v>309.9375</c:v>
                </c:pt>
                <c:pt idx="174">
                  <c:v>157.75</c:v>
                </c:pt>
                <c:pt idx="175">
                  <c:v>-5.4375</c:v>
                </c:pt>
                <c:pt idx="176">
                  <c:v>-199.25</c:v>
                </c:pt>
                <c:pt idx="177">
                  <c:v>-903.875</c:v>
                </c:pt>
                <c:pt idx="178">
                  <c:v>241.375</c:v>
                </c:pt>
                <c:pt idx="179">
                  <c:v>1499.625</c:v>
                </c:pt>
                <c:pt idx="180">
                  <c:v>-272.875</c:v>
                </c:pt>
                <c:pt idx="181">
                  <c:v>-1043.1875</c:v>
                </c:pt>
                <c:pt idx="182">
                  <c:v>236.875</c:v>
                </c:pt>
                <c:pt idx="183">
                  <c:v>174.1875</c:v>
                </c:pt>
                <c:pt idx="184">
                  <c:v>-209.5</c:v>
                </c:pt>
                <c:pt idx="185">
                  <c:v>259.9375</c:v>
                </c:pt>
                <c:pt idx="186">
                  <c:v>174.375</c:v>
                </c:pt>
                <c:pt idx="187">
                  <c:v>15.6875</c:v>
                </c:pt>
                <c:pt idx="188">
                  <c:v>-76.75</c:v>
                </c:pt>
                <c:pt idx="189">
                  <c:v>-939.3125</c:v>
                </c:pt>
                <c:pt idx="190">
                  <c:v>127.6875</c:v>
                </c:pt>
                <c:pt idx="191">
                  <c:v>1648.4375</c:v>
                </c:pt>
                <c:pt idx="192">
                  <c:v>-278</c:v>
                </c:pt>
                <c:pt idx="193">
                  <c:v>-1205.125</c:v>
                </c:pt>
                <c:pt idx="194">
                  <c:v>296.25</c:v>
                </c:pt>
                <c:pt idx="195">
                  <c:v>168.125</c:v>
                </c:pt>
                <c:pt idx="196">
                  <c:v>-250.3125</c:v>
                </c:pt>
                <c:pt idx="197">
                  <c:v>375.125</c:v>
                </c:pt>
                <c:pt idx="198">
                  <c:v>199.75</c:v>
                </c:pt>
                <c:pt idx="199">
                  <c:v>-20.875</c:v>
                </c:pt>
                <c:pt idx="200">
                  <c:v>-148.4375</c:v>
                </c:pt>
                <c:pt idx="201">
                  <c:v>-1099.75</c:v>
                </c:pt>
                <c:pt idx="202">
                  <c:v>227.9375</c:v>
                </c:pt>
                <c:pt idx="203">
                  <c:v>1899.6875</c:v>
                </c:pt>
                <c:pt idx="204">
                  <c:v>-404.4375</c:v>
                </c:pt>
                <c:pt idx="205">
                  <c:v>-1377.8125</c:v>
                </c:pt>
                <c:pt idx="206">
                  <c:v>450.375</c:v>
                </c:pt>
                <c:pt idx="207">
                  <c:v>217.5</c:v>
                </c:pt>
                <c:pt idx="208">
                  <c:v>-377.8125</c:v>
                </c:pt>
                <c:pt idx="209">
                  <c:v>394.5625</c:v>
                </c:pt>
                <c:pt idx="210">
                  <c:v>307.0625</c:v>
                </c:pt>
                <c:pt idx="211">
                  <c:v>115.1875</c:v>
                </c:pt>
                <c:pt idx="212">
                  <c:v>-268.875</c:v>
                </c:pt>
                <c:pt idx="213">
                  <c:v>-1676.5625</c:v>
                </c:pt>
                <c:pt idx="214">
                  <c:v>390.125</c:v>
                </c:pt>
                <c:pt idx="215">
                  <c:v>2802.125</c:v>
                </c:pt>
                <c:pt idx="216">
                  <c:v>-552.75</c:v>
                </c:pt>
                <c:pt idx="217">
                  <c:v>-2062.3125</c:v>
                </c:pt>
                <c:pt idx="218">
                  <c:v>458.125</c:v>
                </c:pt>
                <c:pt idx="219">
                  <c:v>432.75</c:v>
                </c:pt>
                <c:pt idx="220">
                  <c:v>-267.0625</c:v>
                </c:pt>
                <c:pt idx="221">
                  <c:v>426.5</c:v>
                </c:pt>
                <c:pt idx="222">
                  <c:v>223.0625</c:v>
                </c:pt>
                <c:pt idx="223">
                  <c:v>167.375</c:v>
                </c:pt>
                <c:pt idx="224">
                  <c:v>-265.1875</c:v>
                </c:pt>
                <c:pt idx="225">
                  <c:v>-2103.4375</c:v>
                </c:pt>
                <c:pt idx="226">
                  <c:v>375.3125</c:v>
                </c:pt>
                <c:pt idx="227">
                  <c:v>3447.0625</c:v>
                </c:pt>
                <c:pt idx="228">
                  <c:v>-425.1875</c:v>
                </c:pt>
                <c:pt idx="229">
                  <c:v>-2445.25</c:v>
                </c:pt>
                <c:pt idx="230">
                  <c:v>211.125</c:v>
                </c:pt>
                <c:pt idx="231">
                  <c:v>450.4375</c:v>
                </c:pt>
                <c:pt idx="232">
                  <c:v>-39.5</c:v>
                </c:pt>
                <c:pt idx="233">
                  <c:v>608.1875</c:v>
                </c:pt>
                <c:pt idx="234">
                  <c:v>219.6875</c:v>
                </c:pt>
                <c:pt idx="235">
                  <c:v>-39.375</c:v>
                </c:pt>
                <c:pt idx="236">
                  <c:v>-457.9375</c:v>
                </c:pt>
                <c:pt idx="237">
                  <c:v>-2108.75</c:v>
                </c:pt>
                <c:pt idx="238">
                  <c:v>545.0625</c:v>
                </c:pt>
                <c:pt idx="239">
                  <c:v>3797</c:v>
                </c:pt>
                <c:pt idx="240">
                  <c:v>-487.8125</c:v>
                </c:pt>
                <c:pt idx="241">
                  <c:v>-3024.6875</c:v>
                </c:pt>
                <c:pt idx="242">
                  <c:v>223.9375</c:v>
                </c:pt>
                <c:pt idx="243">
                  <c:v>963</c:v>
                </c:pt>
                <c:pt idx="244">
                  <c:v>-72.75</c:v>
                </c:pt>
                <c:pt idx="245">
                  <c:v>349.8125</c:v>
                </c:pt>
                <c:pt idx="246">
                  <c:v>255.0625</c:v>
                </c:pt>
                <c:pt idx="247">
                  <c:v>50.625</c:v>
                </c:pt>
                <c:pt idx="248">
                  <c:v>-421.375</c:v>
                </c:pt>
                <c:pt idx="249">
                  <c:v>-2177.5625</c:v>
                </c:pt>
                <c:pt idx="250">
                  <c:v>495.6875</c:v>
                </c:pt>
                <c:pt idx="251">
                  <c:v>3922.8125</c:v>
                </c:pt>
                <c:pt idx="252">
                  <c:v>-517.25</c:v>
                </c:pt>
                <c:pt idx="253">
                  <c:v>-3190.9375</c:v>
                </c:pt>
                <c:pt idx="254">
                  <c:v>280.8125</c:v>
                </c:pt>
                <c:pt idx="255">
                  <c:v>1010.5625</c:v>
                </c:pt>
                <c:pt idx="256">
                  <c:v>-56.75</c:v>
                </c:pt>
                <c:pt idx="257">
                  <c:v>575.625</c:v>
                </c:pt>
                <c:pt idx="258">
                  <c:v>144.875</c:v>
                </c:pt>
                <c:pt idx="259">
                  <c:v>-312.4375</c:v>
                </c:pt>
                <c:pt idx="260">
                  <c:v>-341.8125</c:v>
                </c:pt>
                <c:pt idx="261">
                  <c:v>-1994.4375</c:v>
                </c:pt>
                <c:pt idx="262">
                  <c:v>562.5625</c:v>
                </c:pt>
                <c:pt idx="263">
                  <c:v>3931.25</c:v>
                </c:pt>
                <c:pt idx="264">
                  <c:v>-554.3125</c:v>
                </c:pt>
                <c:pt idx="265">
                  <c:v>-3141.75</c:v>
                </c:pt>
                <c:pt idx="266">
                  <c:v>66.4375</c:v>
                </c:pt>
                <c:pt idx="267">
                  <c:v>855.875</c:v>
                </c:pt>
                <c:pt idx="268">
                  <c:v>246.75</c:v>
                </c:pt>
                <c:pt idx="269">
                  <c:v>677.5</c:v>
                </c:pt>
                <c:pt idx="270">
                  <c:v>14.4375</c:v>
                </c:pt>
                <c:pt idx="271">
                  <c:v>-260.4375</c:v>
                </c:pt>
                <c:pt idx="272">
                  <c:v>-280.375</c:v>
                </c:pt>
                <c:pt idx="273">
                  <c:v>-2057.875</c:v>
                </c:pt>
                <c:pt idx="274">
                  <c:v>450</c:v>
                </c:pt>
                <c:pt idx="275">
                  <c:v>3762.5625</c:v>
                </c:pt>
                <c:pt idx="276">
                  <c:v>-578.1875</c:v>
                </c:pt>
                <c:pt idx="277">
                  <c:v>-2786.125</c:v>
                </c:pt>
                <c:pt idx="278">
                  <c:v>157.5625</c:v>
                </c:pt>
                <c:pt idx="279">
                  <c:v>532.1875</c:v>
                </c:pt>
                <c:pt idx="280">
                  <c:v>410.4375</c:v>
                </c:pt>
                <c:pt idx="281">
                  <c:v>793.5</c:v>
                </c:pt>
                <c:pt idx="282">
                  <c:v>-339.25</c:v>
                </c:pt>
                <c:pt idx="283">
                  <c:v>-18.9375</c:v>
                </c:pt>
                <c:pt idx="284">
                  <c:v>-98.875</c:v>
                </c:pt>
                <c:pt idx="285">
                  <c:v>-2712.375</c:v>
                </c:pt>
                <c:pt idx="286">
                  <c:v>618.5625</c:v>
                </c:pt>
                <c:pt idx="287">
                  <c:v>4685.625</c:v>
                </c:pt>
                <c:pt idx="288">
                  <c:v>-895.125</c:v>
                </c:pt>
                <c:pt idx="289">
                  <c:v>-3558.1875</c:v>
                </c:pt>
                <c:pt idx="290">
                  <c:v>328.625</c:v>
                </c:pt>
                <c:pt idx="291">
                  <c:v>762.4375</c:v>
                </c:pt>
                <c:pt idx="292">
                  <c:v>415.9375</c:v>
                </c:pt>
                <c:pt idx="293">
                  <c:v>1078.625</c:v>
                </c:pt>
                <c:pt idx="294">
                  <c:v>-357.4375</c:v>
                </c:pt>
                <c:pt idx="295">
                  <c:v>-383.25</c:v>
                </c:pt>
                <c:pt idx="296">
                  <c:v>-44.125</c:v>
                </c:pt>
                <c:pt idx="297">
                  <c:v>-2580.5625</c:v>
                </c:pt>
                <c:pt idx="298">
                  <c:v>329.3125</c:v>
                </c:pt>
                <c:pt idx="299">
                  <c:v>4534.875</c:v>
                </c:pt>
                <c:pt idx="300">
                  <c:v>-538.9375</c:v>
                </c:pt>
                <c:pt idx="301">
                  <c:v>-3217.0625</c:v>
                </c:pt>
                <c:pt idx="302">
                  <c:v>192.0625</c:v>
                </c:pt>
                <c:pt idx="303">
                  <c:v>480.1875</c:v>
                </c:pt>
                <c:pt idx="304">
                  <c:v>383.6875</c:v>
                </c:pt>
                <c:pt idx="305">
                  <c:v>1180.1875</c:v>
                </c:pt>
                <c:pt idx="306">
                  <c:v>-247.6875</c:v>
                </c:pt>
                <c:pt idx="307">
                  <c:v>-349.125</c:v>
                </c:pt>
                <c:pt idx="308">
                  <c:v>-190.5625</c:v>
                </c:pt>
                <c:pt idx="309">
                  <c:v>-2801.875</c:v>
                </c:pt>
                <c:pt idx="310">
                  <c:v>509.9375</c:v>
                </c:pt>
                <c:pt idx="311">
                  <c:v>5077</c:v>
                </c:pt>
                <c:pt idx="312">
                  <c:v>-774.875</c:v>
                </c:pt>
                <c:pt idx="313">
                  <c:v>-4021.5</c:v>
                </c:pt>
                <c:pt idx="314">
                  <c:v>393.25</c:v>
                </c:pt>
                <c:pt idx="315">
                  <c:v>1191.875</c:v>
                </c:pt>
                <c:pt idx="316">
                  <c:v>251.75</c:v>
                </c:pt>
                <c:pt idx="317">
                  <c:v>858.4375</c:v>
                </c:pt>
                <c:pt idx="318">
                  <c:v>-137.8125</c:v>
                </c:pt>
                <c:pt idx="319">
                  <c:v>-222.0625</c:v>
                </c:pt>
                <c:pt idx="320">
                  <c:v>-208.125</c:v>
                </c:pt>
                <c:pt idx="321">
                  <c:v>-3306.3125</c:v>
                </c:pt>
                <c:pt idx="322">
                  <c:v>394.1875</c:v>
                </c:pt>
                <c:pt idx="323">
                  <c:v>5779.8125</c:v>
                </c:pt>
                <c:pt idx="324">
                  <c:v>-787.5</c:v>
                </c:pt>
                <c:pt idx="325">
                  <c:v>-3997.875</c:v>
                </c:pt>
                <c:pt idx="326">
                  <c:v>777.125</c:v>
                </c:pt>
                <c:pt idx="327">
                  <c:v>512.75</c:v>
                </c:pt>
                <c:pt idx="328">
                  <c:v>-247.3125</c:v>
                </c:pt>
                <c:pt idx="329">
                  <c:v>1357.125</c:v>
                </c:pt>
                <c:pt idx="330">
                  <c:v>66.75</c:v>
                </c:pt>
                <c:pt idx="331">
                  <c:v>-135.625</c:v>
                </c:pt>
                <c:pt idx="332">
                  <c:v>-116.1875</c:v>
                </c:pt>
                <c:pt idx="333">
                  <c:v>-4195.125</c:v>
                </c:pt>
                <c:pt idx="334">
                  <c:v>368.5625</c:v>
                </c:pt>
                <c:pt idx="335">
                  <c:v>7303.6875</c:v>
                </c:pt>
                <c:pt idx="336">
                  <c:v>-962.625</c:v>
                </c:pt>
                <c:pt idx="337">
                  <c:v>-5492.0625</c:v>
                </c:pt>
                <c:pt idx="338">
                  <c:v>809</c:v>
                </c:pt>
                <c:pt idx="339">
                  <c:v>1329.5625</c:v>
                </c:pt>
                <c:pt idx="340">
                  <c:v>-17.6875</c:v>
                </c:pt>
                <c:pt idx="341">
                  <c:v>1418.375</c:v>
                </c:pt>
                <c:pt idx="342">
                  <c:v>-97.8125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E-C24F-A909-8B511395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09247"/>
        <c:axId val="2139802367"/>
      </c:scatterChart>
      <c:valAx>
        <c:axId val="212910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802367"/>
        <c:crosses val="autoZero"/>
        <c:crossBetween val="midCat"/>
      </c:valAx>
      <c:valAx>
        <c:axId val="21398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10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'1.Кривая роста'!$G$2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'1.Кривая роста'!$G$3:$G$349</c:f>
              <c:numCache>
                <c:formatCode>General</c:formatCode>
                <c:ptCount val="347"/>
                <c:pt idx="0">
                  <c:v>0</c:v>
                </c:pt>
                <c:pt idx="1">
                  <c:v>0.21727748691099477</c:v>
                </c:pt>
                <c:pt idx="2">
                  <c:v>0.24364406779661016</c:v>
                </c:pt>
                <c:pt idx="3">
                  <c:v>0.22712418300653592</c:v>
                </c:pt>
                <c:pt idx="4">
                  <c:v>0.22399999999999995</c:v>
                </c:pt>
                <c:pt idx="5">
                  <c:v>0.19514767932489452</c:v>
                </c:pt>
                <c:pt idx="6">
                  <c:v>0.16071428571428578</c:v>
                </c:pt>
                <c:pt idx="7">
                  <c:v>0.19036697247706424</c:v>
                </c:pt>
                <c:pt idx="8">
                  <c:v>0.17058096415327559</c:v>
                </c:pt>
                <c:pt idx="9">
                  <c:v>0.11075268817204298</c:v>
                </c:pt>
                <c:pt idx="10">
                  <c:v>0.23743842364532014</c:v>
                </c:pt>
                <c:pt idx="11">
                  <c:v>0.11579320113314444</c:v>
                </c:pt>
                <c:pt idx="12">
                  <c:v>1.3040238450074517E-2</c:v>
                </c:pt>
                <c:pt idx="13">
                  <c:v>0.10573600552868011</c:v>
                </c:pt>
                <c:pt idx="14">
                  <c:v>8.1310679611650519E-2</c:v>
                </c:pt>
                <c:pt idx="15">
                  <c:v>5.4518950437317748E-2</c:v>
                </c:pt>
                <c:pt idx="16">
                  <c:v>9.8092643051771122E-2</c:v>
                </c:pt>
                <c:pt idx="17">
                  <c:v>9.036144578313253E-2</c:v>
                </c:pt>
                <c:pt idx="18">
                  <c:v>5.7239819004524913E-2</c:v>
                </c:pt>
                <c:pt idx="19">
                  <c:v>6.9158075601374547E-2</c:v>
                </c:pt>
                <c:pt idx="20">
                  <c:v>6.3586097946287501E-2</c:v>
                </c:pt>
                <c:pt idx="21">
                  <c:v>5.3584905660377422E-2</c:v>
                </c:pt>
                <c:pt idx="22">
                  <c:v>0.1583806818181818</c:v>
                </c:pt>
                <c:pt idx="23">
                  <c:v>2.964426877470356E-2</c:v>
                </c:pt>
                <c:pt idx="24">
                  <c:v>-5.4857898215465939E-2</c:v>
                </c:pt>
                <c:pt idx="25">
                  <c:v>9.1744548286604333E-2</c:v>
                </c:pt>
                <c:pt idx="26">
                  <c:v>9.0179806362378961E-2</c:v>
                </c:pt>
                <c:pt idx="27">
                  <c:v>8.8555152770585163E-2</c:v>
                </c:pt>
                <c:pt idx="28">
                  <c:v>0.10979297511049085</c:v>
                </c:pt>
                <c:pt idx="29">
                  <c:v>7.2409488139825243E-2</c:v>
                </c:pt>
                <c:pt idx="30">
                  <c:v>4.004004004004004E-2</c:v>
                </c:pt>
                <c:pt idx="31">
                  <c:v>6.242796772954283E-2</c:v>
                </c:pt>
                <c:pt idx="32">
                  <c:v>6.5456155890168274E-2</c:v>
                </c:pt>
                <c:pt idx="33">
                  <c:v>4.3061396131202731E-2</c:v>
                </c:pt>
                <c:pt idx="34">
                  <c:v>0.11450381679389313</c:v>
                </c:pt>
                <c:pt idx="35">
                  <c:v>2.6580557443915642E-2</c:v>
                </c:pt>
                <c:pt idx="36">
                  <c:v>-3.9019547953573631E-2</c:v>
                </c:pt>
                <c:pt idx="37">
                  <c:v>6.5897136177673912E-2</c:v>
                </c:pt>
                <c:pt idx="38">
                  <c:v>4.1677852348993301E-2</c:v>
                </c:pt>
                <c:pt idx="39">
                  <c:v>2.2973878097789655E-2</c:v>
                </c:pt>
                <c:pt idx="40">
                  <c:v>5.8193250352880824E-2</c:v>
                </c:pt>
                <c:pt idx="41">
                  <c:v>3.792403248924988E-2</c:v>
                </c:pt>
                <c:pt idx="42">
                  <c:v>-3.6782154722354329E-3</c:v>
                </c:pt>
                <c:pt idx="43">
                  <c:v>3.1889290012034103E-3</c:v>
                </c:pt>
                <c:pt idx="44">
                  <c:v>7.2515033604527495E-3</c:v>
                </c:pt>
                <c:pt idx="45">
                  <c:v>-7.767105419186543E-3</c:v>
                </c:pt>
                <c:pt idx="46">
                  <c:v>0.10401197604790421</c:v>
                </c:pt>
                <c:pt idx="47">
                  <c:v>-1.1307767944936086E-2</c:v>
                </c:pt>
                <c:pt idx="48">
                  <c:v>-0.1206896551724138</c:v>
                </c:pt>
                <c:pt idx="49">
                  <c:v>5.5420219244823384E-2</c:v>
                </c:pt>
                <c:pt idx="50">
                  <c:v>4.4296788482834998E-2</c:v>
                </c:pt>
                <c:pt idx="51">
                  <c:v>9.433962264150943E-3</c:v>
                </c:pt>
                <c:pt idx="52">
                  <c:v>5.0108695652173935E-2</c:v>
                </c:pt>
                <c:pt idx="53">
                  <c:v>3.9820781312927919E-2</c:v>
                </c:pt>
                <c:pt idx="54">
                  <c:v>-5.4549094184766743E-3</c:v>
                </c:pt>
                <c:pt idx="55">
                  <c:v>1.3794156571312239E-2</c:v>
                </c:pt>
                <c:pt idx="56">
                  <c:v>1.1596180081855421E-2</c:v>
                </c:pt>
                <c:pt idx="57">
                  <c:v>-1.4113905178411733E-2</c:v>
                </c:pt>
                <c:pt idx="58">
                  <c:v>0.10458007616756862</c:v>
                </c:pt>
                <c:pt idx="59">
                  <c:v>-4.0335857754362674E-3</c:v>
                </c:pt>
                <c:pt idx="60">
                  <c:v>-0.10870445344129552</c:v>
                </c:pt>
                <c:pt idx="61">
                  <c:v>3.5499999999999997E-2</c:v>
                </c:pt>
                <c:pt idx="62">
                  <c:v>1.8885741265344664E-2</c:v>
                </c:pt>
                <c:pt idx="63">
                  <c:v>-5.7692307692307696E-3</c:v>
                </c:pt>
                <c:pt idx="64">
                  <c:v>3.9159503342884434E-2</c:v>
                </c:pt>
                <c:pt idx="65">
                  <c:v>2.8074866310160429E-2</c:v>
                </c:pt>
                <c:pt idx="66">
                  <c:v>-3.1531531531531529E-2</c:v>
                </c:pt>
                <c:pt idx="67">
                  <c:v>9.5057034220532319E-4</c:v>
                </c:pt>
                <c:pt idx="68">
                  <c:v>3.1924460431654679E-2</c:v>
                </c:pt>
                <c:pt idx="69">
                  <c:v>2.3152270703472842E-2</c:v>
                </c:pt>
                <c:pt idx="70">
                  <c:v>0.15420962199312716</c:v>
                </c:pt>
                <c:pt idx="71">
                  <c:v>1.0121457489878543E-3</c:v>
                </c:pt>
                <c:pt idx="72">
                  <c:v>-0.12125107112253641</c:v>
                </c:pt>
                <c:pt idx="73">
                  <c:v>9.0909090909090912E-2</c:v>
                </c:pt>
                <c:pt idx="74">
                  <c:v>8.0866425992779781E-2</c:v>
                </c:pt>
                <c:pt idx="75">
                  <c:v>3.0569219957835559E-2</c:v>
                </c:pt>
                <c:pt idx="76">
                  <c:v>6.8953804347826081E-2</c:v>
                </c:pt>
                <c:pt idx="77">
                  <c:v>4.4895448954489547E-2</c:v>
                </c:pt>
                <c:pt idx="78">
                  <c:v>-5.5624227441285539E-3</c:v>
                </c:pt>
                <c:pt idx="79">
                  <c:v>2.0522388059701493E-2</c:v>
                </c:pt>
                <c:pt idx="80">
                  <c:v>3.2066508313539195E-2</c:v>
                </c:pt>
                <c:pt idx="81">
                  <c:v>3.0594405594405596E-2</c:v>
                </c:pt>
                <c:pt idx="82">
                  <c:v>0.15846841811067636</c:v>
                </c:pt>
                <c:pt idx="83">
                  <c:v>8.9794130530004377E-3</c:v>
                </c:pt>
                <c:pt idx="84">
                  <c:v>-0.12131147540983607</c:v>
                </c:pt>
                <c:pt idx="85">
                  <c:v>5.1114736269711802E-2</c:v>
                </c:pt>
                <c:pt idx="86">
                  <c:v>4.9554013875123884E-2</c:v>
                </c:pt>
                <c:pt idx="87">
                  <c:v>2.0353114271701816E-2</c:v>
                </c:pt>
                <c:pt idx="88">
                  <c:v>6.06853879105188E-2</c:v>
                </c:pt>
                <c:pt idx="89">
                  <c:v>4.3809938971229291E-2</c:v>
                </c:pt>
                <c:pt idx="90">
                  <c:v>-1.0860121633362294E-3</c:v>
                </c:pt>
                <c:pt idx="91">
                  <c:v>1.419833988641328E-2</c:v>
                </c:pt>
                <c:pt idx="92">
                  <c:v>2.8728348119983101E-2</c:v>
                </c:pt>
                <c:pt idx="93">
                  <c:v>2.9072164948453608E-2</c:v>
                </c:pt>
                <c:pt idx="94">
                  <c:v>0.11961722488038277</c:v>
                </c:pt>
                <c:pt idx="95">
                  <c:v>3.71900826446281E-2</c:v>
                </c:pt>
                <c:pt idx="96">
                  <c:v>-6.7691181851445292E-2</c:v>
                </c:pt>
                <c:pt idx="97">
                  <c:v>4.3502824858757061E-2</c:v>
                </c:pt>
                <c:pt idx="98">
                  <c:v>4.520917678812416E-2</c:v>
                </c:pt>
                <c:pt idx="99">
                  <c:v>1.5395141977420458E-2</c:v>
                </c:pt>
                <c:pt idx="100">
                  <c:v>5.9102815979043877E-2</c:v>
                </c:pt>
                <c:pt idx="101">
                  <c:v>4.7198538367844094E-2</c:v>
                </c:pt>
                <c:pt idx="102">
                  <c:v>1.3674197384066587E-2</c:v>
                </c:pt>
                <c:pt idx="103">
                  <c:v>6.0722748815165879E-3</c:v>
                </c:pt>
                <c:pt idx="104">
                  <c:v>2.0411160058737152E-2</c:v>
                </c:pt>
                <c:pt idx="105">
                  <c:v>2.4608819345661451E-2</c:v>
                </c:pt>
                <c:pt idx="106">
                  <c:v>0.14337618781442146</c:v>
                </c:pt>
                <c:pt idx="107">
                  <c:v>2.0039638846069147E-2</c:v>
                </c:pt>
                <c:pt idx="108">
                  <c:v>-0.10851063829787234</c:v>
                </c:pt>
                <c:pt idx="109">
                  <c:v>3.6375838926174499E-2</c:v>
                </c:pt>
                <c:pt idx="110">
                  <c:v>4.7754899528652937E-2</c:v>
                </c:pt>
                <c:pt idx="111">
                  <c:v>1.8978102189781021E-2</c:v>
                </c:pt>
                <c:pt idx="112">
                  <c:v>4.179603534750418E-2</c:v>
                </c:pt>
                <c:pt idx="113">
                  <c:v>4.5964125560538117E-2</c:v>
                </c:pt>
                <c:pt idx="114">
                  <c:v>5.5470959321296497E-3</c:v>
                </c:pt>
                <c:pt idx="115">
                  <c:v>-8.4238528042562631E-3</c:v>
                </c:pt>
                <c:pt idx="116">
                  <c:v>1.4930325149303252E-2</c:v>
                </c:pt>
                <c:pt idx="117">
                  <c:v>1.8618166164442531E-2</c:v>
                </c:pt>
                <c:pt idx="118">
                  <c:v>0.11631870472944184</c:v>
                </c:pt>
                <c:pt idx="119">
                  <c:v>1.7427675148135239E-4</c:v>
                </c:pt>
                <c:pt idx="120">
                  <c:v>-0.11041311754684838</c:v>
                </c:pt>
                <c:pt idx="121">
                  <c:v>3.0844501169963838E-2</c:v>
                </c:pt>
                <c:pt idx="122">
                  <c:v>4.0012033694344161E-2</c:v>
                </c:pt>
                <c:pt idx="123">
                  <c:v>2.3039215686274511E-2</c:v>
                </c:pt>
                <c:pt idx="124">
                  <c:v>4.30951924918598E-2</c:v>
                </c:pt>
                <c:pt idx="125">
                  <c:v>3.5495495495495494E-2</c:v>
                </c:pt>
                <c:pt idx="126">
                  <c:v>-5.2537845057880677E-3</c:v>
                </c:pt>
                <c:pt idx="127">
                  <c:v>-5.3724276088144233E-3</c:v>
                </c:pt>
                <c:pt idx="128">
                  <c:v>3.3567314614830812E-2</c:v>
                </c:pt>
                <c:pt idx="129">
                  <c:v>3.7005457025920875E-2</c:v>
                </c:pt>
                <c:pt idx="130">
                  <c:v>0.12353923205342238</c:v>
                </c:pt>
                <c:pt idx="131">
                  <c:v>-3.9488017429193901E-3</c:v>
                </c:pt>
                <c:pt idx="132">
                  <c:v>-0.10139919082939987</c:v>
                </c:pt>
                <c:pt idx="133">
                  <c:v>4.038430223090702E-2</c:v>
                </c:pt>
                <c:pt idx="134">
                  <c:v>2.3879900435594275E-2</c:v>
                </c:pt>
                <c:pt idx="135">
                  <c:v>7.4441687344913151E-3</c:v>
                </c:pt>
                <c:pt idx="136">
                  <c:v>4.2535254445125688E-2</c:v>
                </c:pt>
                <c:pt idx="137">
                  <c:v>3.2700271312294728E-2</c:v>
                </c:pt>
                <c:pt idx="138">
                  <c:v>-9.3096533944428527E-3</c:v>
                </c:pt>
                <c:pt idx="139">
                  <c:v>-4.6558998981521896E-3</c:v>
                </c:pt>
                <c:pt idx="140">
                  <c:v>2.5296328418618098E-3</c:v>
                </c:pt>
                <c:pt idx="141">
                  <c:v>9.2646207295888818E-3</c:v>
                </c:pt>
                <c:pt idx="142">
                  <c:v>0.13418961112688049</c:v>
                </c:pt>
                <c:pt idx="143">
                  <c:v>1.7047391749062394E-2</c:v>
                </c:pt>
                <c:pt idx="144">
                  <c:v>-9.0797713041110811E-2</c:v>
                </c:pt>
                <c:pt idx="145">
                  <c:v>5.0033489618218352E-2</c:v>
                </c:pt>
                <c:pt idx="146">
                  <c:v>3.3176819473619175E-2</c:v>
                </c:pt>
                <c:pt idx="147">
                  <c:v>-2.4993751562109475E-4</c:v>
                </c:pt>
                <c:pt idx="148">
                  <c:v>3.9250834466559525E-2</c:v>
                </c:pt>
                <c:pt idx="149">
                  <c:v>3.2534444830380919E-2</c:v>
                </c:pt>
                <c:pt idx="150">
                  <c:v>-1.2137325164720842E-3</c:v>
                </c:pt>
                <c:pt idx="151">
                  <c:v>1.0329619312906222E-2</c:v>
                </c:pt>
                <c:pt idx="152">
                  <c:v>4.8136821837127652E-3</c:v>
                </c:pt>
                <c:pt idx="153">
                  <c:v>5.8613952419262153E-3</c:v>
                </c:pt>
                <c:pt idx="154">
                  <c:v>0.14656813346769679</c:v>
                </c:pt>
                <c:pt idx="155">
                  <c:v>3.7547486527078366E-3</c:v>
                </c:pt>
                <c:pt idx="156">
                  <c:v>-0.11446317657497782</c:v>
                </c:pt>
                <c:pt idx="157">
                  <c:v>4.8514316585629387E-2</c:v>
                </c:pt>
                <c:pt idx="158">
                  <c:v>2.9150695985475084E-2</c:v>
                </c:pt>
                <c:pt idx="159">
                  <c:v>1.7441269195565951E-2</c:v>
                </c:pt>
                <c:pt idx="160">
                  <c:v>6.2055181827044947E-2</c:v>
                </c:pt>
                <c:pt idx="161">
                  <c:v>2.8182964163515217E-2</c:v>
                </c:pt>
                <c:pt idx="162">
                  <c:v>-1.162363318937793E-2</c:v>
                </c:pt>
                <c:pt idx="163">
                  <c:v>1.1241131484382199E-2</c:v>
                </c:pt>
                <c:pt idx="164">
                  <c:v>8.6725981845960278E-3</c:v>
                </c:pt>
                <c:pt idx="165">
                  <c:v>7.9666847727684238E-3</c:v>
                </c:pt>
                <c:pt idx="166">
                  <c:v>0.1423073520304344</c:v>
                </c:pt>
                <c:pt idx="167">
                  <c:v>4.4520788053004278E-3</c:v>
                </c:pt>
                <c:pt idx="168">
                  <c:v>-0.10962379702537182</c:v>
                </c:pt>
                <c:pt idx="169">
                  <c:v>4.3293357148932551E-2</c:v>
                </c:pt>
                <c:pt idx="170">
                  <c:v>2.9603149100257069E-2</c:v>
                </c:pt>
                <c:pt idx="171">
                  <c:v>1.3566511925724348E-2</c:v>
                </c:pt>
                <c:pt idx="172">
                  <c:v>4.7626495659654336E-2</c:v>
                </c:pt>
                <c:pt idx="173">
                  <c:v>2.7676487747957994E-2</c:v>
                </c:pt>
                <c:pt idx="174">
                  <c:v>-1.6314779270633396E-2</c:v>
                </c:pt>
                <c:pt idx="175">
                  <c:v>4.93594574227581E-3</c:v>
                </c:pt>
                <c:pt idx="176">
                  <c:v>2.6175330847408057E-2</c:v>
                </c:pt>
                <c:pt idx="177">
                  <c:v>3.4999284999285001E-2</c:v>
                </c:pt>
                <c:pt idx="178">
                  <c:v>0.15710289301310043</c:v>
                </c:pt>
                <c:pt idx="179">
                  <c:v>3.0928944112742726E-3</c:v>
                </c:pt>
                <c:pt idx="180">
                  <c:v>-0.10957281159027825</c:v>
                </c:pt>
                <c:pt idx="181">
                  <c:v>4.5623290347792105E-2</c:v>
                </c:pt>
                <c:pt idx="182">
                  <c:v>3.6606480336383876E-2</c:v>
                </c:pt>
                <c:pt idx="183">
                  <c:v>1.4239932277179828E-2</c:v>
                </c:pt>
                <c:pt idx="184">
                  <c:v>3.5360211500330467E-2</c:v>
                </c:pt>
                <c:pt idx="185">
                  <c:v>3.1470505221563645E-2</c:v>
                </c:pt>
                <c:pt idx="186">
                  <c:v>-1.3261628561774975E-2</c:v>
                </c:pt>
                <c:pt idx="187">
                  <c:v>-5.5091626072836927E-4</c:v>
                </c:pt>
                <c:pt idx="188">
                  <c:v>1.1246406223575173E-2</c:v>
                </c:pt>
                <c:pt idx="189">
                  <c:v>-3.995919061384118E-3</c:v>
                </c:pt>
                <c:pt idx="190">
                  <c:v>0.1147289464711899</c:v>
                </c:pt>
                <c:pt idx="191">
                  <c:v>-1.1046538443798718E-2</c:v>
                </c:pt>
                <c:pt idx="192">
                  <c:v>-0.1338571178223027</c:v>
                </c:pt>
                <c:pt idx="193">
                  <c:v>2.9535618200959176E-2</c:v>
                </c:pt>
                <c:pt idx="194">
                  <c:v>2.5125489547134425E-2</c:v>
                </c:pt>
                <c:pt idx="195">
                  <c:v>-3.3871952912432673E-3</c:v>
                </c:pt>
                <c:pt idx="196">
                  <c:v>3.4375520630865776E-2</c:v>
                </c:pt>
                <c:pt idx="197">
                  <c:v>2.2471034446926795E-2</c:v>
                </c:pt>
                <c:pt idx="198">
                  <c:v>-2.4162780839338704E-2</c:v>
                </c:pt>
                <c:pt idx="199">
                  <c:v>-9.2718843741478052E-4</c:v>
                </c:pt>
                <c:pt idx="200">
                  <c:v>1.2288990338677142E-2</c:v>
                </c:pt>
                <c:pt idx="201">
                  <c:v>1.0027662517289074E-2</c:v>
                </c:pt>
                <c:pt idx="202">
                  <c:v>0.13086130627114234</c:v>
                </c:pt>
                <c:pt idx="203">
                  <c:v>-5.8127334536450248E-3</c:v>
                </c:pt>
                <c:pt idx="204">
                  <c:v>-0.12699334671031787</c:v>
                </c:pt>
                <c:pt idx="205">
                  <c:v>4.3408529210706211E-2</c:v>
                </c:pt>
                <c:pt idx="206">
                  <c:v>3.2565933265335856E-2</c:v>
                </c:pt>
                <c:pt idx="207">
                  <c:v>-7.6137145102662344E-3</c:v>
                </c:pt>
                <c:pt idx="208">
                  <c:v>3.5430741160806745E-2</c:v>
                </c:pt>
                <c:pt idx="209">
                  <c:v>2.3996329433356275E-2</c:v>
                </c:pt>
                <c:pt idx="210">
                  <c:v>-2.4431418522860491E-2</c:v>
                </c:pt>
                <c:pt idx="211">
                  <c:v>-7.8542861273068962E-3</c:v>
                </c:pt>
                <c:pt idx="212">
                  <c:v>5.1669127101290537E-3</c:v>
                </c:pt>
                <c:pt idx="213">
                  <c:v>1.1611826418693372E-2</c:v>
                </c:pt>
                <c:pt idx="214">
                  <c:v>0.16422321511682025</c:v>
                </c:pt>
                <c:pt idx="215">
                  <c:v>-1.4575231027223749E-2</c:v>
                </c:pt>
                <c:pt idx="216">
                  <c:v>-0.17772993371716098</c:v>
                </c:pt>
                <c:pt idx="217">
                  <c:v>4.8452611218568663E-2</c:v>
                </c:pt>
                <c:pt idx="218">
                  <c:v>4.0554844969787854E-2</c:v>
                </c:pt>
                <c:pt idx="219">
                  <c:v>2.353568098050535E-3</c:v>
                </c:pt>
                <c:pt idx="220">
                  <c:v>3.5515167478818208E-2</c:v>
                </c:pt>
                <c:pt idx="221">
                  <c:v>1.6965654389526453E-2</c:v>
                </c:pt>
                <c:pt idx="222">
                  <c:v>-2.3010424612255276E-2</c:v>
                </c:pt>
                <c:pt idx="223">
                  <c:v>-2.8198342805084379E-3</c:v>
                </c:pt>
                <c:pt idx="224">
                  <c:v>1.1739389807397306E-2</c:v>
                </c:pt>
                <c:pt idx="225">
                  <c:v>1.7540886365562239E-2</c:v>
                </c:pt>
                <c:pt idx="226">
                  <c:v>0.18947563384919328</c:v>
                </c:pt>
                <c:pt idx="227">
                  <c:v>-8.3818464445731353E-3</c:v>
                </c:pt>
                <c:pt idx="228">
                  <c:v>-0.18472584856396868</c:v>
                </c:pt>
                <c:pt idx="229">
                  <c:v>3.6216508570477618E-2</c:v>
                </c:pt>
                <c:pt idx="230">
                  <c:v>3.4605877506179619E-2</c:v>
                </c:pt>
                <c:pt idx="231">
                  <c:v>1.7403100775193799E-2</c:v>
                </c:pt>
                <c:pt idx="232">
                  <c:v>3.2101572863369336E-2</c:v>
                </c:pt>
                <c:pt idx="233">
                  <c:v>5.4375500109114716E-3</c:v>
                </c:pt>
                <c:pt idx="234">
                  <c:v>-3.3278369060110925E-2</c:v>
                </c:pt>
                <c:pt idx="235">
                  <c:v>-1.3375845711175052E-2</c:v>
                </c:pt>
                <c:pt idx="236">
                  <c:v>2.086859516848746E-2</c:v>
                </c:pt>
                <c:pt idx="237">
                  <c:v>2.7086520165653098E-2</c:v>
                </c:pt>
                <c:pt idx="238">
                  <c:v>0.17573229379189739</c:v>
                </c:pt>
                <c:pt idx="239">
                  <c:v>-8.3401920438957479E-3</c:v>
                </c:pt>
                <c:pt idx="240">
                  <c:v>-0.18312220566318926</c:v>
                </c:pt>
                <c:pt idx="241">
                  <c:v>3.4804658151765588E-2</c:v>
                </c:pt>
                <c:pt idx="242">
                  <c:v>5.9352455302687068E-2</c:v>
                </c:pt>
                <c:pt idx="243">
                  <c:v>1.7151801771797776E-2</c:v>
                </c:pt>
                <c:pt idx="244">
                  <c:v>1.6149110116744608E-2</c:v>
                </c:pt>
                <c:pt idx="245">
                  <c:v>8.1649777318789137E-3</c:v>
                </c:pt>
                <c:pt idx="246">
                  <c:v>-2.9111118462403652E-2</c:v>
                </c:pt>
                <c:pt idx="247">
                  <c:v>-1.5106412098816123E-2</c:v>
                </c:pt>
                <c:pt idx="248">
                  <c:v>1.4363115927213248E-2</c:v>
                </c:pt>
                <c:pt idx="249">
                  <c:v>1.5697229705011806E-2</c:v>
                </c:pt>
                <c:pt idx="250">
                  <c:v>0.15812149224166391</c:v>
                </c:pt>
                <c:pt idx="251">
                  <c:v>-9.5212873284907188E-3</c:v>
                </c:pt>
                <c:pt idx="252">
                  <c:v>-0.17594379549686812</c:v>
                </c:pt>
                <c:pt idx="253">
                  <c:v>3.3344727397026153E-2</c:v>
                </c:pt>
                <c:pt idx="254">
                  <c:v>5.8629232039636665E-2</c:v>
                </c:pt>
                <c:pt idx="255">
                  <c:v>1.1928248398943759E-2</c:v>
                </c:pt>
                <c:pt idx="256">
                  <c:v>1.2069286068418443E-2</c:v>
                </c:pt>
                <c:pt idx="257">
                  <c:v>3.6025618217399038E-3</c:v>
                </c:pt>
                <c:pt idx="258">
                  <c:v>-4.5563586037213596E-2</c:v>
                </c:pt>
                <c:pt idx="259">
                  <c:v>-9.5244286968111051E-3</c:v>
                </c:pt>
                <c:pt idx="260">
                  <c:v>2.6245732719471327E-2</c:v>
                </c:pt>
                <c:pt idx="261">
                  <c:v>9.5101575264342313E-3</c:v>
                </c:pt>
                <c:pt idx="262">
                  <c:v>0.14897376021630923</c:v>
                </c:pt>
                <c:pt idx="263">
                  <c:v>-1.9187867856464782E-2</c:v>
                </c:pt>
                <c:pt idx="264">
                  <c:v>-0.17477125028290602</c:v>
                </c:pt>
                <c:pt idx="265">
                  <c:v>2.7342378292098964E-2</c:v>
                </c:pt>
                <c:pt idx="266">
                  <c:v>4.6749586422400589E-2</c:v>
                </c:pt>
                <c:pt idx="267">
                  <c:v>2.5278529249207319E-2</c:v>
                </c:pt>
                <c:pt idx="268">
                  <c:v>1.4805119255381036E-2</c:v>
                </c:pt>
                <c:pt idx="269">
                  <c:v>-6.766492442435372E-3</c:v>
                </c:pt>
                <c:pt idx="270">
                  <c:v>-4.7476475620188197E-2</c:v>
                </c:pt>
                <c:pt idx="271">
                  <c:v>-1.5384137245151665E-2</c:v>
                </c:pt>
                <c:pt idx="272">
                  <c:v>1.7942329312387956E-2</c:v>
                </c:pt>
                <c:pt idx="273">
                  <c:v>6.5353598944749231E-3</c:v>
                </c:pt>
                <c:pt idx="274">
                  <c:v>0.15070321168320988</c:v>
                </c:pt>
                <c:pt idx="275">
                  <c:v>-7.9132878732030964E-3</c:v>
                </c:pt>
                <c:pt idx="276">
                  <c:v>-0.1459736680955297</c:v>
                </c:pt>
                <c:pt idx="277">
                  <c:v>4.1936055265255512E-2</c:v>
                </c:pt>
                <c:pt idx="278">
                  <c:v>3.6956705444917047E-2</c:v>
                </c:pt>
                <c:pt idx="279">
                  <c:v>2.4234868619338577E-2</c:v>
                </c:pt>
                <c:pt idx="280">
                  <c:v>2.6160450764690098E-2</c:v>
                </c:pt>
                <c:pt idx="281">
                  <c:v>-1.7972793716024657E-2</c:v>
                </c:pt>
                <c:pt idx="282">
                  <c:v>-4.2381854658938921E-2</c:v>
                </c:pt>
                <c:pt idx="283">
                  <c:v>-6.3550345996328203E-4</c:v>
                </c:pt>
                <c:pt idx="284">
                  <c:v>4.7987054655023297E-3</c:v>
                </c:pt>
                <c:pt idx="285">
                  <c:v>4.9232146353744158E-3</c:v>
                </c:pt>
                <c:pt idx="286">
                  <c:v>0.16307501036054703</c:v>
                </c:pt>
                <c:pt idx="287">
                  <c:v>-1.8641964924086301E-2</c:v>
                </c:pt>
                <c:pt idx="288">
                  <c:v>-0.17513508802510022</c:v>
                </c:pt>
                <c:pt idx="289">
                  <c:v>4.8975969800264814E-2</c:v>
                </c:pt>
                <c:pt idx="290">
                  <c:v>4.9183355761365732E-2</c:v>
                </c:pt>
                <c:pt idx="291">
                  <c:v>2.2689611217335884E-2</c:v>
                </c:pt>
                <c:pt idx="292">
                  <c:v>2.8087905441165351E-2</c:v>
                </c:pt>
                <c:pt idx="293">
                  <c:v>-1.9370868914941865E-2</c:v>
                </c:pt>
                <c:pt idx="294">
                  <c:v>-5.7192761274393926E-2</c:v>
                </c:pt>
                <c:pt idx="295">
                  <c:v>-3.5041375778322868E-4</c:v>
                </c:pt>
                <c:pt idx="296">
                  <c:v>1.62167845033774E-2</c:v>
                </c:pt>
                <c:pt idx="297">
                  <c:v>1.044791693840816E-2</c:v>
                </c:pt>
                <c:pt idx="298">
                  <c:v>0.16556836902800659</c:v>
                </c:pt>
                <c:pt idx="299">
                  <c:v>1.6504873332421821E-3</c:v>
                </c:pt>
                <c:pt idx="300">
                  <c:v>-0.13781172309506112</c:v>
                </c:pt>
                <c:pt idx="301">
                  <c:v>4.1379225082214477E-2</c:v>
                </c:pt>
                <c:pt idx="302">
                  <c:v>3.4675668020016995E-2</c:v>
                </c:pt>
                <c:pt idx="303">
                  <c:v>1.973214079896729E-2</c:v>
                </c:pt>
                <c:pt idx="304">
                  <c:v>2.798575188311099E-2</c:v>
                </c:pt>
                <c:pt idx="305">
                  <c:v>-1.81360146571279E-2</c:v>
                </c:pt>
                <c:pt idx="306">
                  <c:v>-5.286115106217433E-2</c:v>
                </c:pt>
                <c:pt idx="307">
                  <c:v>-7.7241079199303741E-3</c:v>
                </c:pt>
                <c:pt idx="308">
                  <c:v>1.1586154067123091E-2</c:v>
                </c:pt>
                <c:pt idx="309">
                  <c:v>9.6971558159312105E-3</c:v>
                </c:pt>
                <c:pt idx="310">
                  <c:v>0.1553820870994248</c:v>
                </c:pt>
                <c:pt idx="311">
                  <c:v>-2.987277078946895E-3</c:v>
                </c:pt>
                <c:pt idx="312">
                  <c:v>-0.14796630622530346</c:v>
                </c:pt>
                <c:pt idx="313">
                  <c:v>4.7152942269286145E-2</c:v>
                </c:pt>
                <c:pt idx="314">
                  <c:v>5.36223124082549E-2</c:v>
                </c:pt>
                <c:pt idx="315">
                  <c:v>1.6677076826983137E-2</c:v>
                </c:pt>
                <c:pt idx="316">
                  <c:v>1.3750365146267162E-2</c:v>
                </c:pt>
                <c:pt idx="317">
                  <c:v>-1.4357218124341412E-2</c:v>
                </c:pt>
                <c:pt idx="318">
                  <c:v>-4.7162914704680814E-2</c:v>
                </c:pt>
                <c:pt idx="319">
                  <c:v>-1.0764885122661862E-2</c:v>
                </c:pt>
                <c:pt idx="320">
                  <c:v>1.7434838936343077E-2</c:v>
                </c:pt>
                <c:pt idx="321">
                  <c:v>7.9915787664611489E-3</c:v>
                </c:pt>
                <c:pt idx="322">
                  <c:v>0.16949335637895646</c:v>
                </c:pt>
                <c:pt idx="323">
                  <c:v>3.1250502096756053E-3</c:v>
                </c:pt>
                <c:pt idx="324">
                  <c:v>-0.1604962077387839</c:v>
                </c:pt>
                <c:pt idx="325">
                  <c:v>4.5220813847683942E-2</c:v>
                </c:pt>
                <c:pt idx="326">
                  <c:v>2.0108738321425769E-2</c:v>
                </c:pt>
                <c:pt idx="327">
                  <c:v>-2.0382914858232265E-3</c:v>
                </c:pt>
                <c:pt idx="328">
                  <c:v>2.7755335290756102E-2</c:v>
                </c:pt>
                <c:pt idx="329">
                  <c:v>-5.7748019108646853E-3</c:v>
                </c:pt>
                <c:pt idx="330">
                  <c:v>-4.4610629175391367E-2</c:v>
                </c:pt>
                <c:pt idx="331">
                  <c:v>-9.2971520913345505E-3</c:v>
                </c:pt>
                <c:pt idx="332">
                  <c:v>1.9184311496376297E-2</c:v>
                </c:pt>
                <c:pt idx="333">
                  <c:v>1.5139586992066856E-4</c:v>
                </c:pt>
                <c:pt idx="334">
                  <c:v>0.20029833177740797</c:v>
                </c:pt>
                <c:pt idx="335">
                  <c:v>1.7465862178469354E-3</c:v>
                </c:pt>
                <c:pt idx="336">
                  <c:v>-0.18225422085790452</c:v>
                </c:pt>
                <c:pt idx="337">
                  <c:v>5.5554471100353317E-2</c:v>
                </c:pt>
                <c:pt idx="338">
                  <c:v>4.877010578177076E-2</c:v>
                </c:pt>
                <c:pt idx="339">
                  <c:v>8.504963436605787E-3</c:v>
                </c:pt>
                <c:pt idx="340">
                  <c:v>1.9298214381086327E-2</c:v>
                </c:pt>
                <c:pt idx="341">
                  <c:v>-8.5145112449389274E-3</c:v>
                </c:pt>
                <c:pt idx="342">
                  <c:v>-5.8247235816566975E-2</c:v>
                </c:pt>
                <c:pt idx="343">
                  <c:v>-4.6127399484289944E-3</c:v>
                </c:pt>
                <c:pt idx="344">
                  <c:v>2.0973906047141003E-2</c:v>
                </c:pt>
                <c:pt idx="345">
                  <c:v>8.7101319328807478E-3</c:v>
                </c:pt>
                <c:pt idx="3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2-F94C-8EB2-A7CF2C31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917775"/>
        <c:axId val="2144889615"/>
      </c:scatterChart>
      <c:valAx>
        <c:axId val="202191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889615"/>
        <c:crosses val="autoZero"/>
        <c:crossBetween val="midCat"/>
      </c:valAx>
      <c:valAx>
        <c:axId val="21448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191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'4. Модель Х-У'!$C$3:$C$349</c:f>
              <c:numCache>
                <c:formatCode>General</c:formatCode>
                <c:ptCount val="347"/>
                <c:pt idx="0">
                  <c:v>15.3</c:v>
                </c:pt>
                <c:pt idx="1">
                  <c:v>19.100000000000001</c:v>
                </c:pt>
                <c:pt idx="2">
                  <c:v>23.6</c:v>
                </c:pt>
                <c:pt idx="3">
                  <c:v>30.6</c:v>
                </c:pt>
                <c:pt idx="4">
                  <c:v>37.5</c:v>
                </c:pt>
                <c:pt idx="5">
                  <c:v>47.4</c:v>
                </c:pt>
                <c:pt idx="6">
                  <c:v>56</c:v>
                </c:pt>
                <c:pt idx="7">
                  <c:v>65.400000000000006</c:v>
                </c:pt>
                <c:pt idx="8">
                  <c:v>80.900000000000006</c:v>
                </c:pt>
                <c:pt idx="9">
                  <c:v>93</c:v>
                </c:pt>
                <c:pt idx="10">
                  <c:v>101.5</c:v>
                </c:pt>
                <c:pt idx="11">
                  <c:v>141.19999999999999</c:v>
                </c:pt>
                <c:pt idx="12">
                  <c:v>134.19999999999999</c:v>
                </c:pt>
                <c:pt idx="13">
                  <c:v>144.69999999999999</c:v>
                </c:pt>
                <c:pt idx="14">
                  <c:v>164.8</c:v>
                </c:pt>
                <c:pt idx="15">
                  <c:v>171.5</c:v>
                </c:pt>
                <c:pt idx="16">
                  <c:v>183.5</c:v>
                </c:pt>
                <c:pt idx="17">
                  <c:v>207.5</c:v>
                </c:pt>
                <c:pt idx="18">
                  <c:v>221</c:v>
                </c:pt>
                <c:pt idx="19">
                  <c:v>232.8</c:v>
                </c:pt>
                <c:pt idx="20">
                  <c:v>253.2</c:v>
                </c:pt>
                <c:pt idx="21">
                  <c:v>265</c:v>
                </c:pt>
                <c:pt idx="22">
                  <c:v>281.60000000000002</c:v>
                </c:pt>
                <c:pt idx="23">
                  <c:v>354.2</c:v>
                </c:pt>
                <c:pt idx="24">
                  <c:v>302.60000000000002</c:v>
                </c:pt>
                <c:pt idx="25">
                  <c:v>321</c:v>
                </c:pt>
                <c:pt idx="26">
                  <c:v>361.5</c:v>
                </c:pt>
                <c:pt idx="27">
                  <c:v>386.2</c:v>
                </c:pt>
                <c:pt idx="28">
                  <c:v>429.9</c:v>
                </c:pt>
                <c:pt idx="29">
                  <c:v>480.6</c:v>
                </c:pt>
                <c:pt idx="30">
                  <c:v>499.5</c:v>
                </c:pt>
                <c:pt idx="31">
                  <c:v>520.6</c:v>
                </c:pt>
                <c:pt idx="32">
                  <c:v>564.5</c:v>
                </c:pt>
                <c:pt idx="33">
                  <c:v>594.5</c:v>
                </c:pt>
                <c:pt idx="34">
                  <c:v>615.70000000000005</c:v>
                </c:pt>
                <c:pt idx="35">
                  <c:v>735.5</c:v>
                </c:pt>
                <c:pt idx="36">
                  <c:v>654.79999999999995</c:v>
                </c:pt>
                <c:pt idx="37">
                  <c:v>684.4</c:v>
                </c:pt>
                <c:pt idx="38">
                  <c:v>745</c:v>
                </c:pt>
                <c:pt idx="39">
                  <c:v>746.5</c:v>
                </c:pt>
                <c:pt idx="40">
                  <c:v>779.3</c:v>
                </c:pt>
                <c:pt idx="41">
                  <c:v>837.2</c:v>
                </c:pt>
                <c:pt idx="42">
                  <c:v>842.8</c:v>
                </c:pt>
                <c:pt idx="43">
                  <c:v>831</c:v>
                </c:pt>
                <c:pt idx="44">
                  <c:v>848.1</c:v>
                </c:pt>
                <c:pt idx="45">
                  <c:v>843.3</c:v>
                </c:pt>
                <c:pt idx="46">
                  <c:v>835</c:v>
                </c:pt>
                <c:pt idx="47">
                  <c:v>1017</c:v>
                </c:pt>
                <c:pt idx="48">
                  <c:v>812</c:v>
                </c:pt>
                <c:pt idx="49">
                  <c:v>821</c:v>
                </c:pt>
                <c:pt idx="50">
                  <c:v>903</c:v>
                </c:pt>
                <c:pt idx="51">
                  <c:v>901</c:v>
                </c:pt>
                <c:pt idx="52">
                  <c:v>920</c:v>
                </c:pt>
                <c:pt idx="53">
                  <c:v>993.2</c:v>
                </c:pt>
                <c:pt idx="54">
                  <c:v>999.1</c:v>
                </c:pt>
                <c:pt idx="55">
                  <c:v>982.3</c:v>
                </c:pt>
                <c:pt idx="56">
                  <c:v>1026.2</c:v>
                </c:pt>
                <c:pt idx="57">
                  <c:v>1006.1</c:v>
                </c:pt>
                <c:pt idx="58">
                  <c:v>997.8</c:v>
                </c:pt>
                <c:pt idx="59">
                  <c:v>1214.8</c:v>
                </c:pt>
                <c:pt idx="60">
                  <c:v>988</c:v>
                </c:pt>
                <c:pt idx="61">
                  <c:v>1000</c:v>
                </c:pt>
                <c:pt idx="62">
                  <c:v>1059</c:v>
                </c:pt>
                <c:pt idx="63">
                  <c:v>1040</c:v>
                </c:pt>
                <c:pt idx="64">
                  <c:v>1047</c:v>
                </c:pt>
                <c:pt idx="65">
                  <c:v>1122</c:v>
                </c:pt>
                <c:pt idx="66">
                  <c:v>1110</c:v>
                </c:pt>
                <c:pt idx="67">
                  <c:v>1052</c:v>
                </c:pt>
                <c:pt idx="68">
                  <c:v>1112</c:v>
                </c:pt>
                <c:pt idx="69">
                  <c:v>1123</c:v>
                </c:pt>
                <c:pt idx="70">
                  <c:v>1164</c:v>
                </c:pt>
                <c:pt idx="71">
                  <c:v>1482</c:v>
                </c:pt>
                <c:pt idx="72">
                  <c:v>1167</c:v>
                </c:pt>
                <c:pt idx="73">
                  <c:v>1199</c:v>
                </c:pt>
                <c:pt idx="74">
                  <c:v>1385</c:v>
                </c:pt>
                <c:pt idx="75">
                  <c:v>1423</c:v>
                </c:pt>
                <c:pt idx="76">
                  <c:v>1472</c:v>
                </c:pt>
                <c:pt idx="77">
                  <c:v>1626</c:v>
                </c:pt>
                <c:pt idx="78">
                  <c:v>1618</c:v>
                </c:pt>
                <c:pt idx="79">
                  <c:v>1608</c:v>
                </c:pt>
                <c:pt idx="80">
                  <c:v>1684</c:v>
                </c:pt>
                <c:pt idx="81">
                  <c:v>1716</c:v>
                </c:pt>
                <c:pt idx="82">
                  <c:v>1789</c:v>
                </c:pt>
                <c:pt idx="83">
                  <c:v>2283</c:v>
                </c:pt>
                <c:pt idx="84">
                  <c:v>1830</c:v>
                </c:pt>
                <c:pt idx="85">
                  <c:v>1839</c:v>
                </c:pt>
                <c:pt idx="86">
                  <c:v>2018</c:v>
                </c:pt>
                <c:pt idx="87">
                  <c:v>2039</c:v>
                </c:pt>
                <c:pt idx="88">
                  <c:v>2101</c:v>
                </c:pt>
                <c:pt idx="89">
                  <c:v>2294</c:v>
                </c:pt>
                <c:pt idx="90">
                  <c:v>2302</c:v>
                </c:pt>
                <c:pt idx="91">
                  <c:v>2289</c:v>
                </c:pt>
                <c:pt idx="92">
                  <c:v>2367</c:v>
                </c:pt>
                <c:pt idx="93">
                  <c:v>2425</c:v>
                </c:pt>
                <c:pt idx="94">
                  <c:v>2508</c:v>
                </c:pt>
                <c:pt idx="95">
                  <c:v>3025</c:v>
                </c:pt>
                <c:pt idx="96">
                  <c:v>2733</c:v>
                </c:pt>
                <c:pt idx="97">
                  <c:v>2655</c:v>
                </c:pt>
                <c:pt idx="98">
                  <c:v>2964</c:v>
                </c:pt>
                <c:pt idx="99">
                  <c:v>2923</c:v>
                </c:pt>
                <c:pt idx="100">
                  <c:v>3054</c:v>
                </c:pt>
                <c:pt idx="101">
                  <c:v>3284</c:v>
                </c:pt>
                <c:pt idx="102">
                  <c:v>3364</c:v>
                </c:pt>
                <c:pt idx="103">
                  <c:v>3376</c:v>
                </c:pt>
                <c:pt idx="104">
                  <c:v>3405</c:v>
                </c:pt>
                <c:pt idx="105">
                  <c:v>3515</c:v>
                </c:pt>
                <c:pt idx="106">
                  <c:v>3578</c:v>
                </c:pt>
                <c:pt idx="107">
                  <c:v>4541</c:v>
                </c:pt>
                <c:pt idx="108">
                  <c:v>3760</c:v>
                </c:pt>
                <c:pt idx="109">
                  <c:v>3725</c:v>
                </c:pt>
                <c:pt idx="110">
                  <c:v>4031</c:v>
                </c:pt>
                <c:pt idx="111">
                  <c:v>4110</c:v>
                </c:pt>
                <c:pt idx="112">
                  <c:v>4187</c:v>
                </c:pt>
                <c:pt idx="113">
                  <c:v>4460</c:v>
                </c:pt>
                <c:pt idx="114">
                  <c:v>4597</c:v>
                </c:pt>
                <c:pt idx="115">
                  <c:v>4511</c:v>
                </c:pt>
                <c:pt idx="116">
                  <c:v>4521</c:v>
                </c:pt>
                <c:pt idx="117">
                  <c:v>4646</c:v>
                </c:pt>
                <c:pt idx="118">
                  <c:v>4694</c:v>
                </c:pt>
                <c:pt idx="119">
                  <c:v>5738</c:v>
                </c:pt>
                <c:pt idx="120">
                  <c:v>4696</c:v>
                </c:pt>
                <c:pt idx="121">
                  <c:v>4701</c:v>
                </c:pt>
                <c:pt idx="122">
                  <c:v>4986</c:v>
                </c:pt>
                <c:pt idx="123">
                  <c:v>5100</c:v>
                </c:pt>
                <c:pt idx="124">
                  <c:v>5221</c:v>
                </c:pt>
                <c:pt idx="125">
                  <c:v>5550</c:v>
                </c:pt>
                <c:pt idx="126">
                  <c:v>5615</c:v>
                </c:pt>
                <c:pt idx="127">
                  <c:v>5491</c:v>
                </c:pt>
                <c:pt idx="128">
                  <c:v>5556</c:v>
                </c:pt>
                <c:pt idx="129">
                  <c:v>5864</c:v>
                </c:pt>
                <c:pt idx="130">
                  <c:v>5990</c:v>
                </c:pt>
                <c:pt idx="131">
                  <c:v>7344</c:v>
                </c:pt>
                <c:pt idx="132">
                  <c:v>5932</c:v>
                </c:pt>
                <c:pt idx="133">
                  <c:v>6141</c:v>
                </c:pt>
                <c:pt idx="134">
                  <c:v>6428</c:v>
                </c:pt>
                <c:pt idx="135">
                  <c:v>6448</c:v>
                </c:pt>
                <c:pt idx="136">
                  <c:v>6524</c:v>
                </c:pt>
                <c:pt idx="137">
                  <c:v>7003</c:v>
                </c:pt>
                <c:pt idx="138">
                  <c:v>6982</c:v>
                </c:pt>
                <c:pt idx="139">
                  <c:v>6873</c:v>
                </c:pt>
                <c:pt idx="140">
                  <c:v>6918</c:v>
                </c:pt>
                <c:pt idx="141">
                  <c:v>6908</c:v>
                </c:pt>
                <c:pt idx="142">
                  <c:v>7046</c:v>
                </c:pt>
                <c:pt idx="143">
                  <c:v>8799</c:v>
                </c:pt>
                <c:pt idx="144">
                  <c:v>7346</c:v>
                </c:pt>
                <c:pt idx="145">
                  <c:v>7465</c:v>
                </c:pt>
                <c:pt idx="146">
                  <c:v>8093</c:v>
                </c:pt>
                <c:pt idx="147">
                  <c:v>8002</c:v>
                </c:pt>
                <c:pt idx="148">
                  <c:v>8089</c:v>
                </c:pt>
                <c:pt idx="149">
                  <c:v>8637</c:v>
                </c:pt>
                <c:pt idx="150">
                  <c:v>8651</c:v>
                </c:pt>
                <c:pt idx="151">
                  <c:v>8616</c:v>
                </c:pt>
                <c:pt idx="152">
                  <c:v>8829</c:v>
                </c:pt>
                <c:pt idx="153">
                  <c:v>8701</c:v>
                </c:pt>
                <c:pt idx="154">
                  <c:v>8931</c:v>
                </c:pt>
                <c:pt idx="155">
                  <c:v>11319</c:v>
                </c:pt>
                <c:pt idx="156">
                  <c:v>9016</c:v>
                </c:pt>
                <c:pt idx="157">
                  <c:v>9255</c:v>
                </c:pt>
                <c:pt idx="158">
                  <c:v>9914</c:v>
                </c:pt>
                <c:pt idx="159">
                  <c:v>9833</c:v>
                </c:pt>
                <c:pt idx="160">
                  <c:v>10257</c:v>
                </c:pt>
                <c:pt idx="161">
                  <c:v>11106</c:v>
                </c:pt>
                <c:pt idx="162">
                  <c:v>10883</c:v>
                </c:pt>
                <c:pt idx="163">
                  <c:v>10853</c:v>
                </c:pt>
                <c:pt idx="164">
                  <c:v>11127</c:v>
                </c:pt>
                <c:pt idx="165">
                  <c:v>11046</c:v>
                </c:pt>
                <c:pt idx="166">
                  <c:v>11303</c:v>
                </c:pt>
                <c:pt idx="167">
                  <c:v>14263</c:v>
                </c:pt>
                <c:pt idx="168">
                  <c:v>11430</c:v>
                </c:pt>
                <c:pt idx="169">
                  <c:v>11757</c:v>
                </c:pt>
                <c:pt idx="170">
                  <c:v>12448</c:v>
                </c:pt>
                <c:pt idx="171">
                  <c:v>12494</c:v>
                </c:pt>
                <c:pt idx="172">
                  <c:v>12787</c:v>
                </c:pt>
                <c:pt idx="173">
                  <c:v>13712</c:v>
                </c:pt>
                <c:pt idx="174">
                  <c:v>13546</c:v>
                </c:pt>
                <c:pt idx="175">
                  <c:v>13270</c:v>
                </c:pt>
                <c:pt idx="176">
                  <c:v>13677</c:v>
                </c:pt>
                <c:pt idx="177">
                  <c:v>13986</c:v>
                </c:pt>
                <c:pt idx="178">
                  <c:v>14656</c:v>
                </c:pt>
                <c:pt idx="179">
                  <c:v>18591</c:v>
                </c:pt>
                <c:pt idx="180">
                  <c:v>14771</c:v>
                </c:pt>
                <c:pt idx="181">
                  <c:v>15354</c:v>
                </c:pt>
                <c:pt idx="182">
                  <c:v>16172</c:v>
                </c:pt>
                <c:pt idx="183">
                  <c:v>16538</c:v>
                </c:pt>
                <c:pt idx="184">
                  <c:v>16643</c:v>
                </c:pt>
                <c:pt idx="185">
                  <c:v>17715</c:v>
                </c:pt>
                <c:pt idx="186">
                  <c:v>17758</c:v>
                </c:pt>
                <c:pt idx="187">
                  <c:v>17244</c:v>
                </c:pt>
                <c:pt idx="188">
                  <c:v>17739</c:v>
                </c:pt>
                <c:pt idx="189">
                  <c:v>17643</c:v>
                </c:pt>
                <c:pt idx="190">
                  <c:v>17598</c:v>
                </c:pt>
                <c:pt idx="191">
                  <c:v>21681</c:v>
                </c:pt>
                <c:pt idx="192">
                  <c:v>17119</c:v>
                </c:pt>
                <c:pt idx="193">
                  <c:v>17098</c:v>
                </c:pt>
                <c:pt idx="194">
                  <c:v>18129</c:v>
                </c:pt>
                <c:pt idx="195">
                  <c:v>18009</c:v>
                </c:pt>
                <c:pt idx="196">
                  <c:v>18007</c:v>
                </c:pt>
                <c:pt idx="197">
                  <c:v>19247</c:v>
                </c:pt>
                <c:pt idx="198">
                  <c:v>18872</c:v>
                </c:pt>
                <c:pt idx="199">
                  <c:v>18335</c:v>
                </c:pt>
                <c:pt idx="200">
                  <c:v>18838</c:v>
                </c:pt>
                <c:pt idx="201">
                  <c:v>18798</c:v>
                </c:pt>
                <c:pt idx="202">
                  <c:v>19215</c:v>
                </c:pt>
                <c:pt idx="203">
                  <c:v>23827</c:v>
                </c:pt>
                <c:pt idx="204">
                  <c:v>18938</c:v>
                </c:pt>
                <c:pt idx="205">
                  <c:v>19017</c:v>
                </c:pt>
                <c:pt idx="206">
                  <c:v>20589</c:v>
                </c:pt>
                <c:pt idx="207">
                  <c:v>20358</c:v>
                </c:pt>
                <c:pt idx="208">
                  <c:v>20279</c:v>
                </c:pt>
                <c:pt idx="209">
                  <c:v>21795</c:v>
                </c:pt>
                <c:pt idx="210">
                  <c:v>21325</c:v>
                </c:pt>
                <c:pt idx="211">
                  <c:v>20753</c:v>
                </c:pt>
                <c:pt idx="212">
                  <c:v>20999</c:v>
                </c:pt>
                <c:pt idx="213">
                  <c:v>20970</c:v>
                </c:pt>
                <c:pt idx="214">
                  <c:v>21486</c:v>
                </c:pt>
                <c:pt idx="215">
                  <c:v>28027</c:v>
                </c:pt>
                <c:pt idx="216">
                  <c:v>20669</c:v>
                </c:pt>
                <c:pt idx="217">
                  <c:v>20680</c:v>
                </c:pt>
                <c:pt idx="218">
                  <c:v>22673</c:v>
                </c:pt>
                <c:pt idx="219">
                  <c:v>22519</c:v>
                </c:pt>
                <c:pt idx="220">
                  <c:v>22779</c:v>
                </c:pt>
                <c:pt idx="221">
                  <c:v>24137</c:v>
                </c:pt>
                <c:pt idx="222">
                  <c:v>23598</c:v>
                </c:pt>
                <c:pt idx="223">
                  <c:v>23051</c:v>
                </c:pt>
                <c:pt idx="224">
                  <c:v>23468</c:v>
                </c:pt>
                <c:pt idx="225">
                  <c:v>23602</c:v>
                </c:pt>
                <c:pt idx="226">
                  <c:v>24296</c:v>
                </c:pt>
                <c:pt idx="227">
                  <c:v>32809</c:v>
                </c:pt>
                <c:pt idx="228">
                  <c:v>23746</c:v>
                </c:pt>
                <c:pt idx="229">
                  <c:v>24036</c:v>
                </c:pt>
                <c:pt idx="230">
                  <c:v>25487</c:v>
                </c:pt>
                <c:pt idx="231">
                  <c:v>25800</c:v>
                </c:pt>
                <c:pt idx="232">
                  <c:v>26385</c:v>
                </c:pt>
                <c:pt idx="233">
                  <c:v>27494</c:v>
                </c:pt>
                <c:pt idx="234">
                  <c:v>26684</c:v>
                </c:pt>
                <c:pt idx="235">
                  <c:v>25718</c:v>
                </c:pt>
                <c:pt idx="236">
                  <c:v>25996</c:v>
                </c:pt>
                <c:pt idx="237">
                  <c:v>26803</c:v>
                </c:pt>
                <c:pt idx="238">
                  <c:v>27448</c:v>
                </c:pt>
                <c:pt idx="239">
                  <c:v>36450</c:v>
                </c:pt>
                <c:pt idx="240">
                  <c:v>26840</c:v>
                </c:pt>
                <c:pt idx="241">
                  <c:v>26620</c:v>
                </c:pt>
                <c:pt idx="242">
                  <c:v>28693</c:v>
                </c:pt>
                <c:pt idx="243">
                  <c:v>30026</c:v>
                </c:pt>
                <c:pt idx="244">
                  <c:v>29723</c:v>
                </c:pt>
                <c:pt idx="245">
                  <c:v>30986</c:v>
                </c:pt>
                <c:pt idx="246">
                  <c:v>30229</c:v>
                </c:pt>
                <c:pt idx="247">
                  <c:v>29226</c:v>
                </c:pt>
                <c:pt idx="248">
                  <c:v>29346</c:v>
                </c:pt>
                <c:pt idx="249">
                  <c:v>30069</c:v>
                </c:pt>
                <c:pt idx="250">
                  <c:v>30290</c:v>
                </c:pt>
                <c:pt idx="251">
                  <c:v>39648</c:v>
                </c:pt>
                <c:pt idx="252">
                  <c:v>29535</c:v>
                </c:pt>
                <c:pt idx="253">
                  <c:v>29255</c:v>
                </c:pt>
                <c:pt idx="254">
                  <c:v>31486</c:v>
                </c:pt>
                <c:pt idx="255">
                  <c:v>32947</c:v>
                </c:pt>
                <c:pt idx="256">
                  <c:v>32272</c:v>
                </c:pt>
                <c:pt idx="257">
                  <c:v>33726</c:v>
                </c:pt>
                <c:pt idx="258">
                  <c:v>32515</c:v>
                </c:pt>
                <c:pt idx="259">
                  <c:v>30763</c:v>
                </c:pt>
                <c:pt idx="260">
                  <c:v>31929</c:v>
                </c:pt>
                <c:pt idx="261">
                  <c:v>32439</c:v>
                </c:pt>
                <c:pt idx="262">
                  <c:v>32546</c:v>
                </c:pt>
                <c:pt idx="263">
                  <c:v>42136</c:v>
                </c:pt>
                <c:pt idx="264">
                  <c:v>30929</c:v>
                </c:pt>
                <c:pt idx="265">
                  <c:v>31325</c:v>
                </c:pt>
                <c:pt idx="266">
                  <c:v>32642</c:v>
                </c:pt>
                <c:pt idx="267">
                  <c:v>34377</c:v>
                </c:pt>
                <c:pt idx="268">
                  <c:v>34380</c:v>
                </c:pt>
                <c:pt idx="269">
                  <c:v>35395</c:v>
                </c:pt>
                <c:pt idx="270">
                  <c:v>33901</c:v>
                </c:pt>
                <c:pt idx="271">
                  <c:v>32176</c:v>
                </c:pt>
                <c:pt idx="272">
                  <c:v>32911</c:v>
                </c:pt>
                <c:pt idx="273">
                  <c:v>33357</c:v>
                </c:pt>
                <c:pt idx="274">
                  <c:v>33347</c:v>
                </c:pt>
                <c:pt idx="275">
                  <c:v>43408</c:v>
                </c:pt>
                <c:pt idx="276">
                  <c:v>32660</c:v>
                </c:pt>
                <c:pt idx="277">
                  <c:v>33873</c:v>
                </c:pt>
                <c:pt idx="278">
                  <c:v>35501</c:v>
                </c:pt>
                <c:pt idx="279">
                  <c:v>36497</c:v>
                </c:pt>
                <c:pt idx="280">
                  <c:v>37270</c:v>
                </c:pt>
                <c:pt idx="281">
                  <c:v>38447</c:v>
                </c:pt>
                <c:pt idx="282">
                  <c:v>35888</c:v>
                </c:pt>
                <c:pt idx="283">
                  <c:v>35405</c:v>
                </c:pt>
                <c:pt idx="284">
                  <c:v>35843</c:v>
                </c:pt>
                <c:pt idx="285">
                  <c:v>35749</c:v>
                </c:pt>
                <c:pt idx="286">
                  <c:v>36195</c:v>
                </c:pt>
                <c:pt idx="287">
                  <c:v>47554</c:v>
                </c:pt>
                <c:pt idx="288">
                  <c:v>34422</c:v>
                </c:pt>
                <c:pt idx="289">
                  <c:v>35497</c:v>
                </c:pt>
                <c:pt idx="290">
                  <c:v>37899</c:v>
                </c:pt>
                <c:pt idx="291">
                  <c:v>39225</c:v>
                </c:pt>
                <c:pt idx="292">
                  <c:v>39679</c:v>
                </c:pt>
                <c:pt idx="293">
                  <c:v>41454</c:v>
                </c:pt>
                <c:pt idx="294">
                  <c:v>38073</c:v>
                </c:pt>
                <c:pt idx="295">
                  <c:v>37099</c:v>
                </c:pt>
                <c:pt idx="296">
                  <c:v>38047</c:v>
                </c:pt>
                <c:pt idx="297">
                  <c:v>38333</c:v>
                </c:pt>
                <c:pt idx="298">
                  <c:v>38848</c:v>
                </c:pt>
                <c:pt idx="299">
                  <c:v>51197</c:v>
                </c:pt>
                <c:pt idx="300">
                  <c:v>39017</c:v>
                </c:pt>
                <c:pt idx="301">
                  <c:v>40443</c:v>
                </c:pt>
                <c:pt idx="302">
                  <c:v>42364</c:v>
                </c:pt>
                <c:pt idx="303">
                  <c:v>43381</c:v>
                </c:pt>
                <c:pt idx="304">
                  <c:v>44076</c:v>
                </c:pt>
                <c:pt idx="305">
                  <c:v>45848</c:v>
                </c:pt>
                <c:pt idx="306">
                  <c:v>42413</c:v>
                </c:pt>
                <c:pt idx="307">
                  <c:v>41364</c:v>
                </c:pt>
                <c:pt idx="308">
                  <c:v>41774</c:v>
                </c:pt>
                <c:pt idx="309">
                  <c:v>42332</c:v>
                </c:pt>
                <c:pt idx="310">
                  <c:v>42595</c:v>
                </c:pt>
                <c:pt idx="311">
                  <c:v>55569</c:v>
                </c:pt>
                <c:pt idx="312">
                  <c:v>42263</c:v>
                </c:pt>
                <c:pt idx="313">
                  <c:v>43062</c:v>
                </c:pt>
                <c:pt idx="314">
                  <c:v>46324</c:v>
                </c:pt>
                <c:pt idx="315">
                  <c:v>48030</c:v>
                </c:pt>
                <c:pt idx="316">
                  <c:v>47926</c:v>
                </c:pt>
                <c:pt idx="317">
                  <c:v>49348</c:v>
                </c:pt>
                <c:pt idx="318">
                  <c:v>46509</c:v>
                </c:pt>
                <c:pt idx="319">
                  <c:v>44961</c:v>
                </c:pt>
                <c:pt idx="320">
                  <c:v>45541</c:v>
                </c:pt>
                <c:pt idx="321">
                  <c:v>46549</c:v>
                </c:pt>
                <c:pt idx="322">
                  <c:v>46285</c:v>
                </c:pt>
                <c:pt idx="323">
                  <c:v>62239</c:v>
                </c:pt>
                <c:pt idx="324">
                  <c:v>46674</c:v>
                </c:pt>
                <c:pt idx="325">
                  <c:v>47257</c:v>
                </c:pt>
                <c:pt idx="326">
                  <c:v>50948</c:v>
                </c:pt>
                <c:pt idx="327">
                  <c:v>49306</c:v>
                </c:pt>
                <c:pt idx="328">
                  <c:v>50747</c:v>
                </c:pt>
                <c:pt idx="329">
                  <c:v>52123</c:v>
                </c:pt>
                <c:pt idx="330">
                  <c:v>50145</c:v>
                </c:pt>
                <c:pt idx="331">
                  <c:v>47649</c:v>
                </c:pt>
                <c:pt idx="332">
                  <c:v>49259</c:v>
                </c:pt>
                <c:pt idx="333">
                  <c:v>49539</c:v>
                </c:pt>
                <c:pt idx="334">
                  <c:v>49274</c:v>
                </c:pt>
                <c:pt idx="335">
                  <c:v>69278</c:v>
                </c:pt>
                <c:pt idx="336">
                  <c:v>49516</c:v>
                </c:pt>
                <c:pt idx="337">
                  <c:v>51229</c:v>
                </c:pt>
                <c:pt idx="338">
                  <c:v>55208</c:v>
                </c:pt>
                <c:pt idx="339">
                  <c:v>56614</c:v>
                </c:pt>
                <c:pt idx="340">
                  <c:v>56171</c:v>
                </c:pt>
                <c:pt idx="341">
                  <c:v>58782</c:v>
                </c:pt>
                <c:pt idx="342">
                  <c:v>55170</c:v>
                </c:pt>
                <c:pt idx="343">
                  <c:v>52355</c:v>
                </c:pt>
                <c:pt idx="344">
                  <c:v>54687</c:v>
                </c:pt>
                <c:pt idx="345">
                  <c:v>54649</c:v>
                </c:pt>
                <c:pt idx="346">
                  <c:v>55639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B-1748-A5AF-D05CD2E93F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'[1]Модель Хольта-Уинтерса '!$F$4:$F$121</c:f>
              <c:numCache>
                <c:formatCode>General</c:formatCode>
                <c:ptCount val="118"/>
                <c:pt idx="0">
                  <c:v>10.439999999999998</c:v>
                </c:pt>
                <c:pt idx="1">
                  <c:v>23.256</c:v>
                </c:pt>
                <c:pt idx="2">
                  <c:v>10.400400000000005</c:v>
                </c:pt>
                <c:pt idx="3">
                  <c:v>31.320359999999994</c:v>
                </c:pt>
                <c:pt idx="4">
                  <c:v>30.258323999999988</c:v>
                </c:pt>
                <c:pt idx="5">
                  <c:v>62.242491599999994</c:v>
                </c:pt>
                <c:pt idx="6">
                  <c:v>3.8182424400000627</c:v>
                </c:pt>
                <c:pt idx="7">
                  <c:v>92.176418195999986</c:v>
                </c:pt>
                <c:pt idx="8">
                  <c:v>43.718776376400001</c:v>
                </c:pt>
                <c:pt idx="9">
                  <c:v>22.336898738759942</c:v>
                </c:pt>
                <c:pt idx="10">
                  <c:v>-18.866791135116046</c:v>
                </c:pt>
                <c:pt idx="11">
                  <c:v>19.109887978395591</c:v>
                </c:pt>
                <c:pt idx="12">
                  <c:v>-27.441100819443932</c:v>
                </c:pt>
                <c:pt idx="13">
                  <c:v>65.933009262500491</c:v>
                </c:pt>
                <c:pt idx="14">
                  <c:v>-94.110291663749649</c:v>
                </c:pt>
                <c:pt idx="15">
                  <c:v>51.920737502625343</c:v>
                </c:pt>
                <c:pt idx="16">
                  <c:v>-44.081336247637182</c:v>
                </c:pt>
                <c:pt idx="17">
                  <c:v>62.116797377126545</c:v>
                </c:pt>
                <c:pt idx="18">
                  <c:v>-231.91488236058615</c:v>
                </c:pt>
                <c:pt idx="19">
                  <c:v>18.976605875472501</c:v>
                </c:pt>
                <c:pt idx="20">
                  <c:v>22.298945287925335</c:v>
                </c:pt>
                <c:pt idx="21">
                  <c:v>341.36905075913273</c:v>
                </c:pt>
                <c:pt idx="22">
                  <c:v>-134.66785431678068</c:v>
                </c:pt>
                <c:pt idx="23">
                  <c:v>182.90893111489754</c:v>
                </c:pt>
                <c:pt idx="24">
                  <c:v>40.598038003407737</c:v>
                </c:pt>
                <c:pt idx="25">
                  <c:v>275.30823420306683</c:v>
                </c:pt>
                <c:pt idx="26">
                  <c:v>-391.76258921723957</c:v>
                </c:pt>
                <c:pt idx="27">
                  <c:v>195.87366970448443</c:v>
                </c:pt>
                <c:pt idx="28">
                  <c:v>86.556302734035853</c:v>
                </c:pt>
                <c:pt idx="29">
                  <c:v>301.55067246063254</c:v>
                </c:pt>
                <c:pt idx="30">
                  <c:v>-400.09439478543118</c:v>
                </c:pt>
                <c:pt idx="31">
                  <c:v>538.38504469311238</c:v>
                </c:pt>
                <c:pt idx="32">
                  <c:v>88.456540223800403</c:v>
                </c:pt>
                <c:pt idx="33">
                  <c:v>271.85088620142096</c:v>
                </c:pt>
                <c:pt idx="34">
                  <c:v>-553.00420241872143</c:v>
                </c:pt>
                <c:pt idx="35">
                  <c:v>353.15621782315066</c:v>
                </c:pt>
                <c:pt idx="36">
                  <c:v>103.28059604083592</c:v>
                </c:pt>
                <c:pt idx="37">
                  <c:v>539.08253643675198</c:v>
                </c:pt>
                <c:pt idx="38">
                  <c:v>-598.42571720692376</c:v>
                </c:pt>
                <c:pt idx="39">
                  <c:v>356.10685451376958</c:v>
                </c:pt>
                <c:pt idx="40">
                  <c:v>21.786169062392219</c:v>
                </c:pt>
                <c:pt idx="41">
                  <c:v>763.007552156153</c:v>
                </c:pt>
                <c:pt idx="42">
                  <c:v>-875.3332030594629</c:v>
                </c:pt>
                <c:pt idx="43">
                  <c:v>217.1401172464839</c:v>
                </c:pt>
                <c:pt idx="44">
                  <c:v>144.21610552183574</c:v>
                </c:pt>
                <c:pt idx="45">
                  <c:v>1016.1144949696518</c:v>
                </c:pt>
                <c:pt idx="46">
                  <c:v>-1343.8669545273124</c:v>
                </c:pt>
                <c:pt idx="47">
                  <c:v>882.29974092541852</c:v>
                </c:pt>
                <c:pt idx="48">
                  <c:v>74.159766832875903</c:v>
                </c:pt>
                <c:pt idx="49">
                  <c:v>1264.4637901495898</c:v>
                </c:pt>
                <c:pt idx="50">
                  <c:v>-1905.2425888653706</c:v>
                </c:pt>
                <c:pt idx="51">
                  <c:v>1343.1216700211662</c:v>
                </c:pt>
                <c:pt idx="52">
                  <c:v>-59.830496980948737</c:v>
                </c:pt>
                <c:pt idx="53">
                  <c:v>1510.6225527171446</c:v>
                </c:pt>
                <c:pt idx="54">
                  <c:v>-2600.4397025545695</c:v>
                </c:pt>
                <c:pt idx="55">
                  <c:v>1570.1042677008882</c:v>
                </c:pt>
                <c:pt idx="56">
                  <c:v>272.79384093079898</c:v>
                </c:pt>
                <c:pt idx="57">
                  <c:v>2229.2944568377188</c:v>
                </c:pt>
                <c:pt idx="58">
                  <c:v>-3692.1649888460524</c:v>
                </c:pt>
                <c:pt idx="59">
                  <c:v>2013.6915100385522</c:v>
                </c:pt>
                <c:pt idx="60">
                  <c:v>275.93235903469576</c:v>
                </c:pt>
                <c:pt idx="61">
                  <c:v>694.37912313122797</c:v>
                </c:pt>
                <c:pt idx="62">
                  <c:v>-3123.1987891818953</c:v>
                </c:pt>
                <c:pt idx="63">
                  <c:v>2357.1010897362958</c:v>
                </c:pt>
                <c:pt idx="64">
                  <c:v>-704.69901923733778</c:v>
                </c:pt>
                <c:pt idx="65">
                  <c:v>2371.7708826864</c:v>
                </c:pt>
                <c:pt idx="66">
                  <c:v>-3976.0462055822409</c:v>
                </c:pt>
                <c:pt idx="67">
                  <c:v>2029.0084149759823</c:v>
                </c:pt>
                <c:pt idx="68">
                  <c:v>-589.6724265216144</c:v>
                </c:pt>
                <c:pt idx="69">
                  <c:v>3111.7748161305426</c:v>
                </c:pt>
                <c:pt idx="70">
                  <c:v>-4986.2026654825095</c:v>
                </c:pt>
                <c:pt idx="71">
                  <c:v>2219.5776010657428</c:v>
                </c:pt>
                <c:pt idx="72">
                  <c:v>-353.45015904083266</c:v>
                </c:pt>
                <c:pt idx="73">
                  <c:v>3217.0948568632521</c:v>
                </c:pt>
                <c:pt idx="74">
                  <c:v>-5597.6446288230727</c:v>
                </c:pt>
                <c:pt idx="75">
                  <c:v>2957.7198340592331</c:v>
                </c:pt>
                <c:pt idx="76">
                  <c:v>159.67785065331191</c:v>
                </c:pt>
                <c:pt idx="77">
                  <c:v>3757.9300655879779</c:v>
                </c:pt>
                <c:pt idx="78">
                  <c:v>-6420.392940970818</c:v>
                </c:pt>
                <c:pt idx="79">
                  <c:v>2660.5863531262657</c:v>
                </c:pt>
                <c:pt idx="80">
                  <c:v>7.6377178136353905</c:v>
                </c:pt>
                <c:pt idx="81">
                  <c:v>4026.1839460322735</c:v>
                </c:pt>
                <c:pt idx="82">
                  <c:v>-8148.4344485709553</c:v>
                </c:pt>
                <c:pt idx="83">
                  <c:v>4076.6089962861406</c:v>
                </c:pt>
                <c:pt idx="84">
                  <c:v>341.7380966575256</c:v>
                </c:pt>
                <c:pt idx="85">
                  <c:v>3381.1542869917757</c:v>
                </c:pt>
                <c:pt idx="86">
                  <c:v>-7074.2211417074031</c:v>
                </c:pt>
                <c:pt idx="87">
                  <c:v>3785.2909724633355</c:v>
                </c:pt>
                <c:pt idx="88">
                  <c:v>-316.26812478299689</c:v>
                </c:pt>
                <c:pt idx="89">
                  <c:v>5054.0686876953041</c:v>
                </c:pt>
                <c:pt idx="90">
                  <c:v>-9498.4481810742327</c:v>
                </c:pt>
                <c:pt idx="91">
                  <c:v>3188.656637033193</c:v>
                </c:pt>
                <c:pt idx="92">
                  <c:v>-84.27902667012313</c:v>
                </c:pt>
                <c:pt idx="93">
                  <c:v>4698.1988759968881</c:v>
                </c:pt>
                <c:pt idx="94">
                  <c:v>-8368.4710116028</c:v>
                </c:pt>
                <c:pt idx="95">
                  <c:v>3205.466089557478</c:v>
                </c:pt>
                <c:pt idx="96">
                  <c:v>-287.76051939826721</c:v>
                </c:pt>
                <c:pt idx="97">
                  <c:v>5034.0955325415562</c:v>
                </c:pt>
                <c:pt idx="98">
                  <c:v>-8171.0140207125987</c:v>
                </c:pt>
                <c:pt idx="99">
                  <c:v>3137.5673813586618</c:v>
                </c:pt>
                <c:pt idx="100">
                  <c:v>-136.82935677720161</c:v>
                </c:pt>
                <c:pt idx="101">
                  <c:v>5440.2935789005132</c:v>
                </c:pt>
                <c:pt idx="102">
                  <c:v>-8639.7357789895359</c:v>
                </c:pt>
                <c:pt idx="103">
                  <c:v>3953.4877989094166</c:v>
                </c:pt>
                <c:pt idx="104">
                  <c:v>137.68901901847858</c:v>
                </c:pt>
                <c:pt idx="105">
                  <c:v>5347.160117116633</c:v>
                </c:pt>
                <c:pt idx="106">
                  <c:v>-9689.3458945950406</c:v>
                </c:pt>
                <c:pt idx="107">
                  <c:v>1240.158694864469</c:v>
                </c:pt>
                <c:pt idx="108">
                  <c:v>1707.4428253780279</c:v>
                </c:pt>
                <c:pt idx="109">
                  <c:v>7072.778542840213</c:v>
                </c:pt>
                <c:pt idx="110">
                  <c:v>-10240.219311443805</c:v>
                </c:pt>
                <c:pt idx="111">
                  <c:v>4834.0626197005768</c:v>
                </c:pt>
                <c:pt idx="112">
                  <c:v>1904.0963577305229</c:v>
                </c:pt>
                <c:pt idx="113">
                  <c:v>5994.086721957472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B-1748-A5AF-D05CD2E93FC5}"/>
            </c:ext>
          </c:extLst>
        </c:ser>
        <c:ser>
          <c:idx val="2"/>
          <c:order val="2"/>
          <c:tx>
            <c:v>Прогноз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'4. Модель Х-У'!$B$3:$B$352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'4. Модель Х-У'!$J$3:$J$352</c:f>
              <c:numCache>
                <c:formatCode>General</c:formatCode>
                <c:ptCount val="350"/>
                <c:pt idx="347">
                  <c:v>50288.062363473015</c:v>
                </c:pt>
                <c:pt idx="348">
                  <c:v>44937.124726946022</c:v>
                </c:pt>
                <c:pt idx="349">
                  <c:v>39586.187090419029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B-1748-A5AF-D05CD2E9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38152"/>
        <c:axId val="692939952"/>
      </c:scatterChart>
      <c:valAx>
        <c:axId val="6929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939952"/>
        <c:crosses val="autoZero"/>
        <c:crossBetween val="midCat"/>
      </c:valAx>
      <c:valAx>
        <c:axId val="6929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93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Тренды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Предварительная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'5.Метод Четверикова'!$C$3:$C$349</c:f>
              <c:numCache>
                <c:formatCode>General</c:formatCode>
                <c:ptCount val="347"/>
                <c:pt idx="2">
                  <c:v>38.125</c:v>
                </c:pt>
                <c:pt idx="3">
                  <c:v>47.862500000000004</c:v>
                </c:pt>
                <c:pt idx="4">
                  <c:v>58.725000000000001</c:v>
                </c:pt>
                <c:pt idx="5">
                  <c:v>71.225000000000009</c:v>
                </c:pt>
                <c:pt idx="6">
                  <c:v>86.600000000000009</c:v>
                </c:pt>
                <c:pt idx="7">
                  <c:v>103.22500000000001</c:v>
                </c:pt>
                <c:pt idx="8">
                  <c:v>118.8875</c:v>
                </c:pt>
                <c:pt idx="9">
                  <c:v>146.32500000000002</c:v>
                </c:pt>
                <c:pt idx="10">
                  <c:v>164.58750000000001</c:v>
                </c:pt>
                <c:pt idx="11">
                  <c:v>183.36249999999998</c:v>
                </c:pt>
                <c:pt idx="12">
                  <c:v>204.88749999999996</c:v>
                </c:pt>
                <c:pt idx="13">
                  <c:v>228.1875</c:v>
                </c:pt>
                <c:pt idx="14">
                  <c:v>239.38750000000002</c:v>
                </c:pt>
                <c:pt idx="15">
                  <c:v>262.02499999999998</c:v>
                </c:pt>
                <c:pt idx="16">
                  <c:v>285.3</c:v>
                </c:pt>
                <c:pt idx="17">
                  <c:v>304.61250000000001</c:v>
                </c:pt>
                <c:pt idx="18">
                  <c:v>329.08749999999998</c:v>
                </c:pt>
                <c:pt idx="19">
                  <c:v>353.9375</c:v>
                </c:pt>
                <c:pt idx="20">
                  <c:v>376.22499999999997</c:v>
                </c:pt>
                <c:pt idx="21">
                  <c:v>420.07499999999999</c:v>
                </c:pt>
                <c:pt idx="22">
                  <c:v>433.62499999999994</c:v>
                </c:pt>
                <c:pt idx="23">
                  <c:v>454.35</c:v>
                </c:pt>
                <c:pt idx="24">
                  <c:v>485.61250000000001</c:v>
                </c:pt>
                <c:pt idx="25">
                  <c:v>523.92499999999995</c:v>
                </c:pt>
                <c:pt idx="26">
                  <c:v>541.86249999999995</c:v>
                </c:pt>
                <c:pt idx="27">
                  <c:v>595</c:v>
                </c:pt>
                <c:pt idx="28">
                  <c:v>647.04999999999995</c:v>
                </c:pt>
                <c:pt idx="29">
                  <c:v>692.55</c:v>
                </c:pt>
                <c:pt idx="30">
                  <c:v>748.07499999999993</c:v>
                </c:pt>
                <c:pt idx="31">
                  <c:v>799.3125</c:v>
                </c:pt>
                <c:pt idx="32">
                  <c:v>838.1</c:v>
                </c:pt>
                <c:pt idx="33">
                  <c:v>914.71250000000009</c:v>
                </c:pt>
                <c:pt idx="34">
                  <c:v>943.66250000000002</c:v>
                </c:pt>
                <c:pt idx="35">
                  <c:v>981.08749999999998</c:v>
                </c:pt>
                <c:pt idx="36">
                  <c:v>1028.9375</c:v>
                </c:pt>
                <c:pt idx="37">
                  <c:v>1076.8</c:v>
                </c:pt>
                <c:pt idx="38">
                  <c:v>1081.7625</c:v>
                </c:pt>
                <c:pt idx="39">
                  <c:v>1138.3</c:v>
                </c:pt>
                <c:pt idx="40">
                  <c:v>1186.175</c:v>
                </c:pt>
                <c:pt idx="41">
                  <c:v>1206.3875</c:v>
                </c:pt>
                <c:pt idx="42">
                  <c:v>1238.0250000000001</c:v>
                </c:pt>
                <c:pt idx="43">
                  <c:v>1260.6624999999999</c:v>
                </c:pt>
                <c:pt idx="44">
                  <c:v>1259.7749999999999</c:v>
                </c:pt>
                <c:pt idx="45">
                  <c:v>1324.6</c:v>
                </c:pt>
                <c:pt idx="46">
                  <c:v>1296.3625</c:v>
                </c:pt>
                <c:pt idx="47">
                  <c:v>1290.1125</c:v>
                </c:pt>
                <c:pt idx="48">
                  <c:v>1314.25</c:v>
                </c:pt>
                <c:pt idx="49">
                  <c:v>1353.25</c:v>
                </c:pt>
                <c:pt idx="50">
                  <c:v>1305.75</c:v>
                </c:pt>
                <c:pt idx="51">
                  <c:v>1361.325</c:v>
                </c:pt>
                <c:pt idx="52">
                  <c:v>1416.8375000000001</c:v>
                </c:pt>
                <c:pt idx="53">
                  <c:v>1434.3124999999998</c:v>
                </c:pt>
                <c:pt idx="54">
                  <c:v>1473.4750000000001</c:v>
                </c:pt>
                <c:pt idx="55">
                  <c:v>1501.6375000000003</c:v>
                </c:pt>
                <c:pt idx="56">
                  <c:v>1502.4875</c:v>
                </c:pt>
                <c:pt idx="57">
                  <c:v>1581.4374999999998</c:v>
                </c:pt>
                <c:pt idx="58">
                  <c:v>1560.0000000000002</c:v>
                </c:pt>
                <c:pt idx="59">
                  <c:v>1552.4375</c:v>
                </c:pt>
                <c:pt idx="60">
                  <c:v>1572</c:v>
                </c:pt>
                <c:pt idx="61">
                  <c:v>1607.3</c:v>
                </c:pt>
                <c:pt idx="62">
                  <c:v>1537.875</c:v>
                </c:pt>
                <c:pt idx="63">
                  <c:v>1582.25</c:v>
                </c:pt>
                <c:pt idx="64">
                  <c:v>1615.625</c:v>
                </c:pt>
                <c:pt idx="65">
                  <c:v>1604.25</c:v>
                </c:pt>
                <c:pt idx="66">
                  <c:v>1630.625</c:v>
                </c:pt>
                <c:pt idx="67">
                  <c:v>1660.375</c:v>
                </c:pt>
                <c:pt idx="68">
                  <c:v>1674.5</c:v>
                </c:pt>
                <c:pt idx="69">
                  <c:v>1800</c:v>
                </c:pt>
                <c:pt idx="70">
                  <c:v>1796.875</c:v>
                </c:pt>
                <c:pt idx="71">
                  <c:v>1824</c:v>
                </c:pt>
                <c:pt idx="72">
                  <c:v>1917.875</c:v>
                </c:pt>
                <c:pt idx="73">
                  <c:v>2027.125</c:v>
                </c:pt>
                <c:pt idx="74">
                  <c:v>1991.375</c:v>
                </c:pt>
                <c:pt idx="75">
                  <c:v>2129.375</c:v>
                </c:pt>
                <c:pt idx="76">
                  <c:v>2256.375</c:v>
                </c:pt>
                <c:pt idx="77">
                  <c:v>2315.625</c:v>
                </c:pt>
                <c:pt idx="78">
                  <c:v>2396.5</c:v>
                </c:pt>
                <c:pt idx="79">
                  <c:v>2480.75</c:v>
                </c:pt>
                <c:pt idx="80">
                  <c:v>2529.625</c:v>
                </c:pt>
                <c:pt idx="81">
                  <c:v>2756.375</c:v>
                </c:pt>
                <c:pt idx="82">
                  <c:v>2764.75</c:v>
                </c:pt>
                <c:pt idx="83">
                  <c:v>2808.625</c:v>
                </c:pt>
                <c:pt idx="84">
                  <c:v>2915.625</c:v>
                </c:pt>
                <c:pt idx="85">
                  <c:v>3042.5</c:v>
                </c:pt>
                <c:pt idx="86">
                  <c:v>2948.125</c:v>
                </c:pt>
                <c:pt idx="87">
                  <c:v>3089.375</c:v>
                </c:pt>
                <c:pt idx="88">
                  <c:v>3228.5</c:v>
                </c:pt>
                <c:pt idx="89">
                  <c:v>3297.25</c:v>
                </c:pt>
                <c:pt idx="90">
                  <c:v>3396.75</c:v>
                </c:pt>
                <c:pt idx="91">
                  <c:v>3509.125</c:v>
                </c:pt>
                <c:pt idx="92">
                  <c:v>3574</c:v>
                </c:pt>
                <c:pt idx="93">
                  <c:v>3817.75</c:v>
                </c:pt>
                <c:pt idx="94">
                  <c:v>3902</c:v>
                </c:pt>
                <c:pt idx="95">
                  <c:v>3971.5</c:v>
                </c:pt>
                <c:pt idx="96">
                  <c:v>4155.25</c:v>
                </c:pt>
                <c:pt idx="97">
                  <c:v>4318.5</c:v>
                </c:pt>
                <c:pt idx="98">
                  <c:v>4305.625</c:v>
                </c:pt>
                <c:pt idx="99">
                  <c:v>4462.375</c:v>
                </c:pt>
                <c:pt idx="100">
                  <c:v>4688.25</c:v>
                </c:pt>
                <c:pt idx="101">
                  <c:v>4787.625</c:v>
                </c:pt>
                <c:pt idx="102">
                  <c:v>4928.125</c:v>
                </c:pt>
                <c:pt idx="103">
                  <c:v>5085.875</c:v>
                </c:pt>
                <c:pt idx="104">
                  <c:v>5177.25</c:v>
                </c:pt>
                <c:pt idx="105">
                  <c:v>5593.375</c:v>
                </c:pt>
                <c:pt idx="106">
                  <c:v>5595.375</c:v>
                </c:pt>
                <c:pt idx="107">
                  <c:v>5684.75</c:v>
                </c:pt>
                <c:pt idx="108">
                  <c:v>5859.875</c:v>
                </c:pt>
                <c:pt idx="109">
                  <c:v>6123.125</c:v>
                </c:pt>
                <c:pt idx="110">
                  <c:v>5946.625</c:v>
                </c:pt>
                <c:pt idx="111">
                  <c:v>6151.375</c:v>
                </c:pt>
                <c:pt idx="112">
                  <c:v>6424.75</c:v>
                </c:pt>
                <c:pt idx="113">
                  <c:v>6543.875</c:v>
                </c:pt>
                <c:pt idx="114">
                  <c:v>6657.5</c:v>
                </c:pt>
                <c:pt idx="115">
                  <c:v>6822</c:v>
                </c:pt>
                <c:pt idx="116">
                  <c:v>6903.625</c:v>
                </c:pt>
                <c:pt idx="117">
                  <c:v>7308.625</c:v>
                </c:pt>
                <c:pt idx="118">
                  <c:v>7225.875</c:v>
                </c:pt>
                <c:pt idx="119">
                  <c:v>7287.125</c:v>
                </c:pt>
                <c:pt idx="120">
                  <c:v>7413.75</c:v>
                </c:pt>
                <c:pt idx="121">
                  <c:v>7660</c:v>
                </c:pt>
                <c:pt idx="122">
                  <c:v>7415.625</c:v>
                </c:pt>
                <c:pt idx="123">
                  <c:v>7670.875</c:v>
                </c:pt>
                <c:pt idx="124">
                  <c:v>7943.125</c:v>
                </c:pt>
                <c:pt idx="125">
                  <c:v>8068.125</c:v>
                </c:pt>
                <c:pt idx="126">
                  <c:v>8205.375</c:v>
                </c:pt>
                <c:pt idx="127">
                  <c:v>8445.75</c:v>
                </c:pt>
                <c:pt idx="128">
                  <c:v>8579.625</c:v>
                </c:pt>
                <c:pt idx="129">
                  <c:v>9165.625</c:v>
                </c:pt>
                <c:pt idx="130">
                  <c:v>9107.5</c:v>
                </c:pt>
                <c:pt idx="131">
                  <c:v>9318.375</c:v>
                </c:pt>
                <c:pt idx="132">
                  <c:v>9511</c:v>
                </c:pt>
                <c:pt idx="133">
                  <c:v>9797.25</c:v>
                </c:pt>
                <c:pt idx="134">
                  <c:v>9425.25</c:v>
                </c:pt>
                <c:pt idx="135">
                  <c:v>9779</c:v>
                </c:pt>
                <c:pt idx="136">
                  <c:v>10022.5</c:v>
                </c:pt>
                <c:pt idx="137">
                  <c:v>10122.625</c:v>
                </c:pt>
                <c:pt idx="138">
                  <c:v>10255.25</c:v>
                </c:pt>
                <c:pt idx="139">
                  <c:v>10409.875</c:v>
                </c:pt>
                <c:pt idx="140">
                  <c:v>10435.25</c:v>
                </c:pt>
                <c:pt idx="141">
                  <c:v>11095</c:v>
                </c:pt>
                <c:pt idx="142">
                  <c:v>11037.25</c:v>
                </c:pt>
                <c:pt idx="143">
                  <c:v>11187.625</c:v>
                </c:pt>
                <c:pt idx="144">
                  <c:v>11579.625</c:v>
                </c:pt>
                <c:pt idx="145">
                  <c:v>12026.375</c:v>
                </c:pt>
                <c:pt idx="146">
                  <c:v>11678.125</c:v>
                </c:pt>
                <c:pt idx="147">
                  <c:v>12084.25</c:v>
                </c:pt>
                <c:pt idx="148">
                  <c:v>12461</c:v>
                </c:pt>
                <c:pt idx="149">
                  <c:v>12576</c:v>
                </c:pt>
                <c:pt idx="150">
                  <c:v>12820.25</c:v>
                </c:pt>
                <c:pt idx="151">
                  <c:v>13025.75</c:v>
                </c:pt>
                <c:pt idx="152">
                  <c:v>13129.75</c:v>
                </c:pt>
                <c:pt idx="153">
                  <c:v>14090.875</c:v>
                </c:pt>
                <c:pt idx="154">
                  <c:v>13929.625</c:v>
                </c:pt>
                <c:pt idx="155">
                  <c:v>14050</c:v>
                </c:pt>
                <c:pt idx="156">
                  <c:v>14464.375</c:v>
                </c:pt>
                <c:pt idx="157">
                  <c:v>14978.25</c:v>
                </c:pt>
                <c:pt idx="158">
                  <c:v>14477.875</c:v>
                </c:pt>
                <c:pt idx="159">
                  <c:v>15136.375</c:v>
                </c:pt>
                <c:pt idx="160">
                  <c:v>15597.875</c:v>
                </c:pt>
                <c:pt idx="161">
                  <c:v>15818.75</c:v>
                </c:pt>
                <c:pt idx="162">
                  <c:v>16229.5</c:v>
                </c:pt>
                <c:pt idx="163">
                  <c:v>16522.75</c:v>
                </c:pt>
                <c:pt idx="164">
                  <c:v>16576.25</c:v>
                </c:pt>
                <c:pt idx="165">
                  <c:v>17787.5</c:v>
                </c:pt>
                <c:pt idx="166">
                  <c:v>17611.875</c:v>
                </c:pt>
                <c:pt idx="167">
                  <c:v>17800.125</c:v>
                </c:pt>
                <c:pt idx="168">
                  <c:v>18269.125</c:v>
                </c:pt>
                <c:pt idx="169">
                  <c:v>18942.625</c:v>
                </c:pt>
                <c:pt idx="170">
                  <c:v>18256.125</c:v>
                </c:pt>
                <c:pt idx="171">
                  <c:v>18983.125</c:v>
                </c:pt>
                <c:pt idx="172">
                  <c:v>19496</c:v>
                </c:pt>
                <c:pt idx="173">
                  <c:v>19672.75</c:v>
                </c:pt>
                <c:pt idx="174">
                  <c:v>20056</c:v>
                </c:pt>
                <c:pt idx="175">
                  <c:v>20510</c:v>
                </c:pt>
                <c:pt idx="176">
                  <c:v>20809</c:v>
                </c:pt>
                <c:pt idx="177">
                  <c:v>22527.625</c:v>
                </c:pt>
                <c:pt idx="178">
                  <c:v>22476.25</c:v>
                </c:pt>
                <c:pt idx="179">
                  <c:v>23007</c:v>
                </c:pt>
                <c:pt idx="180">
                  <c:v>23739.5</c:v>
                </c:pt>
                <c:pt idx="181">
                  <c:v>24747.625</c:v>
                </c:pt>
                <c:pt idx="182">
                  <c:v>23796.25</c:v>
                </c:pt>
                <c:pt idx="183">
                  <c:v>24739.125</c:v>
                </c:pt>
                <c:pt idx="184">
                  <c:v>25447.75</c:v>
                </c:pt>
                <c:pt idx="185">
                  <c:v>25697.25</c:v>
                </c:pt>
                <c:pt idx="186">
                  <c:v>26072.5</c:v>
                </c:pt>
                <c:pt idx="187">
                  <c:v>26444.5</c:v>
                </c:pt>
                <c:pt idx="188">
                  <c:v>26415</c:v>
                </c:pt>
                <c:pt idx="189">
                  <c:v>27841.875</c:v>
                </c:pt>
                <c:pt idx="190">
                  <c:v>27302.25</c:v>
                </c:pt>
                <c:pt idx="191">
                  <c:v>27127.375</c:v>
                </c:pt>
                <c:pt idx="192">
                  <c:v>27372.125</c:v>
                </c:pt>
                <c:pt idx="193">
                  <c:v>27970.25</c:v>
                </c:pt>
                <c:pt idx="194">
                  <c:v>26481.25</c:v>
                </c:pt>
                <c:pt idx="195">
                  <c:v>27165.625</c:v>
                </c:pt>
                <c:pt idx="196">
                  <c:v>27691.125</c:v>
                </c:pt>
                <c:pt idx="197">
                  <c:v>27660.5</c:v>
                </c:pt>
                <c:pt idx="198">
                  <c:v>27930.375</c:v>
                </c:pt>
                <c:pt idx="199">
                  <c:v>28278.125</c:v>
                </c:pt>
                <c:pt idx="200">
                  <c:v>28275.375</c:v>
                </c:pt>
                <c:pt idx="201">
                  <c:v>30023.5</c:v>
                </c:pt>
                <c:pt idx="202">
                  <c:v>29626</c:v>
                </c:pt>
                <c:pt idx="203">
                  <c:v>29675.625</c:v>
                </c:pt>
                <c:pt idx="204">
                  <c:v>30372</c:v>
                </c:pt>
                <c:pt idx="205">
                  <c:v>31205.375</c:v>
                </c:pt>
                <c:pt idx="206">
                  <c:v>29697.375</c:v>
                </c:pt>
                <c:pt idx="207">
                  <c:v>30611</c:v>
                </c:pt>
                <c:pt idx="208">
                  <c:v>31325.75</c:v>
                </c:pt>
                <c:pt idx="209">
                  <c:v>31266.375</c:v>
                </c:pt>
                <c:pt idx="210">
                  <c:v>31447.5</c:v>
                </c:pt>
                <c:pt idx="211">
                  <c:v>31806.125</c:v>
                </c:pt>
                <c:pt idx="212">
                  <c:v>31734.625</c:v>
                </c:pt>
                <c:pt idx="213">
                  <c:v>34156.25</c:v>
                </c:pt>
                <c:pt idx="214">
                  <c:v>33246.25</c:v>
                </c:pt>
                <c:pt idx="215">
                  <c:v>33164.25</c:v>
                </c:pt>
                <c:pt idx="216">
                  <c:v>33903.625</c:v>
                </c:pt>
                <c:pt idx="217">
                  <c:v>34960.25</c:v>
                </c:pt>
                <c:pt idx="218">
                  <c:v>32761</c:v>
                </c:pt>
                <c:pt idx="219">
                  <c:v>33799.125</c:v>
                </c:pt>
                <c:pt idx="220">
                  <c:v>34710.375</c:v>
                </c:pt>
                <c:pt idx="221">
                  <c:v>34717.25</c:v>
                </c:pt>
                <c:pt idx="222">
                  <c:v>35039.125</c:v>
                </c:pt>
                <c:pt idx="223">
                  <c:v>35431.375</c:v>
                </c:pt>
                <c:pt idx="224">
                  <c:v>35490.5</c:v>
                </c:pt>
                <c:pt idx="225">
                  <c:v>38789</c:v>
                </c:pt>
                <c:pt idx="226">
                  <c:v>37882</c:v>
                </c:pt>
                <c:pt idx="227">
                  <c:v>38077</c:v>
                </c:pt>
                <c:pt idx="228">
                  <c:v>38816.375</c:v>
                </c:pt>
                <c:pt idx="229">
                  <c:v>40295.625</c:v>
                </c:pt>
                <c:pt idx="230">
                  <c:v>37629.875</c:v>
                </c:pt>
                <c:pt idx="231">
                  <c:v>38741.75</c:v>
                </c:pt>
                <c:pt idx="232">
                  <c:v>39483.875</c:v>
                </c:pt>
                <c:pt idx="233">
                  <c:v>39460</c:v>
                </c:pt>
                <c:pt idx="234">
                  <c:v>39616.875</c:v>
                </c:pt>
                <c:pt idx="235">
                  <c:v>39960.875</c:v>
                </c:pt>
                <c:pt idx="236">
                  <c:v>39928.75</c:v>
                </c:pt>
                <c:pt idx="237">
                  <c:v>43374.75</c:v>
                </c:pt>
                <c:pt idx="238">
                  <c:v>42488.75</c:v>
                </c:pt>
                <c:pt idx="239">
                  <c:v>42718.125</c:v>
                </c:pt>
                <c:pt idx="240">
                  <c:v>43530.375</c:v>
                </c:pt>
                <c:pt idx="241">
                  <c:v>45466.75</c:v>
                </c:pt>
                <c:pt idx="242">
                  <c:v>42545.875</c:v>
                </c:pt>
                <c:pt idx="243">
                  <c:v>43712.75</c:v>
                </c:pt>
                <c:pt idx="244">
                  <c:v>44779.5</c:v>
                </c:pt>
                <c:pt idx="245">
                  <c:v>44954</c:v>
                </c:pt>
                <c:pt idx="246">
                  <c:v>44761.125</c:v>
                </c:pt>
                <c:pt idx="247">
                  <c:v>45095.875</c:v>
                </c:pt>
                <c:pt idx="248">
                  <c:v>44854.875</c:v>
                </c:pt>
                <c:pt idx="249">
                  <c:v>48254</c:v>
                </c:pt>
                <c:pt idx="250">
                  <c:v>47082.125</c:v>
                </c:pt>
                <c:pt idx="251">
                  <c:v>47114.75</c:v>
                </c:pt>
                <c:pt idx="252">
                  <c:v>47775.5</c:v>
                </c:pt>
                <c:pt idx="253">
                  <c:v>49792.125</c:v>
                </c:pt>
                <c:pt idx="254">
                  <c:v>46599.625</c:v>
                </c:pt>
                <c:pt idx="255">
                  <c:v>47794.125</c:v>
                </c:pt>
                <c:pt idx="256">
                  <c:v>48736.625</c:v>
                </c:pt>
                <c:pt idx="257">
                  <c:v>48519.5</c:v>
                </c:pt>
                <c:pt idx="258">
                  <c:v>48326.375</c:v>
                </c:pt>
                <c:pt idx="259">
                  <c:v>48613.625</c:v>
                </c:pt>
                <c:pt idx="260">
                  <c:v>48180.625</c:v>
                </c:pt>
                <c:pt idx="261">
                  <c:v>51565.625</c:v>
                </c:pt>
                <c:pt idx="262">
                  <c:v>50352</c:v>
                </c:pt>
                <c:pt idx="263">
                  <c:v>50314.25</c:v>
                </c:pt>
                <c:pt idx="264">
                  <c:v>50543</c:v>
                </c:pt>
                <c:pt idx="265">
                  <c:v>52416.375</c:v>
                </c:pt>
                <c:pt idx="266">
                  <c:v>49076.875</c:v>
                </c:pt>
                <c:pt idx="267">
                  <c:v>50369.75</c:v>
                </c:pt>
                <c:pt idx="268">
                  <c:v>50991.625</c:v>
                </c:pt>
                <c:pt idx="269">
                  <c:v>50876.375</c:v>
                </c:pt>
                <c:pt idx="270">
                  <c:v>50602.125</c:v>
                </c:pt>
                <c:pt idx="271">
                  <c:v>50529</c:v>
                </c:pt>
                <c:pt idx="272">
                  <c:v>49829</c:v>
                </c:pt>
                <c:pt idx="273">
                  <c:v>53247.75</c:v>
                </c:pt>
                <c:pt idx="274">
                  <c:v>52117.125</c:v>
                </c:pt>
                <c:pt idx="275">
                  <c:v>52565</c:v>
                </c:pt>
                <c:pt idx="276">
                  <c:v>53303.25</c:v>
                </c:pt>
                <c:pt idx="277">
                  <c:v>55472.875</c:v>
                </c:pt>
                <c:pt idx="278">
                  <c:v>52691.5</c:v>
                </c:pt>
                <c:pt idx="279">
                  <c:v>54437</c:v>
                </c:pt>
                <c:pt idx="280">
                  <c:v>54824.375</c:v>
                </c:pt>
                <c:pt idx="281">
                  <c:v>54864.5</c:v>
                </c:pt>
                <c:pt idx="282">
                  <c:v>54852.375</c:v>
                </c:pt>
                <c:pt idx="283">
                  <c:v>54607.5</c:v>
                </c:pt>
                <c:pt idx="284">
                  <c:v>53780.375</c:v>
                </c:pt>
                <c:pt idx="285">
                  <c:v>58056.375</c:v>
                </c:pt>
                <c:pt idx="286">
                  <c:v>56223.875</c:v>
                </c:pt>
                <c:pt idx="287">
                  <c:v>56260</c:v>
                </c:pt>
                <c:pt idx="288">
                  <c:v>57153.5</c:v>
                </c:pt>
                <c:pt idx="289">
                  <c:v>59496.625</c:v>
                </c:pt>
                <c:pt idx="290">
                  <c:v>55943.125</c:v>
                </c:pt>
                <c:pt idx="291">
                  <c:v>58057.375</c:v>
                </c:pt>
                <c:pt idx="292">
                  <c:v>58579</c:v>
                </c:pt>
                <c:pt idx="293">
                  <c:v>58423</c:v>
                </c:pt>
                <c:pt idx="294">
                  <c:v>58303.75</c:v>
                </c:pt>
                <c:pt idx="295">
                  <c:v>58224.875</c:v>
                </c:pt>
                <c:pt idx="296">
                  <c:v>57215.125</c:v>
                </c:pt>
                <c:pt idx="297">
                  <c:v>61918</c:v>
                </c:pt>
                <c:pt idx="298">
                  <c:v>60993.5</c:v>
                </c:pt>
                <c:pt idx="299">
                  <c:v>61806.5</c:v>
                </c:pt>
                <c:pt idx="300">
                  <c:v>63118.75</c:v>
                </c:pt>
                <c:pt idx="301">
                  <c:v>65922.75</c:v>
                </c:pt>
                <c:pt idx="302">
                  <c:v>62706.875</c:v>
                </c:pt>
                <c:pt idx="303">
                  <c:v>64814.375</c:v>
                </c:pt>
                <c:pt idx="304">
                  <c:v>65117.625</c:v>
                </c:pt>
                <c:pt idx="305">
                  <c:v>64863.625</c:v>
                </c:pt>
                <c:pt idx="306">
                  <c:v>64600</c:v>
                </c:pt>
                <c:pt idx="307">
                  <c:v>64455.25</c:v>
                </c:pt>
                <c:pt idx="308">
                  <c:v>63245.5</c:v>
                </c:pt>
                <c:pt idx="309">
                  <c:v>68025.125</c:v>
                </c:pt>
                <c:pt idx="310">
                  <c:v>66637.875</c:v>
                </c:pt>
                <c:pt idx="311">
                  <c:v>67129.5</c:v>
                </c:pt>
                <c:pt idx="312">
                  <c:v>68568.125</c:v>
                </c:pt>
                <c:pt idx="313">
                  <c:v>71761.875</c:v>
                </c:pt>
                <c:pt idx="314">
                  <c:v>68174.875</c:v>
                </c:pt>
                <c:pt idx="315">
                  <c:v>70223.75</c:v>
                </c:pt>
                <c:pt idx="316">
                  <c:v>71138.375</c:v>
                </c:pt>
                <c:pt idx="317">
                  <c:v>70817.375</c:v>
                </c:pt>
                <c:pt idx="318">
                  <c:v>70254.625</c:v>
                </c:pt>
                <c:pt idx="319">
                  <c:v>70214.125</c:v>
                </c:pt>
                <c:pt idx="320">
                  <c:v>69060.5</c:v>
                </c:pt>
                <c:pt idx="321">
                  <c:v>74793.75</c:v>
                </c:pt>
                <c:pt idx="322">
                  <c:v>73348.875</c:v>
                </c:pt>
                <c:pt idx="323">
                  <c:v>73976.75</c:v>
                </c:pt>
                <c:pt idx="324">
                  <c:v>75504.875</c:v>
                </c:pt>
                <c:pt idx="325">
                  <c:v>78049.125</c:v>
                </c:pt>
                <c:pt idx="326">
                  <c:v>73410.625</c:v>
                </c:pt>
                <c:pt idx="327">
                  <c:v>75017.75</c:v>
                </c:pt>
                <c:pt idx="328">
                  <c:v>75953.875</c:v>
                </c:pt>
                <c:pt idx="329">
                  <c:v>74611.875</c:v>
                </c:pt>
                <c:pt idx="330">
                  <c:v>74981.5</c:v>
                </c:pt>
                <c:pt idx="331">
                  <c:v>74886.5</c:v>
                </c:pt>
                <c:pt idx="332">
                  <c:v>73893.875</c:v>
                </c:pt>
                <c:pt idx="333">
                  <c:v>80865.625</c:v>
                </c:pt>
                <c:pt idx="334">
                  <c:v>79063.375</c:v>
                </c:pt>
                <c:pt idx="335">
                  <c:v>79805</c:v>
                </c:pt>
                <c:pt idx="336">
                  <c:v>81686.5</c:v>
                </c:pt>
                <c:pt idx="337">
                  <c:v>86197.75</c:v>
                </c:pt>
                <c:pt idx="338">
                  <c:v>80395.375</c:v>
                </c:pt>
                <c:pt idx="339">
                  <c:v>83252.375</c:v>
                </c:pt>
                <c:pt idx="340">
                  <c:v>84283.5</c:v>
                </c:pt>
                <c:pt idx="341">
                  <c:v>83394.125</c:v>
                </c:pt>
                <c:pt idx="342">
                  <c:v>83148.5</c:v>
                </c:pt>
                <c:pt idx="343">
                  <c:v>83089.625</c:v>
                </c:pt>
                <c:pt idx="344">
                  <c:v>81976.125</c:v>
                </c:pt>
                <c:pt idx="345">
                  <c:v>60876.875</c:v>
                </c:pt>
                <c:pt idx="346">
                  <c:v>48079.625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A-9648-97B9-E20C2A352B37}"/>
            </c:ext>
          </c:extLst>
        </c:ser>
        <c:ser>
          <c:idx val="1"/>
          <c:order val="1"/>
          <c:tx>
            <c:v>1-ая оценка тренда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'5.Метод Четверикова'!$I$7:$I$349</c:f>
              <c:numCache>
                <c:formatCode>General</c:formatCode>
                <c:ptCount val="343"/>
                <c:pt idx="0">
                  <c:v>102.59530132765535</c:v>
                </c:pt>
                <c:pt idx="1">
                  <c:v>114.99202226502797</c:v>
                </c:pt>
                <c:pt idx="2">
                  <c:v>120.80232256193923</c:v>
                </c:pt>
                <c:pt idx="3">
                  <c:v>131.83654995770792</c:v>
                </c:pt>
                <c:pt idx="4">
                  <c:v>180.02574078755347</c:v>
                </c:pt>
                <c:pt idx="5">
                  <c:v>195.92769434501724</c:v>
                </c:pt>
                <c:pt idx="6">
                  <c:v>200.17959895251605</c:v>
                </c:pt>
                <c:pt idx="7">
                  <c:v>242.36816568340026</c:v>
                </c:pt>
                <c:pt idx="8">
                  <c:v>212.26157741182743</c:v>
                </c:pt>
                <c:pt idx="9">
                  <c:v>225.75561800697622</c:v>
                </c:pt>
                <c:pt idx="10">
                  <c:v>242.51024046225481</c:v>
                </c:pt>
                <c:pt idx="11">
                  <c:v>251.1699881823123</c:v>
                </c:pt>
                <c:pt idx="12">
                  <c:v>274.68053870204392</c:v>
                </c:pt>
                <c:pt idx="13">
                  <c:v>302.1777551741273</c:v>
                </c:pt>
                <c:pt idx="14">
                  <c:v>311.77015636812104</c:v>
                </c:pt>
                <c:pt idx="15">
                  <c:v>325.85925759768281</c:v>
                </c:pt>
                <c:pt idx="16">
                  <c:v>480.62333074743731</c:v>
                </c:pt>
                <c:pt idx="17">
                  <c:v>501.14611994947325</c:v>
                </c:pt>
                <c:pt idx="18">
                  <c:v>507.99975138950413</c:v>
                </c:pt>
                <c:pt idx="19">
                  <c:v>586.30924854159002</c:v>
                </c:pt>
                <c:pt idx="20">
                  <c:v>426.86332696313502</c:v>
                </c:pt>
                <c:pt idx="21">
                  <c:v>450.02942902962366</c:v>
                </c:pt>
                <c:pt idx="22">
                  <c:v>485.20404671686674</c:v>
                </c:pt>
                <c:pt idx="23">
                  <c:v>513.02369635471621</c:v>
                </c:pt>
                <c:pt idx="24">
                  <c:v>700.8740874213695</c:v>
                </c:pt>
                <c:pt idx="25">
                  <c:v>761.96725964350878</c:v>
                </c:pt>
                <c:pt idx="26">
                  <c:v>769.25449626725288</c:v>
                </c:pt>
                <c:pt idx="27">
                  <c:v>797.15734175956322</c:v>
                </c:pt>
                <c:pt idx="28">
                  <c:v>906.4108508911952</c:v>
                </c:pt>
                <c:pt idx="29">
                  <c:v>949.52479249257249</c:v>
                </c:pt>
                <c:pt idx="30">
                  <c:v>956.07198991296832</c:v>
                </c:pt>
                <c:pt idx="31">
                  <c:v>1084.4557135925695</c:v>
                </c:pt>
                <c:pt idx="32">
                  <c:v>883.04712404117083</c:v>
                </c:pt>
                <c:pt idx="33">
                  <c:v>921.40150971672449</c:v>
                </c:pt>
                <c:pt idx="34">
                  <c:v>972.21983698179861</c:v>
                </c:pt>
                <c:pt idx="35">
                  <c:v>979.45001558925253</c:v>
                </c:pt>
                <c:pt idx="36">
                  <c:v>999.42492740271359</c:v>
                </c:pt>
                <c:pt idx="37">
                  <c:v>1065.767787392218</c:v>
                </c:pt>
                <c:pt idx="38">
                  <c:v>1061.934196455649</c:v>
                </c:pt>
                <c:pt idx="39">
                  <c:v>1055.6604660867304</c:v>
                </c:pt>
                <c:pt idx="40">
                  <c:v>1669.1849552731278</c:v>
                </c:pt>
                <c:pt idx="41">
                  <c:v>1695.8775508580738</c:v>
                </c:pt>
                <c:pt idx="42">
                  <c:v>1652.3894434337531</c:v>
                </c:pt>
                <c:pt idx="43">
                  <c:v>1855.0029055545713</c:v>
                </c:pt>
                <c:pt idx="44">
                  <c:v>1303.13751040848</c:v>
                </c:pt>
                <c:pt idx="45">
                  <c:v>1330.9750191127366</c:v>
                </c:pt>
                <c:pt idx="46">
                  <c:v>1391.9270150476539</c:v>
                </c:pt>
                <c:pt idx="47">
                  <c:v>1402.2570966085204</c:v>
                </c:pt>
                <c:pt idx="48">
                  <c:v>1211.9576441122392</c:v>
                </c:pt>
                <c:pt idx="49">
                  <c:v>1296.3556376388678</c:v>
                </c:pt>
                <c:pt idx="50">
                  <c:v>1289.7436108645425</c:v>
                </c:pt>
                <c:pt idx="51">
                  <c:v>1280.2732517246516</c:v>
                </c:pt>
                <c:pt idx="52">
                  <c:v>1982.9900351288029</c:v>
                </c:pt>
                <c:pt idx="53">
                  <c:v>1999.5875795698587</c:v>
                </c:pt>
                <c:pt idx="54">
                  <c:v>1950.2837463825451</c:v>
                </c:pt>
                <c:pt idx="55">
                  <c:v>2191.3041050799507</c:v>
                </c:pt>
                <c:pt idx="56">
                  <c:v>1480.8346364779857</c:v>
                </c:pt>
                <c:pt idx="57">
                  <c:v>1511.7372382089995</c:v>
                </c:pt>
                <c:pt idx="58">
                  <c:v>1549.6165027486295</c:v>
                </c:pt>
                <c:pt idx="59">
                  <c:v>1542.9891909164292</c:v>
                </c:pt>
                <c:pt idx="60">
                  <c:v>1529.0176580167856</c:v>
                </c:pt>
                <c:pt idx="61">
                  <c:v>1622.5053760918004</c:v>
                </c:pt>
                <c:pt idx="62">
                  <c:v>1589.8482089840775</c:v>
                </c:pt>
                <c:pt idx="63">
                  <c:v>1543.9493352698335</c:v>
                </c:pt>
                <c:pt idx="64">
                  <c:v>2413.2656865944718</c:v>
                </c:pt>
                <c:pt idx="65">
                  <c:v>2474.1755451947374</c:v>
                </c:pt>
                <c:pt idx="66">
                  <c:v>2459.4089933009236</c:v>
                </c:pt>
                <c:pt idx="67">
                  <c:v>2810.0774653846829</c:v>
                </c:pt>
                <c:pt idx="68">
                  <c:v>1976.8624762091208</c:v>
                </c:pt>
                <c:pt idx="69">
                  <c:v>2039.9246352206605</c:v>
                </c:pt>
                <c:pt idx="70">
                  <c:v>2191.2174741300114</c:v>
                </c:pt>
                <c:pt idx="71">
                  <c:v>2249.5491942147564</c:v>
                </c:pt>
                <c:pt idx="72">
                  <c:v>2126.4108052714159</c:v>
                </c:pt>
                <c:pt idx="73">
                  <c:v>2305.5106377607062</c:v>
                </c:pt>
                <c:pt idx="74">
                  <c:v>2269.4654548991266</c:v>
                </c:pt>
                <c:pt idx="75">
                  <c:v>2275.8945372483813</c:v>
                </c:pt>
                <c:pt idx="76">
                  <c:v>3687.0632767086454</c:v>
                </c:pt>
                <c:pt idx="77">
                  <c:v>3795.8904811280213</c:v>
                </c:pt>
                <c:pt idx="78">
                  <c:v>3783.047956178712</c:v>
                </c:pt>
                <c:pt idx="79">
                  <c:v>4327.335163019934</c:v>
                </c:pt>
                <c:pt idx="80">
                  <c:v>2814.5237557022933</c:v>
                </c:pt>
                <c:pt idx="81">
                  <c:v>2861.2850230145059</c:v>
                </c:pt>
                <c:pt idx="82">
                  <c:v>2998.0926439495111</c:v>
                </c:pt>
                <c:pt idx="83">
                  <c:v>3043.8092619010167</c:v>
                </c:pt>
                <c:pt idx="84">
                  <c:v>2884.4063842843243</c:v>
                </c:pt>
                <c:pt idx="85">
                  <c:v>3107.4538236881126</c:v>
                </c:pt>
                <c:pt idx="86">
                  <c:v>3081.8804549032393</c:v>
                </c:pt>
                <c:pt idx="87">
                  <c:v>3088.5479907945532</c:v>
                </c:pt>
                <c:pt idx="88">
                  <c:v>4217.2961292451955</c:v>
                </c:pt>
                <c:pt idx="89">
                  <c:v>4346.2639716547874</c:v>
                </c:pt>
                <c:pt idx="90">
                  <c:v>4349.9683780081759</c:v>
                </c:pt>
                <c:pt idx="91">
                  <c:v>4913.4203424821862</c:v>
                </c:pt>
                <c:pt idx="92">
                  <c:v>3961.3215910731997</c:v>
                </c:pt>
                <c:pt idx="93">
                  <c:v>3930.4336893615659</c:v>
                </c:pt>
                <c:pt idx="94">
                  <c:v>4186.7932021370507</c:v>
                </c:pt>
                <c:pt idx="95">
                  <c:v>4176.6304016584427</c:v>
                </c:pt>
                <c:pt idx="96">
                  <c:v>3833.0217690034769</c:v>
                </c:pt>
                <c:pt idx="97">
                  <c:v>4092.9010371176214</c:v>
                </c:pt>
                <c:pt idx="98">
                  <c:v>4139.5155737529194</c:v>
                </c:pt>
                <c:pt idx="99">
                  <c:v>4171.0730332137427</c:v>
                </c:pt>
                <c:pt idx="100">
                  <c:v>7141.9212655762867</c:v>
                </c:pt>
                <c:pt idx="101">
                  <c:v>7395.2503442468769</c:v>
                </c:pt>
                <c:pt idx="102">
                  <c:v>7298.1022547162547</c:v>
                </c:pt>
                <c:pt idx="103">
                  <c:v>8354.9182288876636</c:v>
                </c:pt>
                <c:pt idx="104">
                  <c:v>5549.8132428384124</c:v>
                </c:pt>
                <c:pt idx="105">
                  <c:v>5583.4612728227657</c:v>
                </c:pt>
                <c:pt idx="106">
                  <c:v>5812.7577109635422</c:v>
                </c:pt>
                <c:pt idx="107">
                  <c:v>5936.6912434167289</c:v>
                </c:pt>
                <c:pt idx="108">
                  <c:v>5244.5670425487515</c:v>
                </c:pt>
                <c:pt idx="109">
                  <c:v>5558.1298746419016</c:v>
                </c:pt>
                <c:pt idx="110">
                  <c:v>5649.807180001555</c:v>
                </c:pt>
                <c:pt idx="111">
                  <c:v>5590.3575607286657</c:v>
                </c:pt>
                <c:pt idx="112">
                  <c:v>8908.6877369545473</c:v>
                </c:pt>
                <c:pt idx="113">
                  <c:v>9201.9768702111342</c:v>
                </c:pt>
                <c:pt idx="114">
                  <c:v>9061.9397780189211</c:v>
                </c:pt>
                <c:pt idx="115">
                  <c:v>10216.093342985416</c:v>
                </c:pt>
                <c:pt idx="116">
                  <c:v>6674.3972403136986</c:v>
                </c:pt>
                <c:pt idx="117">
                  <c:v>6755.2783824481903</c:v>
                </c:pt>
                <c:pt idx="118">
                  <c:v>6955.4929358594381</c:v>
                </c:pt>
                <c:pt idx="119">
                  <c:v>7119.1608981223344</c:v>
                </c:pt>
                <c:pt idx="120">
                  <c:v>6899.5593325454283</c:v>
                </c:pt>
                <c:pt idx="121">
                  <c:v>7292.9402347720516</c:v>
                </c:pt>
                <c:pt idx="122">
                  <c:v>7286.0045285672568</c:v>
                </c:pt>
                <c:pt idx="123">
                  <c:v>7204.1450147578253</c:v>
                </c:pt>
                <c:pt idx="124">
                  <c:v>10786.634641787366</c:v>
                </c:pt>
                <c:pt idx="125">
                  <c:v>11295.254882565772</c:v>
                </c:pt>
                <c:pt idx="126">
                  <c:v>11197.092775477397</c:v>
                </c:pt>
                <c:pt idx="127">
                  <c:v>12682.408650118476</c:v>
                </c:pt>
                <c:pt idx="128">
                  <c:v>8529.0214361686612</c:v>
                </c:pt>
                <c:pt idx="129">
                  <c:v>8837.6298205257826</c:v>
                </c:pt>
                <c:pt idx="130">
                  <c:v>9013.332848522723</c:v>
                </c:pt>
                <c:pt idx="131">
                  <c:v>9098.5314648871026</c:v>
                </c:pt>
                <c:pt idx="132">
                  <c:v>8242.4305986991767</c:v>
                </c:pt>
                <c:pt idx="133">
                  <c:v>8787.3407576152276</c:v>
                </c:pt>
                <c:pt idx="134">
                  <c:v>8692.6963434532954</c:v>
                </c:pt>
                <c:pt idx="135">
                  <c:v>8626.8378038174742</c:v>
                </c:pt>
                <c:pt idx="136">
                  <c:v>13966.13446112967</c:v>
                </c:pt>
                <c:pt idx="137">
                  <c:v>14226.464646559565</c:v>
                </c:pt>
                <c:pt idx="138">
                  <c:v>14062.412452122768</c:v>
                </c:pt>
                <c:pt idx="139">
                  <c:v>15992.356934912128</c:v>
                </c:pt>
                <c:pt idx="140">
                  <c:v>10900.405174669799</c:v>
                </c:pt>
                <c:pt idx="141">
                  <c:v>11155.73387487559</c:v>
                </c:pt>
                <c:pt idx="142">
                  <c:v>11631.407626157225</c:v>
                </c:pt>
                <c:pt idx="143">
                  <c:v>11629.641506232063</c:v>
                </c:pt>
                <c:pt idx="144">
                  <c:v>9983.1664560768168</c:v>
                </c:pt>
                <c:pt idx="145">
                  <c:v>10603.816938574033</c:v>
                </c:pt>
                <c:pt idx="146">
                  <c:v>10536.641254732884</c:v>
                </c:pt>
                <c:pt idx="147">
                  <c:v>10549.194590404313</c:v>
                </c:pt>
                <c:pt idx="148">
                  <c:v>19088.683162183195</c:v>
                </c:pt>
                <c:pt idx="149">
                  <c:v>19354.191836993636</c:v>
                </c:pt>
                <c:pt idx="150">
                  <c:v>19144.506721669233</c:v>
                </c:pt>
                <c:pt idx="151">
                  <c:v>21790.077620852142</c:v>
                </c:pt>
                <c:pt idx="152">
                  <c:v>13351.076333241337</c:v>
                </c:pt>
                <c:pt idx="153">
                  <c:v>13756.347563661369</c:v>
                </c:pt>
                <c:pt idx="154">
                  <c:v>14229.565165960532</c:v>
                </c:pt>
                <c:pt idx="155">
                  <c:v>14257.39791367103</c:v>
                </c:pt>
                <c:pt idx="156">
                  <c:v>13760.856331134448</c:v>
                </c:pt>
                <c:pt idx="157">
                  <c:v>14744.24623770321</c:v>
                </c:pt>
                <c:pt idx="158">
                  <c:v>14371.086291174493</c:v>
                </c:pt>
                <c:pt idx="159">
                  <c:v>14429.051134878886</c:v>
                </c:pt>
                <c:pt idx="160">
                  <c:v>23552.018876308164</c:v>
                </c:pt>
                <c:pt idx="161">
                  <c:v>23947.578691579332</c:v>
                </c:pt>
                <c:pt idx="162">
                  <c:v>23672.09676487869</c:v>
                </c:pt>
                <c:pt idx="163">
                  <c:v>26944.028745013475</c:v>
                </c:pt>
                <c:pt idx="164">
                  <c:v>16576.206630762041</c:v>
                </c:pt>
                <c:pt idx="165">
                  <c:v>17100.588647298013</c:v>
                </c:pt>
                <c:pt idx="166">
                  <c:v>17571.044755234165</c:v>
                </c:pt>
                <c:pt idx="167">
                  <c:v>17746.241051875393</c:v>
                </c:pt>
                <c:pt idx="168">
                  <c:v>17411.318943346891</c:v>
                </c:pt>
                <c:pt idx="169">
                  <c:v>18513.684032553996</c:v>
                </c:pt>
                <c:pt idx="170">
                  <c:v>18149.505962553085</c:v>
                </c:pt>
                <c:pt idx="171">
                  <c:v>17989.600189783876</c:v>
                </c:pt>
                <c:pt idx="172">
                  <c:v>29442.753396636526</c:v>
                </c:pt>
                <c:pt idx="173">
                  <c:v>30356.446604840676</c:v>
                </c:pt>
                <c:pt idx="174">
                  <c:v>30350.79541846416</c:v>
                </c:pt>
                <c:pt idx="175">
                  <c:v>34681.597044545131</c:v>
                </c:pt>
                <c:pt idx="176">
                  <c:v>21670.142504433919</c:v>
                </c:pt>
                <c:pt idx="177">
                  <c:v>22517.758124753964</c:v>
                </c:pt>
                <c:pt idx="178">
                  <c:v>23040.091073466967</c:v>
                </c:pt>
                <c:pt idx="179">
                  <c:v>23579.295090624935</c:v>
                </c:pt>
                <c:pt idx="180">
                  <c:v>21336.115037717755</c:v>
                </c:pt>
                <c:pt idx="181">
                  <c:v>22588.118791248122</c:v>
                </c:pt>
                <c:pt idx="182">
                  <c:v>22429.992421752075</c:v>
                </c:pt>
                <c:pt idx="183">
                  <c:v>22033.813785348313</c:v>
                </c:pt>
                <c:pt idx="184">
                  <c:v>36429.651188152755</c:v>
                </c:pt>
                <c:pt idx="185">
                  <c:v>37050.52843125361</c:v>
                </c:pt>
                <c:pt idx="186">
                  <c:v>36204.52892734667</c:v>
                </c:pt>
                <c:pt idx="187">
                  <c:v>40756.760555336063</c:v>
                </c:pt>
                <c:pt idx="188">
                  <c:v>26946.04334982247</c:v>
                </c:pt>
                <c:pt idx="189">
                  <c:v>27301.958186739379</c:v>
                </c:pt>
                <c:pt idx="190">
                  <c:v>27911.814120176881</c:v>
                </c:pt>
                <c:pt idx="191">
                  <c:v>28038.523531365419</c:v>
                </c:pt>
                <c:pt idx="192">
                  <c:v>23989.797644558774</c:v>
                </c:pt>
                <c:pt idx="193">
                  <c:v>25459.266989328324</c:v>
                </c:pt>
                <c:pt idx="194">
                  <c:v>24827.870468039393</c:v>
                </c:pt>
                <c:pt idx="195">
                  <c:v>24441.069508748413</c:v>
                </c:pt>
                <c:pt idx="196">
                  <c:v>39574.642330570212</c:v>
                </c:pt>
                <c:pt idx="197">
                  <c:v>40329.993270217004</c:v>
                </c:pt>
                <c:pt idx="198">
                  <c:v>39858.311540924937</c:v>
                </c:pt>
                <c:pt idx="199">
                  <c:v>44990.90808632379</c:v>
                </c:pt>
                <c:pt idx="200">
                  <c:v>30761.078602457274</c:v>
                </c:pt>
                <c:pt idx="201">
                  <c:v>31293.551084939143</c:v>
                </c:pt>
                <c:pt idx="202">
                  <c:v>32358.865683778597</c:v>
                </c:pt>
                <c:pt idx="203">
                  <c:v>32424.685862199891</c:v>
                </c:pt>
                <c:pt idx="204">
                  <c:v>27021.933001095189</c:v>
                </c:pt>
                <c:pt idx="205">
                  <c:v>28796.557228340032</c:v>
                </c:pt>
                <c:pt idx="206">
                  <c:v>28037.584632661903</c:v>
                </c:pt>
                <c:pt idx="207">
                  <c:v>27634.866986587211</c:v>
                </c:pt>
                <c:pt idx="208">
                  <c:v>51836.212562312343</c:v>
                </c:pt>
                <c:pt idx="209">
                  <c:v>52989.969423164686</c:v>
                </c:pt>
                <c:pt idx="210">
                  <c:v>52184.421462334838</c:v>
                </c:pt>
                <c:pt idx="211">
                  <c:v>59499.594352706939</c:v>
                </c:pt>
                <c:pt idx="212">
                  <c:v>37194.095277014196</c:v>
                </c:pt>
                <c:pt idx="213">
                  <c:v>37838.912934029482</c:v>
                </c:pt>
                <c:pt idx="214">
                  <c:v>39123.719678179012</c:v>
                </c:pt>
                <c:pt idx="215">
                  <c:v>39384.584697137165</c:v>
                </c:pt>
                <c:pt idx="216">
                  <c:v>29523.439936573104</c:v>
                </c:pt>
                <c:pt idx="217">
                  <c:v>31140.121962111869</c:v>
                </c:pt>
                <c:pt idx="218">
                  <c:v>30312.084785774776</c:v>
                </c:pt>
                <c:pt idx="219">
                  <c:v>29934.404971543416</c:v>
                </c:pt>
                <c:pt idx="220">
                  <c:v>61622.098515574085</c:v>
                </c:pt>
                <c:pt idx="221">
                  <c:v>63219.493486755215</c:v>
                </c:pt>
                <c:pt idx="222">
                  <c:v>62278.375818818473</c:v>
                </c:pt>
                <c:pt idx="223">
                  <c:v>71749.240238880986</c:v>
                </c:pt>
                <c:pt idx="224">
                  <c:v>40328.551258217063</c:v>
                </c:pt>
                <c:pt idx="225">
                  <c:v>41254.572631143026</c:v>
                </c:pt>
                <c:pt idx="226">
                  <c:v>41994.91706341393</c:v>
                </c:pt>
                <c:pt idx="227">
                  <c:v>42724.224523479468</c:v>
                </c:pt>
                <c:pt idx="228">
                  <c:v>34551.229820667868</c:v>
                </c:pt>
                <c:pt idx="229">
                  <c:v>35973.444393099628</c:v>
                </c:pt>
                <c:pt idx="230">
                  <c:v>34813.475525279166</c:v>
                </c:pt>
                <c:pt idx="231">
                  <c:v>34052.489961358115</c:v>
                </c:pt>
                <c:pt idx="232">
                  <c:v>66120.859301392411</c:v>
                </c:pt>
                <c:pt idx="233">
                  <c:v>68466.842519592145</c:v>
                </c:pt>
                <c:pt idx="234">
                  <c:v>67392.266670082769</c:v>
                </c:pt>
                <c:pt idx="235">
                  <c:v>77401.607338061847</c:v>
                </c:pt>
                <c:pt idx="236">
                  <c:v>48465.211906743898</c:v>
                </c:pt>
                <c:pt idx="237">
                  <c:v>49074.64380492222</c:v>
                </c:pt>
                <c:pt idx="238">
                  <c:v>50220.881872723519</c:v>
                </c:pt>
                <c:pt idx="239">
                  <c:v>52096.786091868606</c:v>
                </c:pt>
                <c:pt idx="240">
                  <c:v>36797.514908017343</c:v>
                </c:pt>
                <c:pt idx="241">
                  <c:v>38331.856911700452</c:v>
                </c:pt>
                <c:pt idx="242">
                  <c:v>37271.674166773082</c:v>
                </c:pt>
                <c:pt idx="243">
                  <c:v>36446.280934675764</c:v>
                </c:pt>
                <c:pt idx="244">
                  <c:v>71400.581458788482</c:v>
                </c:pt>
                <c:pt idx="245">
                  <c:v>73736.578893305181</c:v>
                </c:pt>
                <c:pt idx="246">
                  <c:v>72155.303598217783</c:v>
                </c:pt>
                <c:pt idx="247">
                  <c:v>82569.09023313332</c:v>
                </c:pt>
                <c:pt idx="248">
                  <c:v>53284.762817522453</c:v>
                </c:pt>
                <c:pt idx="249">
                  <c:v>53915.681560884201</c:v>
                </c:pt>
                <c:pt idx="250">
                  <c:v>55128.870675472062</c:v>
                </c:pt>
                <c:pt idx="251">
                  <c:v>57186.112066905873</c:v>
                </c:pt>
                <c:pt idx="252">
                  <c:v>43476.36802111211</c:v>
                </c:pt>
                <c:pt idx="253">
                  <c:v>45360.109948068275</c:v>
                </c:pt>
                <c:pt idx="254">
                  <c:v>43668.93977442605</c:v>
                </c:pt>
                <c:pt idx="255">
                  <c:v>42198.227130025043</c:v>
                </c:pt>
                <c:pt idx="256">
                  <c:v>74950.60568986187</c:v>
                </c:pt>
                <c:pt idx="257">
                  <c:v>77110.693199935864</c:v>
                </c:pt>
                <c:pt idx="258">
                  <c:v>75373.975478816414</c:v>
                </c:pt>
                <c:pt idx="259">
                  <c:v>86044.039403468079</c:v>
                </c:pt>
                <c:pt idx="260">
                  <c:v>52548.645292840753</c:v>
                </c:pt>
                <c:pt idx="261">
                  <c:v>53773.863684341952</c:v>
                </c:pt>
                <c:pt idx="262">
                  <c:v>54164.340312850953</c:v>
                </c:pt>
                <c:pt idx="263">
                  <c:v>56442.104781311165</c:v>
                </c:pt>
                <c:pt idx="264">
                  <c:v>44725.870368144795</c:v>
                </c:pt>
                <c:pt idx="265">
                  <c:v>46137.684740866898</c:v>
                </c:pt>
                <c:pt idx="266">
                  <c:v>44200.30601912272</c:v>
                </c:pt>
                <c:pt idx="267">
                  <c:v>42735.04066116071</c:v>
                </c:pt>
                <c:pt idx="268">
                  <c:v>75276.453641694214</c:v>
                </c:pt>
                <c:pt idx="269">
                  <c:v>77347.374534157585</c:v>
                </c:pt>
                <c:pt idx="270">
                  <c:v>75521.776617949115</c:v>
                </c:pt>
                <c:pt idx="271">
                  <c:v>86646.367746084987</c:v>
                </c:pt>
                <c:pt idx="272">
                  <c:v>51140.588034552689</c:v>
                </c:pt>
                <c:pt idx="273">
                  <c:v>53062.40833555378</c:v>
                </c:pt>
                <c:pt idx="274">
                  <c:v>53898.411218997018</c:v>
                </c:pt>
                <c:pt idx="275">
                  <c:v>55358.369179710076</c:v>
                </c:pt>
                <c:pt idx="276">
                  <c:v>48648.189360180739</c:v>
                </c:pt>
                <c:pt idx="277">
                  <c:v>50261.598179643173</c:v>
                </c:pt>
                <c:pt idx="278">
                  <c:v>47214.978784196908</c:v>
                </c:pt>
                <c:pt idx="279">
                  <c:v>47017.629950831135</c:v>
                </c:pt>
                <c:pt idx="280">
                  <c:v>88037.087724806333</c:v>
                </c:pt>
                <c:pt idx="281">
                  <c:v>89944.984466533584</c:v>
                </c:pt>
                <c:pt idx="282">
                  <c:v>88154.174311896204</c:v>
                </c:pt>
                <c:pt idx="283">
                  <c:v>100823.51478682071</c:v>
                </c:pt>
                <c:pt idx="284">
                  <c:v>59875.757457487896</c:v>
                </c:pt>
                <c:pt idx="285">
                  <c:v>61927.032670640881</c:v>
                </c:pt>
                <c:pt idx="286">
                  <c:v>63238.196033074244</c:v>
                </c:pt>
                <c:pt idx="287">
                  <c:v>65203.216467942504</c:v>
                </c:pt>
                <c:pt idx="288">
                  <c:v>55486.487881597976</c:v>
                </c:pt>
                <c:pt idx="289">
                  <c:v>57867.781809981439</c:v>
                </c:pt>
                <c:pt idx="290">
                  <c:v>53809.342066244702</c:v>
                </c:pt>
                <c:pt idx="291">
                  <c:v>53232.191442889554</c:v>
                </c:pt>
                <c:pt idx="292">
                  <c:v>88882.310454862542</c:v>
                </c:pt>
                <c:pt idx="293">
                  <c:v>91118.091489466489</c:v>
                </c:pt>
                <c:pt idx="294">
                  <c:v>89454.512581466202</c:v>
                </c:pt>
                <c:pt idx="295">
                  <c:v>103079.74074729925</c:v>
                </c:pt>
                <c:pt idx="296">
                  <c:v>59705.007624696977</c:v>
                </c:pt>
                <c:pt idx="297">
                  <c:v>61924.493187181979</c:v>
                </c:pt>
                <c:pt idx="298">
                  <c:v>62958.895728517236</c:v>
                </c:pt>
                <c:pt idx="299">
                  <c:v>64495.271292261474</c:v>
                </c:pt>
                <c:pt idx="300">
                  <c:v>59460.069870246574</c:v>
                </c:pt>
                <c:pt idx="301">
                  <c:v>61822.12366159034</c:v>
                </c:pt>
                <c:pt idx="302">
                  <c:v>57727.82976058661</c:v>
                </c:pt>
                <c:pt idx="303">
                  <c:v>57065.04916394769</c:v>
                </c:pt>
                <c:pt idx="304">
                  <c:v>97160.358314412297</c:v>
                </c:pt>
                <c:pt idx="305">
                  <c:v>99842.694136323087</c:v>
                </c:pt>
                <c:pt idx="306">
                  <c:v>97732.077236277488</c:v>
                </c:pt>
                <c:pt idx="307">
                  <c:v>112096.5601476888</c:v>
                </c:pt>
                <c:pt idx="308">
                  <c:v>71261.687352489404</c:v>
                </c:pt>
                <c:pt idx="309">
                  <c:v>73172.927842856763</c:v>
                </c:pt>
                <c:pt idx="310">
                  <c:v>75192.171025586547</c:v>
                </c:pt>
                <c:pt idx="311">
                  <c:v>77626.187462198941</c:v>
                </c:pt>
                <c:pt idx="312">
                  <c:v>61587.038690005269</c:v>
                </c:pt>
                <c:pt idx="313">
                  <c:v>63533.005867788386</c:v>
                </c:pt>
                <c:pt idx="314">
                  <c:v>60108.553541735469</c:v>
                </c:pt>
                <c:pt idx="315">
                  <c:v>58903.515986436192</c:v>
                </c:pt>
                <c:pt idx="316">
                  <c:v>111519.75130375572</c:v>
                </c:pt>
                <c:pt idx="317">
                  <c:v>115058.35683813402</c:v>
                </c:pt>
                <c:pt idx="318">
                  <c:v>111966.79633579012</c:v>
                </c:pt>
                <c:pt idx="319">
                  <c:v>129577.20287697006</c:v>
                </c:pt>
                <c:pt idx="320">
                  <c:v>78608.307564796822</c:v>
                </c:pt>
                <c:pt idx="321">
                  <c:v>80416.143346971046</c:v>
                </c:pt>
                <c:pt idx="322">
                  <c:v>82738.578696145618</c:v>
                </c:pt>
                <c:pt idx="323">
                  <c:v>81898.29432266386</c:v>
                </c:pt>
                <c:pt idx="324">
                  <c:v>67778.146710799541</c:v>
                </c:pt>
                <c:pt idx="325">
                  <c:v>69807.373897909172</c:v>
                </c:pt>
                <c:pt idx="326">
                  <c:v>67099.493492513575</c:v>
                </c:pt>
                <c:pt idx="327">
                  <c:v>65031.063009337056</c:v>
                </c:pt>
                <c:pt idx="328">
                  <c:v>132120.33412927651</c:v>
                </c:pt>
                <c:pt idx="329">
                  <c:v>135578.46870427232</c:v>
                </c:pt>
                <c:pt idx="330">
                  <c:v>131762.39459441527</c:v>
                </c:pt>
                <c:pt idx="331">
                  <c:v>153846.64093358506</c:v>
                </c:pt>
                <c:pt idx="332">
                  <c:v>89797.015619625687</c:v>
                </c:pt>
                <c:pt idx="333">
                  <c:v>93054.98819099355</c:v>
                </c:pt>
                <c:pt idx="334">
                  <c:v>95307.720165156148</c:v>
                </c:pt>
                <c:pt idx="335">
                  <c:v>97724.981161147763</c:v>
                </c:pt>
                <c:pt idx="336">
                  <c:v>78124.770872146459</c:v>
                </c:pt>
                <c:pt idx="337">
                  <c:v>81577.80460227502</c:v>
                </c:pt>
                <c:pt idx="338">
                  <c:v>77024.962070869689</c:v>
                </c:pt>
                <c:pt idx="339">
                  <c:v>74761.114812587592</c:v>
                </c:pt>
                <c:pt idx="340">
                  <c:v>185646.06494018954</c:v>
                </c:pt>
                <c:pt idx="341">
                  <c:v>190630.98107555122</c:v>
                </c:pt>
                <c:pt idx="342">
                  <c:v>186008.64873928146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DA-9648-97B9-E20C2A352B37}"/>
            </c:ext>
          </c:extLst>
        </c:ser>
        <c:ser>
          <c:idx val="2"/>
          <c:order val="2"/>
          <c:tx>
            <c:v>2-ая оценка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'5.Метод Четверикова'!$J$7:$J$349</c:f>
              <c:numCache>
                <c:formatCode>General</c:formatCode>
                <c:ptCount val="343"/>
                <c:pt idx="0">
                  <c:v>103.69303810106557</c:v>
                </c:pt>
                <c:pt idx="1">
                  <c:v>114.12136774855175</c:v>
                </c:pt>
                <c:pt idx="2">
                  <c:v>119.07769211086202</c:v>
                </c:pt>
                <c:pt idx="3">
                  <c:v>140.52568456128034</c:v>
                </c:pt>
                <c:pt idx="4">
                  <c:v>172.30465029936414</c:v>
                </c:pt>
                <c:pt idx="5">
                  <c:v>193.44630668065153</c:v>
                </c:pt>
                <c:pt idx="6">
                  <c:v>213.87832994101831</c:v>
                </c:pt>
                <c:pt idx="7">
                  <c:v>222.98579988382704</c:v>
                </c:pt>
                <c:pt idx="8">
                  <c:v>225.65322005832206</c:v>
                </c:pt>
                <c:pt idx="9">
                  <c:v>223.2712245431556</c:v>
                </c:pt>
                <c:pt idx="10">
                  <c:v>239.57014325109085</c:v>
                </c:pt>
                <c:pt idx="11">
                  <c:v>254.06797227221665</c:v>
                </c:pt>
                <c:pt idx="12">
                  <c:v>275.62573964916839</c:v>
                </c:pt>
                <c:pt idx="13">
                  <c:v>298.38121261320447</c:v>
                </c:pt>
                <c:pt idx="14">
                  <c:v>302.01786294775252</c:v>
                </c:pt>
                <c:pt idx="15">
                  <c:v>361.09593140504302</c:v>
                </c:pt>
                <c:pt idx="16">
                  <c:v>446.72432657141223</c:v>
                </c:pt>
                <c:pt idx="17">
                  <c:v>504.18444303904357</c:v>
                </c:pt>
                <c:pt idx="18">
                  <c:v>541.80000635378883</c:v>
                </c:pt>
                <c:pt idx="19">
                  <c:v>523.77392910004039</c:v>
                </c:pt>
                <c:pt idx="20">
                  <c:v>477.51797985453567</c:v>
                </c:pt>
                <c:pt idx="21">
                  <c:v>437.06599837070576</c:v>
                </c:pt>
                <c:pt idx="22">
                  <c:v>469.19697301843718</c:v>
                </c:pt>
                <c:pt idx="23">
                  <c:v>551.9528680477033</c:v>
                </c:pt>
                <c:pt idx="24">
                  <c:v>670.03929511970341</c:v>
                </c:pt>
                <c:pt idx="25">
                  <c:v>761.84123725315078</c:v>
                </c:pt>
                <c:pt idx="26">
                  <c:v>770.42762395549903</c:v>
                </c:pt>
                <c:pt idx="27">
                  <c:v>815.00522341159171</c:v>
                </c:pt>
                <c:pt idx="28">
                  <c:v>891.23401764672246</c:v>
                </c:pt>
                <c:pt idx="29">
                  <c:v>938.48218274192288</c:v>
                </c:pt>
                <c:pt idx="30">
                  <c:v>1008.3604564784303</c:v>
                </c:pt>
                <c:pt idx="31">
                  <c:v>996.92564548272742</c:v>
                </c:pt>
                <c:pt idx="32">
                  <c:v>951.34892307791824</c:v>
                </c:pt>
                <c:pt idx="33">
                  <c:v>906.7232002832709</c:v>
                </c:pt>
                <c:pt idx="34">
                  <c:v>962.58683937230421</c:v>
                </c:pt>
                <c:pt idx="35">
                  <c:v>981.39655846584606</c:v>
                </c:pt>
                <c:pt idx="36">
                  <c:v>1012.2964371803266</c:v>
                </c:pt>
                <c:pt idx="37">
                  <c:v>1049.9722979125745</c:v>
                </c:pt>
                <c:pt idx="38">
                  <c:v>1014.4054495275968</c:v>
                </c:pt>
                <c:pt idx="39">
                  <c:v>1212.4206208419675</c:v>
                </c:pt>
                <c:pt idx="40">
                  <c:v>1521.4751292375036</c:v>
                </c:pt>
                <c:pt idx="41">
                  <c:v>1713.0520295470262</c:v>
                </c:pt>
                <c:pt idx="42">
                  <c:v>1765.2633890937348</c:v>
                </c:pt>
                <c:pt idx="43">
                  <c:v>1654.8804323034879</c:v>
                </c:pt>
                <c:pt idx="44">
                  <c:v>1464.3463827859325</c:v>
                </c:pt>
                <c:pt idx="45">
                  <c:v>1291.30198925431</c:v>
                </c:pt>
                <c:pt idx="46">
                  <c:v>1397.6074051686585</c:v>
                </c:pt>
                <c:pt idx="47">
                  <c:v>1348.6569880573927</c:v>
                </c:pt>
                <c:pt idx="48">
                  <c:v>1284.0463109468612</c:v>
                </c:pt>
                <c:pt idx="49">
                  <c:v>1257.4534244166462</c:v>
                </c:pt>
                <c:pt idx="50">
                  <c:v>1236.0098576953235</c:v>
                </c:pt>
                <c:pt idx="51">
                  <c:v>1461.4176965603726</c:v>
                </c:pt>
                <c:pt idx="52">
                  <c:v>1809.9736714566432</c:v>
                </c:pt>
                <c:pt idx="53">
                  <c:v>2022.2154902974278</c:v>
                </c:pt>
                <c:pt idx="54">
                  <c:v>2087.2585682708745</c:v>
                </c:pt>
                <c:pt idx="55">
                  <c:v>1939.7604550671128</c:v>
                </c:pt>
                <c:pt idx="56">
                  <c:v>1688.8852626342753</c:v>
                </c:pt>
                <c:pt idx="57">
                  <c:v>1453.2019094938066</c:v>
                </c:pt>
                <c:pt idx="58">
                  <c:v>1542.0183089356437</c:v>
                </c:pt>
                <c:pt idx="59">
                  <c:v>1536.3342380531965</c:v>
                </c:pt>
                <c:pt idx="60">
                  <c:v>1558.8811672910283</c:v>
                </c:pt>
                <c:pt idx="61">
                  <c:v>1592.8047491146338</c:v>
                </c:pt>
                <c:pt idx="62">
                  <c:v>1519.9436015781471</c:v>
                </c:pt>
                <c:pt idx="63">
                  <c:v>1771.2703623620043</c:v>
                </c:pt>
                <c:pt idx="64">
                  <c:v>2202.7212465950247</c:v>
                </c:pt>
                <c:pt idx="65">
                  <c:v>2499.1714292883348</c:v>
                </c:pt>
                <c:pt idx="66">
                  <c:v>2630.017272133085</c:v>
                </c:pt>
                <c:pt idx="67">
                  <c:v>2498.9792572689698</c:v>
                </c:pt>
                <c:pt idx="68">
                  <c:v>2224.423082872182</c:v>
                </c:pt>
                <c:pt idx="69">
                  <c:v>1986.1942349720714</c:v>
                </c:pt>
                <c:pt idx="70">
                  <c:v>2183.2732333998169</c:v>
                </c:pt>
                <c:pt idx="71">
                  <c:v>2200.5019953006827</c:v>
                </c:pt>
                <c:pt idx="72">
                  <c:v>2212.2186538923488</c:v>
                </c:pt>
                <c:pt idx="73">
                  <c:v>2239.0818505596885</c:v>
                </c:pt>
                <c:pt idx="74">
                  <c:v>2174.7815024986858</c:v>
                </c:pt>
                <c:pt idx="75">
                  <c:v>2624.6956730242732</c:v>
                </c:pt>
                <c:pt idx="76">
                  <c:v>3353.8273054665797</c:v>
                </c:pt>
                <c:pt idx="77">
                  <c:v>3838.908110657705</c:v>
                </c:pt>
                <c:pt idx="78">
                  <c:v>4065.3074825023068</c:v>
                </c:pt>
                <c:pt idx="79">
                  <c:v>3793.258051470953</c:v>
                </c:pt>
                <c:pt idx="80">
                  <c:v>3250.483550827646</c:v>
                </c:pt>
                <c:pt idx="81">
                  <c:v>2750.8516832087257</c:v>
                </c:pt>
                <c:pt idx="82">
                  <c:v>2992.3404556048026</c:v>
                </c:pt>
                <c:pt idx="83">
                  <c:v>2983.6722643147273</c:v>
                </c:pt>
                <c:pt idx="84">
                  <c:v>2988.8613218098517</c:v>
                </c:pt>
                <c:pt idx="85">
                  <c:v>3029.288151853199</c:v>
                </c:pt>
                <c:pt idx="86">
                  <c:v>3012.5394847588141</c:v>
                </c:pt>
                <c:pt idx="87">
                  <c:v>3363.8366133502836</c:v>
                </c:pt>
                <c:pt idx="88">
                  <c:v>3960.46374993789</c:v>
                </c:pt>
                <c:pt idx="89">
                  <c:v>4362.5073315811896</c:v>
                </c:pt>
                <c:pt idx="90">
                  <c:v>4586.5663152807847</c:v>
                </c:pt>
                <c:pt idx="91">
                  <c:v>4526.6723562321322</c:v>
                </c:pt>
                <c:pt idx="92">
                  <c:v>4224.5265911409642</c:v>
                </c:pt>
                <c:pt idx="93">
                  <c:v>3923.5599430070793</c:v>
                </c:pt>
                <c:pt idx="94">
                  <c:v>4145.0635270954272</c:v>
                </c:pt>
                <c:pt idx="95">
                  <c:v>4090.5854943554941</c:v>
                </c:pt>
                <c:pt idx="96">
                  <c:v>3983.3377431629133</c:v>
                </c:pt>
                <c:pt idx="97">
                  <c:v>4005.9044411274213</c:v>
                </c:pt>
                <c:pt idx="98">
                  <c:v>3903.274985543906</c:v>
                </c:pt>
                <c:pt idx="99">
                  <c:v>4909.1722712140172</c:v>
                </c:pt>
                <c:pt idx="100">
                  <c:v>6454.1625302547654</c:v>
                </c:pt>
                <c:pt idx="101">
                  <c:v>7469.1875516972359</c:v>
                </c:pt>
                <c:pt idx="102">
                  <c:v>7856.9873623584799</c:v>
                </c:pt>
                <c:pt idx="103">
                  <c:v>7350.6417431582095</c:v>
                </c:pt>
                <c:pt idx="104">
                  <c:v>6350.7085500496787</c:v>
                </c:pt>
                <c:pt idx="105">
                  <c:v>5382.7104190484933</c:v>
                </c:pt>
                <c:pt idx="106">
                  <c:v>5847.8734407169341</c:v>
                </c:pt>
                <c:pt idx="107">
                  <c:v>5719.6249925096545</c:v>
                </c:pt>
                <c:pt idx="108">
                  <c:v>5505.9370990610578</c:v>
                </c:pt>
                <c:pt idx="109">
                  <c:v>5446.8443464879956</c:v>
                </c:pt>
                <c:pt idx="110">
                  <c:v>5353.3944841703806</c:v>
                </c:pt>
                <c:pt idx="111">
                  <c:v>6441.6484943228979</c:v>
                </c:pt>
                <c:pt idx="112">
                  <c:v>8137.7275378698132</c:v>
                </c:pt>
                <c:pt idx="113">
                  <c:v>9276.0509789179614</c:v>
                </c:pt>
                <c:pt idx="114">
                  <c:v>9723.4446815107276</c:v>
                </c:pt>
                <c:pt idx="115">
                  <c:v>8989.6532940790148</c:v>
                </c:pt>
                <c:pt idx="116">
                  <c:v>7687.6833042543149</c:v>
                </c:pt>
                <c:pt idx="117">
                  <c:v>6468.3614826392468</c:v>
                </c:pt>
                <c:pt idx="118">
                  <c:v>6971.8509016536964</c:v>
                </c:pt>
                <c:pt idx="119">
                  <c:v>7004.048761065068</c:v>
                </c:pt>
                <c:pt idx="120">
                  <c:v>7071.8065672778521</c:v>
                </c:pt>
                <c:pt idx="121">
                  <c:v>7178.1952167381887</c:v>
                </c:pt>
                <c:pt idx="122">
                  <c:v>6993.3862302000998</c:v>
                </c:pt>
                <c:pt idx="123">
                  <c:v>8102.2157126607153</c:v>
                </c:pt>
                <c:pt idx="124">
                  <c:v>9997.6084504609826</c:v>
                </c:pt>
                <c:pt idx="125">
                  <c:v>11318.982886176183</c:v>
                </c:pt>
                <c:pt idx="126">
                  <c:v>12003.873466898818</c:v>
                </c:pt>
                <c:pt idx="127">
                  <c:v>11197.590385214062</c:v>
                </c:pt>
                <c:pt idx="128">
                  <c:v>9788.6442625885156</c:v>
                </c:pt>
                <c:pt idx="129">
                  <c:v>8440.1468005776624</c:v>
                </c:pt>
                <c:pt idx="130">
                  <c:v>9089.8925070067835</c:v>
                </c:pt>
                <c:pt idx="131">
                  <c:v>8824.8367010091588</c:v>
                </c:pt>
                <c:pt idx="132">
                  <c:v>8618.1056934853113</c:v>
                </c:pt>
                <c:pt idx="133">
                  <c:v>8555.148810833567</c:v>
                </c:pt>
                <c:pt idx="134">
                  <c:v>8289.1510113260556</c:v>
                </c:pt>
                <c:pt idx="135">
                  <c:v>9986.3084602105228</c:v>
                </c:pt>
                <c:pt idx="136">
                  <c:v>12668.53111020002</c:v>
                </c:pt>
                <c:pt idx="137">
                  <c:v>14409.567935267229</c:v>
                </c:pt>
                <c:pt idx="138">
                  <c:v>15059.635764467112</c:v>
                </c:pt>
                <c:pt idx="139">
                  <c:v>14150.779538591758</c:v>
                </c:pt>
                <c:pt idx="140">
                  <c:v>12400.071927199979</c:v>
                </c:pt>
                <c:pt idx="141">
                  <c:v>10776.092404553619</c:v>
                </c:pt>
                <c:pt idx="142">
                  <c:v>11671.649123592137</c:v>
                </c:pt>
                <c:pt idx="143">
                  <c:v>11194.289775782991</c:v>
                </c:pt>
                <c:pt idx="144">
                  <c:v>10571.748127094535</c:v>
                </c:pt>
                <c:pt idx="145">
                  <c:v>10284.744919873308</c:v>
                </c:pt>
                <c:pt idx="146">
                  <c:v>9878.3854520976911</c:v>
                </c:pt>
                <c:pt idx="147">
                  <c:v>12713.319277518949</c:v>
                </c:pt>
                <c:pt idx="148">
                  <c:v>16980.137341619527</c:v>
                </c:pt>
                <c:pt idx="149">
                  <c:v>19737.19209146719</c:v>
                </c:pt>
                <c:pt idx="150">
                  <c:v>20624.816265035788</c:v>
                </c:pt>
                <c:pt idx="151">
                  <c:v>18887.048514612809</c:v>
                </c:pt>
                <c:pt idx="152">
                  <c:v>15811.5195490393</c:v>
                </c:pt>
                <c:pt idx="153">
                  <c:v>13048.090856259892</c:v>
                </c:pt>
                <c:pt idx="154">
                  <c:v>14192.335873034011</c:v>
                </c:pt>
                <c:pt idx="155">
                  <c:v>14078.829745527244</c:v>
                </c:pt>
                <c:pt idx="156">
                  <c:v>14175.78094498204</c:v>
                </c:pt>
                <c:pt idx="157">
                  <c:v>14347.890010371775</c:v>
                </c:pt>
                <c:pt idx="158">
                  <c:v>13784.268851389248</c:v>
                </c:pt>
                <c:pt idx="159">
                  <c:v>16694.161614711011</c:v>
                </c:pt>
                <c:pt idx="160">
                  <c:v>21336.409418473657</c:v>
                </c:pt>
                <c:pt idx="161">
                  <c:v>24276.542451754678</c:v>
                </c:pt>
                <c:pt idx="162">
                  <c:v>25506.864506309736</c:v>
                </c:pt>
                <c:pt idx="163">
                  <c:v>23368.103639893881</c:v>
                </c:pt>
                <c:pt idx="164">
                  <c:v>19617.185624867256</c:v>
                </c:pt>
                <c:pt idx="165">
                  <c:v>16183.034692724399</c:v>
                </c:pt>
                <c:pt idx="166">
                  <c:v>17568.77544304957</c:v>
                </c:pt>
                <c:pt idx="167">
                  <c:v>17560.904120722807</c:v>
                </c:pt>
                <c:pt idx="168">
                  <c:v>17827.139168476802</c:v>
                </c:pt>
                <c:pt idx="169">
                  <c:v>18121.571534263996</c:v>
                </c:pt>
                <c:pt idx="170">
                  <c:v>17314.822714614475</c:v>
                </c:pt>
                <c:pt idx="171">
                  <c:v>20866.283532126206</c:v>
                </c:pt>
                <c:pt idx="172">
                  <c:v>26719.384718150395</c:v>
                </c:pt>
                <c:pt idx="173">
                  <c:v>30730.531038871788</c:v>
                </c:pt>
                <c:pt idx="174">
                  <c:v>32659.467377237404</c:v>
                </c:pt>
                <c:pt idx="175">
                  <c:v>30149.022589807439</c:v>
                </c:pt>
                <c:pt idx="176">
                  <c:v>25560.343575176354</c:v>
                </c:pt>
                <c:pt idx="177">
                  <c:v>21272.628990003366</c:v>
                </c:pt>
                <c:pt idx="178">
                  <c:v>23309.354691629436</c:v>
                </c:pt>
                <c:pt idx="179">
                  <c:v>22801.281689338128</c:v>
                </c:pt>
                <c:pt idx="180">
                  <c:v>22294.647763943467</c:v>
                </c:pt>
                <c:pt idx="181">
                  <c:v>22067.199495341036</c:v>
                </c:pt>
                <c:pt idx="182">
                  <c:v>21242.16466889517</c:v>
                </c:pt>
                <c:pt idx="183">
                  <c:v>25770.703314350685</c:v>
                </c:pt>
                <c:pt idx="184">
                  <c:v>32926.074650014954</c:v>
                </c:pt>
                <c:pt idx="185">
                  <c:v>37517.069191292896</c:v>
                </c:pt>
                <c:pt idx="186">
                  <c:v>38829.639314001251</c:v>
                </c:pt>
                <c:pt idx="187">
                  <c:v>35931.838197507546</c:v>
                </c:pt>
                <c:pt idx="188">
                  <c:v>30926.809505980476</c:v>
                </c:pt>
                <c:pt idx="189">
                  <c:v>26172.620758698773</c:v>
                </c:pt>
                <c:pt idx="190">
                  <c:v>28165.117076489165</c:v>
                </c:pt>
                <c:pt idx="191">
                  <c:v>26891.159019481056</c:v>
                </c:pt>
                <c:pt idx="192">
                  <c:v>25473.742641176435</c:v>
                </c:pt>
                <c:pt idx="193">
                  <c:v>24605.165058554801</c:v>
                </c:pt>
                <c:pt idx="194">
                  <c:v>23719.557600234384</c:v>
                </c:pt>
                <c:pt idx="195">
                  <c:v>28313.158698668634</c:v>
                </c:pt>
                <c:pt idx="196">
                  <c:v>35884.660769725298</c:v>
                </c:pt>
                <c:pt idx="197">
                  <c:v>40871.697121897552</c:v>
                </c:pt>
                <c:pt idx="198">
                  <c:v>42583.855705003749</c:v>
                </c:pt>
                <c:pt idx="199">
                  <c:v>39925.928174932065</c:v>
                </c:pt>
                <c:pt idx="200">
                  <c:v>34905.723274937664</c:v>
                </c:pt>
                <c:pt idx="201">
                  <c:v>30205.226229520715</c:v>
                </c:pt>
                <c:pt idx="202">
                  <c:v>32610.586433692777</c:v>
                </c:pt>
                <c:pt idx="203">
                  <c:v>30957.68339817275</c:v>
                </c:pt>
                <c:pt idx="204">
                  <c:v>28938.240775879305</c:v>
                </c:pt>
                <c:pt idx="205">
                  <c:v>27716.486455442981</c:v>
                </c:pt>
                <c:pt idx="206">
                  <c:v>26206.902646975908</c:v>
                </c:pt>
                <c:pt idx="207">
                  <c:v>33797.677861633128</c:v>
                </c:pt>
                <c:pt idx="208">
                  <c:v>45944.218062609783</c:v>
                </c:pt>
                <c:pt idx="209">
                  <c:v>53933.534413476671</c:v>
                </c:pt>
                <c:pt idx="210">
                  <c:v>56283.400190062064</c:v>
                </c:pt>
                <c:pt idx="211">
                  <c:v>51758.533079903536</c:v>
                </c:pt>
                <c:pt idx="212">
                  <c:v>43612.493820815333</c:v>
                </c:pt>
                <c:pt idx="213">
                  <c:v>36069.221776893923</c:v>
                </c:pt>
                <c:pt idx="214">
                  <c:v>39760.931441779459</c:v>
                </c:pt>
                <c:pt idx="215">
                  <c:v>36753.335729712366</c:v>
                </c:pt>
                <c:pt idx="216">
                  <c:v>32568.215584024852</c:v>
                </c:pt>
                <c:pt idx="217">
                  <c:v>29698.611457658131</c:v>
                </c:pt>
                <c:pt idx="218">
                  <c:v>27850.375691588371</c:v>
                </c:pt>
                <c:pt idx="219">
                  <c:v>37971.892508166377</c:v>
                </c:pt>
                <c:pt idx="220">
                  <c:v>53932.887841444659</c:v>
                </c:pt>
                <c:pt idx="221">
                  <c:v>64471.032733036445</c:v>
                </c:pt>
                <c:pt idx="222">
                  <c:v>67785.864123033592</c:v>
                </c:pt>
                <c:pt idx="223">
                  <c:v>61074.228875191671</c:v>
                </c:pt>
                <c:pt idx="224">
                  <c:v>49394.607062379459</c:v>
                </c:pt>
                <c:pt idx="225">
                  <c:v>38451.113151483492</c:v>
                </c:pt>
                <c:pt idx="226">
                  <c:v>42771.994648481486</c:v>
                </c:pt>
                <c:pt idx="227">
                  <c:v>40376.61509815442</c:v>
                </c:pt>
                <c:pt idx="228">
                  <c:v>37180.507319549251</c:v>
                </c:pt>
                <c:pt idx="229">
                  <c:v>34674.139296558438</c:v>
                </c:pt>
                <c:pt idx="230">
                  <c:v>32289.257966201658</c:v>
                </c:pt>
                <c:pt idx="231">
                  <c:v>42193.813900716334</c:v>
                </c:pt>
                <c:pt idx="232">
                  <c:v>58504.839180256822</c:v>
                </c:pt>
                <c:pt idx="233">
                  <c:v>69478.044074071673</c:v>
                </c:pt>
                <c:pt idx="234">
                  <c:v>72923.76337310989</c:v>
                </c:pt>
                <c:pt idx="235">
                  <c:v>67242.645962726529</c:v>
                </c:pt>
                <c:pt idx="236">
                  <c:v>56822.404871486739</c:v>
                </c:pt>
                <c:pt idx="237">
                  <c:v>46571.625421357006</c:v>
                </c:pt>
                <c:pt idx="238">
                  <c:v>51772.113432957318</c:v>
                </c:pt>
                <c:pt idx="239">
                  <c:v>47647.046365165392</c:v>
                </c:pt>
                <c:pt idx="240">
                  <c:v>41377.822896018115</c:v>
                </c:pt>
                <c:pt idx="241">
                  <c:v>36424.07529476456</c:v>
                </c:pt>
                <c:pt idx="242">
                  <c:v>34467.480739749699</c:v>
                </c:pt>
                <c:pt idx="243">
                  <c:v>45355.672456605993</c:v>
                </c:pt>
                <c:pt idx="244">
                  <c:v>63077.807698291501</c:v>
                </c:pt>
                <c:pt idx="245">
                  <c:v>74832.752810481034</c:v>
                </c:pt>
                <c:pt idx="246">
                  <c:v>77950.06165308661</c:v>
                </c:pt>
                <c:pt idx="247">
                  <c:v>72171.387131130876</c:v>
                </c:pt>
                <c:pt idx="248">
                  <c:v>61765.877331572068</c:v>
                </c:pt>
                <c:pt idx="249">
                  <c:v>51378.988044309939</c:v>
                </c:pt>
                <c:pt idx="250">
                  <c:v>56575.112357160062</c:v>
                </c:pt>
                <c:pt idx="251">
                  <c:v>53074.268427701492</c:v>
                </c:pt>
                <c:pt idx="252">
                  <c:v>47807.413976825745</c:v>
                </c:pt>
                <c:pt idx="253">
                  <c:v>43391.787002080746</c:v>
                </c:pt>
                <c:pt idx="254">
                  <c:v>41079.745713412587</c:v>
                </c:pt>
                <c:pt idx="255">
                  <c:v>50668.342781081956</c:v>
                </c:pt>
                <c:pt idx="256">
                  <c:v>67106.816997927293</c:v>
                </c:pt>
                <c:pt idx="257">
                  <c:v>78001.427394930564</c:v>
                </c:pt>
                <c:pt idx="258">
                  <c:v>81620.474898074826</c:v>
                </c:pt>
                <c:pt idx="259">
                  <c:v>74433.327099028858</c:v>
                </c:pt>
                <c:pt idx="260">
                  <c:v>62357.910275914597</c:v>
                </c:pt>
                <c:pt idx="261">
                  <c:v>50492.945067079309</c:v>
                </c:pt>
                <c:pt idx="262">
                  <c:v>55758.910283524194</c:v>
                </c:pt>
                <c:pt idx="263">
                  <c:v>52756.104690817483</c:v>
                </c:pt>
                <c:pt idx="264">
                  <c:v>48462.952329390784</c:v>
                </c:pt>
                <c:pt idx="265">
                  <c:v>44397.809168986627</c:v>
                </c:pt>
                <c:pt idx="266">
                  <c:v>41653.455289140024</c:v>
                </c:pt>
                <c:pt idx="267">
                  <c:v>51136.046552698914</c:v>
                </c:pt>
                <c:pt idx="268">
                  <c:v>67472.06989546874</c:v>
                </c:pt>
                <c:pt idx="269">
                  <c:v>78181.140142133198</c:v>
                </c:pt>
                <c:pt idx="270">
                  <c:v>82072.685281123006</c:v>
                </c:pt>
                <c:pt idx="271">
                  <c:v>74334.493682980916</c:v>
                </c:pt>
                <c:pt idx="272">
                  <c:v>61646.707030177779</c:v>
                </c:pt>
                <c:pt idx="273">
                  <c:v>49614.706341989302</c:v>
                </c:pt>
                <c:pt idx="274">
                  <c:v>54798.742534911871</c:v>
                </c:pt>
                <c:pt idx="275">
                  <c:v>53190.84181313181</c:v>
                </c:pt>
                <c:pt idx="276">
                  <c:v>51174.81878359228</c:v>
                </c:pt>
                <c:pt idx="277">
                  <c:v>48505.062554138342</c:v>
                </c:pt>
                <c:pt idx="278">
                  <c:v>44569.987018345084</c:v>
                </c:pt>
                <c:pt idx="279">
                  <c:v>57191.564552389667</c:v>
                </c:pt>
                <c:pt idx="280">
                  <c:v>78116.411572622994</c:v>
                </c:pt>
                <c:pt idx="281">
                  <c:v>91423.898461672739</c:v>
                </c:pt>
                <c:pt idx="282">
                  <c:v>95545.84053701727</c:v>
                </c:pt>
                <c:pt idx="283">
                  <c:v>86706.939462772512</c:v>
                </c:pt>
                <c:pt idx="284">
                  <c:v>71906.209578054913</c:v>
                </c:pt>
                <c:pt idx="285">
                  <c:v>58058.480100667177</c:v>
                </c:pt>
                <c:pt idx="286">
                  <c:v>64415.016748800153</c:v>
                </c:pt>
                <c:pt idx="287">
                  <c:v>62107.612671120638</c:v>
                </c:pt>
                <c:pt idx="288">
                  <c:v>59113.704543551314</c:v>
                </c:pt>
                <c:pt idx="289">
                  <c:v>55428.45789746572</c:v>
                </c:pt>
                <c:pt idx="290">
                  <c:v>51852.917118606587</c:v>
                </c:pt>
                <c:pt idx="291">
                  <c:v>62008.270425259019</c:v>
                </c:pt>
                <c:pt idx="292">
                  <c:v>80383.174542222943</c:v>
                </c:pt>
                <c:pt idx="293">
                  <c:v>92003.246719608826</c:v>
                </c:pt>
                <c:pt idx="294">
                  <c:v>97295.392756783884</c:v>
                </c:pt>
                <c:pt idx="295">
                  <c:v>88089.773747088577</c:v>
                </c:pt>
                <c:pt idx="296">
                  <c:v>72508.448911533516</c:v>
                </c:pt>
                <c:pt idx="297">
                  <c:v>57770.233951485214</c:v>
                </c:pt>
                <c:pt idx="298">
                  <c:v>63709.804818665252</c:v>
                </c:pt>
                <c:pt idx="299">
                  <c:v>62691.638531636963</c:v>
                </c:pt>
                <c:pt idx="300">
                  <c:v>61844.850022088627</c:v>
                </c:pt>
                <c:pt idx="301">
                  <c:v>59787.141041383053</c:v>
                </c:pt>
                <c:pt idx="302">
                  <c:v>55375.939865212917</c:v>
                </c:pt>
                <c:pt idx="303">
                  <c:v>66964.84683695306</c:v>
                </c:pt>
                <c:pt idx="304">
                  <c:v>87663.979713076173</c:v>
                </c:pt>
                <c:pt idx="305">
                  <c:v>100815.71997116743</c:v>
                </c:pt>
                <c:pt idx="306">
                  <c:v>105698.57792640442</c:v>
                </c:pt>
                <c:pt idx="307">
                  <c:v>97557.709475382086</c:v>
                </c:pt>
                <c:pt idx="308">
                  <c:v>83311.708459807851</c:v>
                </c:pt>
                <c:pt idx="309">
                  <c:v>69491.938029594661</c:v>
                </c:pt>
                <c:pt idx="310">
                  <c:v>76837.431799090162</c:v>
                </c:pt>
                <c:pt idx="311">
                  <c:v>72882.225780358523</c:v>
                </c:pt>
                <c:pt idx="312">
                  <c:v>66713.937256799181</c:v>
                </c:pt>
                <c:pt idx="313">
                  <c:v>60880.545605353895</c:v>
                </c:pt>
                <c:pt idx="314">
                  <c:v>56336.09435654043</c:v>
                </c:pt>
                <c:pt idx="315">
                  <c:v>72146.438337072643</c:v>
                </c:pt>
                <c:pt idx="316">
                  <c:v>99061.491326460367</c:v>
                </c:pt>
                <c:pt idx="317">
                  <c:v>116353.95660950313</c:v>
                </c:pt>
                <c:pt idx="318">
                  <c:v>121962.23079097207</c:v>
                </c:pt>
                <c:pt idx="319">
                  <c:v>111522.57700457769</c:v>
                </c:pt>
                <c:pt idx="320">
                  <c:v>93489.864519800918</c:v>
                </c:pt>
                <c:pt idx="321">
                  <c:v>76251.730869454725</c:v>
                </c:pt>
                <c:pt idx="322">
                  <c:v>83290.563629808719</c:v>
                </c:pt>
                <c:pt idx="323">
                  <c:v>78508.604475256769</c:v>
                </c:pt>
                <c:pt idx="324">
                  <c:v>72090.922747556891</c:v>
                </c:pt>
                <c:pt idx="325">
                  <c:v>67556.256191663168</c:v>
                </c:pt>
                <c:pt idx="326">
                  <c:v>61687.348278270212</c:v>
                </c:pt>
                <c:pt idx="327">
                  <c:v>82285.956423247611</c:v>
                </c:pt>
                <c:pt idx="328">
                  <c:v>115907.83990000647</c:v>
                </c:pt>
                <c:pt idx="329">
                  <c:v>137565.53145223326</c:v>
                </c:pt>
                <c:pt idx="330">
                  <c:v>144208.8564146469</c:v>
                </c:pt>
                <c:pt idx="331">
                  <c:v>131091.58422153257</c:v>
                </c:pt>
                <c:pt idx="332">
                  <c:v>108804.52773571045</c:v>
                </c:pt>
                <c:pt idx="333">
                  <c:v>87099.336068002114</c:v>
                </c:pt>
                <c:pt idx="334">
                  <c:v>97309.300444515233</c:v>
                </c:pt>
                <c:pt idx="335">
                  <c:v>91960.462680209646</c:v>
                </c:pt>
                <c:pt idx="336">
                  <c:v>84650.185350842439</c:v>
                </c:pt>
                <c:pt idx="337">
                  <c:v>78033.176732390391</c:v>
                </c:pt>
                <c:pt idx="338">
                  <c:v>68405.110878460808</c:v>
                </c:pt>
                <c:pt idx="339">
                  <c:v>103038.99768323491</c:v>
                </c:pt>
                <c:pt idx="340">
                  <c:v>158616.7834917267</c:v>
                </c:pt>
                <c:pt idx="341">
                  <c:v>213608.56851429318</c:v>
                </c:pt>
                <c:pt idx="342">
                  <c:v>139793.73161868087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DA-9648-97B9-E20C2A35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6080"/>
        <c:axId val="23050992"/>
      </c:scatterChart>
      <c:valAx>
        <c:axId val="226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50992"/>
        <c:crosses val="autoZero"/>
        <c:crossBetween val="midCat"/>
      </c:valAx>
      <c:valAx>
        <c:axId val="23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4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Остаточная компонента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'5.Метод Четверикова'!$H$2</c:f>
              <c:strCache>
                <c:ptCount val="1"/>
                <c:pt idx="0">
                  <c:v>предварительная средняя сезонная волна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'5.Метод Четверикова'!$H$7:$H$10</c:f>
              <c:numCache>
                <c:formatCode>General</c:formatCode>
                <c:ptCount val="4"/>
                <c:pt idx="0">
                  <c:v>-8.748916201757833</c:v>
                </c:pt>
                <c:pt idx="1">
                  <c:v>-9.0844796266861252</c:v>
                </c:pt>
                <c:pt idx="2">
                  <c:v>-8.7095393708980637</c:v>
                </c:pt>
                <c:pt idx="3">
                  <c:v>-8.9291822367975566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E-5143-A0D5-E3361C69BE57}"/>
            </c:ext>
          </c:extLst>
        </c:ser>
        <c:ser>
          <c:idx val="1"/>
          <c:order val="1"/>
          <c:tx>
            <c:strRef>
              <c:f>'5.Метод Четверикова'!$O$2</c:f>
              <c:strCache>
                <c:ptCount val="1"/>
                <c:pt idx="0">
                  <c:v>окончательная сезонная волна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'5.Метод Четверикова'!$O$7:$O$10</c:f>
              <c:numCache>
                <c:formatCode>General</c:formatCode>
                <c:ptCount val="4"/>
                <c:pt idx="0">
                  <c:v>-6.058907934548821</c:v>
                </c:pt>
                <c:pt idx="1">
                  <c:v>-5.7221006844336397</c:v>
                </c:pt>
                <c:pt idx="2">
                  <c:v>-5.7615856699642611</c:v>
                </c:pt>
                <c:pt idx="3">
                  <c:v>-5.8280960959168331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7E-5143-A0D5-E3361C69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906975"/>
        <c:axId val="1677791743"/>
      </c:lineChart>
      <c:catAx>
        <c:axId val="167790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791743"/>
        <c:crosses val="autoZero"/>
        <c:auto val="1"/>
        <c:lblAlgn val="ctr"/>
        <c:lblOffset val="100"/>
        <c:noMultiLvlLbl val="0"/>
      </c:catAx>
      <c:valAx>
        <c:axId val="16777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90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Остаточная экспонента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'5.Метод Четверикова'!$P$7:$P$349</c:f>
              <c:numCache>
                <c:formatCode>General</c:formatCode>
                <c:ptCount val="343"/>
                <c:pt idx="0">
                  <c:v>-34.961746837739014</c:v>
                </c:pt>
                <c:pt idx="1">
                  <c:v>-37.226185606139012</c:v>
                </c:pt>
                <c:pt idx="2">
                  <c:v>-33.378980372529298</c:v>
                </c:pt>
                <c:pt idx="3">
                  <c:v>-45.08413769367818</c:v>
                </c:pt>
                <c:pt idx="4">
                  <c:v>-12.393384397866399</c:v>
                </c:pt>
                <c:pt idx="5">
                  <c:v>-25.827180003560812</c:v>
                </c:pt>
                <c:pt idx="6">
                  <c:v>-37.244298808441911</c:v>
                </c:pt>
                <c:pt idx="7">
                  <c:v>-5.7844386965727637</c:v>
                </c:pt>
                <c:pt idx="8">
                  <c:v>-48.097551561099834</c:v>
                </c:pt>
                <c:pt idx="9">
                  <c:v>-37.625644405287552</c:v>
                </c:pt>
                <c:pt idx="10">
                  <c:v>-33.542020786820743</c:v>
                </c:pt>
                <c:pt idx="11">
                  <c:v>-40.863921800728285</c:v>
                </c:pt>
                <c:pt idx="12">
                  <c:v>33.582354059916725</c:v>
                </c:pt>
                <c:pt idx="13">
                  <c:v>27.838922569897321</c:v>
                </c:pt>
                <c:pt idx="14">
                  <c:v>38.521492846522804</c:v>
                </c:pt>
                <c:pt idx="15">
                  <c:v>-7.3766406540732703</c:v>
                </c:pt>
                <c:pt idx="16">
                  <c:v>57.539725071676429</c:v>
                </c:pt>
                <c:pt idx="17">
                  <c:v>-2.0767336527020746</c:v>
                </c:pt>
                <c:pt idx="18">
                  <c:v>-21.456150560623797</c:v>
                </c:pt>
                <c:pt idx="19">
                  <c:v>71.925931107871293</c:v>
                </c:pt>
                <c:pt idx="20">
                  <c:v>31.852194593275556</c:v>
                </c:pt>
                <c:pt idx="21">
                  <c:v>79.210076048865034</c:v>
                </c:pt>
                <c:pt idx="22">
                  <c:v>88.926591317539476</c:v>
                </c:pt>
                <c:pt idx="23">
                  <c:v>33.140473701195134</c:v>
                </c:pt>
                <c:pt idx="24">
                  <c:v>-100.0734195691372</c:v>
                </c:pt>
                <c:pt idx="25">
                  <c:v>-148.96145168592312</c:v>
                </c:pt>
                <c:pt idx="26">
                  <c:v>-137.73505028698466</c:v>
                </c:pt>
                <c:pt idx="27">
                  <c:v>-159.67510516492527</c:v>
                </c:pt>
                <c:pt idx="28">
                  <c:v>1.9615507589173262</c:v>
                </c:pt>
                <c:pt idx="29">
                  <c:v>-33.558397257505817</c:v>
                </c:pt>
                <c:pt idx="30">
                  <c:v>-80.094611747911927</c:v>
                </c:pt>
                <c:pt idx="31">
                  <c:v>54.748387802484558</c:v>
                </c:pt>
                <c:pt idx="32">
                  <c:v>-75.131747708789334</c:v>
                </c:pt>
                <c:pt idx="33">
                  <c:v>-13.214333733147072</c:v>
                </c:pt>
                <c:pt idx="34">
                  <c:v>-7.0350306187134208</c:v>
                </c:pt>
                <c:pt idx="35">
                  <c:v>-21.914187834421966</c:v>
                </c:pt>
                <c:pt idx="36">
                  <c:v>321.11760787026378</c:v>
                </c:pt>
                <c:pt idx="37">
                  <c:v>310.53922797453799</c:v>
                </c:pt>
                <c:pt idx="38">
                  <c:v>355.31715368359539</c:v>
                </c:pt>
                <c:pt idx="39">
                  <c:v>151.58465627031967</c:v>
                </c:pt>
                <c:pt idx="40">
                  <c:v>198.92736009121506</c:v>
                </c:pt>
                <c:pt idx="41">
                  <c:v>-45.93976417833062</c:v>
                </c:pt>
                <c:pt idx="42">
                  <c:v>-100.76646049174076</c:v>
                </c:pt>
                <c:pt idx="43">
                  <c:v>201.19201894243326</c:v>
                </c:pt>
                <c:pt idx="44">
                  <c:v>-90.391829485244443</c:v>
                </c:pt>
                <c:pt idx="45">
                  <c:v>60.414200659527296</c:v>
                </c:pt>
                <c:pt idx="46">
                  <c:v>39.770957474264264</c:v>
                </c:pt>
                <c:pt idx="47">
                  <c:v>92.890116066629844</c:v>
                </c:pt>
                <c:pt idx="48">
                  <c:v>301.84275160439927</c:v>
                </c:pt>
                <c:pt idx="49">
                  <c:v>364.61968303801882</c:v>
                </c:pt>
                <c:pt idx="50">
                  <c:v>396.30274794678064</c:v>
                </c:pt>
                <c:pt idx="51">
                  <c:v>161.40457043751849</c:v>
                </c:pt>
                <c:pt idx="52">
                  <c:v>285.71984707267052</c:v>
                </c:pt>
                <c:pt idx="53">
                  <c:v>-6.073802837848234</c:v>
                </c:pt>
                <c:pt idx="54">
                  <c:v>-72.447153500631089</c:v>
                </c:pt>
                <c:pt idx="55">
                  <c:v>303.79110664698692</c:v>
                </c:pt>
                <c:pt idx="56">
                  <c:v>-15.440692894005451</c:v>
                </c:pt>
                <c:pt idx="57">
                  <c:v>194.13963852464599</c:v>
                </c:pt>
                <c:pt idx="58">
                  <c:v>168.79017754937809</c:v>
                </c:pt>
                <c:pt idx="59">
                  <c:v>162.99857637883804</c:v>
                </c:pt>
                <c:pt idx="60">
                  <c:v>301.40376537006989</c:v>
                </c:pt>
                <c:pt idx="61">
                  <c:v>297.27067307218249</c:v>
                </c:pt>
                <c:pt idx="62">
                  <c:v>363.43187536198297</c:v>
                </c:pt>
                <c:pt idx="63">
                  <c:v>63.032784032163363</c:v>
                </c:pt>
                <c:pt idx="64">
                  <c:v>225.71881640800007</c:v>
                </c:pt>
                <c:pt idx="65">
                  <c:v>-132.91065244565038</c:v>
                </c:pt>
                <c:pt idx="66">
                  <c:v>-214.17745474363664</c:v>
                </c:pt>
                <c:pt idx="67">
                  <c:v>249.31151238402072</c:v>
                </c:pt>
                <c:pt idx="68">
                  <c:v>-238.56177258753644</c:v>
                </c:pt>
                <c:pt idx="69">
                  <c:v>-13.852419144511146</c:v>
                </c:pt>
                <c:pt idx="70">
                  <c:v>-19.595022410381262</c:v>
                </c:pt>
                <c:pt idx="71">
                  <c:v>10.16509869068102</c:v>
                </c:pt>
                <c:pt idx="72">
                  <c:v>501.29996314702521</c:v>
                </c:pt>
                <c:pt idx="73">
                  <c:v>559.42227147680455</c:v>
                </c:pt>
                <c:pt idx="74">
                  <c:v>623.81340836631398</c:v>
                </c:pt>
                <c:pt idx="75">
                  <c:v>177.52775521371495</c:v>
                </c:pt>
                <c:pt idx="76">
                  <c:v>531.66806241286713</c:v>
                </c:pt>
                <c:pt idx="77">
                  <c:v>-43.79116625103552</c:v>
                </c:pt>
                <c:pt idx="78">
                  <c:v>-182.84372614776385</c:v>
                </c:pt>
                <c:pt idx="79">
                  <c:v>607.37217122240872</c:v>
                </c:pt>
                <c:pt idx="80">
                  <c:v>32.400647128514493</c:v>
                </c:pt>
                <c:pt idx="81">
                  <c:v>460.26846671509679</c:v>
                </c:pt>
                <c:pt idx="82">
                  <c:v>407.24792063202449</c:v>
                </c:pt>
                <c:pt idx="83">
                  <c:v>452.86485184515004</c:v>
                </c:pt>
                <c:pt idx="84">
                  <c:v>129.45111915515838</c:v>
                </c:pt>
                <c:pt idx="85">
                  <c:v>225.47314005149735</c:v>
                </c:pt>
                <c:pt idx="86">
                  <c:v>256.85147827565424</c:v>
                </c:pt>
                <c:pt idx="87">
                  <c:v>-96.278310507000128</c:v>
                </c:pt>
                <c:pt idx="88">
                  <c:v>70.230201965430069</c:v>
                </c:pt>
                <c:pt idx="89">
                  <c:v>-366.29608300112818</c:v>
                </c:pt>
                <c:pt idx="90">
                  <c:v>-496.51302514341455</c:v>
                </c:pt>
                <c:pt idx="91">
                  <c:v>98.643794901168803</c:v>
                </c:pt>
                <c:pt idx="92">
                  <c:v>-584.25293296096572</c:v>
                </c:pt>
                <c:pt idx="93">
                  <c:v>-411.72051310955771</c:v>
                </c:pt>
                <c:pt idx="94">
                  <c:v>-318.31153215276288</c:v>
                </c:pt>
                <c:pt idx="95">
                  <c:v>-294.87408789627352</c:v>
                </c:pt>
                <c:pt idx="96">
                  <c:v>1687.9038912482702</c:v>
                </c:pt>
                <c:pt idx="97">
                  <c:v>1749.8479455025717</c:v>
                </c:pt>
                <c:pt idx="98">
                  <c:v>1949.5335684979723</c:v>
                </c:pt>
                <c:pt idx="99">
                  <c:v>984.36651900340985</c:v>
                </c:pt>
                <c:pt idx="100">
                  <c:v>1222.0331604078056</c:v>
                </c:pt>
                <c:pt idx="101">
                  <c:v>79.577616696969471</c:v>
                </c:pt>
                <c:pt idx="102">
                  <c:v>-217.38745842016669</c:v>
                </c:pt>
                <c:pt idx="103">
                  <c:v>1298.8443402338125</c:v>
                </c:pt>
                <c:pt idx="104">
                  <c:v>176.13463663896528</c:v>
                </c:pt>
                <c:pt idx="105">
                  <c:v>955.32735331874619</c:v>
                </c:pt>
                <c:pt idx="106">
                  <c:v>814.19542972475347</c:v>
                </c:pt>
                <c:pt idx="107">
                  <c:v>1051.8163346319111</c:v>
                </c:pt>
                <c:pt idx="108">
                  <c:v>1772.331598695846</c:v>
                </c:pt>
                <c:pt idx="109">
                  <c:v>1932.5845212688882</c:v>
                </c:pt>
                <c:pt idx="110">
                  <c:v>2183.1797135899842</c:v>
                </c:pt>
                <c:pt idx="111">
                  <c:v>1042.8594750086259</c:v>
                </c:pt>
                <c:pt idx="112">
                  <c:v>1445.2446974885324</c:v>
                </c:pt>
                <c:pt idx="113">
                  <c:v>150.53243733838281</c:v>
                </c:pt>
                <c:pt idx="114">
                  <c:v>-215.87315871296687</c:v>
                </c:pt>
                <c:pt idx="115">
                  <c:v>1617.4849963888746</c:v>
                </c:pt>
                <c:pt idx="116">
                  <c:v>402.89355047096478</c:v>
                </c:pt>
                <c:pt idx="117">
                  <c:v>1438.5150141840277</c:v>
                </c:pt>
                <c:pt idx="118">
                  <c:v>1242.1475385031486</c:v>
                </c:pt>
                <c:pt idx="119">
                  <c:v>1361.2129540871138</c:v>
                </c:pt>
                <c:pt idx="120">
                  <c:v>1374.0853462962091</c:v>
                </c:pt>
                <c:pt idx="121">
                  <c:v>1417.4289163937774</c:v>
                </c:pt>
                <c:pt idx="122">
                  <c:v>1688.2540351987404</c:v>
                </c:pt>
                <c:pt idx="123">
                  <c:v>490.8251459043895</c:v>
                </c:pt>
                <c:pt idx="124">
                  <c:v>1460.8662093253124</c:v>
                </c:pt>
                <c:pt idx="125">
                  <c:v>119.38045709689959</c:v>
                </c:pt>
                <c:pt idx="126">
                  <c:v>-401.04459005860826</c:v>
                </c:pt>
                <c:pt idx="127">
                  <c:v>1824.0317032143485</c:v>
                </c:pt>
                <c:pt idx="128">
                  <c:v>520.16977601763847</c:v>
                </c:pt>
                <c:pt idx="129">
                  <c:v>1834.3655215256422</c:v>
                </c:pt>
                <c:pt idx="130">
                  <c:v>1500.1428494207676</c:v>
                </c:pt>
                <c:pt idx="131">
                  <c:v>1833.2442387425708</c:v>
                </c:pt>
                <c:pt idx="132">
                  <c:v>2762.8681524030626</c:v>
                </c:pt>
                <c:pt idx="133">
                  <c:v>3034.8318246303552</c:v>
                </c:pt>
                <c:pt idx="134">
                  <c:v>3311.4817872172835</c:v>
                </c:pt>
                <c:pt idx="135">
                  <c:v>1558.6407779982083</c:v>
                </c:pt>
                <c:pt idx="136">
                  <c:v>2133.0483349301394</c:v>
                </c:pt>
                <c:pt idx="137">
                  <c:v>-56.226988338739829</c:v>
                </c:pt>
                <c:pt idx="138">
                  <c:v>-516.91872407704614</c:v>
                </c:pt>
                <c:pt idx="139">
                  <c:v>2231.4778870609189</c:v>
                </c:pt>
                <c:pt idx="140">
                  <c:v>168.56878408081502</c:v>
                </c:pt>
                <c:pt idx="141">
                  <c:v>1621.2281243926882</c:v>
                </c:pt>
                <c:pt idx="142">
                  <c:v>1387.7065640237197</c:v>
                </c:pt>
                <c:pt idx="143">
                  <c:v>1831.3963849242009</c:v>
                </c:pt>
                <c:pt idx="144">
                  <c:v>5199.8982714107397</c:v>
                </c:pt>
                <c:pt idx="145">
                  <c:v>5607.832601692422</c:v>
                </c:pt>
                <c:pt idx="146">
                  <c:v>6078.2587126913368</c:v>
                </c:pt>
                <c:pt idx="147">
                  <c:v>3292.6595709997846</c:v>
                </c:pt>
                <c:pt idx="148">
                  <c:v>4302.4066915407329</c:v>
                </c:pt>
                <c:pt idx="149">
                  <c:v>725.07472518683062</c:v>
                </c:pt>
                <c:pt idx="150">
                  <c:v>148.60841228655045</c:v>
                </c:pt>
                <c:pt idx="151">
                  <c:v>4411.0824020536802</c:v>
                </c:pt>
                <c:pt idx="152">
                  <c:v>1462.767091616186</c:v>
                </c:pt>
                <c:pt idx="153">
                  <c:v>4006.1277734357545</c:v>
                </c:pt>
                <c:pt idx="154">
                  <c:v>3574.7007601758751</c:v>
                </c:pt>
                <c:pt idx="155">
                  <c:v>3697.86054475118</c:v>
                </c:pt>
                <c:pt idx="156">
                  <c:v>4039.7633275624912</c:v>
                </c:pt>
                <c:pt idx="157">
                  <c:v>4274.2485612920646</c:v>
                </c:pt>
                <c:pt idx="158">
                  <c:v>4666.7343481647713</c:v>
                </c:pt>
                <c:pt idx="159">
                  <c:v>1814.2048812071998</c:v>
                </c:pt>
                <c:pt idx="160">
                  <c:v>4452.0597985957356</c:v>
                </c:pt>
                <c:pt idx="161">
                  <c:v>615.91369976014721</c:v>
                </c:pt>
                <c:pt idx="162">
                  <c:v>-261.86178004129579</c:v>
                </c:pt>
                <c:pt idx="163">
                  <c:v>4997.8423740514354</c:v>
                </c:pt>
                <c:pt idx="164">
                  <c:v>2038.6710401992896</c:v>
                </c:pt>
                <c:pt idx="165">
                  <c:v>5231.3791604297821</c:v>
                </c:pt>
                <c:pt idx="166">
                  <c:v>4603.278769525823</c:v>
                </c:pt>
                <c:pt idx="167">
                  <c:v>4769.4023475182203</c:v>
                </c:pt>
                <c:pt idx="168">
                  <c:v>5122.8976134979366</c:v>
                </c:pt>
                <c:pt idx="169">
                  <c:v>5188.5145159397634</c:v>
                </c:pt>
                <c:pt idx="170">
                  <c:v>5895.4943073449776</c:v>
                </c:pt>
                <c:pt idx="171">
                  <c:v>2179.59615304627</c:v>
                </c:pt>
                <c:pt idx="172">
                  <c:v>5347.6825189993251</c:v>
                </c:pt>
                <c:pt idx="173">
                  <c:v>623.25494850698306</c:v>
                </c:pt>
                <c:pt idx="174">
                  <c:v>-515.83610641646374</c:v>
                </c:pt>
                <c:pt idx="175">
                  <c:v>6131.4818928946042</c:v>
                </c:pt>
                <c:pt idx="176">
                  <c:v>2749.0961706446105</c:v>
                </c:pt>
                <c:pt idx="177">
                  <c:v>6867.2255191878903</c:v>
                </c:pt>
                <c:pt idx="178">
                  <c:v>5736.7277793076591</c:v>
                </c:pt>
                <c:pt idx="179">
                  <c:v>6759.4162423313046</c:v>
                </c:pt>
                <c:pt idx="180">
                  <c:v>7698.5496414786339</c:v>
                </c:pt>
                <c:pt idx="181">
                  <c:v>8255.8768339419748</c:v>
                </c:pt>
                <c:pt idx="182">
                  <c:v>9210.9128753061668</c:v>
                </c:pt>
                <c:pt idx="183">
                  <c:v>4314.923298689022</c:v>
                </c:pt>
                <c:pt idx="184">
                  <c:v>5624.2323774321849</c:v>
                </c:pt>
                <c:pt idx="185">
                  <c:v>-219.6371596265235</c:v>
                </c:pt>
                <c:pt idx="186">
                  <c:v>-1441.5831458190551</c:v>
                </c:pt>
                <c:pt idx="187">
                  <c:v>5767.6698484680928</c:v>
                </c:pt>
                <c:pt idx="188">
                  <c:v>95.140874193053605</c:v>
                </c:pt>
                <c:pt idx="189">
                  <c:v>4055.4816863983579</c:v>
                </c:pt>
                <c:pt idx="190">
                  <c:v>3184.5887909613339</c:v>
                </c:pt>
                <c:pt idx="191">
                  <c:v>4491.1636498373318</c:v>
                </c:pt>
                <c:pt idx="192">
                  <c:v>6693.2213123266865</c:v>
                </c:pt>
                <c:pt idx="193">
                  <c:v>8014.6638910122329</c:v>
                </c:pt>
                <c:pt idx="194">
                  <c:v>8617.5496902247578</c:v>
                </c:pt>
                <c:pt idx="195">
                  <c:v>3642.3867077338691</c:v>
                </c:pt>
                <c:pt idx="196">
                  <c:v>4824.6951473168156</c:v>
                </c:pt>
                <c:pt idx="197">
                  <c:v>-1418.1430163840232</c:v>
                </c:pt>
                <c:pt idx="198">
                  <c:v>-2570.7692848803272</c:v>
                </c:pt>
                <c:pt idx="199">
                  <c:v>4939.2465934410466</c:v>
                </c:pt>
                <c:pt idx="200">
                  <c:v>-1303.359337327609</c:v>
                </c:pt>
                <c:pt idx="201">
                  <c:v>2660.9637285754125</c:v>
                </c:pt>
                <c:pt idx="202">
                  <c:v>1923.168963612392</c:v>
                </c:pt>
                <c:pt idx="203">
                  <c:v>3506.0470630135642</c:v>
                </c:pt>
                <c:pt idx="204">
                  <c:v>13426.505754870039</c:v>
                </c:pt>
                <c:pt idx="205">
                  <c:v>14936.540552891056</c:v>
                </c:pt>
                <c:pt idx="206">
                  <c:v>16120.053827133142</c:v>
                </c:pt>
                <c:pt idx="207">
                  <c:v>8199.7203899560845</c:v>
                </c:pt>
                <c:pt idx="208">
                  <c:v>8874.4102274397301</c:v>
                </c:pt>
                <c:pt idx="209">
                  <c:v>-1023.8977204833973</c:v>
                </c:pt>
                <c:pt idx="210">
                  <c:v>-2637.3661006883085</c:v>
                </c:pt>
                <c:pt idx="211">
                  <c:v>8799.7490804802874</c:v>
                </c:pt>
                <c:pt idx="212">
                  <c:v>494.27878828460234</c:v>
                </c:pt>
                <c:pt idx="213">
                  <c:v>6745.6738407463781</c:v>
                </c:pt>
                <c:pt idx="214">
                  <c:v>5199.7045908559776</c:v>
                </c:pt>
                <c:pt idx="215">
                  <c:v>8310.5836708913994</c:v>
                </c:pt>
                <c:pt idx="216">
                  <c:v>19372.895969711961</c:v>
                </c:pt>
                <c:pt idx="217">
                  <c:v>21979.414133712489</c:v>
                </c:pt>
                <c:pt idx="218">
                  <c:v>23478.694964863338</c:v>
                </c:pt>
                <c:pt idx="219">
                  <c:v>13130.299279365019</c:v>
                </c:pt>
                <c:pt idx="220">
                  <c:v>15153.260137840902</c:v>
                </c:pt>
                <c:pt idx="221">
                  <c:v>2213.258431419541</c:v>
                </c:pt>
                <c:pt idx="222">
                  <c:v>-110.28639599015878</c:v>
                </c:pt>
                <c:pt idx="223">
                  <c:v>15615.112766082733</c:v>
                </c:pt>
                <c:pt idx="224">
                  <c:v>6332.2518038280796</c:v>
                </c:pt>
                <c:pt idx="225">
                  <c:v>15787.969051436427</c:v>
                </c:pt>
                <c:pt idx="226">
                  <c:v>13126.501968922035</c:v>
                </c:pt>
                <c:pt idx="227">
                  <c:v>16185.944873982011</c:v>
                </c:pt>
                <c:pt idx="228">
                  <c:v>18436.984277383912</c:v>
                </c:pt>
                <c:pt idx="229">
                  <c:v>20427.353997852842</c:v>
                </c:pt>
                <c:pt idx="230">
                  <c:v>22192.739049374824</c:v>
                </c:pt>
                <c:pt idx="231">
                  <c:v>11643.076828507867</c:v>
                </c:pt>
                <c:pt idx="232">
                  <c:v>11706.921533456894</c:v>
                </c:pt>
                <c:pt idx="233">
                  <c:v>-917.18318960264151</c:v>
                </c:pt>
                <c:pt idx="234">
                  <c:v>-3429.7550715046309</c:v>
                </c:pt>
                <c:pt idx="235">
                  <c:v>11738.731832961508</c:v>
                </c:pt>
                <c:pt idx="236">
                  <c:v>2555.6056989870303</c:v>
                </c:pt>
                <c:pt idx="237">
                  <c:v>10777.637106920931</c:v>
                </c:pt>
                <c:pt idx="238">
                  <c:v>7862.1943830934288</c:v>
                </c:pt>
                <c:pt idx="239">
                  <c:v>13677.440824803776</c:v>
                </c:pt>
                <c:pt idx="240">
                  <c:v>22026.387713134216</c:v>
                </c:pt>
                <c:pt idx="241">
                  <c:v>26370.838186198514</c:v>
                </c:pt>
                <c:pt idx="242">
                  <c:v>27789.928090527548</c:v>
                </c:pt>
                <c:pt idx="243">
                  <c:v>16268.464992823778</c:v>
                </c:pt>
                <c:pt idx="244">
                  <c:v>12692.187260774685</c:v>
                </c:pt>
                <c:pt idx="245">
                  <c:v>-920.41071005388221</c:v>
                </c:pt>
                <c:pt idx="246">
                  <c:v>-3514.1814073313144</c:v>
                </c:pt>
                <c:pt idx="247">
                  <c:v>12132.103049698882</c:v>
                </c:pt>
                <c:pt idx="248">
                  <c:v>-120.08890993881869</c:v>
                </c:pt>
                <c:pt idx="249">
                  <c:v>8201.801089637971</c:v>
                </c:pt>
                <c:pt idx="250">
                  <c:v>5445.9379225093908</c:v>
                </c:pt>
                <c:pt idx="251">
                  <c:v>10760.271481892465</c:v>
                </c:pt>
                <c:pt idx="252">
                  <c:v>16563.884620398647</c:v>
                </c:pt>
                <c:pt idx="253">
                  <c:v>20649.151012684604</c:v>
                </c:pt>
                <c:pt idx="254">
                  <c:v>21959.378569628498</c:v>
                </c:pt>
                <c:pt idx="255">
                  <c:v>10971.145004679882</c:v>
                </c:pt>
                <c:pt idx="256">
                  <c:v>13640.105174830031</c:v>
                </c:pt>
                <c:pt idx="257">
                  <c:v>541.76644576427498</c:v>
                </c:pt>
                <c:pt idx="258">
                  <c:v>-2652.1420509040836</c:v>
                </c:pt>
                <c:pt idx="259">
                  <c:v>14660.894530890218</c:v>
                </c:pt>
                <c:pt idx="260">
                  <c:v>4771.9633142056191</c:v>
                </c:pt>
                <c:pt idx="261">
                  <c:v>15020.566424562574</c:v>
                </c:pt>
                <c:pt idx="262">
                  <c:v>11307.516819535238</c:v>
                </c:pt>
                <c:pt idx="263">
                  <c:v>16442.710117805989</c:v>
                </c:pt>
                <c:pt idx="264">
                  <c:v>17008.414982627339</c:v>
                </c:pt>
                <c:pt idx="265">
                  <c:v>20360.227222706719</c:v>
                </c:pt>
                <c:pt idx="266">
                  <c:v>21813.198835270807</c:v>
                </c:pt>
                <c:pt idx="267">
                  <c:v>10946.906714347624</c:v>
                </c:pt>
                <c:pt idx="268">
                  <c:v>16262.62720248237</c:v>
                </c:pt>
                <c:pt idx="269">
                  <c:v>3174.3300592942687</c:v>
                </c:pt>
                <c:pt idx="270">
                  <c:v>-396.00474175949057</c:v>
                </c:pt>
                <c:pt idx="271">
                  <c:v>17961.093624233319</c:v>
                </c:pt>
                <c:pt idx="272">
                  <c:v>7733.1771568461918</c:v>
                </c:pt>
                <c:pt idx="273">
                  <c:v>18936.964584958878</c:v>
                </c:pt>
                <c:pt idx="274">
                  <c:v>15620.226316921959</c:v>
                </c:pt>
                <c:pt idx="275">
                  <c:v>18627.212077225537</c:v>
                </c:pt>
                <c:pt idx="276">
                  <c:v>21742.416333654663</c:v>
                </c:pt>
                <c:pt idx="277">
                  <c:v>23607.586547320541</c:v>
                </c:pt>
                <c:pt idx="278">
                  <c:v>25215.96971643914</c:v>
                </c:pt>
                <c:pt idx="279">
                  <c:v>12502.70243455407</c:v>
                </c:pt>
                <c:pt idx="280">
                  <c:v>17691.889930111458</c:v>
                </c:pt>
                <c:pt idx="281">
                  <c:v>957.00558402184106</c:v>
                </c:pt>
                <c:pt idx="282">
                  <c:v>-2328.1517017612496</c:v>
                </c:pt>
                <c:pt idx="283">
                  <c:v>18528.006237978901</c:v>
                </c:pt>
                <c:pt idx="284">
                  <c:v>4824.8330592978455</c:v>
                </c:pt>
                <c:pt idx="285">
                  <c:v>17395.654823343859</c:v>
                </c:pt>
                <c:pt idx="286">
                  <c:v>13716.839799370988</c:v>
                </c:pt>
                <c:pt idx="287">
                  <c:v>17814.682762383294</c:v>
                </c:pt>
                <c:pt idx="288">
                  <c:v>12589.373401192282</c:v>
                </c:pt>
                <c:pt idx="289">
                  <c:v>16269.440888499077</c:v>
                </c:pt>
                <c:pt idx="290">
                  <c:v>16672.67773403212</c:v>
                </c:pt>
                <c:pt idx="291">
                  <c:v>5894.8622107313786</c:v>
                </c:pt>
                <c:pt idx="292">
                  <c:v>17912.891266600061</c:v>
                </c:pt>
                <c:pt idx="293">
                  <c:v>3229.6475229376301</c:v>
                </c:pt>
                <c:pt idx="294">
                  <c:v>-1154.8644756626236</c:v>
                </c:pt>
                <c:pt idx="295">
                  <c:v>21061.126364315787</c:v>
                </c:pt>
                <c:pt idx="296">
                  <c:v>10552.776694569671</c:v>
                </c:pt>
                <c:pt idx="297">
                  <c:v>24268.627251314174</c:v>
                </c:pt>
                <c:pt idx="298">
                  <c:v>20537.085932949012</c:v>
                </c:pt>
                <c:pt idx="299">
                  <c:v>23055.738722406095</c:v>
                </c:pt>
                <c:pt idx="300">
                  <c:v>17026.758102877684</c:v>
                </c:pt>
                <c:pt idx="301">
                  <c:v>18922.221966269382</c:v>
                </c:pt>
                <c:pt idx="302">
                  <c:v>20125.180851615005</c:v>
                </c:pt>
                <c:pt idx="303">
                  <c:v>7869.2355704418951</c:v>
                </c:pt>
                <c:pt idx="304">
                  <c:v>14935.850776574887</c:v>
                </c:pt>
                <c:pt idx="305">
                  <c:v>-1039.1226879782043</c:v>
                </c:pt>
                <c:pt idx="306">
                  <c:v>-5262.5879165528531</c:v>
                </c:pt>
                <c:pt idx="307">
                  <c:v>16519.983681387646</c:v>
                </c:pt>
                <c:pt idx="308">
                  <c:v>3138.4126937230176</c:v>
                </c:pt>
                <c:pt idx="309">
                  <c:v>15300.875332665019</c:v>
                </c:pt>
                <c:pt idx="310">
                  <c:v>11505.342340628813</c:v>
                </c:pt>
                <c:pt idx="311">
                  <c:v>17651.603468513233</c:v>
                </c:pt>
                <c:pt idx="312">
                  <c:v>29197.732487319226</c:v>
                </c:pt>
                <c:pt idx="313">
                  <c:v>33785.659696980532</c:v>
                </c:pt>
                <c:pt idx="314">
                  <c:v>35803.826289217483</c:v>
                </c:pt>
                <c:pt idx="315">
                  <c:v>18972.235210161467</c:v>
                </c:pt>
                <c:pt idx="316">
                  <c:v>23244.779117767175</c:v>
                </c:pt>
                <c:pt idx="317">
                  <c:v>2693.0267391013331</c:v>
                </c:pt>
                <c:pt idx="318">
                  <c:v>-2678.9797991738742</c:v>
                </c:pt>
                <c:pt idx="319">
                  <c:v>24557.349084905451</c:v>
                </c:pt>
                <c:pt idx="320">
                  <c:v>4428.9921451410482</c:v>
                </c:pt>
                <c:pt idx="321">
                  <c:v>19401.487155931653</c:v>
                </c:pt>
                <c:pt idx="322">
                  <c:v>16387.609366637087</c:v>
                </c:pt>
                <c:pt idx="323">
                  <c:v>20090.098482278074</c:v>
                </c:pt>
                <c:pt idx="324">
                  <c:v>39872.884005273547</c:v>
                </c:pt>
                <c:pt idx="325">
                  <c:v>42380.583464459167</c:v>
                </c:pt>
                <c:pt idx="326">
                  <c:v>46670.432037617458</c:v>
                </c:pt>
                <c:pt idx="327">
                  <c:v>24247.818901735744</c:v>
                </c:pt>
                <c:pt idx="328">
                  <c:v>30928.211577654482</c:v>
                </c:pt>
                <c:pt idx="329">
                  <c:v>4126.3315846132755</c:v>
                </c:pt>
                <c:pt idx="330">
                  <c:v>-2146.098509065574</c:v>
                </c:pt>
                <c:pt idx="331">
                  <c:v>32046.30586283117</c:v>
                </c:pt>
                <c:pt idx="332">
                  <c:v>8491.9004974891286</c:v>
                </c:pt>
                <c:pt idx="333">
                  <c:v>28142.261412285836</c:v>
                </c:pt>
                <c:pt idx="334">
                  <c:v>22353.011822819812</c:v>
                </c:pt>
                <c:pt idx="335">
                  <c:v>29851.895412171187</c:v>
                </c:pt>
                <c:pt idx="336">
                  <c:v>71036.203260012509</c:v>
                </c:pt>
                <c:pt idx="337">
                  <c:v>74732.273657214537</c:v>
                </c:pt>
                <c:pt idx="338">
                  <c:v>81396.866229460458</c:v>
                </c:pt>
                <c:pt idx="339">
                  <c:v>45040.389303965465</c:v>
                </c:pt>
                <c:pt idx="340">
                  <c:v>295554.99171552807</c:v>
                </c:pt>
                <c:pt idx="341">
                  <c:v>218318.33871379733</c:v>
                </c:pt>
                <c:pt idx="342">
                  <c:v>295726.55739687965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A-4F4D-85F0-EBF9C783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265807"/>
        <c:axId val="1667120367"/>
      </c:lineChart>
      <c:catAx>
        <c:axId val="168026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120367"/>
        <c:crosses val="autoZero"/>
        <c:auto val="1"/>
        <c:lblAlgn val="ctr"/>
        <c:lblOffset val="100"/>
        <c:noMultiLvlLbl val="0"/>
      </c:catAx>
      <c:valAx>
        <c:axId val="16671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2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1</xdr:row>
      <xdr:rowOff>107950</xdr:rowOff>
    </xdr:from>
    <xdr:ext cx="253980" cy="3469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A1E457-1E1F-1148-A553-3B0A7A432A22}"/>
                </a:ext>
              </a:extLst>
            </xdr:cNvPr>
            <xdr:cNvSpPr txBox="1"/>
          </xdr:nvSpPr>
          <xdr:spPr>
            <a:xfrm>
              <a:off x="4705350" y="577850"/>
              <a:ext cx="253980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𝑦𝑡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A1E457-1E1F-1148-A553-3B0A7A432A22}"/>
                </a:ext>
              </a:extLst>
            </xdr:cNvPr>
            <xdr:cNvSpPr txBox="1"/>
          </xdr:nvSpPr>
          <xdr:spPr>
            <a:xfrm>
              <a:off x="4705350" y="577850"/>
              <a:ext cx="253980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𝑦𝑡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641350</xdr:colOff>
      <xdr:row>1</xdr:row>
      <xdr:rowOff>44450</xdr:rowOff>
    </xdr:from>
    <xdr:to>
      <xdr:col>14</xdr:col>
      <xdr:colOff>501650</xdr:colOff>
      <xdr:row>11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63F023-7E6E-2EE9-D519-AD34C826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19050</xdr:rowOff>
    </xdr:from>
    <xdr:to>
      <xdr:col>21</xdr:col>
      <xdr:colOff>533400</xdr:colOff>
      <xdr:row>11</xdr:row>
      <xdr:rowOff>69850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F591E9-A4CC-015E-4E49-A57F88BDF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12</xdr:row>
      <xdr:rowOff>184150</xdr:rowOff>
    </xdr:from>
    <xdr:to>
      <xdr:col>14</xdr:col>
      <xdr:colOff>609600</xdr:colOff>
      <xdr:row>26</xdr:row>
      <xdr:rowOff>82550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245105-E109-9F2C-76A6-200E258FF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101600</xdr:colOff>
      <xdr:row>12</xdr:row>
      <xdr:rowOff>107950</xdr:rowOff>
    </xdr:from>
    <xdr:to>
      <xdr:col>21</xdr:col>
      <xdr:colOff>635000</xdr:colOff>
      <xdr:row>26</xdr:row>
      <xdr:rowOff>6350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A24B474-9E43-10E1-7F3E-D7FCEEAB8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27</xdr:row>
      <xdr:rowOff>158750</xdr:rowOff>
    </xdr:from>
    <xdr:to>
      <xdr:col>14</xdr:col>
      <xdr:colOff>546100</xdr:colOff>
      <xdr:row>41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D4EED45-48C1-2279-7110-B99DC3077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304800</xdr:colOff>
      <xdr:row>27</xdr:row>
      <xdr:rowOff>169334</xdr:rowOff>
    </xdr:from>
    <xdr:to>
      <xdr:col>21</xdr:col>
      <xdr:colOff>0</xdr:colOff>
      <xdr:row>35</xdr:row>
      <xdr:rowOff>169334</xdr:rowOff>
    </xdr:to>
    <xdr:sp macro="" textlink="">
      <xdr:nvSpPr>
        <xdr:cNvPr id="8" name="Скругленный прямоугольник 7">
          <a:extLst>
            <a:ext uri="{FF2B5EF4-FFF2-40B4-BE49-F238E27FC236}">
              <a16:creationId xmlns:a16="http://schemas.microsoft.com/office/drawing/2014/main" id="{A327CB6D-6915-1A5B-85E0-224DCDEF1233}"/>
            </a:ext>
          </a:extLst>
        </xdr:cNvPr>
        <xdr:cNvSpPr/>
      </xdr:nvSpPr>
      <xdr:spPr>
        <a:xfrm>
          <a:off x="10464800" y="6688667"/>
          <a:ext cx="3759200" cy="1625600"/>
        </a:xfrm>
        <a:prstGeom prst="roundRect">
          <a:avLst/>
        </a:prstGeom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Вывод: исходя</a:t>
          </a:r>
          <a:r>
            <a:rPr lang="ru-RU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из полученных графиков можно сделать вывод, что кривая роста имеет вид  экспоненты.  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749300</xdr:colOff>
      <xdr:row>26</xdr:row>
      <xdr:rowOff>63500</xdr:rowOff>
    </xdr:from>
    <xdr:to>
      <xdr:col>18</xdr:col>
      <xdr:colOff>556881</xdr:colOff>
      <xdr:row>33</xdr:row>
      <xdr:rowOff>3775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EB91593-6B2B-3345-837A-F04D0A2E9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5300" y="5435600"/>
          <a:ext cx="5122430" cy="1362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18</xdr:col>
      <xdr:colOff>439019</xdr:colOff>
      <xdr:row>29</xdr:row>
      <xdr:rowOff>25216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30A49A-EC79-744C-9CB4-D3A6C58C2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626532</xdr:colOff>
      <xdr:row>7</xdr:row>
      <xdr:rowOff>186267</xdr:rowOff>
    </xdr:from>
    <xdr:to>
      <xdr:col>25</xdr:col>
      <xdr:colOff>203200</xdr:colOff>
      <xdr:row>26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F9A0B6-9082-6B3D-9DF0-E3FDFD908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745066</xdr:colOff>
      <xdr:row>26</xdr:row>
      <xdr:rowOff>84667</xdr:rowOff>
    </xdr:from>
    <xdr:to>
      <xdr:col>25</xdr:col>
      <xdr:colOff>135466</xdr:colOff>
      <xdr:row>39</xdr:row>
      <xdr:rowOff>186267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9D6F1A4-A073-1F5A-05BD-95BC7A07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279400</xdr:colOff>
      <xdr:row>8</xdr:row>
      <xdr:rowOff>16933</xdr:rowOff>
    </xdr:from>
    <xdr:to>
      <xdr:col>31</xdr:col>
      <xdr:colOff>50800</xdr:colOff>
      <xdr:row>25</xdr:row>
      <xdr:rowOff>169333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52E8EF6-AE91-9179-EBF9-41E7B9FB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uawei/Downloads/Telegram%20Desktop/&#1058;&#1077;&#1084;&#1072;%2010%20&#1076;&#1086;&#1084;&#1072;&#1096;&#1085;&#1103;&#1103;%20&#1088;&#1072;&#1073;&#1086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Задание"/>
      <sheetName val="Временной ряд"/>
      <sheetName val="Аномальные Ирвин"/>
      <sheetName val="Выявл налич тренда МПРСУ"/>
      <sheetName val="Сглаживание ПСС"/>
      <sheetName val="Мультипликативная модель"/>
      <sheetName val="Адаптивная Брауна"/>
      <sheetName val="Модель Хольта-Уинтерса 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>
            <v>26.1</v>
          </cell>
        </row>
        <row r="4">
          <cell r="F4">
            <v>10.439999999999998</v>
          </cell>
        </row>
        <row r="5">
          <cell r="F5">
            <v>23.256</v>
          </cell>
        </row>
        <row r="6">
          <cell r="F6">
            <v>10.400400000000005</v>
          </cell>
        </row>
        <row r="7">
          <cell r="F7">
            <v>31.320359999999994</v>
          </cell>
        </row>
        <row r="8">
          <cell r="F8">
            <v>30.258323999999988</v>
          </cell>
        </row>
        <row r="9">
          <cell r="F9">
            <v>62.242491599999994</v>
          </cell>
        </row>
        <row r="10">
          <cell r="F10">
            <v>3.8182424400000627</v>
          </cell>
        </row>
        <row r="11">
          <cell r="F11">
            <v>92.176418195999986</v>
          </cell>
        </row>
        <row r="12">
          <cell r="F12">
            <v>43.718776376400001</v>
          </cell>
        </row>
        <row r="13">
          <cell r="F13">
            <v>22.336898738759942</v>
          </cell>
        </row>
        <row r="14">
          <cell r="F14">
            <v>-18.866791135116046</v>
          </cell>
        </row>
        <row r="15">
          <cell r="F15">
            <v>19.109887978395591</v>
          </cell>
        </row>
        <row r="16">
          <cell r="F16">
            <v>-27.441100819443932</v>
          </cell>
        </row>
        <row r="17">
          <cell r="F17">
            <v>65.933009262500491</v>
          </cell>
        </row>
        <row r="18">
          <cell r="F18">
            <v>-94.110291663749649</v>
          </cell>
        </row>
        <row r="19">
          <cell r="F19">
            <v>51.920737502625343</v>
          </cell>
        </row>
        <row r="20">
          <cell r="F20">
            <v>-44.081336247637182</v>
          </cell>
        </row>
        <row r="21">
          <cell r="F21">
            <v>62.116797377126545</v>
          </cell>
        </row>
        <row r="22">
          <cell r="F22">
            <v>-231.91488236058615</v>
          </cell>
        </row>
        <row r="23">
          <cell r="F23">
            <v>18.976605875472501</v>
          </cell>
        </row>
        <row r="24">
          <cell r="F24">
            <v>22.298945287925335</v>
          </cell>
        </row>
        <row r="25">
          <cell r="F25">
            <v>341.36905075913273</v>
          </cell>
        </row>
        <row r="26">
          <cell r="F26">
            <v>-134.66785431678068</v>
          </cell>
        </row>
        <row r="27">
          <cell r="F27">
            <v>182.90893111489754</v>
          </cell>
        </row>
        <row r="28">
          <cell r="F28">
            <v>40.598038003407737</v>
          </cell>
        </row>
        <row r="29">
          <cell r="F29">
            <v>275.30823420306683</v>
          </cell>
        </row>
        <row r="30">
          <cell r="F30">
            <v>-391.76258921723957</v>
          </cell>
        </row>
        <row r="31">
          <cell r="F31">
            <v>195.87366970448443</v>
          </cell>
        </row>
        <row r="32">
          <cell r="F32">
            <v>86.556302734035853</v>
          </cell>
        </row>
        <row r="33">
          <cell r="F33">
            <v>301.55067246063254</v>
          </cell>
        </row>
        <row r="34">
          <cell r="F34">
            <v>-400.09439478543118</v>
          </cell>
        </row>
        <row r="35">
          <cell r="F35">
            <v>538.38504469311238</v>
          </cell>
        </row>
        <row r="36">
          <cell r="F36">
            <v>88.456540223800403</v>
          </cell>
        </row>
        <row r="37">
          <cell r="F37">
            <v>271.85088620142096</v>
          </cell>
        </row>
        <row r="38">
          <cell r="F38">
            <v>-553.00420241872143</v>
          </cell>
        </row>
        <row r="39">
          <cell r="F39">
            <v>353.15621782315066</v>
          </cell>
        </row>
        <row r="40">
          <cell r="F40">
            <v>103.28059604083592</v>
          </cell>
        </row>
        <row r="41">
          <cell r="F41">
            <v>539.08253643675198</v>
          </cell>
        </row>
        <row r="42">
          <cell r="F42">
            <v>-598.42571720692376</v>
          </cell>
        </row>
        <row r="43">
          <cell r="F43">
            <v>356.10685451376958</v>
          </cell>
        </row>
        <row r="44">
          <cell r="F44">
            <v>21.786169062392219</v>
          </cell>
        </row>
        <row r="45">
          <cell r="F45">
            <v>763.007552156153</v>
          </cell>
        </row>
        <row r="46">
          <cell r="F46">
            <v>-875.3332030594629</v>
          </cell>
        </row>
        <row r="47">
          <cell r="F47">
            <v>217.1401172464839</v>
          </cell>
        </row>
        <row r="48">
          <cell r="F48">
            <v>144.21610552183574</v>
          </cell>
        </row>
        <row r="49">
          <cell r="F49">
            <v>1016.1144949696518</v>
          </cell>
        </row>
        <row r="50">
          <cell r="F50">
            <v>-1343.8669545273124</v>
          </cell>
        </row>
        <row r="51">
          <cell r="F51">
            <v>882.29974092541852</v>
          </cell>
        </row>
        <row r="52">
          <cell r="F52">
            <v>74.159766832875903</v>
          </cell>
        </row>
        <row r="53">
          <cell r="F53">
            <v>1264.4637901495898</v>
          </cell>
        </row>
        <row r="54">
          <cell r="F54">
            <v>-1905.2425888653706</v>
          </cell>
        </row>
        <row r="55">
          <cell r="F55">
            <v>1343.1216700211662</v>
          </cell>
        </row>
        <row r="56">
          <cell r="F56">
            <v>-59.830496980948737</v>
          </cell>
        </row>
        <row r="57">
          <cell r="F57">
            <v>1510.6225527171446</v>
          </cell>
        </row>
        <row r="58">
          <cell r="F58">
            <v>-2600.4397025545695</v>
          </cell>
        </row>
        <row r="59">
          <cell r="F59">
            <v>1570.1042677008882</v>
          </cell>
        </row>
        <row r="60">
          <cell r="F60">
            <v>272.79384093079898</v>
          </cell>
        </row>
        <row r="61">
          <cell r="F61">
            <v>2229.2944568377188</v>
          </cell>
        </row>
        <row r="62">
          <cell r="F62">
            <v>-3692.1649888460524</v>
          </cell>
        </row>
        <row r="63">
          <cell r="F63">
            <v>2013.6915100385522</v>
          </cell>
        </row>
        <row r="64">
          <cell r="F64">
            <v>275.93235903469576</v>
          </cell>
        </row>
        <row r="65">
          <cell r="F65">
            <v>694.37912313122797</v>
          </cell>
        </row>
        <row r="66">
          <cell r="F66">
            <v>-3123.1987891818953</v>
          </cell>
        </row>
        <row r="67">
          <cell r="F67">
            <v>2357.1010897362958</v>
          </cell>
        </row>
        <row r="68">
          <cell r="F68">
            <v>-704.69901923733778</v>
          </cell>
        </row>
        <row r="69">
          <cell r="F69">
            <v>2371.7708826864</v>
          </cell>
        </row>
        <row r="70">
          <cell r="F70">
            <v>-3976.0462055822409</v>
          </cell>
        </row>
        <row r="71">
          <cell r="F71">
            <v>2029.0084149759823</v>
          </cell>
        </row>
        <row r="72">
          <cell r="F72">
            <v>-589.6724265216144</v>
          </cell>
        </row>
        <row r="73">
          <cell r="F73">
            <v>3111.7748161305426</v>
          </cell>
        </row>
        <row r="74">
          <cell r="F74">
            <v>-4986.2026654825095</v>
          </cell>
        </row>
        <row r="75">
          <cell r="F75">
            <v>2219.5776010657428</v>
          </cell>
        </row>
        <row r="76">
          <cell r="F76">
            <v>-353.45015904083266</v>
          </cell>
        </row>
        <row r="77">
          <cell r="F77">
            <v>3217.0948568632521</v>
          </cell>
        </row>
        <row r="78">
          <cell r="F78">
            <v>-5597.6446288230727</v>
          </cell>
        </row>
        <row r="79">
          <cell r="F79">
            <v>2957.7198340592331</v>
          </cell>
        </row>
        <row r="80">
          <cell r="F80">
            <v>159.67785065331191</v>
          </cell>
        </row>
        <row r="81">
          <cell r="F81">
            <v>3757.9300655879779</v>
          </cell>
        </row>
        <row r="82">
          <cell r="F82">
            <v>-6420.392940970818</v>
          </cell>
        </row>
        <row r="83">
          <cell r="F83">
            <v>2660.5863531262657</v>
          </cell>
        </row>
        <row r="84">
          <cell r="F84">
            <v>7.6377178136353905</v>
          </cell>
        </row>
        <row r="85">
          <cell r="F85">
            <v>4026.1839460322735</v>
          </cell>
        </row>
        <row r="86">
          <cell r="F86">
            <v>-8148.4344485709553</v>
          </cell>
        </row>
        <row r="87">
          <cell r="F87">
            <v>4076.6089962861406</v>
          </cell>
        </row>
        <row r="88">
          <cell r="F88">
            <v>341.7380966575256</v>
          </cell>
        </row>
        <row r="89">
          <cell r="F89">
            <v>3381.1542869917757</v>
          </cell>
        </row>
        <row r="90">
          <cell r="F90">
            <v>-7074.2211417074031</v>
          </cell>
        </row>
        <row r="91">
          <cell r="F91">
            <v>3785.2909724633355</v>
          </cell>
        </row>
        <row r="92">
          <cell r="F92">
            <v>-316.26812478299689</v>
          </cell>
        </row>
        <row r="93">
          <cell r="F93">
            <v>5054.0686876953041</v>
          </cell>
        </row>
        <row r="94">
          <cell r="F94">
            <v>-9498.4481810742327</v>
          </cell>
        </row>
        <row r="95">
          <cell r="F95">
            <v>3188.656637033193</v>
          </cell>
        </row>
        <row r="96">
          <cell r="F96">
            <v>-84.27902667012313</v>
          </cell>
        </row>
        <row r="97">
          <cell r="F97">
            <v>4698.1988759968881</v>
          </cell>
        </row>
        <row r="98">
          <cell r="F98">
            <v>-8368.4710116028</v>
          </cell>
        </row>
        <row r="99">
          <cell r="F99">
            <v>3205.466089557478</v>
          </cell>
        </row>
        <row r="100">
          <cell r="F100">
            <v>-287.76051939826721</v>
          </cell>
        </row>
        <row r="101">
          <cell r="F101">
            <v>5034.0955325415562</v>
          </cell>
        </row>
        <row r="102">
          <cell r="F102">
            <v>-8171.0140207125987</v>
          </cell>
        </row>
        <row r="103">
          <cell r="F103">
            <v>3137.5673813586618</v>
          </cell>
        </row>
        <row r="104">
          <cell r="F104">
            <v>-136.82935677720161</v>
          </cell>
        </row>
        <row r="105">
          <cell r="F105">
            <v>5440.2935789005132</v>
          </cell>
        </row>
        <row r="106">
          <cell r="F106">
            <v>-8639.7357789895359</v>
          </cell>
        </row>
        <row r="107">
          <cell r="F107">
            <v>3953.4877989094166</v>
          </cell>
        </row>
        <row r="108">
          <cell r="F108">
            <v>137.68901901847858</v>
          </cell>
        </row>
        <row r="109">
          <cell r="F109">
            <v>5347.160117116633</v>
          </cell>
        </row>
        <row r="110">
          <cell r="F110">
            <v>-9689.3458945950406</v>
          </cell>
        </row>
        <row r="111">
          <cell r="F111">
            <v>1240.158694864469</v>
          </cell>
        </row>
        <row r="112">
          <cell r="F112">
            <v>1707.4428253780279</v>
          </cell>
        </row>
        <row r="113">
          <cell r="F113">
            <v>7072.778542840213</v>
          </cell>
        </row>
        <row r="114">
          <cell r="F114">
            <v>-10240.219311443805</v>
          </cell>
        </row>
        <row r="115">
          <cell r="F115">
            <v>4834.0626197005768</v>
          </cell>
        </row>
        <row r="116">
          <cell r="F116">
            <v>1904.0963577305229</v>
          </cell>
        </row>
        <row r="117">
          <cell r="F117">
            <v>5994.086721957472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9379-A95E-AB47-8476-48678B0CB4C5}">
  <dimension ref="A1:L27"/>
  <sheetViews>
    <sheetView workbookViewId="0">
      <selection activeCell="A26" sqref="A26"/>
    </sheetView>
  </sheetViews>
  <sheetFormatPr baseColWidth="10" defaultColWidth="8.83203125" defaultRowHeight="15" x14ac:dyDescent="0.2"/>
  <cols>
    <col min="1" max="16384" width="8.83203125" style="1"/>
  </cols>
  <sheetData>
    <row r="1" spans="1:12" ht="16" x14ac:dyDescent="0.2">
      <c r="A1" s="39" t="s">
        <v>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37" t="s">
        <v>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ht="16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37" t="s">
        <v>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37" t="s">
        <v>2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x14ac:dyDescent="0.2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x14ac:dyDescent="0.2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ht="1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7" t="s">
        <v>1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x14ac:dyDescent="0.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ht="37.75" customHeight="1" x14ac:dyDescent="0.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ht="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37" t="s">
        <v>0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spans="1:12" ht="130.75" customHeight="1" x14ac:dyDescent="0.2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</row>
    <row r="26" spans="1:12" ht="1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mergeCells count="6">
    <mergeCell ref="A23:L25"/>
    <mergeCell ref="A1:L1"/>
    <mergeCell ref="A3:L5"/>
    <mergeCell ref="A8:L10"/>
    <mergeCell ref="A13:L15"/>
    <mergeCell ref="A18:L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89A4-5F9E-CE46-967D-3272720573AA}">
  <dimension ref="A1:C349"/>
  <sheetViews>
    <sheetView workbookViewId="0">
      <selection activeCell="E20" sqref="E20"/>
    </sheetView>
  </sheetViews>
  <sheetFormatPr baseColWidth="10" defaultRowHeight="16" x14ac:dyDescent="0.2"/>
  <sheetData>
    <row r="1" spans="1:3" x14ac:dyDescent="0.2">
      <c r="A1" s="27" t="s">
        <v>38</v>
      </c>
      <c r="B1" s="29"/>
      <c r="C1" s="28" t="s">
        <v>37</v>
      </c>
    </row>
    <row r="2" spans="1:3" x14ac:dyDescent="0.2">
      <c r="A2" s="5"/>
      <c r="B2" s="17" t="s">
        <v>43</v>
      </c>
      <c r="C2" s="5" t="s">
        <v>35</v>
      </c>
    </row>
    <row r="3" spans="1:3" x14ac:dyDescent="0.2">
      <c r="A3" s="30" t="s">
        <v>34</v>
      </c>
      <c r="B3" s="12">
        <v>1</v>
      </c>
      <c r="C3" s="30">
        <v>15.3</v>
      </c>
    </row>
    <row r="4" spans="1:3" x14ac:dyDescent="0.2">
      <c r="A4" s="4">
        <v>2</v>
      </c>
      <c r="B4" s="7">
        <v>2</v>
      </c>
      <c r="C4" s="4">
        <v>19.100000000000001</v>
      </c>
    </row>
    <row r="5" spans="1:3" x14ac:dyDescent="0.2">
      <c r="A5" s="4">
        <v>3</v>
      </c>
      <c r="B5" s="7">
        <v>3</v>
      </c>
      <c r="C5" s="15">
        <v>23.6</v>
      </c>
    </row>
    <row r="6" spans="1:3" x14ac:dyDescent="0.2">
      <c r="A6" s="4">
        <v>4</v>
      </c>
      <c r="B6" s="14">
        <v>4</v>
      </c>
      <c r="C6" s="4">
        <v>30.6</v>
      </c>
    </row>
    <row r="7" spans="1:3" x14ac:dyDescent="0.2">
      <c r="A7" s="15">
        <v>5</v>
      </c>
      <c r="B7" s="7">
        <v>5</v>
      </c>
      <c r="C7" s="15">
        <v>37.5</v>
      </c>
    </row>
    <row r="8" spans="1:3" x14ac:dyDescent="0.2">
      <c r="A8" s="4">
        <v>6</v>
      </c>
      <c r="B8" s="7">
        <v>6</v>
      </c>
      <c r="C8" s="4">
        <v>47.4</v>
      </c>
    </row>
    <row r="9" spans="1:3" x14ac:dyDescent="0.2">
      <c r="A9" s="4">
        <v>7</v>
      </c>
      <c r="B9" s="14">
        <v>7</v>
      </c>
      <c r="C9" s="4">
        <v>56</v>
      </c>
    </row>
    <row r="10" spans="1:3" x14ac:dyDescent="0.2">
      <c r="A10" s="4">
        <v>8</v>
      </c>
      <c r="B10" s="13">
        <v>8</v>
      </c>
      <c r="C10" s="4">
        <v>65.400000000000006</v>
      </c>
    </row>
    <row r="11" spans="1:3" x14ac:dyDescent="0.2">
      <c r="A11" s="4">
        <v>9</v>
      </c>
      <c r="B11" s="7">
        <v>9</v>
      </c>
      <c r="C11" s="4">
        <v>80.900000000000006</v>
      </c>
    </row>
    <row r="12" spans="1:3" x14ac:dyDescent="0.2">
      <c r="A12" s="4">
        <v>10</v>
      </c>
      <c r="B12" s="14">
        <v>10</v>
      </c>
      <c r="C12" s="4">
        <v>93</v>
      </c>
    </row>
    <row r="13" spans="1:3" x14ac:dyDescent="0.2">
      <c r="A13" s="4">
        <v>11</v>
      </c>
      <c r="B13" s="7">
        <v>11</v>
      </c>
      <c r="C13" s="4">
        <v>101.5</v>
      </c>
    </row>
    <row r="14" spans="1:3" x14ac:dyDescent="0.2">
      <c r="A14" s="4">
        <v>12</v>
      </c>
      <c r="B14" s="14">
        <v>12</v>
      </c>
      <c r="C14" s="4">
        <v>141.19999999999999</v>
      </c>
    </row>
    <row r="15" spans="1:3" x14ac:dyDescent="0.2">
      <c r="A15" s="4" t="s">
        <v>33</v>
      </c>
      <c r="B15" s="7">
        <v>13</v>
      </c>
      <c r="C15" s="4">
        <v>134.19999999999999</v>
      </c>
    </row>
    <row r="16" spans="1:3" x14ac:dyDescent="0.2">
      <c r="A16" s="4">
        <v>2</v>
      </c>
      <c r="B16" s="7">
        <v>14</v>
      </c>
      <c r="C16" s="4">
        <v>144.69999999999999</v>
      </c>
    </row>
    <row r="17" spans="1:3" x14ac:dyDescent="0.2">
      <c r="A17" s="4">
        <v>3</v>
      </c>
      <c r="B17" s="7">
        <v>15</v>
      </c>
      <c r="C17" s="4">
        <v>164.8</v>
      </c>
    </row>
    <row r="18" spans="1:3" x14ac:dyDescent="0.2">
      <c r="A18" s="4">
        <v>4</v>
      </c>
      <c r="B18" s="14">
        <v>16</v>
      </c>
      <c r="C18" s="4">
        <v>171.5</v>
      </c>
    </row>
    <row r="19" spans="1:3" x14ac:dyDescent="0.2">
      <c r="A19" s="4">
        <v>5</v>
      </c>
      <c r="B19" s="7">
        <v>17</v>
      </c>
      <c r="C19" s="4">
        <v>183.5</v>
      </c>
    </row>
    <row r="20" spans="1:3" x14ac:dyDescent="0.2">
      <c r="A20" s="4">
        <v>6</v>
      </c>
      <c r="B20" s="14">
        <v>18</v>
      </c>
      <c r="C20" s="4">
        <v>207.5</v>
      </c>
    </row>
    <row r="21" spans="1:3" x14ac:dyDescent="0.2">
      <c r="A21" s="4">
        <v>7</v>
      </c>
      <c r="B21" s="7">
        <v>19</v>
      </c>
      <c r="C21" s="4">
        <v>221</v>
      </c>
    </row>
    <row r="22" spans="1:3" x14ac:dyDescent="0.2">
      <c r="A22" s="4">
        <v>8</v>
      </c>
      <c r="B22" s="14">
        <v>20</v>
      </c>
      <c r="C22" s="4">
        <v>232.8</v>
      </c>
    </row>
    <row r="23" spans="1:3" x14ac:dyDescent="0.2">
      <c r="A23" s="4">
        <v>9</v>
      </c>
      <c r="B23" s="7">
        <v>21</v>
      </c>
      <c r="C23" s="4">
        <v>253.2</v>
      </c>
    </row>
    <row r="24" spans="1:3" x14ac:dyDescent="0.2">
      <c r="A24" s="4">
        <v>10</v>
      </c>
      <c r="B24" s="7">
        <v>22</v>
      </c>
      <c r="C24" s="4">
        <v>265</v>
      </c>
    </row>
    <row r="25" spans="1:3" x14ac:dyDescent="0.2">
      <c r="A25" s="4">
        <v>11</v>
      </c>
      <c r="B25" s="14">
        <v>23</v>
      </c>
      <c r="C25" s="4">
        <v>281.60000000000002</v>
      </c>
    </row>
    <row r="26" spans="1:3" x14ac:dyDescent="0.2">
      <c r="A26" s="4">
        <v>12</v>
      </c>
      <c r="B26" s="7">
        <v>24</v>
      </c>
      <c r="C26" s="4">
        <v>354.2</v>
      </c>
    </row>
    <row r="27" spans="1:3" x14ac:dyDescent="0.2">
      <c r="A27" s="4" t="s">
        <v>32</v>
      </c>
      <c r="B27" s="7">
        <v>25</v>
      </c>
      <c r="C27" s="4">
        <v>302.60000000000002</v>
      </c>
    </row>
    <row r="28" spans="1:3" x14ac:dyDescent="0.2">
      <c r="A28" s="4">
        <v>2</v>
      </c>
      <c r="B28" s="7">
        <v>26</v>
      </c>
      <c r="C28" s="4">
        <v>321</v>
      </c>
    </row>
    <row r="29" spans="1:3" x14ac:dyDescent="0.2">
      <c r="A29" s="4">
        <v>3</v>
      </c>
      <c r="B29" s="14">
        <v>27</v>
      </c>
      <c r="C29" s="4">
        <v>361.5</v>
      </c>
    </row>
    <row r="30" spans="1:3" x14ac:dyDescent="0.2">
      <c r="A30" s="4">
        <v>4</v>
      </c>
      <c r="B30" s="7">
        <v>28</v>
      </c>
      <c r="C30" s="4">
        <v>386.2</v>
      </c>
    </row>
    <row r="31" spans="1:3" x14ac:dyDescent="0.2">
      <c r="A31" s="4">
        <v>5</v>
      </c>
      <c r="B31" s="7">
        <v>29</v>
      </c>
      <c r="C31" s="4">
        <v>429.9</v>
      </c>
    </row>
    <row r="32" spans="1:3" x14ac:dyDescent="0.2">
      <c r="A32" s="4">
        <v>6</v>
      </c>
      <c r="B32" s="7">
        <v>30</v>
      </c>
      <c r="C32" s="4">
        <v>480.6</v>
      </c>
    </row>
    <row r="33" spans="1:3" x14ac:dyDescent="0.2">
      <c r="A33" s="4">
        <v>7</v>
      </c>
      <c r="B33" s="7">
        <v>31</v>
      </c>
      <c r="C33" s="4">
        <v>499.5</v>
      </c>
    </row>
    <row r="34" spans="1:3" x14ac:dyDescent="0.2">
      <c r="A34" s="4">
        <v>8</v>
      </c>
      <c r="B34" s="14">
        <v>32</v>
      </c>
      <c r="C34" s="4">
        <v>520.6</v>
      </c>
    </row>
    <row r="35" spans="1:3" x14ac:dyDescent="0.2">
      <c r="A35" s="4">
        <v>9</v>
      </c>
      <c r="B35" s="7">
        <v>33</v>
      </c>
      <c r="C35" s="4">
        <v>564.5</v>
      </c>
    </row>
    <row r="36" spans="1:3" x14ac:dyDescent="0.2">
      <c r="A36" s="4">
        <v>10</v>
      </c>
      <c r="B36" s="14">
        <v>34</v>
      </c>
      <c r="C36" s="4">
        <v>594.5</v>
      </c>
    </row>
    <row r="37" spans="1:3" x14ac:dyDescent="0.2">
      <c r="A37" s="4">
        <v>11</v>
      </c>
      <c r="B37" s="7">
        <v>35</v>
      </c>
      <c r="C37" s="4">
        <v>615.70000000000005</v>
      </c>
    </row>
    <row r="38" spans="1:3" x14ac:dyDescent="0.2">
      <c r="A38" s="4">
        <v>12</v>
      </c>
      <c r="B38" s="7">
        <v>36</v>
      </c>
      <c r="C38" s="4">
        <v>735.5</v>
      </c>
    </row>
    <row r="39" spans="1:3" x14ac:dyDescent="0.2">
      <c r="A39" s="4" t="s">
        <v>31</v>
      </c>
      <c r="B39" s="7">
        <v>37</v>
      </c>
      <c r="C39" s="4">
        <v>654.79999999999995</v>
      </c>
    </row>
    <row r="40" spans="1:3" x14ac:dyDescent="0.2">
      <c r="A40" s="4">
        <v>2</v>
      </c>
      <c r="B40" s="7">
        <v>38</v>
      </c>
      <c r="C40" s="4">
        <v>684.4</v>
      </c>
    </row>
    <row r="41" spans="1:3" x14ac:dyDescent="0.2">
      <c r="A41" s="4">
        <v>3</v>
      </c>
      <c r="B41" s="7">
        <v>39</v>
      </c>
      <c r="C41" s="4">
        <v>745</v>
      </c>
    </row>
    <row r="42" spans="1:3" x14ac:dyDescent="0.2">
      <c r="A42" s="4">
        <v>4</v>
      </c>
      <c r="B42" s="7">
        <v>40</v>
      </c>
      <c r="C42" s="4">
        <v>746.5</v>
      </c>
    </row>
    <row r="43" spans="1:3" x14ac:dyDescent="0.2">
      <c r="A43" s="4">
        <v>5</v>
      </c>
      <c r="B43" s="7">
        <v>41</v>
      </c>
      <c r="C43" s="4">
        <v>779.3</v>
      </c>
    </row>
    <row r="44" spans="1:3" x14ac:dyDescent="0.2">
      <c r="A44" s="4">
        <v>6</v>
      </c>
      <c r="B44" s="7">
        <v>42</v>
      </c>
      <c r="C44" s="4">
        <v>837.2</v>
      </c>
    </row>
    <row r="45" spans="1:3" x14ac:dyDescent="0.2">
      <c r="A45" s="4">
        <v>7</v>
      </c>
      <c r="B45" s="7">
        <v>43</v>
      </c>
      <c r="C45" s="4">
        <v>842.8</v>
      </c>
    </row>
    <row r="46" spans="1:3" x14ac:dyDescent="0.2">
      <c r="A46" s="4">
        <v>8</v>
      </c>
      <c r="B46" s="14">
        <v>44</v>
      </c>
      <c r="C46" s="4">
        <v>831</v>
      </c>
    </row>
    <row r="47" spans="1:3" x14ac:dyDescent="0.2">
      <c r="A47" s="4">
        <v>9</v>
      </c>
      <c r="B47" s="7">
        <v>45</v>
      </c>
      <c r="C47" s="4">
        <v>848.1</v>
      </c>
    </row>
    <row r="48" spans="1:3" x14ac:dyDescent="0.2">
      <c r="A48" s="4">
        <v>10</v>
      </c>
      <c r="B48" s="7">
        <v>46</v>
      </c>
      <c r="C48" s="4">
        <v>843.3</v>
      </c>
    </row>
    <row r="49" spans="1:3" x14ac:dyDescent="0.2">
      <c r="A49" s="4">
        <v>11</v>
      </c>
      <c r="B49" s="7">
        <v>47</v>
      </c>
      <c r="C49" s="4">
        <v>835</v>
      </c>
    </row>
    <row r="50" spans="1:3" x14ac:dyDescent="0.2">
      <c r="A50" s="4">
        <v>12</v>
      </c>
      <c r="B50" s="7">
        <v>48</v>
      </c>
      <c r="C50" s="4">
        <v>1017</v>
      </c>
    </row>
    <row r="51" spans="1:3" x14ac:dyDescent="0.2">
      <c r="A51" s="4" t="s">
        <v>30</v>
      </c>
      <c r="B51" s="7">
        <v>49</v>
      </c>
      <c r="C51" s="4">
        <v>812</v>
      </c>
    </row>
    <row r="52" spans="1:3" x14ac:dyDescent="0.2">
      <c r="A52" s="4">
        <v>2</v>
      </c>
      <c r="B52" s="7">
        <v>50</v>
      </c>
      <c r="C52" s="4">
        <v>821</v>
      </c>
    </row>
    <row r="53" spans="1:3" x14ac:dyDescent="0.2">
      <c r="A53" s="4">
        <v>3</v>
      </c>
      <c r="B53" s="7">
        <v>51</v>
      </c>
      <c r="C53" s="4">
        <v>903</v>
      </c>
    </row>
    <row r="54" spans="1:3" x14ac:dyDescent="0.2">
      <c r="A54" s="4">
        <v>4</v>
      </c>
      <c r="B54" s="7">
        <v>52</v>
      </c>
      <c r="C54" s="4">
        <v>901</v>
      </c>
    </row>
    <row r="55" spans="1:3" x14ac:dyDescent="0.2">
      <c r="A55" s="4">
        <v>5</v>
      </c>
      <c r="B55" s="7">
        <v>53</v>
      </c>
      <c r="C55" s="4">
        <v>920</v>
      </c>
    </row>
    <row r="56" spans="1:3" x14ac:dyDescent="0.2">
      <c r="A56" s="4">
        <v>6</v>
      </c>
      <c r="B56" s="7">
        <v>54</v>
      </c>
      <c r="C56" s="4">
        <v>993.2</v>
      </c>
    </row>
    <row r="57" spans="1:3" x14ac:dyDescent="0.2">
      <c r="A57" s="4">
        <v>7</v>
      </c>
      <c r="B57" s="14">
        <v>55</v>
      </c>
      <c r="C57" s="4">
        <v>999.1</v>
      </c>
    </row>
    <row r="58" spans="1:3" x14ac:dyDescent="0.2">
      <c r="A58" s="4">
        <v>8</v>
      </c>
      <c r="B58">
        <v>56</v>
      </c>
      <c r="C58" s="4">
        <v>982.3</v>
      </c>
    </row>
    <row r="59" spans="1:3" x14ac:dyDescent="0.2">
      <c r="A59" s="4">
        <v>9</v>
      </c>
      <c r="B59">
        <v>57</v>
      </c>
      <c r="C59" s="4">
        <v>1026.2</v>
      </c>
    </row>
    <row r="60" spans="1:3" x14ac:dyDescent="0.2">
      <c r="A60" s="4">
        <v>10</v>
      </c>
      <c r="B60">
        <v>58</v>
      </c>
      <c r="C60" s="4">
        <v>1006.1</v>
      </c>
    </row>
    <row r="61" spans="1:3" x14ac:dyDescent="0.2">
      <c r="A61" s="4">
        <v>11</v>
      </c>
      <c r="B61">
        <v>59</v>
      </c>
      <c r="C61" s="4">
        <v>997.8</v>
      </c>
    </row>
    <row r="62" spans="1:3" x14ac:dyDescent="0.2">
      <c r="A62" s="4">
        <v>12</v>
      </c>
      <c r="B62">
        <v>60</v>
      </c>
      <c r="C62" s="4">
        <v>1214.8</v>
      </c>
    </row>
    <row r="63" spans="1:3" x14ac:dyDescent="0.2">
      <c r="A63" s="4" t="s">
        <v>29</v>
      </c>
      <c r="B63">
        <v>61</v>
      </c>
      <c r="C63" s="4">
        <v>988</v>
      </c>
    </row>
    <row r="64" spans="1:3" x14ac:dyDescent="0.2">
      <c r="A64" s="4">
        <v>2</v>
      </c>
      <c r="B64">
        <v>62</v>
      </c>
      <c r="C64" s="4">
        <v>1000</v>
      </c>
    </row>
    <row r="65" spans="1:3" x14ac:dyDescent="0.2">
      <c r="A65" s="4">
        <v>3</v>
      </c>
      <c r="B65">
        <v>63</v>
      </c>
      <c r="C65" s="4">
        <v>1059</v>
      </c>
    </row>
    <row r="66" spans="1:3" x14ac:dyDescent="0.2">
      <c r="A66" s="4">
        <v>4</v>
      </c>
      <c r="B66">
        <v>64</v>
      </c>
      <c r="C66" s="4">
        <v>1040</v>
      </c>
    </row>
    <row r="67" spans="1:3" x14ac:dyDescent="0.2">
      <c r="A67" s="4">
        <v>5</v>
      </c>
      <c r="B67">
        <v>65</v>
      </c>
      <c r="C67" s="4">
        <v>1047</v>
      </c>
    </row>
    <row r="68" spans="1:3" x14ac:dyDescent="0.2">
      <c r="A68" s="4">
        <v>6</v>
      </c>
      <c r="B68">
        <v>66</v>
      </c>
      <c r="C68" s="4">
        <v>1122</v>
      </c>
    </row>
    <row r="69" spans="1:3" x14ac:dyDescent="0.2">
      <c r="A69" s="4">
        <v>7</v>
      </c>
      <c r="B69">
        <v>67</v>
      </c>
      <c r="C69" s="4">
        <v>1110</v>
      </c>
    </row>
    <row r="70" spans="1:3" x14ac:dyDescent="0.2">
      <c r="A70" s="4">
        <v>8</v>
      </c>
      <c r="B70">
        <v>68</v>
      </c>
      <c r="C70" s="4">
        <v>1052</v>
      </c>
    </row>
    <row r="71" spans="1:3" x14ac:dyDescent="0.2">
      <c r="A71" s="4">
        <v>9</v>
      </c>
      <c r="B71">
        <v>69</v>
      </c>
      <c r="C71" s="4">
        <v>1112</v>
      </c>
    </row>
    <row r="72" spans="1:3" x14ac:dyDescent="0.2">
      <c r="A72" s="4">
        <v>10</v>
      </c>
      <c r="B72">
        <v>70</v>
      </c>
      <c r="C72" s="4">
        <v>1123</v>
      </c>
    </row>
    <row r="73" spans="1:3" x14ac:dyDescent="0.2">
      <c r="A73" s="4">
        <v>11</v>
      </c>
      <c r="B73">
        <v>71</v>
      </c>
      <c r="C73" s="4">
        <v>1164</v>
      </c>
    </row>
    <row r="74" spans="1:3" x14ac:dyDescent="0.2">
      <c r="A74" s="4">
        <v>12</v>
      </c>
      <c r="B74">
        <v>72</v>
      </c>
      <c r="C74" s="4">
        <v>1482</v>
      </c>
    </row>
    <row r="75" spans="1:3" x14ac:dyDescent="0.2">
      <c r="A75" s="4" t="s">
        <v>28</v>
      </c>
      <c r="B75">
        <v>73</v>
      </c>
      <c r="C75" s="4">
        <v>1167</v>
      </c>
    </row>
    <row r="76" spans="1:3" x14ac:dyDescent="0.2">
      <c r="A76" s="4">
        <v>2</v>
      </c>
      <c r="B76">
        <v>74</v>
      </c>
      <c r="C76" s="4">
        <v>1199</v>
      </c>
    </row>
    <row r="77" spans="1:3" x14ac:dyDescent="0.2">
      <c r="A77" s="4">
        <v>3</v>
      </c>
      <c r="B77">
        <v>75</v>
      </c>
      <c r="C77" s="4">
        <v>1385</v>
      </c>
    </row>
    <row r="78" spans="1:3" x14ac:dyDescent="0.2">
      <c r="A78" s="4">
        <v>4</v>
      </c>
      <c r="B78">
        <v>76</v>
      </c>
      <c r="C78" s="4">
        <v>1423</v>
      </c>
    </row>
    <row r="79" spans="1:3" x14ac:dyDescent="0.2">
      <c r="A79" s="4">
        <v>5</v>
      </c>
      <c r="B79">
        <v>77</v>
      </c>
      <c r="C79" s="4">
        <v>1472</v>
      </c>
    </row>
    <row r="80" spans="1:3" x14ac:dyDescent="0.2">
      <c r="A80" s="4">
        <v>6</v>
      </c>
      <c r="B80">
        <v>78</v>
      </c>
      <c r="C80" s="4">
        <v>1626</v>
      </c>
    </row>
    <row r="81" spans="1:3" x14ac:dyDescent="0.2">
      <c r="A81" s="4">
        <v>7</v>
      </c>
      <c r="B81">
        <v>79</v>
      </c>
      <c r="C81" s="4">
        <v>1618</v>
      </c>
    </row>
    <row r="82" spans="1:3" x14ac:dyDescent="0.2">
      <c r="A82" s="4">
        <v>8</v>
      </c>
      <c r="B82">
        <v>80</v>
      </c>
      <c r="C82" s="4">
        <v>1608</v>
      </c>
    </row>
    <row r="83" spans="1:3" x14ac:dyDescent="0.2">
      <c r="A83" s="4">
        <v>9</v>
      </c>
      <c r="B83">
        <v>81</v>
      </c>
      <c r="C83" s="4">
        <v>1684</v>
      </c>
    </row>
    <row r="84" spans="1:3" x14ac:dyDescent="0.2">
      <c r="A84" s="4">
        <v>10</v>
      </c>
      <c r="B84">
        <v>82</v>
      </c>
      <c r="C84" s="4">
        <v>1716</v>
      </c>
    </row>
    <row r="85" spans="1:3" x14ac:dyDescent="0.2">
      <c r="A85" s="4">
        <v>11</v>
      </c>
      <c r="B85">
        <v>83</v>
      </c>
      <c r="C85" s="4">
        <v>1789</v>
      </c>
    </row>
    <row r="86" spans="1:3" x14ac:dyDescent="0.2">
      <c r="A86" s="4">
        <v>12</v>
      </c>
      <c r="B86">
        <v>84</v>
      </c>
      <c r="C86" s="4">
        <v>2283</v>
      </c>
    </row>
    <row r="87" spans="1:3" x14ac:dyDescent="0.2">
      <c r="A87" s="4" t="s">
        <v>27</v>
      </c>
      <c r="B87">
        <v>85</v>
      </c>
      <c r="C87" s="4">
        <v>1830</v>
      </c>
    </row>
    <row r="88" spans="1:3" x14ac:dyDescent="0.2">
      <c r="A88" s="4">
        <v>2</v>
      </c>
      <c r="B88">
        <v>86</v>
      </c>
      <c r="C88" s="4">
        <v>1839</v>
      </c>
    </row>
    <row r="89" spans="1:3" x14ac:dyDescent="0.2">
      <c r="A89" s="4">
        <v>3</v>
      </c>
      <c r="B89">
        <v>87</v>
      </c>
      <c r="C89" s="4">
        <v>2018</v>
      </c>
    </row>
    <row r="90" spans="1:3" x14ac:dyDescent="0.2">
      <c r="A90" s="4">
        <v>4</v>
      </c>
      <c r="B90">
        <v>88</v>
      </c>
      <c r="C90" s="4">
        <v>2039</v>
      </c>
    </row>
    <row r="91" spans="1:3" x14ac:dyDescent="0.2">
      <c r="A91" s="4">
        <v>5</v>
      </c>
      <c r="B91">
        <v>89</v>
      </c>
      <c r="C91" s="4">
        <v>2101</v>
      </c>
    </row>
    <row r="92" spans="1:3" x14ac:dyDescent="0.2">
      <c r="A92" s="4">
        <v>6</v>
      </c>
      <c r="B92">
        <v>90</v>
      </c>
      <c r="C92" s="4">
        <v>2294</v>
      </c>
    </row>
    <row r="93" spans="1:3" x14ac:dyDescent="0.2">
      <c r="A93" s="4">
        <v>7</v>
      </c>
      <c r="B93">
        <v>91</v>
      </c>
      <c r="C93" s="4">
        <v>2302</v>
      </c>
    </row>
    <row r="94" spans="1:3" x14ac:dyDescent="0.2">
      <c r="A94" s="4">
        <v>8</v>
      </c>
      <c r="B94">
        <v>92</v>
      </c>
      <c r="C94" s="4">
        <v>2289</v>
      </c>
    </row>
    <row r="95" spans="1:3" x14ac:dyDescent="0.2">
      <c r="A95" s="4">
        <v>9</v>
      </c>
      <c r="B95">
        <v>93</v>
      </c>
      <c r="C95" s="4">
        <v>2367</v>
      </c>
    </row>
    <row r="96" spans="1:3" x14ac:dyDescent="0.2">
      <c r="A96" s="4">
        <v>10</v>
      </c>
      <c r="B96">
        <v>94</v>
      </c>
      <c r="C96" s="4">
        <v>2425</v>
      </c>
    </row>
    <row r="97" spans="1:3" x14ac:dyDescent="0.2">
      <c r="A97" s="4">
        <v>11</v>
      </c>
      <c r="B97">
        <v>95</v>
      </c>
      <c r="C97" s="4">
        <v>2508</v>
      </c>
    </row>
    <row r="98" spans="1:3" x14ac:dyDescent="0.2">
      <c r="A98" s="4">
        <v>12</v>
      </c>
      <c r="B98">
        <v>96</v>
      </c>
      <c r="C98" s="4">
        <v>3025</v>
      </c>
    </row>
    <row r="99" spans="1:3" x14ac:dyDescent="0.2">
      <c r="A99" s="4" t="s">
        <v>26</v>
      </c>
      <c r="B99">
        <v>97</v>
      </c>
      <c r="C99" s="4">
        <v>2733</v>
      </c>
    </row>
    <row r="100" spans="1:3" x14ac:dyDescent="0.2">
      <c r="A100" s="4">
        <v>2</v>
      </c>
      <c r="B100">
        <v>98</v>
      </c>
      <c r="C100" s="4">
        <v>2655</v>
      </c>
    </row>
    <row r="101" spans="1:3" x14ac:dyDescent="0.2">
      <c r="A101" s="4">
        <v>3</v>
      </c>
      <c r="B101">
        <v>99</v>
      </c>
      <c r="C101" s="4">
        <v>2964</v>
      </c>
    </row>
    <row r="102" spans="1:3" x14ac:dyDescent="0.2">
      <c r="A102" s="4">
        <v>4</v>
      </c>
      <c r="B102">
        <v>100</v>
      </c>
      <c r="C102" s="4">
        <v>2923</v>
      </c>
    </row>
    <row r="103" spans="1:3" x14ac:dyDescent="0.2">
      <c r="A103" s="4">
        <v>5</v>
      </c>
      <c r="B103">
        <v>101</v>
      </c>
      <c r="C103" s="4">
        <v>3054</v>
      </c>
    </row>
    <row r="104" spans="1:3" x14ac:dyDescent="0.2">
      <c r="A104" s="4">
        <v>6</v>
      </c>
      <c r="B104">
        <v>102</v>
      </c>
      <c r="C104" s="4">
        <v>3284</v>
      </c>
    </row>
    <row r="105" spans="1:3" x14ac:dyDescent="0.2">
      <c r="A105" s="4">
        <v>7</v>
      </c>
      <c r="B105">
        <v>103</v>
      </c>
      <c r="C105" s="4">
        <v>3364</v>
      </c>
    </row>
    <row r="106" spans="1:3" x14ac:dyDescent="0.2">
      <c r="A106" s="4">
        <v>8</v>
      </c>
      <c r="B106">
        <v>104</v>
      </c>
      <c r="C106" s="4">
        <v>3376</v>
      </c>
    </row>
    <row r="107" spans="1:3" x14ac:dyDescent="0.2">
      <c r="A107" s="4">
        <v>9</v>
      </c>
      <c r="B107">
        <v>105</v>
      </c>
      <c r="C107" s="4">
        <v>3405</v>
      </c>
    </row>
    <row r="108" spans="1:3" x14ac:dyDescent="0.2">
      <c r="A108" s="4">
        <v>10</v>
      </c>
      <c r="B108">
        <v>106</v>
      </c>
      <c r="C108" s="4">
        <v>3515</v>
      </c>
    </row>
    <row r="109" spans="1:3" x14ac:dyDescent="0.2">
      <c r="A109" s="4">
        <v>11</v>
      </c>
      <c r="B109">
        <v>107</v>
      </c>
      <c r="C109" s="4">
        <v>3578</v>
      </c>
    </row>
    <row r="110" spans="1:3" x14ac:dyDescent="0.2">
      <c r="A110" s="4">
        <v>12</v>
      </c>
      <c r="B110">
        <v>108</v>
      </c>
      <c r="C110" s="4">
        <v>4541</v>
      </c>
    </row>
    <row r="111" spans="1:3" x14ac:dyDescent="0.2">
      <c r="A111" s="4" t="s">
        <v>25</v>
      </c>
      <c r="B111">
        <v>109</v>
      </c>
      <c r="C111" s="4">
        <v>3760</v>
      </c>
    </row>
    <row r="112" spans="1:3" x14ac:dyDescent="0.2">
      <c r="A112" s="4">
        <v>2</v>
      </c>
      <c r="B112">
        <v>110</v>
      </c>
      <c r="C112" s="4">
        <v>3725</v>
      </c>
    </row>
    <row r="113" spans="1:3" x14ac:dyDescent="0.2">
      <c r="A113" s="4">
        <v>3</v>
      </c>
      <c r="B113">
        <v>111</v>
      </c>
      <c r="C113" s="4">
        <v>4031</v>
      </c>
    </row>
    <row r="114" spans="1:3" x14ac:dyDescent="0.2">
      <c r="A114" s="4">
        <v>4</v>
      </c>
      <c r="B114">
        <v>112</v>
      </c>
      <c r="C114" s="4">
        <v>4110</v>
      </c>
    </row>
    <row r="115" spans="1:3" x14ac:dyDescent="0.2">
      <c r="A115" s="4">
        <v>5</v>
      </c>
      <c r="B115">
        <v>113</v>
      </c>
      <c r="C115" s="4">
        <v>4187</v>
      </c>
    </row>
    <row r="116" spans="1:3" x14ac:dyDescent="0.2">
      <c r="A116" s="4">
        <v>6</v>
      </c>
      <c r="B116">
        <v>114</v>
      </c>
      <c r="C116" s="4">
        <v>4460</v>
      </c>
    </row>
    <row r="117" spans="1:3" x14ac:dyDescent="0.2">
      <c r="A117" s="4">
        <v>7</v>
      </c>
      <c r="B117">
        <v>115</v>
      </c>
      <c r="C117" s="4">
        <v>4597</v>
      </c>
    </row>
    <row r="118" spans="1:3" x14ac:dyDescent="0.2">
      <c r="A118" s="4">
        <v>8</v>
      </c>
      <c r="B118">
        <v>116</v>
      </c>
      <c r="C118" s="4">
        <v>4511</v>
      </c>
    </row>
    <row r="119" spans="1:3" x14ac:dyDescent="0.2">
      <c r="A119" s="4">
        <v>9</v>
      </c>
      <c r="B119">
        <v>117</v>
      </c>
      <c r="C119" s="4">
        <v>4521</v>
      </c>
    </row>
    <row r="120" spans="1:3" x14ac:dyDescent="0.2">
      <c r="A120" s="4">
        <v>10</v>
      </c>
      <c r="B120">
        <v>118</v>
      </c>
      <c r="C120" s="4">
        <v>4646</v>
      </c>
    </row>
    <row r="121" spans="1:3" x14ac:dyDescent="0.2">
      <c r="A121" s="4">
        <v>11</v>
      </c>
      <c r="B121">
        <v>119</v>
      </c>
      <c r="C121" s="4">
        <v>4694</v>
      </c>
    </row>
    <row r="122" spans="1:3" x14ac:dyDescent="0.2">
      <c r="A122" s="4">
        <v>12</v>
      </c>
      <c r="B122">
        <v>120</v>
      </c>
      <c r="C122" s="4">
        <v>5738</v>
      </c>
    </row>
    <row r="123" spans="1:3" x14ac:dyDescent="0.2">
      <c r="A123" s="4" t="s">
        <v>24</v>
      </c>
      <c r="B123">
        <v>121</v>
      </c>
      <c r="C123" s="4">
        <v>4696</v>
      </c>
    </row>
    <row r="124" spans="1:3" x14ac:dyDescent="0.2">
      <c r="A124" s="4">
        <v>2</v>
      </c>
      <c r="B124">
        <v>122</v>
      </c>
      <c r="C124" s="4">
        <v>4701</v>
      </c>
    </row>
    <row r="125" spans="1:3" x14ac:dyDescent="0.2">
      <c r="A125" s="4">
        <v>3</v>
      </c>
      <c r="B125">
        <v>123</v>
      </c>
      <c r="C125" s="4">
        <v>4986</v>
      </c>
    </row>
    <row r="126" spans="1:3" x14ac:dyDescent="0.2">
      <c r="A126" s="4">
        <v>4</v>
      </c>
      <c r="B126">
        <v>124</v>
      </c>
      <c r="C126" s="4">
        <v>5100</v>
      </c>
    </row>
    <row r="127" spans="1:3" x14ac:dyDescent="0.2">
      <c r="A127" s="4">
        <v>5</v>
      </c>
      <c r="B127">
        <v>125</v>
      </c>
      <c r="C127" s="4">
        <v>5221</v>
      </c>
    </row>
    <row r="128" spans="1:3" x14ac:dyDescent="0.2">
      <c r="A128" s="4">
        <v>6</v>
      </c>
      <c r="B128">
        <v>126</v>
      </c>
      <c r="C128" s="4">
        <v>5550</v>
      </c>
    </row>
    <row r="129" spans="1:3" x14ac:dyDescent="0.2">
      <c r="A129" s="4">
        <v>7</v>
      </c>
      <c r="B129">
        <v>127</v>
      </c>
      <c r="C129" s="4">
        <v>5615</v>
      </c>
    </row>
    <row r="130" spans="1:3" x14ac:dyDescent="0.2">
      <c r="A130" s="4">
        <v>8</v>
      </c>
      <c r="B130">
        <v>128</v>
      </c>
      <c r="C130" s="4">
        <v>5491</v>
      </c>
    </row>
    <row r="131" spans="1:3" x14ac:dyDescent="0.2">
      <c r="A131" s="4">
        <v>9</v>
      </c>
      <c r="B131">
        <v>129</v>
      </c>
      <c r="C131" s="4">
        <v>5556</v>
      </c>
    </row>
    <row r="132" spans="1:3" x14ac:dyDescent="0.2">
      <c r="A132" s="4">
        <v>10</v>
      </c>
      <c r="B132">
        <v>130</v>
      </c>
      <c r="C132" s="4">
        <v>5864</v>
      </c>
    </row>
    <row r="133" spans="1:3" x14ac:dyDescent="0.2">
      <c r="A133" s="4">
        <v>11</v>
      </c>
      <c r="B133">
        <v>131</v>
      </c>
      <c r="C133" s="4">
        <v>5990</v>
      </c>
    </row>
    <row r="134" spans="1:3" x14ac:dyDescent="0.2">
      <c r="A134" s="4">
        <v>12</v>
      </c>
      <c r="B134">
        <v>132</v>
      </c>
      <c r="C134" s="4">
        <v>7344</v>
      </c>
    </row>
    <row r="135" spans="1:3" x14ac:dyDescent="0.2">
      <c r="A135" s="4" t="s">
        <v>23</v>
      </c>
      <c r="B135">
        <v>133</v>
      </c>
      <c r="C135" s="4">
        <v>5932</v>
      </c>
    </row>
    <row r="136" spans="1:3" x14ac:dyDescent="0.2">
      <c r="A136" s="4">
        <v>2</v>
      </c>
      <c r="B136">
        <v>134</v>
      </c>
      <c r="C136" s="4">
        <v>6141</v>
      </c>
    </row>
    <row r="137" spans="1:3" x14ac:dyDescent="0.2">
      <c r="A137" s="4">
        <v>3</v>
      </c>
      <c r="B137">
        <v>135</v>
      </c>
      <c r="C137" s="4">
        <v>6428</v>
      </c>
    </row>
    <row r="138" spans="1:3" x14ac:dyDescent="0.2">
      <c r="A138" s="4">
        <v>4</v>
      </c>
      <c r="B138">
        <v>136</v>
      </c>
      <c r="C138" s="4">
        <v>6448</v>
      </c>
    </row>
    <row r="139" spans="1:3" x14ac:dyDescent="0.2">
      <c r="A139" s="4">
        <v>5</v>
      </c>
      <c r="B139">
        <v>137</v>
      </c>
      <c r="C139" s="4">
        <v>6524</v>
      </c>
    </row>
    <row r="140" spans="1:3" x14ac:dyDescent="0.2">
      <c r="A140" s="4">
        <v>6</v>
      </c>
      <c r="B140">
        <v>138</v>
      </c>
      <c r="C140" s="4">
        <v>7003</v>
      </c>
    </row>
    <row r="141" spans="1:3" x14ac:dyDescent="0.2">
      <c r="A141" s="4">
        <v>7</v>
      </c>
      <c r="B141">
        <v>139</v>
      </c>
      <c r="C141" s="4">
        <v>6982</v>
      </c>
    </row>
    <row r="142" spans="1:3" x14ac:dyDescent="0.2">
      <c r="A142" s="4">
        <v>8</v>
      </c>
      <c r="B142">
        <v>140</v>
      </c>
      <c r="C142" s="4">
        <v>6873</v>
      </c>
    </row>
    <row r="143" spans="1:3" x14ac:dyDescent="0.2">
      <c r="A143" s="4">
        <v>9</v>
      </c>
      <c r="B143">
        <v>141</v>
      </c>
      <c r="C143" s="4">
        <v>6918</v>
      </c>
    </row>
    <row r="144" spans="1:3" x14ac:dyDescent="0.2">
      <c r="A144" s="4">
        <v>10</v>
      </c>
      <c r="B144">
        <v>142</v>
      </c>
      <c r="C144" s="4">
        <v>6908</v>
      </c>
    </row>
    <row r="145" spans="1:3" x14ac:dyDescent="0.2">
      <c r="A145" s="4">
        <v>11</v>
      </c>
      <c r="B145">
        <v>143</v>
      </c>
      <c r="C145" s="4">
        <v>7046</v>
      </c>
    </row>
    <row r="146" spans="1:3" x14ac:dyDescent="0.2">
      <c r="A146" s="4">
        <v>12</v>
      </c>
      <c r="B146">
        <v>144</v>
      </c>
      <c r="C146" s="4">
        <v>8799</v>
      </c>
    </row>
    <row r="147" spans="1:3" x14ac:dyDescent="0.2">
      <c r="A147" s="4" t="s">
        <v>22</v>
      </c>
      <c r="B147">
        <v>145</v>
      </c>
      <c r="C147" s="4">
        <v>7346</v>
      </c>
    </row>
    <row r="148" spans="1:3" x14ac:dyDescent="0.2">
      <c r="A148" s="4">
        <v>2</v>
      </c>
      <c r="B148">
        <v>146</v>
      </c>
      <c r="C148" s="4">
        <v>7465</v>
      </c>
    </row>
    <row r="149" spans="1:3" x14ac:dyDescent="0.2">
      <c r="A149" s="4">
        <v>3</v>
      </c>
      <c r="B149">
        <v>147</v>
      </c>
      <c r="C149" s="4">
        <v>8093</v>
      </c>
    </row>
    <row r="150" spans="1:3" x14ac:dyDescent="0.2">
      <c r="A150" s="4">
        <v>4</v>
      </c>
      <c r="B150">
        <v>148</v>
      </c>
      <c r="C150" s="4">
        <v>8002</v>
      </c>
    </row>
    <row r="151" spans="1:3" x14ac:dyDescent="0.2">
      <c r="A151" s="4">
        <v>5</v>
      </c>
      <c r="B151">
        <v>149</v>
      </c>
      <c r="C151" s="4">
        <v>8089</v>
      </c>
    </row>
    <row r="152" spans="1:3" x14ac:dyDescent="0.2">
      <c r="A152" s="4">
        <v>6</v>
      </c>
      <c r="B152">
        <v>150</v>
      </c>
      <c r="C152" s="4">
        <v>8637</v>
      </c>
    </row>
    <row r="153" spans="1:3" x14ac:dyDescent="0.2">
      <c r="A153" s="4">
        <v>7</v>
      </c>
      <c r="B153">
        <v>151</v>
      </c>
      <c r="C153" s="4">
        <v>8651</v>
      </c>
    </row>
    <row r="154" spans="1:3" x14ac:dyDescent="0.2">
      <c r="A154" s="4">
        <v>8</v>
      </c>
      <c r="B154">
        <v>152</v>
      </c>
      <c r="C154" s="4">
        <v>8616</v>
      </c>
    </row>
    <row r="155" spans="1:3" x14ac:dyDescent="0.2">
      <c r="A155" s="4">
        <v>9</v>
      </c>
      <c r="B155">
        <v>153</v>
      </c>
      <c r="C155" s="4">
        <v>8829</v>
      </c>
    </row>
    <row r="156" spans="1:3" x14ac:dyDescent="0.2">
      <c r="A156" s="4">
        <v>10</v>
      </c>
      <c r="B156">
        <v>154</v>
      </c>
      <c r="C156" s="4">
        <v>8701</v>
      </c>
    </row>
    <row r="157" spans="1:3" x14ac:dyDescent="0.2">
      <c r="A157" s="4">
        <v>11</v>
      </c>
      <c r="B157">
        <v>155</v>
      </c>
      <c r="C157" s="4">
        <v>8931</v>
      </c>
    </row>
    <row r="158" spans="1:3" x14ac:dyDescent="0.2">
      <c r="A158" s="4">
        <v>12</v>
      </c>
      <c r="B158">
        <v>156</v>
      </c>
      <c r="C158" s="4">
        <v>11319</v>
      </c>
    </row>
    <row r="159" spans="1:3" x14ac:dyDescent="0.2">
      <c r="A159" s="4" t="s">
        <v>21</v>
      </c>
      <c r="B159">
        <v>157</v>
      </c>
      <c r="C159" s="4">
        <v>9016</v>
      </c>
    </row>
    <row r="160" spans="1:3" x14ac:dyDescent="0.2">
      <c r="A160" s="4">
        <v>2</v>
      </c>
      <c r="B160">
        <v>158</v>
      </c>
      <c r="C160" s="4">
        <v>9255</v>
      </c>
    </row>
    <row r="161" spans="1:3" x14ac:dyDescent="0.2">
      <c r="A161" s="4">
        <v>3</v>
      </c>
      <c r="B161">
        <v>159</v>
      </c>
      <c r="C161" s="4">
        <v>9914</v>
      </c>
    </row>
    <row r="162" spans="1:3" x14ac:dyDescent="0.2">
      <c r="A162" s="4">
        <v>4</v>
      </c>
      <c r="B162">
        <v>160</v>
      </c>
      <c r="C162" s="4">
        <v>9833</v>
      </c>
    </row>
    <row r="163" spans="1:3" x14ac:dyDescent="0.2">
      <c r="A163" s="4">
        <v>5</v>
      </c>
      <c r="B163">
        <v>161</v>
      </c>
      <c r="C163" s="4">
        <v>10257</v>
      </c>
    </row>
    <row r="164" spans="1:3" x14ac:dyDescent="0.2">
      <c r="A164" s="4">
        <v>6</v>
      </c>
      <c r="B164">
        <v>162</v>
      </c>
      <c r="C164" s="4">
        <v>11106</v>
      </c>
    </row>
    <row r="165" spans="1:3" x14ac:dyDescent="0.2">
      <c r="A165" s="4">
        <v>7</v>
      </c>
      <c r="B165">
        <v>163</v>
      </c>
      <c r="C165" s="4">
        <v>10883</v>
      </c>
    </row>
    <row r="166" spans="1:3" x14ac:dyDescent="0.2">
      <c r="A166" s="4">
        <v>8</v>
      </c>
      <c r="B166">
        <v>164</v>
      </c>
      <c r="C166" s="4">
        <v>10853</v>
      </c>
    </row>
    <row r="167" spans="1:3" x14ac:dyDescent="0.2">
      <c r="A167" s="4">
        <v>9</v>
      </c>
      <c r="B167">
        <v>165</v>
      </c>
      <c r="C167" s="4">
        <v>11127</v>
      </c>
    </row>
    <row r="168" spans="1:3" x14ac:dyDescent="0.2">
      <c r="A168" s="4">
        <v>10</v>
      </c>
      <c r="B168">
        <v>166</v>
      </c>
      <c r="C168" s="4">
        <v>11046</v>
      </c>
    </row>
    <row r="169" spans="1:3" x14ac:dyDescent="0.2">
      <c r="A169" s="4">
        <v>11</v>
      </c>
      <c r="B169">
        <v>167</v>
      </c>
      <c r="C169" s="4">
        <v>11303</v>
      </c>
    </row>
    <row r="170" spans="1:3" x14ac:dyDescent="0.2">
      <c r="A170" s="4">
        <v>12</v>
      </c>
      <c r="B170">
        <v>168</v>
      </c>
      <c r="C170" s="4">
        <v>14263</v>
      </c>
    </row>
    <row r="171" spans="1:3" x14ac:dyDescent="0.2">
      <c r="A171" s="4" t="s">
        <v>20</v>
      </c>
      <c r="B171">
        <v>169</v>
      </c>
      <c r="C171" s="4">
        <v>11430</v>
      </c>
    </row>
    <row r="172" spans="1:3" x14ac:dyDescent="0.2">
      <c r="A172" s="4">
        <v>2</v>
      </c>
      <c r="B172">
        <v>170</v>
      </c>
      <c r="C172" s="4">
        <v>11757</v>
      </c>
    </row>
    <row r="173" spans="1:3" x14ac:dyDescent="0.2">
      <c r="A173" s="4">
        <v>3</v>
      </c>
      <c r="B173">
        <v>171</v>
      </c>
      <c r="C173" s="4">
        <v>12448</v>
      </c>
    </row>
    <row r="174" spans="1:3" x14ac:dyDescent="0.2">
      <c r="A174" s="4">
        <v>4</v>
      </c>
      <c r="B174">
        <v>172</v>
      </c>
      <c r="C174" s="4">
        <v>12494</v>
      </c>
    </row>
    <row r="175" spans="1:3" x14ac:dyDescent="0.2">
      <c r="A175" s="4">
        <v>5</v>
      </c>
      <c r="B175">
        <v>173</v>
      </c>
      <c r="C175" s="4">
        <v>12787</v>
      </c>
    </row>
    <row r="176" spans="1:3" x14ac:dyDescent="0.2">
      <c r="A176" s="4">
        <v>6</v>
      </c>
      <c r="B176">
        <v>174</v>
      </c>
      <c r="C176" s="4">
        <v>13712</v>
      </c>
    </row>
    <row r="177" spans="1:3" x14ac:dyDescent="0.2">
      <c r="A177" s="4">
        <v>7</v>
      </c>
      <c r="B177">
        <v>175</v>
      </c>
      <c r="C177" s="4">
        <v>13546</v>
      </c>
    </row>
    <row r="178" spans="1:3" x14ac:dyDescent="0.2">
      <c r="A178" s="4">
        <v>8</v>
      </c>
      <c r="B178">
        <v>176</v>
      </c>
      <c r="C178" s="4">
        <v>13270</v>
      </c>
    </row>
    <row r="179" spans="1:3" x14ac:dyDescent="0.2">
      <c r="A179" s="4">
        <v>9</v>
      </c>
      <c r="B179">
        <v>177</v>
      </c>
      <c r="C179" s="4">
        <v>13677</v>
      </c>
    </row>
    <row r="180" spans="1:3" x14ac:dyDescent="0.2">
      <c r="A180" s="4">
        <v>10</v>
      </c>
      <c r="B180">
        <v>178</v>
      </c>
      <c r="C180" s="4">
        <v>13986</v>
      </c>
    </row>
    <row r="181" spans="1:3" x14ac:dyDescent="0.2">
      <c r="A181" s="4">
        <v>11</v>
      </c>
      <c r="B181">
        <v>179</v>
      </c>
      <c r="C181" s="4">
        <v>14656</v>
      </c>
    </row>
    <row r="182" spans="1:3" x14ac:dyDescent="0.2">
      <c r="A182" s="4">
        <v>12</v>
      </c>
      <c r="B182">
        <v>180</v>
      </c>
      <c r="C182" s="4">
        <v>18591</v>
      </c>
    </row>
    <row r="183" spans="1:3" x14ac:dyDescent="0.2">
      <c r="A183" s="4" t="s">
        <v>19</v>
      </c>
      <c r="B183">
        <v>181</v>
      </c>
      <c r="C183" s="4">
        <v>14771</v>
      </c>
    </row>
    <row r="184" spans="1:3" x14ac:dyDescent="0.2">
      <c r="A184" s="4">
        <v>2</v>
      </c>
      <c r="B184">
        <v>182</v>
      </c>
      <c r="C184" s="4">
        <v>15354</v>
      </c>
    </row>
    <row r="185" spans="1:3" x14ac:dyDescent="0.2">
      <c r="A185" s="4">
        <v>3</v>
      </c>
      <c r="B185">
        <v>183</v>
      </c>
      <c r="C185" s="4">
        <v>16172</v>
      </c>
    </row>
    <row r="186" spans="1:3" x14ac:dyDescent="0.2">
      <c r="A186" s="4">
        <v>4</v>
      </c>
      <c r="B186">
        <v>184</v>
      </c>
      <c r="C186" s="4">
        <v>16538</v>
      </c>
    </row>
    <row r="187" spans="1:3" x14ac:dyDescent="0.2">
      <c r="A187" s="4">
        <v>5</v>
      </c>
      <c r="B187">
        <v>185</v>
      </c>
      <c r="C187" s="4">
        <v>16643</v>
      </c>
    </row>
    <row r="188" spans="1:3" x14ac:dyDescent="0.2">
      <c r="A188" s="4">
        <v>6</v>
      </c>
      <c r="B188">
        <v>186</v>
      </c>
      <c r="C188" s="4">
        <v>17715</v>
      </c>
    </row>
    <row r="189" spans="1:3" x14ac:dyDescent="0.2">
      <c r="A189" s="4">
        <v>7</v>
      </c>
      <c r="B189">
        <v>187</v>
      </c>
      <c r="C189" s="4">
        <v>17758</v>
      </c>
    </row>
    <row r="190" spans="1:3" x14ac:dyDescent="0.2">
      <c r="A190" s="4">
        <v>8</v>
      </c>
      <c r="B190">
        <v>188</v>
      </c>
      <c r="C190" s="4">
        <v>17244</v>
      </c>
    </row>
    <row r="191" spans="1:3" x14ac:dyDescent="0.2">
      <c r="A191" s="4">
        <v>9</v>
      </c>
      <c r="B191">
        <v>189</v>
      </c>
      <c r="C191" s="4">
        <v>17739</v>
      </c>
    </row>
    <row r="192" spans="1:3" x14ac:dyDescent="0.2">
      <c r="A192" s="4">
        <v>10</v>
      </c>
      <c r="B192">
        <v>190</v>
      </c>
      <c r="C192" s="4">
        <v>17643</v>
      </c>
    </row>
    <row r="193" spans="1:3" x14ac:dyDescent="0.2">
      <c r="A193" s="4">
        <v>11</v>
      </c>
      <c r="B193">
        <v>191</v>
      </c>
      <c r="C193" s="4">
        <v>17598</v>
      </c>
    </row>
    <row r="194" spans="1:3" x14ac:dyDescent="0.2">
      <c r="A194" s="4">
        <v>12</v>
      </c>
      <c r="B194">
        <v>192</v>
      </c>
      <c r="C194" s="4">
        <v>21681</v>
      </c>
    </row>
    <row r="195" spans="1:3" x14ac:dyDescent="0.2">
      <c r="A195" s="4" t="s">
        <v>18</v>
      </c>
      <c r="B195">
        <v>193</v>
      </c>
      <c r="C195" s="4">
        <v>17119</v>
      </c>
    </row>
    <row r="196" spans="1:3" x14ac:dyDescent="0.2">
      <c r="A196" s="4">
        <v>2</v>
      </c>
      <c r="B196">
        <v>194</v>
      </c>
      <c r="C196" s="4">
        <v>17098</v>
      </c>
    </row>
    <row r="197" spans="1:3" x14ac:dyDescent="0.2">
      <c r="A197" s="4">
        <v>3</v>
      </c>
      <c r="B197">
        <v>195</v>
      </c>
      <c r="C197" s="4">
        <v>18129</v>
      </c>
    </row>
    <row r="198" spans="1:3" x14ac:dyDescent="0.2">
      <c r="A198" s="4">
        <v>4</v>
      </c>
      <c r="B198">
        <v>196</v>
      </c>
      <c r="C198" s="4">
        <v>18009</v>
      </c>
    </row>
    <row r="199" spans="1:3" x14ac:dyDescent="0.2">
      <c r="A199" s="4">
        <v>5</v>
      </c>
      <c r="B199">
        <v>197</v>
      </c>
      <c r="C199" s="4">
        <v>18007</v>
      </c>
    </row>
    <row r="200" spans="1:3" x14ac:dyDescent="0.2">
      <c r="A200" s="4">
        <v>6</v>
      </c>
      <c r="B200">
        <v>198</v>
      </c>
      <c r="C200" s="4">
        <v>19247</v>
      </c>
    </row>
    <row r="201" spans="1:3" x14ac:dyDescent="0.2">
      <c r="A201" s="4">
        <v>7</v>
      </c>
      <c r="B201">
        <v>199</v>
      </c>
      <c r="C201" s="4">
        <v>18872</v>
      </c>
    </row>
    <row r="202" spans="1:3" x14ac:dyDescent="0.2">
      <c r="A202" s="4">
        <v>8</v>
      </c>
      <c r="B202">
        <v>200</v>
      </c>
      <c r="C202" s="4">
        <v>18335</v>
      </c>
    </row>
    <row r="203" spans="1:3" x14ac:dyDescent="0.2">
      <c r="A203" s="4">
        <v>9</v>
      </c>
      <c r="B203">
        <v>201</v>
      </c>
      <c r="C203" s="4">
        <v>18838</v>
      </c>
    </row>
    <row r="204" spans="1:3" x14ac:dyDescent="0.2">
      <c r="A204" s="4">
        <v>10</v>
      </c>
      <c r="B204">
        <v>202</v>
      </c>
      <c r="C204" s="4">
        <v>18798</v>
      </c>
    </row>
    <row r="205" spans="1:3" x14ac:dyDescent="0.2">
      <c r="A205" s="4">
        <v>11</v>
      </c>
      <c r="B205">
        <v>203</v>
      </c>
      <c r="C205" s="4">
        <v>19215</v>
      </c>
    </row>
    <row r="206" spans="1:3" x14ac:dyDescent="0.2">
      <c r="A206" s="4">
        <v>12</v>
      </c>
      <c r="B206">
        <v>204</v>
      </c>
      <c r="C206" s="4">
        <v>23827</v>
      </c>
    </row>
    <row r="207" spans="1:3" x14ac:dyDescent="0.2">
      <c r="A207" s="4" t="s">
        <v>17</v>
      </c>
      <c r="B207">
        <v>205</v>
      </c>
      <c r="C207" s="4">
        <v>18938</v>
      </c>
    </row>
    <row r="208" spans="1:3" x14ac:dyDescent="0.2">
      <c r="A208" s="4">
        <v>2</v>
      </c>
      <c r="B208">
        <v>206</v>
      </c>
      <c r="C208" s="4">
        <v>19017</v>
      </c>
    </row>
    <row r="209" spans="1:3" x14ac:dyDescent="0.2">
      <c r="A209" s="4">
        <v>3</v>
      </c>
      <c r="B209">
        <v>207</v>
      </c>
      <c r="C209" s="4">
        <v>20589</v>
      </c>
    </row>
    <row r="210" spans="1:3" x14ac:dyDescent="0.2">
      <c r="A210" s="4">
        <v>4</v>
      </c>
      <c r="B210">
        <v>208</v>
      </c>
      <c r="C210" s="4">
        <v>20358</v>
      </c>
    </row>
    <row r="211" spans="1:3" x14ac:dyDescent="0.2">
      <c r="A211" s="4">
        <v>5</v>
      </c>
      <c r="B211">
        <v>209</v>
      </c>
      <c r="C211" s="4">
        <v>20279</v>
      </c>
    </row>
    <row r="212" spans="1:3" x14ac:dyDescent="0.2">
      <c r="A212" s="4">
        <v>6</v>
      </c>
      <c r="B212">
        <v>210</v>
      </c>
      <c r="C212" s="4">
        <v>21795</v>
      </c>
    </row>
    <row r="213" spans="1:3" x14ac:dyDescent="0.2">
      <c r="A213" s="4">
        <v>7</v>
      </c>
      <c r="B213">
        <v>211</v>
      </c>
      <c r="C213" s="4">
        <v>21325</v>
      </c>
    </row>
    <row r="214" spans="1:3" x14ac:dyDescent="0.2">
      <c r="A214" s="4">
        <v>8</v>
      </c>
      <c r="B214">
        <v>212</v>
      </c>
      <c r="C214" s="4">
        <v>20753</v>
      </c>
    </row>
    <row r="215" spans="1:3" x14ac:dyDescent="0.2">
      <c r="A215" s="4">
        <v>9</v>
      </c>
      <c r="B215">
        <v>213</v>
      </c>
      <c r="C215" s="4">
        <v>20999</v>
      </c>
    </row>
    <row r="216" spans="1:3" x14ac:dyDescent="0.2">
      <c r="A216" s="4">
        <v>10</v>
      </c>
      <c r="B216">
        <v>214</v>
      </c>
      <c r="C216" s="4">
        <v>20970</v>
      </c>
    </row>
    <row r="217" spans="1:3" x14ac:dyDescent="0.2">
      <c r="A217" s="4">
        <v>11</v>
      </c>
      <c r="B217">
        <v>215</v>
      </c>
      <c r="C217" s="4">
        <v>21486</v>
      </c>
    </row>
    <row r="218" spans="1:3" x14ac:dyDescent="0.2">
      <c r="A218" s="4">
        <v>12</v>
      </c>
      <c r="B218">
        <v>216</v>
      </c>
      <c r="C218" s="4">
        <v>28027</v>
      </c>
    </row>
    <row r="219" spans="1:3" x14ac:dyDescent="0.2">
      <c r="A219" s="4" t="s">
        <v>16</v>
      </c>
      <c r="B219">
        <v>217</v>
      </c>
      <c r="C219" s="4">
        <v>20669</v>
      </c>
    </row>
    <row r="220" spans="1:3" x14ac:dyDescent="0.2">
      <c r="A220" s="4">
        <v>2</v>
      </c>
      <c r="B220">
        <v>218</v>
      </c>
      <c r="C220" s="4">
        <v>20680</v>
      </c>
    </row>
    <row r="221" spans="1:3" x14ac:dyDescent="0.2">
      <c r="A221" s="4">
        <v>3</v>
      </c>
      <c r="B221">
        <v>219</v>
      </c>
      <c r="C221" s="4">
        <v>22673</v>
      </c>
    </row>
    <row r="222" spans="1:3" x14ac:dyDescent="0.2">
      <c r="A222" s="4">
        <v>4</v>
      </c>
      <c r="B222">
        <v>220</v>
      </c>
      <c r="C222" s="4">
        <v>22519</v>
      </c>
    </row>
    <row r="223" spans="1:3" x14ac:dyDescent="0.2">
      <c r="A223" s="4">
        <v>5</v>
      </c>
      <c r="B223">
        <v>221</v>
      </c>
      <c r="C223" s="4">
        <v>22779</v>
      </c>
    </row>
    <row r="224" spans="1:3" x14ac:dyDescent="0.2">
      <c r="A224" s="4">
        <v>6</v>
      </c>
      <c r="B224">
        <v>222</v>
      </c>
      <c r="C224" s="4">
        <v>24137</v>
      </c>
    </row>
    <row r="225" spans="1:3" x14ac:dyDescent="0.2">
      <c r="A225" s="4">
        <v>7</v>
      </c>
      <c r="B225">
        <v>223</v>
      </c>
      <c r="C225" s="4">
        <v>23598</v>
      </c>
    </row>
    <row r="226" spans="1:3" x14ac:dyDescent="0.2">
      <c r="A226" s="4">
        <v>8</v>
      </c>
      <c r="B226">
        <v>224</v>
      </c>
      <c r="C226" s="4">
        <v>23051</v>
      </c>
    </row>
    <row r="227" spans="1:3" x14ac:dyDescent="0.2">
      <c r="A227" s="4">
        <v>9</v>
      </c>
      <c r="B227">
        <v>225</v>
      </c>
      <c r="C227" s="4">
        <v>23468</v>
      </c>
    </row>
    <row r="228" spans="1:3" x14ac:dyDescent="0.2">
      <c r="A228" s="4">
        <v>10</v>
      </c>
      <c r="B228">
        <v>226</v>
      </c>
      <c r="C228" s="4">
        <v>23602</v>
      </c>
    </row>
    <row r="229" spans="1:3" x14ac:dyDescent="0.2">
      <c r="A229" s="4">
        <v>11</v>
      </c>
      <c r="B229">
        <v>227</v>
      </c>
      <c r="C229" s="4">
        <v>24296</v>
      </c>
    </row>
    <row r="230" spans="1:3" x14ac:dyDescent="0.2">
      <c r="A230" s="4">
        <v>12</v>
      </c>
      <c r="B230">
        <v>228</v>
      </c>
      <c r="C230" s="4">
        <v>32809</v>
      </c>
    </row>
    <row r="231" spans="1:3" x14ac:dyDescent="0.2">
      <c r="A231" s="4" t="s">
        <v>15</v>
      </c>
      <c r="B231">
        <v>229</v>
      </c>
      <c r="C231" s="4">
        <v>23746</v>
      </c>
    </row>
    <row r="232" spans="1:3" x14ac:dyDescent="0.2">
      <c r="A232" s="4">
        <v>2</v>
      </c>
      <c r="B232">
        <v>230</v>
      </c>
      <c r="C232" s="4">
        <v>24036</v>
      </c>
    </row>
    <row r="233" spans="1:3" x14ac:dyDescent="0.2">
      <c r="A233" s="4">
        <v>3</v>
      </c>
      <c r="B233">
        <v>231</v>
      </c>
      <c r="C233" s="4">
        <v>25487</v>
      </c>
    </row>
    <row r="234" spans="1:3" x14ac:dyDescent="0.2">
      <c r="A234" s="4">
        <v>4</v>
      </c>
      <c r="B234">
        <v>232</v>
      </c>
      <c r="C234" s="4">
        <v>25800</v>
      </c>
    </row>
    <row r="235" spans="1:3" x14ac:dyDescent="0.2">
      <c r="A235" s="4">
        <v>5</v>
      </c>
      <c r="B235">
        <v>233</v>
      </c>
      <c r="C235" s="4">
        <v>26385</v>
      </c>
    </row>
    <row r="236" spans="1:3" x14ac:dyDescent="0.2">
      <c r="A236" s="4">
        <v>6</v>
      </c>
      <c r="B236">
        <v>234</v>
      </c>
      <c r="C236" s="4">
        <v>27494</v>
      </c>
    </row>
    <row r="237" spans="1:3" x14ac:dyDescent="0.2">
      <c r="A237" s="4">
        <v>7</v>
      </c>
      <c r="B237">
        <v>235</v>
      </c>
      <c r="C237" s="4">
        <v>26684</v>
      </c>
    </row>
    <row r="238" spans="1:3" x14ac:dyDescent="0.2">
      <c r="A238" s="4">
        <v>8</v>
      </c>
      <c r="B238">
        <v>236</v>
      </c>
      <c r="C238" s="4">
        <v>25718</v>
      </c>
    </row>
    <row r="239" spans="1:3" x14ac:dyDescent="0.2">
      <c r="A239" s="4">
        <v>9</v>
      </c>
      <c r="B239">
        <v>237</v>
      </c>
      <c r="C239" s="4">
        <v>25996</v>
      </c>
    </row>
    <row r="240" spans="1:3" x14ac:dyDescent="0.2">
      <c r="A240" s="4">
        <v>10</v>
      </c>
      <c r="B240">
        <v>238</v>
      </c>
      <c r="C240" s="4">
        <v>26803</v>
      </c>
    </row>
    <row r="241" spans="1:3" x14ac:dyDescent="0.2">
      <c r="A241" s="4">
        <v>11</v>
      </c>
      <c r="B241">
        <v>239</v>
      </c>
      <c r="C241" s="4">
        <v>27448</v>
      </c>
    </row>
    <row r="242" spans="1:3" x14ac:dyDescent="0.2">
      <c r="A242" s="4">
        <v>12</v>
      </c>
      <c r="B242">
        <v>240</v>
      </c>
      <c r="C242" s="4">
        <v>36450</v>
      </c>
    </row>
    <row r="243" spans="1:3" x14ac:dyDescent="0.2">
      <c r="A243" s="4" t="s">
        <v>14</v>
      </c>
      <c r="B243">
        <v>241</v>
      </c>
      <c r="C243" s="4">
        <v>26840</v>
      </c>
    </row>
    <row r="244" spans="1:3" x14ac:dyDescent="0.2">
      <c r="A244" s="4">
        <v>2</v>
      </c>
      <c r="B244">
        <v>242</v>
      </c>
      <c r="C244" s="4">
        <v>26620</v>
      </c>
    </row>
    <row r="245" spans="1:3" x14ac:dyDescent="0.2">
      <c r="A245" s="4">
        <v>3</v>
      </c>
      <c r="B245">
        <v>243</v>
      </c>
      <c r="C245" s="4">
        <v>28693</v>
      </c>
    </row>
    <row r="246" spans="1:3" x14ac:dyDescent="0.2">
      <c r="A246" s="4">
        <v>4</v>
      </c>
      <c r="B246">
        <v>244</v>
      </c>
      <c r="C246" s="4">
        <v>30026</v>
      </c>
    </row>
    <row r="247" spans="1:3" x14ac:dyDescent="0.2">
      <c r="A247" s="4">
        <v>5</v>
      </c>
      <c r="B247">
        <v>245</v>
      </c>
      <c r="C247" s="4">
        <v>29723</v>
      </c>
    </row>
    <row r="248" spans="1:3" x14ac:dyDescent="0.2">
      <c r="A248" s="4">
        <v>6</v>
      </c>
      <c r="B248">
        <v>246</v>
      </c>
      <c r="C248" s="4">
        <v>30986</v>
      </c>
    </row>
    <row r="249" spans="1:3" x14ac:dyDescent="0.2">
      <c r="A249" s="4">
        <v>7</v>
      </c>
      <c r="B249">
        <v>247</v>
      </c>
      <c r="C249" s="4">
        <v>30229</v>
      </c>
    </row>
    <row r="250" spans="1:3" x14ac:dyDescent="0.2">
      <c r="A250" s="4">
        <v>8</v>
      </c>
      <c r="B250">
        <v>248</v>
      </c>
      <c r="C250" s="4">
        <v>29226</v>
      </c>
    </row>
    <row r="251" spans="1:3" x14ac:dyDescent="0.2">
      <c r="A251" s="4">
        <v>9</v>
      </c>
      <c r="B251">
        <v>249</v>
      </c>
      <c r="C251" s="4">
        <v>29346</v>
      </c>
    </row>
    <row r="252" spans="1:3" x14ac:dyDescent="0.2">
      <c r="A252" s="4">
        <v>10</v>
      </c>
      <c r="B252">
        <v>250</v>
      </c>
      <c r="C252" s="4">
        <v>30069</v>
      </c>
    </row>
    <row r="253" spans="1:3" x14ac:dyDescent="0.2">
      <c r="A253" s="4">
        <v>11</v>
      </c>
      <c r="B253">
        <v>251</v>
      </c>
      <c r="C253" s="4">
        <v>30290</v>
      </c>
    </row>
    <row r="254" spans="1:3" x14ac:dyDescent="0.2">
      <c r="A254" s="4">
        <v>12</v>
      </c>
      <c r="B254">
        <v>252</v>
      </c>
      <c r="C254" s="4">
        <v>39648</v>
      </c>
    </row>
    <row r="255" spans="1:3" x14ac:dyDescent="0.2">
      <c r="A255" s="4" t="s">
        <v>13</v>
      </c>
      <c r="B255">
        <v>253</v>
      </c>
      <c r="C255" s="4">
        <v>29535</v>
      </c>
    </row>
    <row r="256" spans="1:3" x14ac:dyDescent="0.2">
      <c r="A256" s="4">
        <v>2</v>
      </c>
      <c r="B256">
        <v>254</v>
      </c>
      <c r="C256" s="4">
        <v>29255</v>
      </c>
    </row>
    <row r="257" spans="1:3" x14ac:dyDescent="0.2">
      <c r="A257" s="4">
        <v>3</v>
      </c>
      <c r="B257">
        <v>255</v>
      </c>
      <c r="C257" s="4">
        <v>31486</v>
      </c>
    </row>
    <row r="258" spans="1:3" x14ac:dyDescent="0.2">
      <c r="A258" s="4">
        <v>4</v>
      </c>
      <c r="B258">
        <v>256</v>
      </c>
      <c r="C258" s="4">
        <v>32947</v>
      </c>
    </row>
    <row r="259" spans="1:3" x14ac:dyDescent="0.2">
      <c r="A259" s="4">
        <v>5</v>
      </c>
      <c r="B259">
        <v>257</v>
      </c>
      <c r="C259" s="4">
        <v>32272</v>
      </c>
    </row>
    <row r="260" spans="1:3" x14ac:dyDescent="0.2">
      <c r="A260" s="4">
        <v>6</v>
      </c>
      <c r="B260">
        <v>258</v>
      </c>
      <c r="C260" s="4">
        <v>33726</v>
      </c>
    </row>
    <row r="261" spans="1:3" x14ac:dyDescent="0.2">
      <c r="A261" s="4">
        <v>7</v>
      </c>
      <c r="B261">
        <v>259</v>
      </c>
      <c r="C261" s="4">
        <v>32515</v>
      </c>
    </row>
    <row r="262" spans="1:3" x14ac:dyDescent="0.2">
      <c r="A262" s="4">
        <v>8</v>
      </c>
      <c r="B262">
        <v>260</v>
      </c>
      <c r="C262" s="4">
        <v>30763</v>
      </c>
    </row>
    <row r="263" spans="1:3" x14ac:dyDescent="0.2">
      <c r="A263" s="4">
        <v>9</v>
      </c>
      <c r="B263">
        <v>261</v>
      </c>
      <c r="C263" s="4">
        <v>31929</v>
      </c>
    </row>
    <row r="264" spans="1:3" x14ac:dyDescent="0.2">
      <c r="A264" s="4">
        <v>10</v>
      </c>
      <c r="B264">
        <v>262</v>
      </c>
      <c r="C264" s="4">
        <v>32439</v>
      </c>
    </row>
    <row r="265" spans="1:3" x14ac:dyDescent="0.2">
      <c r="A265" s="4">
        <v>11</v>
      </c>
      <c r="B265">
        <v>263</v>
      </c>
      <c r="C265" s="4">
        <v>32546</v>
      </c>
    </row>
    <row r="266" spans="1:3" x14ac:dyDescent="0.2">
      <c r="A266" s="4">
        <v>12</v>
      </c>
      <c r="B266">
        <v>264</v>
      </c>
      <c r="C266" s="4">
        <v>42136</v>
      </c>
    </row>
    <row r="267" spans="1:3" x14ac:dyDescent="0.2">
      <c r="A267" s="4" t="s">
        <v>12</v>
      </c>
      <c r="B267">
        <v>265</v>
      </c>
      <c r="C267" s="4">
        <v>30929</v>
      </c>
    </row>
    <row r="268" spans="1:3" x14ac:dyDescent="0.2">
      <c r="A268" s="4">
        <v>2</v>
      </c>
      <c r="B268">
        <v>266</v>
      </c>
      <c r="C268" s="4">
        <v>31325</v>
      </c>
    </row>
    <row r="269" spans="1:3" x14ac:dyDescent="0.2">
      <c r="A269" s="4">
        <v>3</v>
      </c>
      <c r="B269">
        <v>267</v>
      </c>
      <c r="C269" s="4">
        <v>32642</v>
      </c>
    </row>
    <row r="270" spans="1:3" x14ac:dyDescent="0.2">
      <c r="A270" s="4">
        <v>4</v>
      </c>
      <c r="B270">
        <v>268</v>
      </c>
      <c r="C270" s="4">
        <v>34377</v>
      </c>
    </row>
    <row r="271" spans="1:3" x14ac:dyDescent="0.2">
      <c r="A271" s="4">
        <v>5</v>
      </c>
      <c r="B271">
        <v>269</v>
      </c>
      <c r="C271" s="4">
        <v>34380</v>
      </c>
    </row>
    <row r="272" spans="1:3" x14ac:dyDescent="0.2">
      <c r="A272" s="4">
        <v>6</v>
      </c>
      <c r="B272">
        <v>270</v>
      </c>
      <c r="C272" s="4">
        <v>35395</v>
      </c>
    </row>
    <row r="273" spans="1:3" x14ac:dyDescent="0.2">
      <c r="A273" s="4">
        <v>7</v>
      </c>
      <c r="B273">
        <v>271</v>
      </c>
      <c r="C273" s="4">
        <v>33901</v>
      </c>
    </row>
    <row r="274" spans="1:3" x14ac:dyDescent="0.2">
      <c r="A274" s="4">
        <v>8</v>
      </c>
      <c r="B274">
        <v>272</v>
      </c>
      <c r="C274" s="4">
        <v>32176</v>
      </c>
    </row>
    <row r="275" spans="1:3" x14ac:dyDescent="0.2">
      <c r="A275" s="4">
        <v>9</v>
      </c>
      <c r="B275">
        <v>273</v>
      </c>
      <c r="C275" s="4">
        <v>32911</v>
      </c>
    </row>
    <row r="276" spans="1:3" x14ac:dyDescent="0.2">
      <c r="A276" s="4">
        <v>10</v>
      </c>
      <c r="B276">
        <v>274</v>
      </c>
      <c r="C276" s="4">
        <v>33357</v>
      </c>
    </row>
    <row r="277" spans="1:3" x14ac:dyDescent="0.2">
      <c r="A277" s="4">
        <v>11</v>
      </c>
      <c r="B277">
        <v>275</v>
      </c>
      <c r="C277" s="4">
        <v>33347</v>
      </c>
    </row>
    <row r="278" spans="1:3" x14ac:dyDescent="0.2">
      <c r="A278" s="4">
        <v>12</v>
      </c>
      <c r="B278">
        <v>276</v>
      </c>
      <c r="C278" s="4">
        <v>43408</v>
      </c>
    </row>
    <row r="279" spans="1:3" x14ac:dyDescent="0.2">
      <c r="A279" s="4" t="s">
        <v>11</v>
      </c>
      <c r="B279">
        <v>277</v>
      </c>
      <c r="C279" s="4">
        <v>32660</v>
      </c>
    </row>
    <row r="280" spans="1:3" x14ac:dyDescent="0.2">
      <c r="A280" s="4">
        <v>2</v>
      </c>
      <c r="B280">
        <v>278</v>
      </c>
      <c r="C280" s="4">
        <v>33873</v>
      </c>
    </row>
    <row r="281" spans="1:3" x14ac:dyDescent="0.2">
      <c r="A281" s="4">
        <v>3</v>
      </c>
      <c r="B281">
        <v>279</v>
      </c>
      <c r="C281" s="4">
        <v>35501</v>
      </c>
    </row>
    <row r="282" spans="1:3" x14ac:dyDescent="0.2">
      <c r="A282" s="4">
        <v>4</v>
      </c>
      <c r="B282">
        <v>280</v>
      </c>
      <c r="C282" s="4">
        <v>36497</v>
      </c>
    </row>
    <row r="283" spans="1:3" x14ac:dyDescent="0.2">
      <c r="A283" s="4">
        <v>5</v>
      </c>
      <c r="B283">
        <v>281</v>
      </c>
      <c r="C283" s="4">
        <v>37270</v>
      </c>
    </row>
    <row r="284" spans="1:3" x14ac:dyDescent="0.2">
      <c r="A284" s="4">
        <v>6</v>
      </c>
      <c r="B284">
        <v>282</v>
      </c>
      <c r="C284" s="4">
        <v>38447</v>
      </c>
    </row>
    <row r="285" spans="1:3" x14ac:dyDescent="0.2">
      <c r="A285" s="4">
        <v>7</v>
      </c>
      <c r="B285">
        <v>283</v>
      </c>
      <c r="C285" s="4">
        <v>35888</v>
      </c>
    </row>
    <row r="286" spans="1:3" x14ac:dyDescent="0.2">
      <c r="A286" s="4">
        <v>8</v>
      </c>
      <c r="B286">
        <v>284</v>
      </c>
      <c r="C286" s="4">
        <v>35405</v>
      </c>
    </row>
    <row r="287" spans="1:3" x14ac:dyDescent="0.2">
      <c r="A287" s="4">
        <v>9</v>
      </c>
      <c r="B287">
        <v>285</v>
      </c>
      <c r="C287" s="4">
        <v>35843</v>
      </c>
    </row>
    <row r="288" spans="1:3" x14ac:dyDescent="0.2">
      <c r="A288" s="4">
        <v>10</v>
      </c>
      <c r="B288">
        <v>286</v>
      </c>
      <c r="C288" s="4">
        <v>35749</v>
      </c>
    </row>
    <row r="289" spans="1:3" x14ac:dyDescent="0.2">
      <c r="A289" s="4">
        <v>11</v>
      </c>
      <c r="B289">
        <v>287</v>
      </c>
      <c r="C289" s="4">
        <v>36195</v>
      </c>
    </row>
    <row r="290" spans="1:3" x14ac:dyDescent="0.2">
      <c r="A290" s="4">
        <v>12</v>
      </c>
      <c r="B290">
        <v>288</v>
      </c>
      <c r="C290" s="4">
        <v>47554</v>
      </c>
    </row>
    <row r="291" spans="1:3" x14ac:dyDescent="0.2">
      <c r="A291" s="4" t="s">
        <v>10</v>
      </c>
      <c r="B291">
        <v>289</v>
      </c>
      <c r="C291" s="4">
        <v>34422</v>
      </c>
    </row>
    <row r="292" spans="1:3" x14ac:dyDescent="0.2">
      <c r="A292" s="4">
        <v>2</v>
      </c>
      <c r="B292">
        <v>290</v>
      </c>
      <c r="C292" s="4">
        <v>35497</v>
      </c>
    </row>
    <row r="293" spans="1:3" x14ac:dyDescent="0.2">
      <c r="A293" s="4">
        <v>3</v>
      </c>
      <c r="B293">
        <v>291</v>
      </c>
      <c r="C293" s="4">
        <v>37899</v>
      </c>
    </row>
    <row r="294" spans="1:3" x14ac:dyDescent="0.2">
      <c r="A294" s="4">
        <v>4</v>
      </c>
      <c r="B294">
        <v>292</v>
      </c>
      <c r="C294" s="4">
        <v>39225</v>
      </c>
    </row>
    <row r="295" spans="1:3" x14ac:dyDescent="0.2">
      <c r="A295" s="4">
        <v>5</v>
      </c>
      <c r="B295">
        <v>293</v>
      </c>
      <c r="C295" s="4">
        <v>39679</v>
      </c>
    </row>
    <row r="296" spans="1:3" x14ac:dyDescent="0.2">
      <c r="A296" s="4">
        <v>6</v>
      </c>
      <c r="B296">
        <v>294</v>
      </c>
      <c r="C296" s="4">
        <v>41454</v>
      </c>
    </row>
    <row r="297" spans="1:3" x14ac:dyDescent="0.2">
      <c r="A297" s="4">
        <v>7</v>
      </c>
      <c r="B297">
        <v>295</v>
      </c>
      <c r="C297" s="4">
        <v>38073</v>
      </c>
    </row>
    <row r="298" spans="1:3" x14ac:dyDescent="0.2">
      <c r="A298" s="4">
        <v>8</v>
      </c>
      <c r="B298">
        <v>296</v>
      </c>
      <c r="C298" s="4">
        <v>37099</v>
      </c>
    </row>
    <row r="299" spans="1:3" x14ac:dyDescent="0.2">
      <c r="A299" s="4">
        <v>9</v>
      </c>
      <c r="B299">
        <v>297</v>
      </c>
      <c r="C299" s="4">
        <v>38047</v>
      </c>
    </row>
    <row r="300" spans="1:3" x14ac:dyDescent="0.2">
      <c r="A300" s="4">
        <v>10</v>
      </c>
      <c r="B300">
        <v>298</v>
      </c>
      <c r="C300" s="4">
        <v>38333</v>
      </c>
    </row>
    <row r="301" spans="1:3" x14ac:dyDescent="0.2">
      <c r="A301" s="4">
        <v>11</v>
      </c>
      <c r="B301">
        <v>299</v>
      </c>
      <c r="C301" s="4">
        <v>38848</v>
      </c>
    </row>
    <row r="302" spans="1:3" x14ac:dyDescent="0.2">
      <c r="A302" s="4">
        <v>12</v>
      </c>
      <c r="B302">
        <v>300</v>
      </c>
      <c r="C302" s="4">
        <v>51197</v>
      </c>
    </row>
    <row r="303" spans="1:3" x14ac:dyDescent="0.2">
      <c r="A303" s="4" t="s">
        <v>9</v>
      </c>
      <c r="B303">
        <v>301</v>
      </c>
      <c r="C303" s="4">
        <v>39017</v>
      </c>
    </row>
    <row r="304" spans="1:3" x14ac:dyDescent="0.2">
      <c r="A304" s="4">
        <v>2</v>
      </c>
      <c r="B304">
        <v>302</v>
      </c>
      <c r="C304" s="4">
        <v>40443</v>
      </c>
    </row>
    <row r="305" spans="1:3" x14ac:dyDescent="0.2">
      <c r="A305" s="4">
        <v>3</v>
      </c>
      <c r="B305">
        <v>303</v>
      </c>
      <c r="C305" s="4">
        <v>42364</v>
      </c>
    </row>
    <row r="306" spans="1:3" x14ac:dyDescent="0.2">
      <c r="A306" s="4">
        <v>4</v>
      </c>
      <c r="B306">
        <v>304</v>
      </c>
      <c r="C306" s="4">
        <v>43381</v>
      </c>
    </row>
    <row r="307" spans="1:3" x14ac:dyDescent="0.2">
      <c r="A307" s="4">
        <v>5</v>
      </c>
      <c r="B307">
        <v>305</v>
      </c>
      <c r="C307" s="4">
        <v>44076</v>
      </c>
    </row>
    <row r="308" spans="1:3" x14ac:dyDescent="0.2">
      <c r="A308" s="4">
        <v>6</v>
      </c>
      <c r="B308">
        <v>306</v>
      </c>
      <c r="C308" s="4">
        <v>45848</v>
      </c>
    </row>
    <row r="309" spans="1:3" x14ac:dyDescent="0.2">
      <c r="A309" s="4">
        <v>7</v>
      </c>
      <c r="B309">
        <v>307</v>
      </c>
      <c r="C309" s="4">
        <v>42413</v>
      </c>
    </row>
    <row r="310" spans="1:3" x14ac:dyDescent="0.2">
      <c r="A310" s="4">
        <v>8</v>
      </c>
      <c r="B310">
        <v>308</v>
      </c>
      <c r="C310" s="4">
        <v>41364</v>
      </c>
    </row>
    <row r="311" spans="1:3" x14ac:dyDescent="0.2">
      <c r="A311" s="4">
        <v>9</v>
      </c>
      <c r="B311">
        <v>309</v>
      </c>
      <c r="C311" s="4">
        <v>41774</v>
      </c>
    </row>
    <row r="312" spans="1:3" x14ac:dyDescent="0.2">
      <c r="A312" s="4">
        <v>10</v>
      </c>
      <c r="B312">
        <v>310</v>
      </c>
      <c r="C312" s="4">
        <v>42332</v>
      </c>
    </row>
    <row r="313" spans="1:3" x14ac:dyDescent="0.2">
      <c r="A313" s="4">
        <v>11</v>
      </c>
      <c r="B313">
        <v>311</v>
      </c>
      <c r="C313" s="4">
        <v>42595</v>
      </c>
    </row>
    <row r="314" spans="1:3" x14ac:dyDescent="0.2">
      <c r="A314" s="4">
        <v>12</v>
      </c>
      <c r="B314">
        <v>312</v>
      </c>
      <c r="C314" s="4">
        <v>55569</v>
      </c>
    </row>
    <row r="315" spans="1:3" x14ac:dyDescent="0.2">
      <c r="A315" s="4" t="s">
        <v>8</v>
      </c>
      <c r="B315">
        <v>313</v>
      </c>
      <c r="C315" s="4">
        <v>42263</v>
      </c>
    </row>
    <row r="316" spans="1:3" x14ac:dyDescent="0.2">
      <c r="A316" s="4">
        <v>2</v>
      </c>
      <c r="B316">
        <v>314</v>
      </c>
      <c r="C316" s="4">
        <v>43062</v>
      </c>
    </row>
    <row r="317" spans="1:3" x14ac:dyDescent="0.2">
      <c r="A317" s="4">
        <v>3</v>
      </c>
      <c r="B317">
        <v>315</v>
      </c>
      <c r="C317" s="4">
        <v>46324</v>
      </c>
    </row>
    <row r="318" spans="1:3" x14ac:dyDescent="0.2">
      <c r="A318" s="4">
        <v>4</v>
      </c>
      <c r="B318">
        <v>316</v>
      </c>
      <c r="C318" s="4">
        <v>48030</v>
      </c>
    </row>
    <row r="319" spans="1:3" x14ac:dyDescent="0.2">
      <c r="A319" s="4">
        <v>5</v>
      </c>
      <c r="B319">
        <v>317</v>
      </c>
      <c r="C319" s="4">
        <v>47926</v>
      </c>
    </row>
    <row r="320" spans="1:3" x14ac:dyDescent="0.2">
      <c r="A320" s="4">
        <v>6</v>
      </c>
      <c r="B320">
        <v>318</v>
      </c>
      <c r="C320" s="4">
        <v>49348</v>
      </c>
    </row>
    <row r="321" spans="1:3" x14ac:dyDescent="0.2">
      <c r="A321" s="4">
        <v>7</v>
      </c>
      <c r="B321">
        <v>319</v>
      </c>
      <c r="C321" s="4">
        <v>46509</v>
      </c>
    </row>
    <row r="322" spans="1:3" x14ac:dyDescent="0.2">
      <c r="A322" s="4">
        <v>8</v>
      </c>
      <c r="B322">
        <v>320</v>
      </c>
      <c r="C322" s="4">
        <v>44961</v>
      </c>
    </row>
    <row r="323" spans="1:3" x14ac:dyDescent="0.2">
      <c r="A323" s="4">
        <v>9</v>
      </c>
      <c r="B323">
        <v>321</v>
      </c>
      <c r="C323" s="4">
        <v>45541</v>
      </c>
    </row>
    <row r="324" spans="1:3" x14ac:dyDescent="0.2">
      <c r="A324" s="4">
        <v>10</v>
      </c>
      <c r="B324">
        <v>322</v>
      </c>
      <c r="C324" s="4">
        <v>46549</v>
      </c>
    </row>
    <row r="325" spans="1:3" x14ac:dyDescent="0.2">
      <c r="A325" s="4">
        <v>11</v>
      </c>
      <c r="B325">
        <v>323</v>
      </c>
      <c r="C325" s="4">
        <v>46285</v>
      </c>
    </row>
    <row r="326" spans="1:3" x14ac:dyDescent="0.2">
      <c r="A326" s="4">
        <v>12</v>
      </c>
      <c r="B326">
        <v>324</v>
      </c>
      <c r="C326" s="4">
        <v>62239</v>
      </c>
    </row>
    <row r="327" spans="1:3" x14ac:dyDescent="0.2">
      <c r="A327" s="4" t="s">
        <v>7</v>
      </c>
      <c r="B327">
        <v>325</v>
      </c>
      <c r="C327" s="4">
        <v>46674</v>
      </c>
    </row>
    <row r="328" spans="1:3" x14ac:dyDescent="0.2">
      <c r="A328" s="4">
        <v>2</v>
      </c>
      <c r="B328">
        <v>326</v>
      </c>
      <c r="C328" s="4">
        <v>47257</v>
      </c>
    </row>
    <row r="329" spans="1:3" x14ac:dyDescent="0.2">
      <c r="A329" s="4">
        <v>3</v>
      </c>
      <c r="B329">
        <v>327</v>
      </c>
      <c r="C329" s="4">
        <v>50948</v>
      </c>
    </row>
    <row r="330" spans="1:3" x14ac:dyDescent="0.2">
      <c r="A330" s="4">
        <v>4</v>
      </c>
      <c r="B330">
        <v>328</v>
      </c>
      <c r="C330" s="4">
        <v>49306</v>
      </c>
    </row>
    <row r="331" spans="1:3" x14ac:dyDescent="0.2">
      <c r="A331" s="4">
        <v>5</v>
      </c>
      <c r="B331">
        <v>329</v>
      </c>
      <c r="C331" s="4">
        <v>50747</v>
      </c>
    </row>
    <row r="332" spans="1:3" x14ac:dyDescent="0.2">
      <c r="A332" s="4">
        <v>6</v>
      </c>
      <c r="B332">
        <v>330</v>
      </c>
      <c r="C332" s="4">
        <v>52123</v>
      </c>
    </row>
    <row r="333" spans="1:3" x14ac:dyDescent="0.2">
      <c r="A333" s="4">
        <v>7</v>
      </c>
      <c r="B333">
        <v>331</v>
      </c>
      <c r="C333" s="4">
        <v>50145</v>
      </c>
    </row>
    <row r="334" spans="1:3" x14ac:dyDescent="0.2">
      <c r="A334" s="4">
        <v>8</v>
      </c>
      <c r="B334">
        <v>332</v>
      </c>
      <c r="C334" s="4">
        <v>47649</v>
      </c>
    </row>
    <row r="335" spans="1:3" x14ac:dyDescent="0.2">
      <c r="A335" s="4">
        <v>9</v>
      </c>
      <c r="B335">
        <v>333</v>
      </c>
      <c r="C335" s="4">
        <v>49259</v>
      </c>
    </row>
    <row r="336" spans="1:3" x14ac:dyDescent="0.2">
      <c r="A336" s="4">
        <v>10</v>
      </c>
      <c r="B336">
        <v>334</v>
      </c>
      <c r="C336" s="4">
        <v>49539</v>
      </c>
    </row>
    <row r="337" spans="1:3" x14ac:dyDescent="0.2">
      <c r="A337" s="4">
        <v>11</v>
      </c>
      <c r="B337">
        <v>335</v>
      </c>
      <c r="C337" s="4">
        <v>49274</v>
      </c>
    </row>
    <row r="338" spans="1:3" x14ac:dyDescent="0.2">
      <c r="A338" s="4">
        <v>12</v>
      </c>
      <c r="B338">
        <v>336</v>
      </c>
      <c r="C338" s="4">
        <v>69278</v>
      </c>
    </row>
    <row r="339" spans="1:3" x14ac:dyDescent="0.2">
      <c r="A339" s="4" t="s">
        <v>6</v>
      </c>
      <c r="B339">
        <v>337</v>
      </c>
      <c r="C339" s="4">
        <v>49516</v>
      </c>
    </row>
    <row r="340" spans="1:3" x14ac:dyDescent="0.2">
      <c r="A340" s="4">
        <v>2</v>
      </c>
      <c r="B340">
        <v>338</v>
      </c>
      <c r="C340" s="4">
        <v>51229</v>
      </c>
    </row>
    <row r="341" spans="1:3" x14ac:dyDescent="0.2">
      <c r="A341" s="4">
        <v>3</v>
      </c>
      <c r="B341">
        <v>339</v>
      </c>
      <c r="C341" s="4">
        <v>55208</v>
      </c>
    </row>
    <row r="342" spans="1:3" x14ac:dyDescent="0.2">
      <c r="A342" s="4">
        <v>4</v>
      </c>
      <c r="B342">
        <v>340</v>
      </c>
      <c r="C342" s="4">
        <v>56614</v>
      </c>
    </row>
    <row r="343" spans="1:3" x14ac:dyDescent="0.2">
      <c r="A343" s="4">
        <v>5</v>
      </c>
      <c r="B343">
        <v>341</v>
      </c>
      <c r="C343" s="4">
        <v>56171</v>
      </c>
    </row>
    <row r="344" spans="1:3" x14ac:dyDescent="0.2">
      <c r="A344" s="4">
        <v>6</v>
      </c>
      <c r="B344">
        <v>342</v>
      </c>
      <c r="C344" s="4">
        <v>58782</v>
      </c>
    </row>
    <row r="345" spans="1:3" x14ac:dyDescent="0.2">
      <c r="A345" s="4">
        <v>7</v>
      </c>
      <c r="B345">
        <v>343</v>
      </c>
      <c r="C345" s="4">
        <v>55170</v>
      </c>
    </row>
    <row r="346" spans="1:3" x14ac:dyDescent="0.2">
      <c r="A346" s="4">
        <v>8</v>
      </c>
      <c r="B346">
        <v>344</v>
      </c>
      <c r="C346" s="4">
        <v>52355</v>
      </c>
    </row>
    <row r="347" spans="1:3" x14ac:dyDescent="0.2">
      <c r="A347" s="4">
        <v>9</v>
      </c>
      <c r="B347">
        <v>345</v>
      </c>
      <c r="C347" s="4">
        <v>54687</v>
      </c>
    </row>
    <row r="348" spans="1:3" x14ac:dyDescent="0.2">
      <c r="A348" s="4">
        <v>10</v>
      </c>
      <c r="B348">
        <v>346</v>
      </c>
      <c r="C348" s="4">
        <v>54649</v>
      </c>
    </row>
    <row r="349" spans="1:3" x14ac:dyDescent="0.2">
      <c r="A349" s="4">
        <v>11</v>
      </c>
      <c r="B349">
        <v>347</v>
      </c>
      <c r="C349" s="4">
        <v>55639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F4E2-4800-A64B-9962-91FCFA2A90E1}">
  <dimension ref="A1:I349"/>
  <sheetViews>
    <sheetView tabSelected="1" topLeftCell="C1" zoomScale="89" workbookViewId="0">
      <selection activeCell="H24" sqref="H24"/>
    </sheetView>
  </sheetViews>
  <sheetFormatPr baseColWidth="10" defaultColWidth="8.83203125" defaultRowHeight="15" x14ac:dyDescent="0.2"/>
  <cols>
    <col min="1" max="16384" width="8.83203125" style="1"/>
  </cols>
  <sheetData>
    <row r="1" spans="1:9" ht="45.5" customHeight="1" x14ac:dyDescent="0.2">
      <c r="A1" s="6" t="s">
        <v>38</v>
      </c>
      <c r="B1" s="6" t="s">
        <v>37</v>
      </c>
      <c r="D1" s="40" t="s">
        <v>36</v>
      </c>
      <c r="E1" s="40"/>
      <c r="F1" s="40"/>
      <c r="G1" s="40"/>
      <c r="H1" s="40"/>
      <c r="I1" s="40"/>
    </row>
    <row r="2" spans="1:9" ht="68" x14ac:dyDescent="0.2">
      <c r="A2" s="5"/>
      <c r="B2" s="5" t="s">
        <v>35</v>
      </c>
      <c r="C2" s="9" t="s">
        <v>39</v>
      </c>
      <c r="D2" s="9" t="s">
        <v>40</v>
      </c>
      <c r="E2" s="9" t="s">
        <v>41</v>
      </c>
      <c r="F2" s="9" t="s">
        <v>42</v>
      </c>
      <c r="G2" s="10"/>
    </row>
    <row r="3" spans="1:9" ht="16" x14ac:dyDescent="0.2">
      <c r="A3" s="4" t="s">
        <v>34</v>
      </c>
      <c r="B3" s="4">
        <v>15.3</v>
      </c>
      <c r="G3" s="7">
        <f>C3/B3</f>
        <v>0</v>
      </c>
    </row>
    <row r="4" spans="1:9" ht="16" x14ac:dyDescent="0.2">
      <c r="A4" s="4">
        <v>2</v>
      </c>
      <c r="B4" s="4">
        <v>19.100000000000001</v>
      </c>
      <c r="C4" s="7">
        <f>(B5-B3)/2</f>
        <v>4.1500000000000004</v>
      </c>
      <c r="D4" s="7"/>
      <c r="E4" s="7"/>
      <c r="F4" s="7"/>
      <c r="G4" s="7">
        <f t="shared" ref="G4:G12" si="0">C4/B4</f>
        <v>0.21727748691099477</v>
      </c>
    </row>
    <row r="5" spans="1:9" ht="16" x14ac:dyDescent="0.2">
      <c r="A5" s="4">
        <v>3</v>
      </c>
      <c r="B5" s="4">
        <v>23.6</v>
      </c>
      <c r="C5" s="7">
        <f t="shared" ref="C5:F12" si="1">(B6-B4)/2</f>
        <v>5.75</v>
      </c>
      <c r="D5" s="7">
        <f>(C6-C4)/2</f>
        <v>1.3999999999999995</v>
      </c>
      <c r="E5" s="7"/>
      <c r="F5" s="7"/>
      <c r="G5" s="7">
        <f t="shared" si="0"/>
        <v>0.24364406779661016</v>
      </c>
    </row>
    <row r="6" spans="1:9" ht="16" x14ac:dyDescent="0.2">
      <c r="A6" s="4">
        <v>4</v>
      </c>
      <c r="B6" s="4">
        <v>30.6</v>
      </c>
      <c r="C6" s="7">
        <f t="shared" si="1"/>
        <v>6.9499999999999993</v>
      </c>
      <c r="D6" s="7">
        <f t="shared" si="1"/>
        <v>1.3249999999999993</v>
      </c>
      <c r="E6" s="7">
        <f>(D7-D5)/2</f>
        <v>-0.12499999999999956</v>
      </c>
      <c r="F6" s="7"/>
      <c r="G6" s="7">
        <f t="shared" si="0"/>
        <v>0.22712418300653592</v>
      </c>
    </row>
    <row r="7" spans="1:9" ht="16" x14ac:dyDescent="0.2">
      <c r="A7" s="4">
        <v>5</v>
      </c>
      <c r="B7" s="4">
        <v>37.5</v>
      </c>
      <c r="C7" s="7">
        <f t="shared" si="1"/>
        <v>8.3999999999999986</v>
      </c>
      <c r="D7" s="7">
        <f t="shared" si="1"/>
        <v>1.1500000000000004</v>
      </c>
      <c r="E7" s="7">
        <f t="shared" si="1"/>
        <v>-0.5124999999999984</v>
      </c>
      <c r="F7" s="7">
        <f>(E8-E6)/2</f>
        <v>0.17500000000000004</v>
      </c>
      <c r="G7" s="7">
        <f t="shared" si="0"/>
        <v>0.22399999999999995</v>
      </c>
    </row>
    <row r="8" spans="1:9" ht="16" x14ac:dyDescent="0.2">
      <c r="A8" s="4">
        <v>6</v>
      </c>
      <c r="B8" s="4">
        <v>47.4</v>
      </c>
      <c r="C8" s="7">
        <f t="shared" si="1"/>
        <v>9.25</v>
      </c>
      <c r="D8" s="7">
        <f t="shared" si="1"/>
        <v>0.30000000000000249</v>
      </c>
      <c r="E8" s="7">
        <f t="shared" si="1"/>
        <v>0.22500000000000053</v>
      </c>
      <c r="F8" s="7">
        <f t="shared" si="1"/>
        <v>0.78124999999999778</v>
      </c>
      <c r="G8" s="7">
        <f t="shared" si="0"/>
        <v>0.19514767932489452</v>
      </c>
    </row>
    <row r="9" spans="1:9" ht="16" x14ac:dyDescent="0.2">
      <c r="A9" s="4">
        <v>7</v>
      </c>
      <c r="B9" s="4">
        <v>56</v>
      </c>
      <c r="C9" s="7">
        <f t="shared" si="1"/>
        <v>9.0000000000000036</v>
      </c>
      <c r="D9" s="7">
        <f t="shared" si="1"/>
        <v>1.6000000000000014</v>
      </c>
      <c r="E9" s="7">
        <f t="shared" si="1"/>
        <v>1.0499999999999972</v>
      </c>
      <c r="F9" s="7">
        <f t="shared" si="1"/>
        <v>-0.78125000000000133</v>
      </c>
      <c r="G9" s="7">
        <f t="shared" si="0"/>
        <v>0.16071428571428578</v>
      </c>
    </row>
    <row r="10" spans="1:9" ht="16" x14ac:dyDescent="0.2">
      <c r="A10" s="4">
        <v>8</v>
      </c>
      <c r="B10" s="4">
        <v>65.400000000000006</v>
      </c>
      <c r="C10" s="7">
        <f t="shared" si="1"/>
        <v>12.450000000000003</v>
      </c>
      <c r="D10" s="7">
        <f t="shared" si="1"/>
        <v>2.3999999999999968</v>
      </c>
      <c r="E10" s="7">
        <f t="shared" si="1"/>
        <v>-1.3375000000000021</v>
      </c>
      <c r="F10" s="7">
        <f t="shared" si="1"/>
        <v>0.16250000000000187</v>
      </c>
      <c r="G10" s="7">
        <f t="shared" si="0"/>
        <v>0.19036697247706424</v>
      </c>
    </row>
    <row r="11" spans="1:9" ht="16" x14ac:dyDescent="0.2">
      <c r="A11" s="4">
        <v>9</v>
      </c>
      <c r="B11" s="4">
        <v>80.900000000000006</v>
      </c>
      <c r="C11" s="7">
        <f t="shared" si="1"/>
        <v>13.799999999999997</v>
      </c>
      <c r="D11" s="7">
        <f t="shared" si="1"/>
        <v>-1.0750000000000028</v>
      </c>
      <c r="E11" s="7">
        <f t="shared" si="1"/>
        <v>1.3750000000000009</v>
      </c>
      <c r="F11" s="7">
        <f t="shared" si="1"/>
        <v>1.6937500000000014</v>
      </c>
      <c r="G11" s="7">
        <f t="shared" si="0"/>
        <v>0.17058096415327559</v>
      </c>
    </row>
    <row r="12" spans="1:9" ht="16" x14ac:dyDescent="0.2">
      <c r="A12" s="4">
        <v>10</v>
      </c>
      <c r="B12" s="4">
        <v>93</v>
      </c>
      <c r="C12" s="7">
        <f t="shared" si="1"/>
        <v>10.299999999999997</v>
      </c>
      <c r="D12" s="7">
        <f t="shared" si="1"/>
        <v>5.1499999999999986</v>
      </c>
      <c r="E12" s="7">
        <f t="shared" si="1"/>
        <v>2.0500000000000007</v>
      </c>
      <c r="F12" s="7">
        <f t="shared" si="1"/>
        <v>-4.7687499999999989</v>
      </c>
      <c r="G12" s="7">
        <f t="shared" si="0"/>
        <v>0.11075268817204298</v>
      </c>
    </row>
    <row r="13" spans="1:9" ht="16" x14ac:dyDescent="0.2">
      <c r="A13" s="4">
        <v>11</v>
      </c>
      <c r="B13" s="4">
        <v>101.5</v>
      </c>
      <c r="C13" s="7">
        <f t="shared" ref="C13:C76" si="2">(B14-B12)/2</f>
        <v>24.099999999999994</v>
      </c>
      <c r="D13" s="7">
        <f t="shared" ref="D13:D76" si="3">(C14-C12)/2</f>
        <v>3.0249999999999986</v>
      </c>
      <c r="E13" s="7">
        <f t="shared" ref="E13:E76" si="4">(D14-D12)/2</f>
        <v>-8.1624999999999979</v>
      </c>
      <c r="F13" s="7">
        <f t="shared" ref="F13:F76" si="5">(E14-E12)/2</f>
        <v>-1.9124999999999979</v>
      </c>
      <c r="G13" s="7">
        <f t="shared" ref="G13:G76" si="6">C13/B13</f>
        <v>0.23743842364532014</v>
      </c>
    </row>
    <row r="14" spans="1:9" ht="16" x14ac:dyDescent="0.2">
      <c r="A14" s="4">
        <v>12</v>
      </c>
      <c r="B14" s="4">
        <v>141.19999999999999</v>
      </c>
      <c r="C14" s="7">
        <f t="shared" si="2"/>
        <v>16.349999999999994</v>
      </c>
      <c r="D14" s="7">
        <f t="shared" si="3"/>
        <v>-11.174999999999997</v>
      </c>
      <c r="E14" s="7">
        <f t="shared" si="4"/>
        <v>-1.774999999999995</v>
      </c>
      <c r="F14" s="7">
        <f t="shared" si="5"/>
        <v>8.3312499999999989</v>
      </c>
      <c r="G14" s="7">
        <f t="shared" si="6"/>
        <v>0.11579320113314444</v>
      </c>
    </row>
    <row r="15" spans="1:9" ht="16" x14ac:dyDescent="0.2">
      <c r="A15" s="4" t="s">
        <v>33</v>
      </c>
      <c r="B15" s="4">
        <v>134.19999999999999</v>
      </c>
      <c r="C15" s="7">
        <f t="shared" si="2"/>
        <v>1.75</v>
      </c>
      <c r="D15" s="7">
        <f t="shared" si="3"/>
        <v>-0.52499999999999147</v>
      </c>
      <c r="E15" s="7">
        <f t="shared" si="4"/>
        <v>8.5</v>
      </c>
      <c r="F15" s="7">
        <f t="shared" si="5"/>
        <v>0.27499999999999325</v>
      </c>
      <c r="G15" s="7">
        <f t="shared" si="6"/>
        <v>1.3040238450074517E-2</v>
      </c>
    </row>
    <row r="16" spans="1:9" ht="16" x14ac:dyDescent="0.2">
      <c r="A16" s="4">
        <v>2</v>
      </c>
      <c r="B16" s="4">
        <v>144.69999999999999</v>
      </c>
      <c r="C16" s="7">
        <f t="shared" si="2"/>
        <v>15.300000000000011</v>
      </c>
      <c r="D16" s="7">
        <f t="shared" si="3"/>
        <v>5.8250000000000028</v>
      </c>
      <c r="E16" s="7">
        <f t="shared" si="4"/>
        <v>-1.2250000000000085</v>
      </c>
      <c r="F16" s="7">
        <f t="shared" si="5"/>
        <v>-5.1312500000000014</v>
      </c>
      <c r="G16" s="7">
        <f t="shared" si="6"/>
        <v>0.10573600552868011</v>
      </c>
    </row>
    <row r="17" spans="1:7" ht="16" x14ac:dyDescent="0.2">
      <c r="A17" s="4">
        <v>3</v>
      </c>
      <c r="B17" s="4">
        <v>164.8</v>
      </c>
      <c r="C17" s="7">
        <f t="shared" si="2"/>
        <v>13.400000000000006</v>
      </c>
      <c r="D17" s="7">
        <f t="shared" si="3"/>
        <v>-2.9750000000000085</v>
      </c>
      <c r="E17" s="7">
        <f t="shared" si="4"/>
        <v>-1.7625000000000028</v>
      </c>
      <c r="F17" s="7">
        <f t="shared" si="5"/>
        <v>2.5312500000000071</v>
      </c>
      <c r="G17" s="7">
        <f t="shared" si="6"/>
        <v>8.1310679611650519E-2</v>
      </c>
    </row>
    <row r="18" spans="1:7" ht="16" x14ac:dyDescent="0.2">
      <c r="A18" s="4">
        <v>4</v>
      </c>
      <c r="B18" s="4">
        <v>171.5</v>
      </c>
      <c r="C18" s="7">
        <f t="shared" si="2"/>
        <v>9.3499999999999943</v>
      </c>
      <c r="D18" s="7">
        <f t="shared" si="3"/>
        <v>2.2999999999999972</v>
      </c>
      <c r="E18" s="7">
        <f t="shared" si="4"/>
        <v>3.8375000000000057</v>
      </c>
      <c r="F18" s="7">
        <f t="shared" si="5"/>
        <v>-0.36249999999999716</v>
      </c>
      <c r="G18" s="7">
        <f t="shared" si="6"/>
        <v>5.4518950437317748E-2</v>
      </c>
    </row>
    <row r="19" spans="1:7" ht="16" x14ac:dyDescent="0.2">
      <c r="A19" s="4">
        <v>5</v>
      </c>
      <c r="B19" s="4">
        <v>183.5</v>
      </c>
      <c r="C19" s="7">
        <f t="shared" si="2"/>
        <v>18</v>
      </c>
      <c r="D19" s="7">
        <f t="shared" si="3"/>
        <v>4.7000000000000028</v>
      </c>
      <c r="E19" s="7">
        <f t="shared" si="4"/>
        <v>-2.4874999999999972</v>
      </c>
      <c r="F19" s="7">
        <f t="shared" si="5"/>
        <v>-3.4250000000000043</v>
      </c>
      <c r="G19" s="7">
        <f t="shared" si="6"/>
        <v>9.8092643051771122E-2</v>
      </c>
    </row>
    <row r="20" spans="1:7" ht="16" x14ac:dyDescent="0.2">
      <c r="A20" s="4">
        <v>6</v>
      </c>
      <c r="B20" s="4">
        <v>207.5</v>
      </c>
      <c r="C20" s="7">
        <f t="shared" si="2"/>
        <v>18.75</v>
      </c>
      <c r="D20" s="7">
        <f t="shared" si="3"/>
        <v>-2.6749999999999972</v>
      </c>
      <c r="E20" s="7">
        <f t="shared" si="4"/>
        <v>-3.0125000000000028</v>
      </c>
      <c r="F20" s="7">
        <f t="shared" si="5"/>
        <v>2.3437499999999964</v>
      </c>
      <c r="G20" s="7">
        <f t="shared" si="6"/>
        <v>9.036144578313253E-2</v>
      </c>
    </row>
    <row r="21" spans="1:7" ht="16" x14ac:dyDescent="0.2">
      <c r="A21" s="4">
        <v>7</v>
      </c>
      <c r="B21" s="4">
        <v>221</v>
      </c>
      <c r="C21" s="7">
        <f t="shared" si="2"/>
        <v>12.650000000000006</v>
      </c>
      <c r="D21" s="7">
        <f t="shared" si="3"/>
        <v>-1.3250000000000028</v>
      </c>
      <c r="E21" s="7">
        <f t="shared" si="4"/>
        <v>2.1999999999999957</v>
      </c>
      <c r="F21" s="7">
        <f t="shared" si="5"/>
        <v>1.600000000000005</v>
      </c>
      <c r="G21" s="7">
        <f t="shared" si="6"/>
        <v>5.7239819004524913E-2</v>
      </c>
    </row>
    <row r="22" spans="1:7" ht="16" x14ac:dyDescent="0.2">
      <c r="A22" s="4">
        <v>8</v>
      </c>
      <c r="B22" s="4">
        <v>232.8</v>
      </c>
      <c r="C22" s="7">
        <f t="shared" si="2"/>
        <v>16.099999999999994</v>
      </c>
      <c r="D22" s="7">
        <f t="shared" si="3"/>
        <v>1.7249999999999943</v>
      </c>
      <c r="E22" s="7">
        <f t="shared" si="4"/>
        <v>0.18750000000000711</v>
      </c>
      <c r="F22" s="7">
        <f t="shared" si="5"/>
        <v>2.0312500000000036</v>
      </c>
      <c r="G22" s="7">
        <f t="shared" si="6"/>
        <v>6.9158075601374547E-2</v>
      </c>
    </row>
    <row r="23" spans="1:7" ht="16" x14ac:dyDescent="0.2">
      <c r="A23" s="4">
        <v>9</v>
      </c>
      <c r="B23" s="4">
        <v>253.2</v>
      </c>
      <c r="C23" s="7">
        <f t="shared" si="2"/>
        <v>16.099999999999994</v>
      </c>
      <c r="D23" s="7">
        <f t="shared" si="3"/>
        <v>-0.94999999999998863</v>
      </c>
      <c r="E23" s="7">
        <f t="shared" si="4"/>
        <v>6.2625000000000028</v>
      </c>
      <c r="F23" s="7">
        <f t="shared" si="5"/>
        <v>-0.31875000000000853</v>
      </c>
      <c r="G23" s="7">
        <f t="shared" si="6"/>
        <v>6.3586097946287501E-2</v>
      </c>
    </row>
    <row r="24" spans="1:7" ht="16" x14ac:dyDescent="0.2">
      <c r="A24" s="4">
        <v>10</v>
      </c>
      <c r="B24" s="4">
        <v>265</v>
      </c>
      <c r="C24" s="7">
        <f t="shared" si="2"/>
        <v>14.200000000000017</v>
      </c>
      <c r="D24" s="7">
        <f t="shared" si="3"/>
        <v>14.25</v>
      </c>
      <c r="E24" s="7">
        <f t="shared" si="4"/>
        <v>-0.45000000000000995</v>
      </c>
      <c r="F24" s="7">
        <f t="shared" si="5"/>
        <v>-14.34375</v>
      </c>
      <c r="G24" s="7">
        <f t="shared" si="6"/>
        <v>5.3584905660377422E-2</v>
      </c>
    </row>
    <row r="25" spans="1:7" ht="16" x14ac:dyDescent="0.2">
      <c r="A25" s="4">
        <v>11</v>
      </c>
      <c r="B25" s="4">
        <v>281.60000000000002</v>
      </c>
      <c r="C25" s="7">
        <f t="shared" si="2"/>
        <v>44.599999999999994</v>
      </c>
      <c r="D25" s="7">
        <f t="shared" si="3"/>
        <v>-1.8500000000000085</v>
      </c>
      <c r="E25" s="7">
        <f t="shared" si="4"/>
        <v>-22.424999999999997</v>
      </c>
      <c r="F25" s="7">
        <f t="shared" si="5"/>
        <v>3.0562500000000057</v>
      </c>
      <c r="G25" s="7">
        <f t="shared" si="6"/>
        <v>0.1583806818181818</v>
      </c>
    </row>
    <row r="26" spans="1:7" ht="16" x14ac:dyDescent="0.2">
      <c r="A26" s="4">
        <v>12</v>
      </c>
      <c r="B26" s="4">
        <v>354.2</v>
      </c>
      <c r="C26" s="7">
        <f t="shared" si="2"/>
        <v>10.5</v>
      </c>
      <c r="D26" s="7">
        <f t="shared" si="3"/>
        <v>-30.599999999999994</v>
      </c>
      <c r="E26" s="7">
        <f t="shared" si="4"/>
        <v>5.6625000000000014</v>
      </c>
      <c r="F26" s="7">
        <f t="shared" si="5"/>
        <v>25.012499999999996</v>
      </c>
      <c r="G26" s="7">
        <f t="shared" si="6"/>
        <v>2.964426877470356E-2</v>
      </c>
    </row>
    <row r="27" spans="1:7" ht="16" x14ac:dyDescent="0.2">
      <c r="A27" s="4" t="s">
        <v>32</v>
      </c>
      <c r="B27" s="4">
        <v>302.60000000000002</v>
      </c>
      <c r="C27" s="7">
        <f t="shared" si="2"/>
        <v>-16.599999999999994</v>
      </c>
      <c r="D27" s="7">
        <f t="shared" si="3"/>
        <v>9.4749999999999943</v>
      </c>
      <c r="E27" s="7">
        <f t="shared" si="4"/>
        <v>27.599999999999994</v>
      </c>
      <c r="F27" s="7">
        <f t="shared" si="5"/>
        <v>-4.6062499999999993</v>
      </c>
      <c r="G27" s="7">
        <f t="shared" si="6"/>
        <v>-5.4857898215465939E-2</v>
      </c>
    </row>
    <row r="28" spans="1:7" ht="16" x14ac:dyDescent="0.2">
      <c r="A28" s="4">
        <v>2</v>
      </c>
      <c r="B28" s="4">
        <v>321</v>
      </c>
      <c r="C28" s="7">
        <f t="shared" si="2"/>
        <v>29.449999999999989</v>
      </c>
      <c r="D28" s="7">
        <f t="shared" si="3"/>
        <v>24.599999999999994</v>
      </c>
      <c r="E28" s="7">
        <f t="shared" si="4"/>
        <v>-3.5499999999999972</v>
      </c>
      <c r="F28" s="7">
        <f t="shared" si="5"/>
        <v>-18.124999999999993</v>
      </c>
      <c r="G28" s="7">
        <f t="shared" si="6"/>
        <v>9.1744548286604333E-2</v>
      </c>
    </row>
    <row r="29" spans="1:7" ht="16" x14ac:dyDescent="0.2">
      <c r="A29" s="4">
        <v>3</v>
      </c>
      <c r="B29" s="4">
        <v>361.5</v>
      </c>
      <c r="C29" s="7">
        <f t="shared" si="2"/>
        <v>32.599999999999994</v>
      </c>
      <c r="D29" s="7">
        <f t="shared" si="3"/>
        <v>2.375</v>
      </c>
      <c r="E29" s="7">
        <f t="shared" si="4"/>
        <v>-8.6499999999999915</v>
      </c>
      <c r="F29" s="7">
        <f t="shared" si="5"/>
        <v>1.2562500000000014</v>
      </c>
      <c r="G29" s="7">
        <f t="shared" si="6"/>
        <v>9.0179806362378961E-2</v>
      </c>
    </row>
    <row r="30" spans="1:7" ht="16" x14ac:dyDescent="0.2">
      <c r="A30" s="4">
        <v>4</v>
      </c>
      <c r="B30" s="4">
        <v>386.2</v>
      </c>
      <c r="C30" s="7">
        <f t="shared" si="2"/>
        <v>34.199999999999989</v>
      </c>
      <c r="D30" s="7">
        <f t="shared" si="3"/>
        <v>7.3000000000000114</v>
      </c>
      <c r="E30" s="7">
        <f t="shared" si="4"/>
        <v>-1.0374999999999943</v>
      </c>
      <c r="F30" s="7">
        <f t="shared" si="5"/>
        <v>-0.90000000000000924</v>
      </c>
      <c r="G30" s="7">
        <f t="shared" si="6"/>
        <v>8.8555152770585163E-2</v>
      </c>
    </row>
    <row r="31" spans="1:7" ht="16" x14ac:dyDescent="0.2">
      <c r="A31" s="4">
        <v>5</v>
      </c>
      <c r="B31" s="4">
        <v>429.9</v>
      </c>
      <c r="C31" s="7">
        <f t="shared" si="2"/>
        <v>47.200000000000017</v>
      </c>
      <c r="D31" s="7">
        <f t="shared" si="3"/>
        <v>0.30000000000001137</v>
      </c>
      <c r="E31" s="7">
        <f t="shared" si="4"/>
        <v>-10.45000000000001</v>
      </c>
      <c r="F31" s="7">
        <f t="shared" si="5"/>
        <v>0.15624999999999289</v>
      </c>
      <c r="G31" s="7">
        <f t="shared" si="6"/>
        <v>0.10979297511049085</v>
      </c>
    </row>
    <row r="32" spans="1:7" ht="16" x14ac:dyDescent="0.2">
      <c r="A32" s="4">
        <v>6</v>
      </c>
      <c r="B32" s="4">
        <v>480.6</v>
      </c>
      <c r="C32" s="7">
        <f t="shared" si="2"/>
        <v>34.800000000000011</v>
      </c>
      <c r="D32" s="7">
        <f t="shared" si="3"/>
        <v>-13.600000000000009</v>
      </c>
      <c r="E32" s="7">
        <f t="shared" si="4"/>
        <v>-0.72500000000000853</v>
      </c>
      <c r="F32" s="7">
        <f t="shared" si="5"/>
        <v>10.743750000000006</v>
      </c>
      <c r="G32" s="7">
        <f t="shared" si="6"/>
        <v>7.2409488139825243E-2</v>
      </c>
    </row>
    <row r="33" spans="1:7" ht="16" x14ac:dyDescent="0.2">
      <c r="A33" s="4">
        <v>7</v>
      </c>
      <c r="B33" s="4">
        <v>499.5</v>
      </c>
      <c r="C33" s="7">
        <f t="shared" si="2"/>
        <v>20</v>
      </c>
      <c r="D33" s="7">
        <f t="shared" si="3"/>
        <v>-1.1500000000000057</v>
      </c>
      <c r="E33" s="7">
        <f t="shared" si="4"/>
        <v>11.037500000000001</v>
      </c>
      <c r="F33" s="7">
        <f t="shared" si="5"/>
        <v>-0.21249999999999147</v>
      </c>
      <c r="G33" s="7">
        <f t="shared" si="6"/>
        <v>4.004004004004004E-2</v>
      </c>
    </row>
    <row r="34" spans="1:7" ht="16" x14ac:dyDescent="0.2">
      <c r="A34" s="4">
        <v>8</v>
      </c>
      <c r="B34" s="4">
        <v>520.6</v>
      </c>
      <c r="C34" s="7">
        <f t="shared" si="2"/>
        <v>32.5</v>
      </c>
      <c r="D34" s="7">
        <f t="shared" si="3"/>
        <v>8.4749999999999943</v>
      </c>
      <c r="E34" s="7">
        <f t="shared" si="4"/>
        <v>-1.1499999999999915</v>
      </c>
      <c r="F34" s="7">
        <f t="shared" si="5"/>
        <v>-3.4437499999999979</v>
      </c>
      <c r="G34" s="7">
        <f t="shared" si="6"/>
        <v>6.242796772954283E-2</v>
      </c>
    </row>
    <row r="35" spans="1:7" ht="16" x14ac:dyDescent="0.2">
      <c r="A35" s="4">
        <v>9</v>
      </c>
      <c r="B35" s="4">
        <v>564.5</v>
      </c>
      <c r="C35" s="7">
        <f t="shared" si="2"/>
        <v>36.949999999999989</v>
      </c>
      <c r="D35" s="7">
        <f t="shared" si="3"/>
        <v>-3.4499999999999886</v>
      </c>
      <c r="E35" s="7">
        <f t="shared" si="4"/>
        <v>4.1500000000000057</v>
      </c>
      <c r="F35" s="7">
        <f t="shared" si="5"/>
        <v>0.68124999999998437</v>
      </c>
      <c r="G35" s="7">
        <f t="shared" si="6"/>
        <v>6.5456155890168274E-2</v>
      </c>
    </row>
    <row r="36" spans="1:7" ht="16" x14ac:dyDescent="0.2">
      <c r="A36" s="4">
        <v>10</v>
      </c>
      <c r="B36" s="4">
        <v>594.5</v>
      </c>
      <c r="C36" s="7">
        <f t="shared" si="2"/>
        <v>25.600000000000023</v>
      </c>
      <c r="D36" s="7">
        <f t="shared" si="3"/>
        <v>16.775000000000006</v>
      </c>
      <c r="E36" s="7">
        <f t="shared" si="4"/>
        <v>0.21249999999997726</v>
      </c>
      <c r="F36" s="7">
        <f t="shared" si="5"/>
        <v>-18.275000000000006</v>
      </c>
      <c r="G36" s="7">
        <f t="shared" si="6"/>
        <v>4.3061396131202731E-2</v>
      </c>
    </row>
    <row r="37" spans="1:7" ht="16" x14ac:dyDescent="0.2">
      <c r="A37" s="4">
        <v>11</v>
      </c>
      <c r="B37" s="4">
        <v>615.70000000000005</v>
      </c>
      <c r="C37" s="7">
        <f t="shared" si="2"/>
        <v>70.5</v>
      </c>
      <c r="D37" s="7">
        <f t="shared" si="3"/>
        <v>-3.0250000000000341</v>
      </c>
      <c r="E37" s="7">
        <f t="shared" si="4"/>
        <v>-32.400000000000006</v>
      </c>
      <c r="F37" s="7">
        <f t="shared" si="5"/>
        <v>3.8437500000000284</v>
      </c>
      <c r="G37" s="7">
        <f t="shared" si="6"/>
        <v>0.11450381679389313</v>
      </c>
    </row>
    <row r="38" spans="1:7" ht="16" x14ac:dyDescent="0.2">
      <c r="A38" s="4">
        <v>12</v>
      </c>
      <c r="B38" s="4">
        <v>735.5</v>
      </c>
      <c r="C38" s="7">
        <f t="shared" si="2"/>
        <v>19.549999999999955</v>
      </c>
      <c r="D38" s="7">
        <f t="shared" si="3"/>
        <v>-48.025000000000006</v>
      </c>
      <c r="E38" s="7">
        <f t="shared" si="4"/>
        <v>7.9000000000000341</v>
      </c>
      <c r="F38" s="7">
        <f t="shared" si="5"/>
        <v>35.281250000000007</v>
      </c>
      <c r="G38" s="7">
        <f t="shared" si="6"/>
        <v>2.6580557443915642E-2</v>
      </c>
    </row>
    <row r="39" spans="1:7" ht="16" x14ac:dyDescent="0.2">
      <c r="A39" s="4" t="s">
        <v>31</v>
      </c>
      <c r="B39" s="4">
        <v>654.79999999999995</v>
      </c>
      <c r="C39" s="7">
        <f t="shared" si="2"/>
        <v>-25.550000000000011</v>
      </c>
      <c r="D39" s="7">
        <f t="shared" si="3"/>
        <v>12.775000000000034</v>
      </c>
      <c r="E39" s="7">
        <f t="shared" si="4"/>
        <v>38.162500000000009</v>
      </c>
      <c r="F39" s="7">
        <f t="shared" si="5"/>
        <v>-10.637500000000031</v>
      </c>
      <c r="G39" s="7">
        <f t="shared" si="6"/>
        <v>-3.9019547953573631E-2</v>
      </c>
    </row>
    <row r="40" spans="1:7" ht="16" x14ac:dyDescent="0.2">
      <c r="A40" s="4">
        <v>2</v>
      </c>
      <c r="B40" s="4">
        <v>684.4</v>
      </c>
      <c r="C40" s="7">
        <f t="shared" si="2"/>
        <v>45.100000000000023</v>
      </c>
      <c r="D40" s="7">
        <f t="shared" si="3"/>
        <v>28.300000000000011</v>
      </c>
      <c r="E40" s="7">
        <f t="shared" si="4"/>
        <v>-13.375000000000028</v>
      </c>
      <c r="F40" s="7">
        <f t="shared" si="5"/>
        <v>-24.368750000000006</v>
      </c>
      <c r="G40" s="7">
        <f t="shared" si="6"/>
        <v>6.5897136177673912E-2</v>
      </c>
    </row>
    <row r="41" spans="1:7" ht="16" x14ac:dyDescent="0.2">
      <c r="A41" s="4">
        <v>3</v>
      </c>
      <c r="B41" s="4">
        <v>745</v>
      </c>
      <c r="C41" s="7">
        <f t="shared" si="2"/>
        <v>31.050000000000011</v>
      </c>
      <c r="D41" s="7">
        <f t="shared" si="3"/>
        <v>-13.975000000000023</v>
      </c>
      <c r="E41" s="7">
        <f t="shared" si="4"/>
        <v>-10.575000000000003</v>
      </c>
      <c r="F41" s="7">
        <f t="shared" si="5"/>
        <v>12.006250000000023</v>
      </c>
      <c r="G41" s="7">
        <f t="shared" si="6"/>
        <v>4.1677852348993301E-2</v>
      </c>
    </row>
    <row r="42" spans="1:7" ht="16" x14ac:dyDescent="0.2">
      <c r="A42" s="4">
        <v>4</v>
      </c>
      <c r="B42" s="4">
        <v>746.5</v>
      </c>
      <c r="C42" s="7">
        <f t="shared" si="2"/>
        <v>17.149999999999977</v>
      </c>
      <c r="D42" s="7">
        <f t="shared" si="3"/>
        <v>7.1500000000000057</v>
      </c>
      <c r="E42" s="7">
        <f t="shared" si="4"/>
        <v>10.637500000000017</v>
      </c>
      <c r="F42" s="7">
        <f t="shared" si="5"/>
        <v>-2.5562500000000057</v>
      </c>
      <c r="G42" s="7">
        <f t="shared" si="6"/>
        <v>2.2973878097789655E-2</v>
      </c>
    </row>
    <row r="43" spans="1:7" ht="16" x14ac:dyDescent="0.2">
      <c r="A43" s="4">
        <v>5</v>
      </c>
      <c r="B43" s="4">
        <v>779.3</v>
      </c>
      <c r="C43" s="7">
        <f t="shared" si="2"/>
        <v>45.350000000000023</v>
      </c>
      <c r="D43" s="7">
        <f t="shared" si="3"/>
        <v>7.3000000000000114</v>
      </c>
      <c r="E43" s="7">
        <f t="shared" si="4"/>
        <v>-15.687500000000014</v>
      </c>
      <c r="F43" s="7">
        <f t="shared" si="5"/>
        <v>-10.781250000000007</v>
      </c>
      <c r="G43" s="7">
        <f t="shared" si="6"/>
        <v>5.8193250352880824E-2</v>
      </c>
    </row>
    <row r="44" spans="1:7" ht="16" x14ac:dyDescent="0.2">
      <c r="A44" s="4">
        <v>6</v>
      </c>
      <c r="B44" s="4">
        <v>837.2</v>
      </c>
      <c r="C44" s="7">
        <f t="shared" si="2"/>
        <v>31.75</v>
      </c>
      <c r="D44" s="7">
        <f t="shared" si="3"/>
        <v>-24.225000000000023</v>
      </c>
      <c r="E44" s="7">
        <f t="shared" si="4"/>
        <v>-10.924999999999997</v>
      </c>
      <c r="F44" s="7">
        <f t="shared" si="5"/>
        <v>15.056250000000013</v>
      </c>
      <c r="G44" s="7">
        <f t="shared" si="6"/>
        <v>3.792403248924988E-2</v>
      </c>
    </row>
    <row r="45" spans="1:7" ht="16" x14ac:dyDescent="0.2">
      <c r="A45" s="4">
        <v>7</v>
      </c>
      <c r="B45" s="4">
        <v>842.8</v>
      </c>
      <c r="C45" s="7">
        <f t="shared" si="2"/>
        <v>-3.1000000000000227</v>
      </c>
      <c r="D45" s="7">
        <f t="shared" si="3"/>
        <v>-14.549999999999983</v>
      </c>
      <c r="E45" s="7">
        <f t="shared" si="4"/>
        <v>14.425000000000011</v>
      </c>
      <c r="F45" s="7">
        <f t="shared" si="5"/>
        <v>7.9499999999999886</v>
      </c>
      <c r="G45" s="7">
        <f t="shared" si="6"/>
        <v>-3.6782154722354329E-3</v>
      </c>
    </row>
    <row r="46" spans="1:7" ht="16" x14ac:dyDescent="0.2">
      <c r="A46" s="4">
        <v>8</v>
      </c>
      <c r="B46" s="4">
        <v>831</v>
      </c>
      <c r="C46" s="7">
        <f t="shared" si="2"/>
        <v>2.6500000000000341</v>
      </c>
      <c r="D46" s="7">
        <f t="shared" si="3"/>
        <v>4.625</v>
      </c>
      <c r="E46" s="7">
        <f t="shared" si="4"/>
        <v>4.9749999999999801</v>
      </c>
      <c r="F46" s="7">
        <f t="shared" si="5"/>
        <v>1.71875</v>
      </c>
      <c r="G46" s="7">
        <f t="shared" si="6"/>
        <v>3.1889290012034103E-3</v>
      </c>
    </row>
    <row r="47" spans="1:7" ht="16" x14ac:dyDescent="0.2">
      <c r="A47" s="4">
        <v>9</v>
      </c>
      <c r="B47" s="4">
        <v>848.1</v>
      </c>
      <c r="C47" s="7">
        <f t="shared" si="2"/>
        <v>6.1499999999999773</v>
      </c>
      <c r="D47" s="7">
        <f t="shared" si="3"/>
        <v>-4.6000000000000227</v>
      </c>
      <c r="E47" s="7">
        <f t="shared" si="4"/>
        <v>17.862500000000011</v>
      </c>
      <c r="F47" s="7">
        <f t="shared" si="5"/>
        <v>-1.9562499999999829</v>
      </c>
      <c r="G47" s="7">
        <f t="shared" si="6"/>
        <v>7.2515033604527495E-3</v>
      </c>
    </row>
    <row r="48" spans="1:7" ht="16" x14ac:dyDescent="0.2">
      <c r="A48" s="4">
        <v>10</v>
      </c>
      <c r="B48" s="4">
        <v>843.3</v>
      </c>
      <c r="C48" s="7">
        <f t="shared" si="2"/>
        <v>-6.5500000000000114</v>
      </c>
      <c r="D48" s="7">
        <f t="shared" si="3"/>
        <v>40.350000000000023</v>
      </c>
      <c r="E48" s="7">
        <f t="shared" si="4"/>
        <v>1.0625000000000142</v>
      </c>
      <c r="F48" s="7">
        <f t="shared" si="5"/>
        <v>-42.125000000000014</v>
      </c>
      <c r="G48" s="7">
        <f t="shared" si="6"/>
        <v>-7.767105419186543E-3</v>
      </c>
    </row>
    <row r="49" spans="1:7" ht="16" x14ac:dyDescent="0.2">
      <c r="A49" s="4">
        <v>11</v>
      </c>
      <c r="B49" s="4">
        <v>835</v>
      </c>
      <c r="C49" s="7">
        <f t="shared" si="2"/>
        <v>86.850000000000023</v>
      </c>
      <c r="D49" s="7">
        <f t="shared" si="3"/>
        <v>-2.4749999999999943</v>
      </c>
      <c r="E49" s="7">
        <f t="shared" si="4"/>
        <v>-66.387500000000017</v>
      </c>
      <c r="F49" s="7">
        <f t="shared" si="5"/>
        <v>7.2124999999999915</v>
      </c>
      <c r="G49" s="7">
        <f t="shared" si="6"/>
        <v>0.10401197604790421</v>
      </c>
    </row>
    <row r="50" spans="1:7" ht="16" x14ac:dyDescent="0.2">
      <c r="A50" s="4">
        <v>12</v>
      </c>
      <c r="B50" s="4">
        <v>1017</v>
      </c>
      <c r="C50" s="7">
        <f t="shared" si="2"/>
        <v>-11.5</v>
      </c>
      <c r="D50" s="7">
        <f t="shared" si="3"/>
        <v>-92.425000000000011</v>
      </c>
      <c r="E50" s="7">
        <f t="shared" si="4"/>
        <v>15.487499999999997</v>
      </c>
      <c r="F50" s="7">
        <f t="shared" si="5"/>
        <v>73.550000000000011</v>
      </c>
      <c r="G50" s="7">
        <f t="shared" si="6"/>
        <v>-1.1307767944936086E-2</v>
      </c>
    </row>
    <row r="51" spans="1:7" ht="16" x14ac:dyDescent="0.2">
      <c r="A51" s="4" t="s">
        <v>30</v>
      </c>
      <c r="B51" s="4">
        <v>812</v>
      </c>
      <c r="C51" s="7">
        <f t="shared" si="2"/>
        <v>-98</v>
      </c>
      <c r="D51" s="7">
        <f t="shared" si="3"/>
        <v>28.5</v>
      </c>
      <c r="E51" s="7">
        <f t="shared" si="4"/>
        <v>80.712500000000006</v>
      </c>
      <c r="F51" s="7">
        <f t="shared" si="5"/>
        <v>-19.493749999999999</v>
      </c>
      <c r="G51" s="7">
        <f t="shared" si="6"/>
        <v>-0.1206896551724138</v>
      </c>
    </row>
    <row r="52" spans="1:7" ht="16" x14ac:dyDescent="0.2">
      <c r="A52" s="4">
        <v>2</v>
      </c>
      <c r="B52" s="4">
        <v>821</v>
      </c>
      <c r="C52" s="7">
        <f t="shared" si="2"/>
        <v>45.5</v>
      </c>
      <c r="D52" s="7">
        <f t="shared" si="3"/>
        <v>69</v>
      </c>
      <c r="E52" s="7">
        <f t="shared" si="4"/>
        <v>-23.5</v>
      </c>
      <c r="F52" s="7">
        <f t="shared" si="5"/>
        <v>-56.84375</v>
      </c>
      <c r="G52" s="7">
        <f t="shared" si="6"/>
        <v>5.5420219244823384E-2</v>
      </c>
    </row>
    <row r="53" spans="1:7" ht="16" x14ac:dyDescent="0.2">
      <c r="A53" s="4">
        <v>3</v>
      </c>
      <c r="B53" s="4">
        <v>903</v>
      </c>
      <c r="C53" s="7">
        <f t="shared" si="2"/>
        <v>40</v>
      </c>
      <c r="D53" s="7">
        <f t="shared" si="3"/>
        <v>-18.5</v>
      </c>
      <c r="E53" s="7">
        <f t="shared" si="4"/>
        <v>-32.974999999999994</v>
      </c>
      <c r="F53" s="7">
        <f t="shared" si="5"/>
        <v>20.256250000000001</v>
      </c>
      <c r="G53" s="7">
        <f t="shared" si="6"/>
        <v>4.4296788482834998E-2</v>
      </c>
    </row>
    <row r="54" spans="1:7" ht="16" x14ac:dyDescent="0.2">
      <c r="A54" s="4">
        <v>4</v>
      </c>
      <c r="B54" s="4">
        <v>901</v>
      </c>
      <c r="C54" s="7">
        <f t="shared" si="2"/>
        <v>8.5</v>
      </c>
      <c r="D54" s="7">
        <f t="shared" si="3"/>
        <v>3.0500000000000114</v>
      </c>
      <c r="E54" s="7">
        <f t="shared" si="4"/>
        <v>17.012500000000003</v>
      </c>
      <c r="F54" s="7">
        <f t="shared" si="5"/>
        <v>9.2812499999999858</v>
      </c>
      <c r="G54" s="7">
        <f t="shared" si="6"/>
        <v>9.433962264150943E-3</v>
      </c>
    </row>
    <row r="55" spans="1:7" ht="16" x14ac:dyDescent="0.2">
      <c r="A55" s="4">
        <v>5</v>
      </c>
      <c r="B55" s="4">
        <v>920</v>
      </c>
      <c r="C55" s="7">
        <f t="shared" si="2"/>
        <v>46.100000000000023</v>
      </c>
      <c r="D55" s="7">
        <f t="shared" si="3"/>
        <v>15.525000000000006</v>
      </c>
      <c r="E55" s="7">
        <f t="shared" si="4"/>
        <v>-14.412500000000023</v>
      </c>
      <c r="F55" s="7">
        <f t="shared" si="5"/>
        <v>-15.637500000000003</v>
      </c>
      <c r="G55" s="7">
        <f t="shared" si="6"/>
        <v>5.0108695652173935E-2</v>
      </c>
    </row>
    <row r="56" spans="1:7" ht="16" x14ac:dyDescent="0.2">
      <c r="A56" s="4">
        <v>6</v>
      </c>
      <c r="B56" s="4">
        <v>993.2</v>
      </c>
      <c r="C56" s="7">
        <f t="shared" si="2"/>
        <v>39.550000000000011</v>
      </c>
      <c r="D56" s="7">
        <f t="shared" si="3"/>
        <v>-25.775000000000034</v>
      </c>
      <c r="E56" s="7">
        <f t="shared" si="4"/>
        <v>-14.262500000000003</v>
      </c>
      <c r="F56" s="7">
        <f t="shared" si="5"/>
        <v>15.81875000000003</v>
      </c>
      <c r="G56" s="7">
        <f t="shared" si="6"/>
        <v>3.9820781312927919E-2</v>
      </c>
    </row>
    <row r="57" spans="1:7" ht="16" x14ac:dyDescent="0.2">
      <c r="A57" s="4">
        <v>7</v>
      </c>
      <c r="B57" s="4">
        <v>999.1</v>
      </c>
      <c r="C57" s="7">
        <f t="shared" si="2"/>
        <v>-5.4500000000000455</v>
      </c>
      <c r="D57" s="7">
        <f t="shared" si="3"/>
        <v>-13</v>
      </c>
      <c r="E57" s="7">
        <f t="shared" si="4"/>
        <v>17.225000000000037</v>
      </c>
      <c r="F57" s="7">
        <f t="shared" si="5"/>
        <v>6.9124999999999943</v>
      </c>
      <c r="G57" s="7">
        <f t="shared" si="6"/>
        <v>-5.4549094184766743E-3</v>
      </c>
    </row>
    <row r="58" spans="1:7" ht="16" x14ac:dyDescent="0.2">
      <c r="A58" s="4">
        <v>8</v>
      </c>
      <c r="B58" s="4">
        <v>982.3</v>
      </c>
      <c r="C58" s="7">
        <f t="shared" si="2"/>
        <v>13.550000000000011</v>
      </c>
      <c r="D58" s="7">
        <f t="shared" si="3"/>
        <v>8.6750000000000398</v>
      </c>
      <c r="E58" s="7">
        <f t="shared" si="4"/>
        <v>-0.43750000000001421</v>
      </c>
      <c r="F58" s="7">
        <f t="shared" si="5"/>
        <v>0.77499999999996305</v>
      </c>
      <c r="G58" s="7">
        <f t="shared" si="6"/>
        <v>1.3794156571312239E-2</v>
      </c>
    </row>
    <row r="59" spans="1:7" ht="16" x14ac:dyDescent="0.2">
      <c r="A59" s="4">
        <v>9</v>
      </c>
      <c r="B59" s="4">
        <v>1026.2</v>
      </c>
      <c r="C59" s="7">
        <f t="shared" si="2"/>
        <v>11.900000000000034</v>
      </c>
      <c r="D59" s="7">
        <f t="shared" si="3"/>
        <v>-13.875000000000028</v>
      </c>
      <c r="E59" s="7">
        <f t="shared" si="4"/>
        <v>18.774999999999963</v>
      </c>
      <c r="F59" s="7">
        <f t="shared" si="5"/>
        <v>4.8500000000000227</v>
      </c>
      <c r="G59" s="7">
        <f t="shared" si="6"/>
        <v>1.1596180081855421E-2</v>
      </c>
    </row>
    <row r="60" spans="1:7" ht="16" x14ac:dyDescent="0.2">
      <c r="A60" s="4">
        <v>10</v>
      </c>
      <c r="B60" s="4">
        <v>1006.1</v>
      </c>
      <c r="C60" s="7">
        <f t="shared" si="2"/>
        <v>-14.200000000000045</v>
      </c>
      <c r="D60" s="7">
        <f t="shared" si="3"/>
        <v>46.224999999999966</v>
      </c>
      <c r="E60" s="7">
        <f t="shared" si="4"/>
        <v>9.2625000000000313</v>
      </c>
      <c r="F60" s="7">
        <f t="shared" si="5"/>
        <v>-47.412499999999966</v>
      </c>
      <c r="G60" s="7">
        <f t="shared" si="6"/>
        <v>-1.4113905178411733E-2</v>
      </c>
    </row>
    <row r="61" spans="1:7" ht="16" x14ac:dyDescent="0.2">
      <c r="A61" s="4">
        <v>11</v>
      </c>
      <c r="B61" s="4">
        <v>997.8</v>
      </c>
      <c r="C61" s="7">
        <f t="shared" si="2"/>
        <v>104.34999999999997</v>
      </c>
      <c r="D61" s="7">
        <f t="shared" si="3"/>
        <v>4.6500000000000341</v>
      </c>
      <c r="E61" s="7">
        <f t="shared" si="4"/>
        <v>-76.049999999999969</v>
      </c>
      <c r="F61" s="7">
        <f t="shared" si="5"/>
        <v>-0.743750000000027</v>
      </c>
      <c r="G61" s="7">
        <f t="shared" si="6"/>
        <v>0.10458007616756862</v>
      </c>
    </row>
    <row r="62" spans="1:7" ht="16" x14ac:dyDescent="0.2">
      <c r="A62" s="4">
        <v>12</v>
      </c>
      <c r="B62" s="4">
        <v>1214.8</v>
      </c>
      <c r="C62" s="7">
        <f t="shared" si="2"/>
        <v>-4.8999999999999773</v>
      </c>
      <c r="D62" s="7">
        <f t="shared" si="3"/>
        <v>-105.87499999999997</v>
      </c>
      <c r="E62" s="7">
        <f t="shared" si="4"/>
        <v>7.7749999999999773</v>
      </c>
      <c r="F62" s="7">
        <f t="shared" si="5"/>
        <v>80.418749999999974</v>
      </c>
      <c r="G62" s="7">
        <f t="shared" si="6"/>
        <v>-4.0335857754362674E-3</v>
      </c>
    </row>
    <row r="63" spans="1:7" ht="16" x14ac:dyDescent="0.2">
      <c r="A63" s="4" t="s">
        <v>29</v>
      </c>
      <c r="B63" s="4">
        <v>988</v>
      </c>
      <c r="C63" s="7">
        <f t="shared" si="2"/>
        <v>-107.39999999999998</v>
      </c>
      <c r="D63" s="7">
        <f t="shared" si="3"/>
        <v>20.199999999999989</v>
      </c>
      <c r="E63" s="7">
        <f t="shared" si="4"/>
        <v>84.78749999999998</v>
      </c>
      <c r="F63" s="7">
        <f t="shared" si="5"/>
        <v>-14.124999999999986</v>
      </c>
      <c r="G63" s="7">
        <f t="shared" si="6"/>
        <v>-0.10870445344129552</v>
      </c>
    </row>
    <row r="64" spans="1:7" ht="16" x14ac:dyDescent="0.2">
      <c r="A64" s="4">
        <v>2</v>
      </c>
      <c r="B64" s="4">
        <v>1000</v>
      </c>
      <c r="C64" s="7">
        <f t="shared" si="2"/>
        <v>35.5</v>
      </c>
      <c r="D64" s="7">
        <f t="shared" si="3"/>
        <v>63.699999999999989</v>
      </c>
      <c r="E64" s="7">
        <f t="shared" si="4"/>
        <v>-20.474999999999994</v>
      </c>
      <c r="F64" s="7">
        <f t="shared" si="5"/>
        <v>-55.693749999999987</v>
      </c>
      <c r="G64" s="7">
        <f t="shared" si="6"/>
        <v>3.5499999999999997E-2</v>
      </c>
    </row>
    <row r="65" spans="1:7" ht="16" x14ac:dyDescent="0.2">
      <c r="A65" s="4">
        <v>3</v>
      </c>
      <c r="B65" s="4">
        <v>1059</v>
      </c>
      <c r="C65" s="7">
        <f t="shared" si="2"/>
        <v>20</v>
      </c>
      <c r="D65" s="7">
        <f t="shared" si="3"/>
        <v>-20.75</v>
      </c>
      <c r="E65" s="7">
        <f t="shared" si="4"/>
        <v>-26.599999999999994</v>
      </c>
      <c r="F65" s="7">
        <f t="shared" si="5"/>
        <v>20.112499999999997</v>
      </c>
      <c r="G65" s="7">
        <f t="shared" si="6"/>
        <v>1.8885741265344664E-2</v>
      </c>
    </row>
    <row r="66" spans="1:7" ht="16" x14ac:dyDescent="0.2">
      <c r="A66" s="4">
        <v>4</v>
      </c>
      <c r="B66" s="4">
        <v>1040</v>
      </c>
      <c r="C66" s="7">
        <f t="shared" si="2"/>
        <v>-6</v>
      </c>
      <c r="D66" s="7">
        <f t="shared" si="3"/>
        <v>10.5</v>
      </c>
      <c r="E66" s="7">
        <f t="shared" si="4"/>
        <v>19.75</v>
      </c>
      <c r="F66" s="7">
        <f t="shared" si="5"/>
        <v>1.1749999999999972</v>
      </c>
      <c r="G66" s="7">
        <f t="shared" si="6"/>
        <v>-5.7692307692307696E-3</v>
      </c>
    </row>
    <row r="67" spans="1:7" ht="16" x14ac:dyDescent="0.2">
      <c r="A67" s="4">
        <v>5</v>
      </c>
      <c r="B67" s="4">
        <v>1047</v>
      </c>
      <c r="C67" s="7">
        <f t="shared" si="2"/>
        <v>41</v>
      </c>
      <c r="D67" s="7">
        <f t="shared" si="3"/>
        <v>18.75</v>
      </c>
      <c r="E67" s="7">
        <f t="shared" si="4"/>
        <v>-24.25</v>
      </c>
      <c r="F67" s="7">
        <f t="shared" si="5"/>
        <v>-18.375</v>
      </c>
      <c r="G67" s="7">
        <f t="shared" si="6"/>
        <v>3.9159503342884434E-2</v>
      </c>
    </row>
    <row r="68" spans="1:7" ht="16" x14ac:dyDescent="0.2">
      <c r="A68" s="4">
        <v>6</v>
      </c>
      <c r="B68" s="4">
        <v>1122</v>
      </c>
      <c r="C68" s="7">
        <f t="shared" si="2"/>
        <v>31.5</v>
      </c>
      <c r="D68" s="7">
        <f t="shared" si="3"/>
        <v>-38</v>
      </c>
      <c r="E68" s="7">
        <f t="shared" si="4"/>
        <v>-17</v>
      </c>
      <c r="F68" s="7">
        <f t="shared" si="5"/>
        <v>30.4375</v>
      </c>
      <c r="G68" s="7">
        <f t="shared" si="6"/>
        <v>2.8074866310160429E-2</v>
      </c>
    </row>
    <row r="69" spans="1:7" ht="16" x14ac:dyDescent="0.2">
      <c r="A69" s="4">
        <v>7</v>
      </c>
      <c r="B69" s="4">
        <v>1110</v>
      </c>
      <c r="C69" s="7">
        <f t="shared" si="2"/>
        <v>-35</v>
      </c>
      <c r="D69" s="7">
        <f t="shared" si="3"/>
        <v>-15.25</v>
      </c>
      <c r="E69" s="7">
        <f t="shared" si="4"/>
        <v>36.625</v>
      </c>
      <c r="F69" s="7">
        <f t="shared" si="5"/>
        <v>15.4375</v>
      </c>
      <c r="G69" s="7">
        <f t="shared" si="6"/>
        <v>-3.1531531531531529E-2</v>
      </c>
    </row>
    <row r="70" spans="1:7" ht="16" x14ac:dyDescent="0.2">
      <c r="A70" s="4">
        <v>8</v>
      </c>
      <c r="B70" s="4">
        <v>1052</v>
      </c>
      <c r="C70" s="7">
        <f t="shared" si="2"/>
        <v>1</v>
      </c>
      <c r="D70" s="7">
        <f t="shared" si="3"/>
        <v>35.25</v>
      </c>
      <c r="E70" s="7">
        <f t="shared" si="4"/>
        <v>13.875</v>
      </c>
      <c r="F70" s="7">
        <f t="shared" si="5"/>
        <v>-9.125</v>
      </c>
      <c r="G70" s="7">
        <f t="shared" si="6"/>
        <v>9.5057034220532319E-4</v>
      </c>
    </row>
    <row r="71" spans="1:7" ht="16" x14ac:dyDescent="0.2">
      <c r="A71" s="4">
        <v>9</v>
      </c>
      <c r="B71" s="4">
        <v>1112</v>
      </c>
      <c r="C71" s="7">
        <f t="shared" si="2"/>
        <v>35.5</v>
      </c>
      <c r="D71" s="7">
        <f t="shared" si="3"/>
        <v>12.5</v>
      </c>
      <c r="E71" s="7">
        <f t="shared" si="4"/>
        <v>18.375</v>
      </c>
      <c r="F71" s="7">
        <f t="shared" si="5"/>
        <v>-13.125</v>
      </c>
      <c r="G71" s="7">
        <f t="shared" si="6"/>
        <v>3.1924460431654679E-2</v>
      </c>
    </row>
    <row r="72" spans="1:7" ht="16" x14ac:dyDescent="0.2">
      <c r="A72" s="4">
        <v>10</v>
      </c>
      <c r="B72" s="4">
        <v>1123</v>
      </c>
      <c r="C72" s="7">
        <f t="shared" si="2"/>
        <v>26</v>
      </c>
      <c r="D72" s="7">
        <f t="shared" si="3"/>
        <v>72</v>
      </c>
      <c r="E72" s="7">
        <f t="shared" si="4"/>
        <v>-12.375</v>
      </c>
      <c r="F72" s="7">
        <f t="shared" si="5"/>
        <v>-67.3125</v>
      </c>
      <c r="G72" s="7">
        <f t="shared" si="6"/>
        <v>2.3152270703472842E-2</v>
      </c>
    </row>
    <row r="73" spans="1:7" ht="16" x14ac:dyDescent="0.2">
      <c r="A73" s="4">
        <v>11</v>
      </c>
      <c r="B73" s="4">
        <v>1164</v>
      </c>
      <c r="C73" s="7">
        <f t="shared" si="2"/>
        <v>179.5</v>
      </c>
      <c r="D73" s="7">
        <f t="shared" si="3"/>
        <v>-12.25</v>
      </c>
      <c r="E73" s="7">
        <f t="shared" si="4"/>
        <v>-116.25</v>
      </c>
      <c r="F73" s="7">
        <f t="shared" si="5"/>
        <v>22.6875</v>
      </c>
      <c r="G73" s="7">
        <f t="shared" si="6"/>
        <v>0.15420962199312716</v>
      </c>
    </row>
    <row r="74" spans="1:7" ht="16" x14ac:dyDescent="0.2">
      <c r="A74" s="4">
        <v>12</v>
      </c>
      <c r="B74" s="4">
        <v>1482</v>
      </c>
      <c r="C74" s="7">
        <f t="shared" si="2"/>
        <v>1.5</v>
      </c>
      <c r="D74" s="7">
        <f t="shared" si="3"/>
        <v>-160.5</v>
      </c>
      <c r="E74" s="7">
        <f t="shared" si="4"/>
        <v>33</v>
      </c>
      <c r="F74" s="7">
        <f t="shared" si="5"/>
        <v>129.9375</v>
      </c>
      <c r="G74" s="7">
        <f t="shared" si="6"/>
        <v>1.0121457489878543E-3</v>
      </c>
    </row>
    <row r="75" spans="1:7" ht="16" x14ac:dyDescent="0.2">
      <c r="A75" s="4" t="s">
        <v>28</v>
      </c>
      <c r="B75" s="4">
        <v>1167</v>
      </c>
      <c r="C75" s="7">
        <f t="shared" si="2"/>
        <v>-141.5</v>
      </c>
      <c r="D75" s="7">
        <f t="shared" si="3"/>
        <v>53.75</v>
      </c>
      <c r="E75" s="7">
        <f t="shared" si="4"/>
        <v>143.625</v>
      </c>
      <c r="F75" s="7">
        <f t="shared" si="5"/>
        <v>-38.125</v>
      </c>
      <c r="G75" s="7">
        <f t="shared" si="6"/>
        <v>-0.12125107112253641</v>
      </c>
    </row>
    <row r="76" spans="1:7" ht="16" x14ac:dyDescent="0.2">
      <c r="A76" s="4">
        <v>2</v>
      </c>
      <c r="B76" s="4">
        <v>1199</v>
      </c>
      <c r="C76" s="7">
        <f t="shared" si="2"/>
        <v>109</v>
      </c>
      <c r="D76" s="7">
        <f t="shared" si="3"/>
        <v>126.75</v>
      </c>
      <c r="E76" s="7">
        <f t="shared" si="4"/>
        <v>-43.25</v>
      </c>
      <c r="F76" s="7">
        <f t="shared" si="5"/>
        <v>-104.8125</v>
      </c>
      <c r="G76" s="7">
        <f t="shared" si="6"/>
        <v>9.0909090909090912E-2</v>
      </c>
    </row>
    <row r="77" spans="1:7" ht="16" x14ac:dyDescent="0.2">
      <c r="A77" s="4">
        <v>3</v>
      </c>
      <c r="B77" s="4">
        <v>1385</v>
      </c>
      <c r="C77" s="7">
        <f t="shared" ref="C77:C140" si="7">(B78-B76)/2</f>
        <v>112</v>
      </c>
      <c r="D77" s="7">
        <f t="shared" ref="D77:D140" si="8">(C78-C76)/2</f>
        <v>-32.75</v>
      </c>
      <c r="E77" s="7">
        <f t="shared" ref="E77:E140" si="9">(D78-D76)/2</f>
        <v>-66</v>
      </c>
      <c r="F77" s="7">
        <f t="shared" ref="F77:F140" si="10">(E78-E76)/2</f>
        <v>33.5</v>
      </c>
      <c r="G77" s="7">
        <f t="shared" ref="G77:G140" si="11">C77/B77</f>
        <v>8.0866425992779781E-2</v>
      </c>
    </row>
    <row r="78" spans="1:7" ht="16" x14ac:dyDescent="0.2">
      <c r="A78" s="4">
        <v>4</v>
      </c>
      <c r="B78" s="4">
        <v>1423</v>
      </c>
      <c r="C78" s="7">
        <f t="shared" si="7"/>
        <v>43.5</v>
      </c>
      <c r="D78" s="7">
        <f t="shared" si="8"/>
        <v>-5.25</v>
      </c>
      <c r="E78" s="7">
        <f t="shared" si="9"/>
        <v>23.75</v>
      </c>
      <c r="F78" s="7">
        <f t="shared" si="10"/>
        <v>20.5</v>
      </c>
      <c r="G78" s="7">
        <f t="shared" si="11"/>
        <v>3.0569219957835559E-2</v>
      </c>
    </row>
    <row r="79" spans="1:7" ht="16" x14ac:dyDescent="0.2">
      <c r="A79" s="4">
        <v>5</v>
      </c>
      <c r="B79" s="4">
        <v>1472</v>
      </c>
      <c r="C79" s="7">
        <f t="shared" si="7"/>
        <v>101.5</v>
      </c>
      <c r="D79" s="7">
        <f t="shared" si="8"/>
        <v>14.75</v>
      </c>
      <c r="E79" s="7">
        <f t="shared" si="9"/>
        <v>-25</v>
      </c>
      <c r="F79" s="7">
        <f t="shared" si="10"/>
        <v>-20.5625</v>
      </c>
      <c r="G79" s="7">
        <f t="shared" si="11"/>
        <v>6.8953804347826081E-2</v>
      </c>
    </row>
    <row r="80" spans="1:7" ht="16" x14ac:dyDescent="0.2">
      <c r="A80" s="4">
        <v>6</v>
      </c>
      <c r="B80" s="4">
        <v>1626</v>
      </c>
      <c r="C80" s="7">
        <f t="shared" si="7"/>
        <v>73</v>
      </c>
      <c r="D80" s="7">
        <f t="shared" si="8"/>
        <v>-55.25</v>
      </c>
      <c r="E80" s="7">
        <f t="shared" si="9"/>
        <v>-17.375</v>
      </c>
      <c r="F80" s="7">
        <f t="shared" si="10"/>
        <v>34.1875</v>
      </c>
      <c r="G80" s="7">
        <f t="shared" si="11"/>
        <v>4.4895448954489547E-2</v>
      </c>
    </row>
    <row r="81" spans="1:7" ht="16" x14ac:dyDescent="0.2">
      <c r="A81" s="4">
        <v>7</v>
      </c>
      <c r="B81" s="4">
        <v>1618</v>
      </c>
      <c r="C81" s="7">
        <f t="shared" si="7"/>
        <v>-9</v>
      </c>
      <c r="D81" s="7">
        <f t="shared" si="8"/>
        <v>-20</v>
      </c>
      <c r="E81" s="7">
        <f t="shared" si="9"/>
        <v>43.375</v>
      </c>
      <c r="F81" s="7">
        <f t="shared" si="10"/>
        <v>16.125</v>
      </c>
      <c r="G81" s="7">
        <f t="shared" si="11"/>
        <v>-5.5624227441285539E-3</v>
      </c>
    </row>
    <row r="82" spans="1:7" ht="16" x14ac:dyDescent="0.2">
      <c r="A82" s="4">
        <v>8</v>
      </c>
      <c r="B82" s="4">
        <v>1608</v>
      </c>
      <c r="C82" s="7">
        <f t="shared" si="7"/>
        <v>33</v>
      </c>
      <c r="D82" s="7">
        <f t="shared" si="8"/>
        <v>31.5</v>
      </c>
      <c r="E82" s="7">
        <f t="shared" si="9"/>
        <v>14.875</v>
      </c>
      <c r="F82" s="7">
        <f t="shared" si="10"/>
        <v>-0.875</v>
      </c>
      <c r="G82" s="7">
        <f t="shared" si="11"/>
        <v>2.0522388059701493E-2</v>
      </c>
    </row>
    <row r="83" spans="1:7" ht="16" x14ac:dyDescent="0.2">
      <c r="A83" s="4">
        <v>9</v>
      </c>
      <c r="B83" s="4">
        <v>1684</v>
      </c>
      <c r="C83" s="7">
        <f t="shared" si="7"/>
        <v>54</v>
      </c>
      <c r="D83" s="7">
        <f t="shared" si="8"/>
        <v>9.75</v>
      </c>
      <c r="E83" s="7">
        <f t="shared" si="9"/>
        <v>41.625</v>
      </c>
      <c r="F83" s="7">
        <f t="shared" si="10"/>
        <v>-13.875</v>
      </c>
      <c r="G83" s="7">
        <f t="shared" si="11"/>
        <v>3.2066508313539195E-2</v>
      </c>
    </row>
    <row r="84" spans="1:7" ht="16" x14ac:dyDescent="0.2">
      <c r="A84" s="4">
        <v>10</v>
      </c>
      <c r="B84" s="4">
        <v>1716</v>
      </c>
      <c r="C84" s="7">
        <f t="shared" si="7"/>
        <v>52.5</v>
      </c>
      <c r="D84" s="7">
        <f t="shared" si="8"/>
        <v>114.75</v>
      </c>
      <c r="E84" s="7">
        <f t="shared" si="9"/>
        <v>-12.875</v>
      </c>
      <c r="F84" s="7">
        <f t="shared" si="10"/>
        <v>-112.6875</v>
      </c>
      <c r="G84" s="7">
        <f t="shared" si="11"/>
        <v>3.0594405594405596E-2</v>
      </c>
    </row>
    <row r="85" spans="1:7" ht="16" x14ac:dyDescent="0.2">
      <c r="A85" s="4">
        <v>11</v>
      </c>
      <c r="B85" s="4">
        <v>1789</v>
      </c>
      <c r="C85" s="7">
        <f t="shared" si="7"/>
        <v>283.5</v>
      </c>
      <c r="D85" s="7">
        <f t="shared" si="8"/>
        <v>-16</v>
      </c>
      <c r="E85" s="7">
        <f t="shared" si="9"/>
        <v>-183.75</v>
      </c>
      <c r="F85" s="7">
        <f t="shared" si="10"/>
        <v>19.625</v>
      </c>
      <c r="G85" s="7">
        <f t="shared" si="11"/>
        <v>0.15846841811067636</v>
      </c>
    </row>
    <row r="86" spans="1:7" ht="16" x14ac:dyDescent="0.2">
      <c r="A86" s="4">
        <v>12</v>
      </c>
      <c r="B86" s="4">
        <v>2283</v>
      </c>
      <c r="C86" s="7">
        <f t="shared" si="7"/>
        <v>20.5</v>
      </c>
      <c r="D86" s="7">
        <f t="shared" si="8"/>
        <v>-252.75</v>
      </c>
      <c r="E86" s="7">
        <f t="shared" si="9"/>
        <v>26.375</v>
      </c>
      <c r="F86" s="7">
        <f t="shared" si="10"/>
        <v>195.3125</v>
      </c>
      <c r="G86" s="7">
        <f t="shared" si="11"/>
        <v>8.9794130530004377E-3</v>
      </c>
    </row>
    <row r="87" spans="1:7" ht="16" x14ac:dyDescent="0.2">
      <c r="A87" s="4" t="s">
        <v>27</v>
      </c>
      <c r="B87" s="4">
        <v>1830</v>
      </c>
      <c r="C87" s="7">
        <f t="shared" si="7"/>
        <v>-222</v>
      </c>
      <c r="D87" s="7">
        <f t="shared" si="8"/>
        <v>36.75</v>
      </c>
      <c r="E87" s="7">
        <f t="shared" si="9"/>
        <v>206.875</v>
      </c>
      <c r="F87" s="7">
        <f t="shared" si="10"/>
        <v>-28.9375</v>
      </c>
      <c r="G87" s="7">
        <f t="shared" si="11"/>
        <v>-0.12131147540983607</v>
      </c>
    </row>
    <row r="88" spans="1:7" ht="16" x14ac:dyDescent="0.2">
      <c r="A88" s="4">
        <v>2</v>
      </c>
      <c r="B88" s="4">
        <v>1839</v>
      </c>
      <c r="C88" s="7">
        <f t="shared" si="7"/>
        <v>94</v>
      </c>
      <c r="D88" s="7">
        <f t="shared" si="8"/>
        <v>161</v>
      </c>
      <c r="E88" s="7">
        <f t="shared" si="9"/>
        <v>-31.5</v>
      </c>
      <c r="F88" s="7">
        <f t="shared" si="10"/>
        <v>-140.25</v>
      </c>
      <c r="G88" s="7">
        <f t="shared" si="11"/>
        <v>5.1114736269711802E-2</v>
      </c>
    </row>
    <row r="89" spans="1:7" ht="16" x14ac:dyDescent="0.2">
      <c r="A89" s="4">
        <v>3</v>
      </c>
      <c r="B89" s="4">
        <v>2018</v>
      </c>
      <c r="C89" s="7">
        <f t="shared" si="7"/>
        <v>100</v>
      </c>
      <c r="D89" s="7">
        <f t="shared" si="8"/>
        <v>-26.25</v>
      </c>
      <c r="E89" s="7">
        <f t="shared" si="9"/>
        <v>-73.625</v>
      </c>
      <c r="F89" s="7">
        <f t="shared" si="10"/>
        <v>29.6875</v>
      </c>
      <c r="G89" s="7">
        <f t="shared" si="11"/>
        <v>4.9554013875123884E-2</v>
      </c>
    </row>
    <row r="90" spans="1:7" ht="16" x14ac:dyDescent="0.2">
      <c r="A90" s="4">
        <v>4</v>
      </c>
      <c r="B90" s="4">
        <v>2039</v>
      </c>
      <c r="C90" s="7">
        <f t="shared" si="7"/>
        <v>41.5</v>
      </c>
      <c r="D90" s="7">
        <f t="shared" si="8"/>
        <v>13.75</v>
      </c>
      <c r="E90" s="7">
        <f t="shared" si="9"/>
        <v>27.875</v>
      </c>
      <c r="F90" s="7">
        <f t="shared" si="10"/>
        <v>17.125</v>
      </c>
      <c r="G90" s="7">
        <f t="shared" si="11"/>
        <v>2.0353114271701816E-2</v>
      </c>
    </row>
    <row r="91" spans="1:7" ht="16" x14ac:dyDescent="0.2">
      <c r="A91" s="4">
        <v>5</v>
      </c>
      <c r="B91" s="4">
        <v>2101</v>
      </c>
      <c r="C91" s="7">
        <f t="shared" si="7"/>
        <v>127.5</v>
      </c>
      <c r="D91" s="7">
        <f t="shared" si="8"/>
        <v>29.5</v>
      </c>
      <c r="E91" s="7">
        <f t="shared" si="9"/>
        <v>-39.375</v>
      </c>
      <c r="F91" s="7">
        <f t="shared" si="10"/>
        <v>-29.8125</v>
      </c>
      <c r="G91" s="7">
        <f t="shared" si="11"/>
        <v>6.06853879105188E-2</v>
      </c>
    </row>
    <row r="92" spans="1:7" ht="16" x14ac:dyDescent="0.2">
      <c r="A92" s="4">
        <v>6</v>
      </c>
      <c r="B92" s="4">
        <v>2294</v>
      </c>
      <c r="C92" s="7">
        <f t="shared" si="7"/>
        <v>100.5</v>
      </c>
      <c r="D92" s="7">
        <f t="shared" si="8"/>
        <v>-65</v>
      </c>
      <c r="E92" s="7">
        <f t="shared" si="9"/>
        <v>-31.75</v>
      </c>
      <c r="F92" s="7">
        <f t="shared" si="10"/>
        <v>44.75</v>
      </c>
      <c r="G92" s="7">
        <f t="shared" si="11"/>
        <v>4.3809938971229291E-2</v>
      </c>
    </row>
    <row r="93" spans="1:7" ht="16" x14ac:dyDescent="0.2">
      <c r="A93" s="4">
        <v>7</v>
      </c>
      <c r="B93" s="4">
        <v>2302</v>
      </c>
      <c r="C93" s="7">
        <f t="shared" si="7"/>
        <v>-2.5</v>
      </c>
      <c r="D93" s="7">
        <f t="shared" si="8"/>
        <v>-34</v>
      </c>
      <c r="E93" s="7">
        <f t="shared" si="9"/>
        <v>50.125</v>
      </c>
      <c r="F93" s="7">
        <f t="shared" si="10"/>
        <v>29.125</v>
      </c>
      <c r="G93" s="7">
        <f t="shared" si="11"/>
        <v>-1.0860121633362294E-3</v>
      </c>
    </row>
    <row r="94" spans="1:7" ht="16" x14ac:dyDescent="0.2">
      <c r="A94" s="4">
        <v>8</v>
      </c>
      <c r="B94" s="4">
        <v>2289</v>
      </c>
      <c r="C94" s="7">
        <f t="shared" si="7"/>
        <v>32.5</v>
      </c>
      <c r="D94" s="7">
        <f t="shared" si="8"/>
        <v>35.25</v>
      </c>
      <c r="E94" s="7">
        <f t="shared" si="9"/>
        <v>26.5</v>
      </c>
      <c r="F94" s="7">
        <f t="shared" si="10"/>
        <v>-4.875</v>
      </c>
      <c r="G94" s="7">
        <f t="shared" si="11"/>
        <v>1.419833988641328E-2</v>
      </c>
    </row>
    <row r="95" spans="1:7" ht="16" x14ac:dyDescent="0.2">
      <c r="A95" s="4">
        <v>9</v>
      </c>
      <c r="B95" s="4">
        <v>2367</v>
      </c>
      <c r="C95" s="7">
        <f t="shared" si="7"/>
        <v>68</v>
      </c>
      <c r="D95" s="7">
        <f t="shared" si="8"/>
        <v>19</v>
      </c>
      <c r="E95" s="7">
        <f t="shared" si="9"/>
        <v>40.375</v>
      </c>
      <c r="F95" s="7">
        <f t="shared" si="10"/>
        <v>-12.75</v>
      </c>
      <c r="G95" s="7">
        <f t="shared" si="11"/>
        <v>2.8728348119983101E-2</v>
      </c>
    </row>
    <row r="96" spans="1:7" ht="16" x14ac:dyDescent="0.2">
      <c r="A96" s="4">
        <v>10</v>
      </c>
      <c r="B96" s="4">
        <v>2425</v>
      </c>
      <c r="C96" s="7">
        <f t="shared" si="7"/>
        <v>70.5</v>
      </c>
      <c r="D96" s="7">
        <f t="shared" si="8"/>
        <v>116</v>
      </c>
      <c r="E96" s="7">
        <f t="shared" si="9"/>
        <v>1</v>
      </c>
      <c r="F96" s="7">
        <f t="shared" si="10"/>
        <v>-109.8125</v>
      </c>
      <c r="G96" s="7">
        <f t="shared" si="11"/>
        <v>2.9072164948453608E-2</v>
      </c>
    </row>
    <row r="97" spans="1:7" ht="16" x14ac:dyDescent="0.2">
      <c r="A97" s="4">
        <v>11</v>
      </c>
      <c r="B97" s="4">
        <v>2508</v>
      </c>
      <c r="C97" s="7">
        <f t="shared" si="7"/>
        <v>300</v>
      </c>
      <c r="D97" s="7">
        <f t="shared" si="8"/>
        <v>21</v>
      </c>
      <c r="E97" s="7">
        <f t="shared" si="9"/>
        <v>-179.25</v>
      </c>
      <c r="F97" s="7">
        <f t="shared" si="10"/>
        <v>-5.375</v>
      </c>
      <c r="G97" s="7">
        <f t="shared" si="11"/>
        <v>0.11961722488038277</v>
      </c>
    </row>
    <row r="98" spans="1:7" ht="16" x14ac:dyDescent="0.2">
      <c r="A98" s="4">
        <v>12</v>
      </c>
      <c r="B98" s="4">
        <v>3025</v>
      </c>
      <c r="C98" s="7">
        <f t="shared" si="7"/>
        <v>112.5</v>
      </c>
      <c r="D98" s="7">
        <f t="shared" si="8"/>
        <v>-242.5</v>
      </c>
      <c r="E98" s="7">
        <f t="shared" si="9"/>
        <v>-9.75</v>
      </c>
      <c r="F98" s="7">
        <f t="shared" si="10"/>
        <v>190.125</v>
      </c>
      <c r="G98" s="7">
        <f t="shared" si="11"/>
        <v>3.71900826446281E-2</v>
      </c>
    </row>
    <row r="99" spans="1:7" ht="16" x14ac:dyDescent="0.2">
      <c r="A99" s="4" t="s">
        <v>26</v>
      </c>
      <c r="B99" s="4">
        <v>2733</v>
      </c>
      <c r="C99" s="7">
        <f t="shared" si="7"/>
        <v>-185</v>
      </c>
      <c r="D99" s="7">
        <f t="shared" si="8"/>
        <v>1.5</v>
      </c>
      <c r="E99" s="7">
        <f t="shared" si="9"/>
        <v>201</v>
      </c>
      <c r="F99" s="7">
        <f t="shared" si="10"/>
        <v>-4.3125</v>
      </c>
      <c r="G99" s="7">
        <f t="shared" si="11"/>
        <v>-6.7691181851445292E-2</v>
      </c>
    </row>
    <row r="100" spans="1:7" ht="16" x14ac:dyDescent="0.2">
      <c r="A100" s="4">
        <v>2</v>
      </c>
      <c r="B100" s="4">
        <v>2655</v>
      </c>
      <c r="C100" s="7">
        <f t="shared" si="7"/>
        <v>115.5</v>
      </c>
      <c r="D100" s="7">
        <f t="shared" si="8"/>
        <v>159.5</v>
      </c>
      <c r="E100" s="7">
        <f t="shared" si="9"/>
        <v>-18.375</v>
      </c>
      <c r="F100" s="7">
        <f t="shared" si="10"/>
        <v>-134.5625</v>
      </c>
      <c r="G100" s="7">
        <f t="shared" si="11"/>
        <v>4.3502824858757061E-2</v>
      </c>
    </row>
    <row r="101" spans="1:7" ht="16" x14ac:dyDescent="0.2">
      <c r="A101" s="4">
        <v>3</v>
      </c>
      <c r="B101" s="4">
        <v>2964</v>
      </c>
      <c r="C101" s="7">
        <f t="shared" si="7"/>
        <v>134</v>
      </c>
      <c r="D101" s="7">
        <f t="shared" si="8"/>
        <v>-35.25</v>
      </c>
      <c r="E101" s="7">
        <f t="shared" si="9"/>
        <v>-68.125</v>
      </c>
      <c r="F101" s="7">
        <f t="shared" si="10"/>
        <v>31.75</v>
      </c>
      <c r="G101" s="7">
        <f t="shared" si="11"/>
        <v>4.520917678812416E-2</v>
      </c>
    </row>
    <row r="102" spans="1:7" ht="16" x14ac:dyDescent="0.2">
      <c r="A102" s="4">
        <v>4</v>
      </c>
      <c r="B102" s="4">
        <v>2923</v>
      </c>
      <c r="C102" s="7">
        <f t="shared" si="7"/>
        <v>45</v>
      </c>
      <c r="D102" s="7">
        <f t="shared" si="8"/>
        <v>23.25</v>
      </c>
      <c r="E102" s="7">
        <f t="shared" si="9"/>
        <v>45.125</v>
      </c>
      <c r="F102" s="7">
        <f t="shared" si="10"/>
        <v>11.4375</v>
      </c>
      <c r="G102" s="7">
        <f t="shared" si="11"/>
        <v>1.5395141977420458E-2</v>
      </c>
    </row>
    <row r="103" spans="1:7" ht="16" x14ac:dyDescent="0.2">
      <c r="A103" s="4">
        <v>5</v>
      </c>
      <c r="B103" s="4">
        <v>3054</v>
      </c>
      <c r="C103" s="7">
        <f t="shared" si="7"/>
        <v>180.5</v>
      </c>
      <c r="D103" s="7">
        <f t="shared" si="8"/>
        <v>55</v>
      </c>
      <c r="E103" s="7">
        <f t="shared" si="9"/>
        <v>-45.25</v>
      </c>
      <c r="F103" s="7">
        <f t="shared" si="10"/>
        <v>-53.125</v>
      </c>
      <c r="G103" s="7">
        <f t="shared" si="11"/>
        <v>5.9102815979043877E-2</v>
      </c>
    </row>
    <row r="104" spans="1:7" ht="16" x14ac:dyDescent="0.2">
      <c r="A104" s="4">
        <v>6</v>
      </c>
      <c r="B104" s="4">
        <v>3284</v>
      </c>
      <c r="C104" s="7">
        <f t="shared" si="7"/>
        <v>155</v>
      </c>
      <c r="D104" s="7">
        <f t="shared" si="8"/>
        <v>-67.25</v>
      </c>
      <c r="E104" s="7">
        <f t="shared" si="9"/>
        <v>-61.125</v>
      </c>
      <c r="F104" s="7">
        <f t="shared" si="10"/>
        <v>42.375</v>
      </c>
      <c r="G104" s="7">
        <f t="shared" si="11"/>
        <v>4.7198538367844094E-2</v>
      </c>
    </row>
    <row r="105" spans="1:7" ht="16" x14ac:dyDescent="0.2">
      <c r="A105" s="4">
        <v>7</v>
      </c>
      <c r="B105" s="4">
        <v>3364</v>
      </c>
      <c r="C105" s="7">
        <f t="shared" si="7"/>
        <v>46</v>
      </c>
      <c r="D105" s="7">
        <f t="shared" si="8"/>
        <v>-67.25</v>
      </c>
      <c r="E105" s="7">
        <f t="shared" si="9"/>
        <v>39.5</v>
      </c>
      <c r="F105" s="7">
        <f t="shared" si="10"/>
        <v>55.625</v>
      </c>
      <c r="G105" s="7">
        <f t="shared" si="11"/>
        <v>1.3674197384066587E-2</v>
      </c>
    </row>
    <row r="106" spans="1:7" ht="16" x14ac:dyDescent="0.2">
      <c r="A106" s="4">
        <v>8</v>
      </c>
      <c r="B106" s="4">
        <v>3376</v>
      </c>
      <c r="C106" s="7">
        <f t="shared" si="7"/>
        <v>20.5</v>
      </c>
      <c r="D106" s="7">
        <f t="shared" si="8"/>
        <v>11.75</v>
      </c>
      <c r="E106" s="7">
        <f t="shared" si="9"/>
        <v>50.125</v>
      </c>
      <c r="F106" s="7">
        <f t="shared" si="10"/>
        <v>32.75</v>
      </c>
      <c r="G106" s="7">
        <f t="shared" si="11"/>
        <v>6.0722748815165879E-3</v>
      </c>
    </row>
    <row r="107" spans="1:7" ht="16" x14ac:dyDescent="0.2">
      <c r="A107" s="4">
        <v>9</v>
      </c>
      <c r="B107" s="4">
        <v>3405</v>
      </c>
      <c r="C107" s="7">
        <f t="shared" si="7"/>
        <v>69.5</v>
      </c>
      <c r="D107" s="7">
        <f t="shared" si="8"/>
        <v>33</v>
      </c>
      <c r="E107" s="7">
        <f t="shared" si="9"/>
        <v>105</v>
      </c>
      <c r="F107" s="7">
        <f t="shared" si="10"/>
        <v>-32.75</v>
      </c>
      <c r="G107" s="7">
        <f t="shared" si="11"/>
        <v>2.0411160058737152E-2</v>
      </c>
    </row>
    <row r="108" spans="1:7" ht="16" x14ac:dyDescent="0.2">
      <c r="A108" s="4">
        <v>10</v>
      </c>
      <c r="B108" s="4">
        <v>3515</v>
      </c>
      <c r="C108" s="7">
        <f t="shared" si="7"/>
        <v>86.5</v>
      </c>
      <c r="D108" s="7">
        <f t="shared" si="8"/>
        <v>221.75</v>
      </c>
      <c r="E108" s="7">
        <f t="shared" si="9"/>
        <v>-15.375</v>
      </c>
      <c r="F108" s="7">
        <f t="shared" si="10"/>
        <v>-223.0625</v>
      </c>
      <c r="G108" s="7">
        <f t="shared" si="11"/>
        <v>2.4608819345661451E-2</v>
      </c>
    </row>
    <row r="109" spans="1:7" ht="16" x14ac:dyDescent="0.2">
      <c r="A109" s="4">
        <v>11</v>
      </c>
      <c r="B109" s="4">
        <v>3578</v>
      </c>
      <c r="C109" s="7">
        <f t="shared" si="7"/>
        <v>513</v>
      </c>
      <c r="D109" s="7">
        <f t="shared" si="8"/>
        <v>2.25</v>
      </c>
      <c r="E109" s="7">
        <f t="shared" si="9"/>
        <v>-341.125</v>
      </c>
      <c r="F109" s="7">
        <f t="shared" si="10"/>
        <v>12.6875</v>
      </c>
      <c r="G109" s="7">
        <f t="shared" si="11"/>
        <v>0.14337618781442146</v>
      </c>
    </row>
    <row r="110" spans="1:7" ht="16" x14ac:dyDescent="0.2">
      <c r="A110" s="4">
        <v>12</v>
      </c>
      <c r="B110" s="4">
        <v>4541</v>
      </c>
      <c r="C110" s="7">
        <f t="shared" si="7"/>
        <v>91</v>
      </c>
      <c r="D110" s="7">
        <f t="shared" si="8"/>
        <v>-460.5</v>
      </c>
      <c r="E110" s="7">
        <f t="shared" si="9"/>
        <v>10</v>
      </c>
      <c r="F110" s="7">
        <f t="shared" si="10"/>
        <v>360.75</v>
      </c>
      <c r="G110" s="7">
        <f t="shared" si="11"/>
        <v>2.0039638846069147E-2</v>
      </c>
    </row>
    <row r="111" spans="1:7" ht="16" x14ac:dyDescent="0.2">
      <c r="A111" s="4" t="s">
        <v>25</v>
      </c>
      <c r="B111" s="4">
        <v>3760</v>
      </c>
      <c r="C111" s="7">
        <f t="shared" si="7"/>
        <v>-408</v>
      </c>
      <c r="D111" s="7">
        <f t="shared" si="8"/>
        <v>22.25</v>
      </c>
      <c r="E111" s="7">
        <f t="shared" si="9"/>
        <v>380.375</v>
      </c>
      <c r="F111" s="7">
        <f t="shared" si="10"/>
        <v>-17.75</v>
      </c>
      <c r="G111" s="7">
        <f t="shared" si="11"/>
        <v>-0.10851063829787234</v>
      </c>
    </row>
    <row r="112" spans="1:7" ht="16" x14ac:dyDescent="0.2">
      <c r="A112" s="4">
        <v>2</v>
      </c>
      <c r="B112" s="4">
        <v>3725</v>
      </c>
      <c r="C112" s="7">
        <f t="shared" si="7"/>
        <v>135.5</v>
      </c>
      <c r="D112" s="7">
        <f t="shared" si="8"/>
        <v>300.25</v>
      </c>
      <c r="E112" s="7">
        <f t="shared" si="9"/>
        <v>-25.5</v>
      </c>
      <c r="F112" s="7">
        <f t="shared" si="10"/>
        <v>-267.4375</v>
      </c>
      <c r="G112" s="7">
        <f t="shared" si="11"/>
        <v>3.6375838926174499E-2</v>
      </c>
    </row>
    <row r="113" spans="1:7" ht="16" x14ac:dyDescent="0.2">
      <c r="A113" s="4">
        <v>3</v>
      </c>
      <c r="B113" s="4">
        <v>4031</v>
      </c>
      <c r="C113" s="7">
        <f t="shared" si="7"/>
        <v>192.5</v>
      </c>
      <c r="D113" s="7">
        <f t="shared" si="8"/>
        <v>-28.75</v>
      </c>
      <c r="E113" s="7">
        <f t="shared" si="9"/>
        <v>-154.5</v>
      </c>
      <c r="F113" s="7">
        <f t="shared" si="10"/>
        <v>35.8125</v>
      </c>
      <c r="G113" s="7">
        <f t="shared" si="11"/>
        <v>4.7754899528652937E-2</v>
      </c>
    </row>
    <row r="114" spans="1:7" ht="16" x14ac:dyDescent="0.2">
      <c r="A114" s="4">
        <v>4</v>
      </c>
      <c r="B114" s="4">
        <v>4110</v>
      </c>
      <c r="C114" s="7">
        <f t="shared" si="7"/>
        <v>78</v>
      </c>
      <c r="D114" s="7">
        <f t="shared" si="8"/>
        <v>-8.75</v>
      </c>
      <c r="E114" s="7">
        <f t="shared" si="9"/>
        <v>46.125</v>
      </c>
      <c r="F114" s="7">
        <f t="shared" si="10"/>
        <v>60.75</v>
      </c>
      <c r="G114" s="7">
        <f t="shared" si="11"/>
        <v>1.8978102189781021E-2</v>
      </c>
    </row>
    <row r="115" spans="1:7" ht="16" x14ac:dyDescent="0.2">
      <c r="A115" s="4">
        <v>5</v>
      </c>
      <c r="B115" s="4">
        <v>4187</v>
      </c>
      <c r="C115" s="7">
        <f t="shared" si="7"/>
        <v>175</v>
      </c>
      <c r="D115" s="7">
        <f t="shared" si="8"/>
        <v>63.5</v>
      </c>
      <c r="E115" s="7">
        <f t="shared" si="9"/>
        <v>-33</v>
      </c>
      <c r="F115" s="7">
        <f t="shared" si="10"/>
        <v>-69.3125</v>
      </c>
      <c r="G115" s="7">
        <f t="shared" si="11"/>
        <v>4.179603534750418E-2</v>
      </c>
    </row>
    <row r="116" spans="1:7" ht="16" x14ac:dyDescent="0.2">
      <c r="A116" s="4">
        <v>6</v>
      </c>
      <c r="B116" s="4">
        <v>4460</v>
      </c>
      <c r="C116" s="7">
        <f t="shared" si="7"/>
        <v>205</v>
      </c>
      <c r="D116" s="7">
        <f t="shared" si="8"/>
        <v>-74.75</v>
      </c>
      <c r="E116" s="7">
        <f t="shared" si="9"/>
        <v>-92.5</v>
      </c>
      <c r="F116" s="7">
        <f t="shared" si="10"/>
        <v>40.4375</v>
      </c>
      <c r="G116" s="7">
        <f t="shared" si="11"/>
        <v>4.5964125560538117E-2</v>
      </c>
    </row>
    <row r="117" spans="1:7" ht="16" x14ac:dyDescent="0.2">
      <c r="A117" s="4">
        <v>7</v>
      </c>
      <c r="B117" s="4">
        <v>4597</v>
      </c>
      <c r="C117" s="7">
        <f t="shared" si="7"/>
        <v>25.5</v>
      </c>
      <c r="D117" s="7">
        <f t="shared" si="8"/>
        <v>-121.5</v>
      </c>
      <c r="E117" s="7">
        <f t="shared" si="9"/>
        <v>47.875</v>
      </c>
      <c r="F117" s="7">
        <f t="shared" si="10"/>
        <v>92.1875</v>
      </c>
      <c r="G117" s="7">
        <f t="shared" si="11"/>
        <v>5.5470959321296497E-3</v>
      </c>
    </row>
    <row r="118" spans="1:7" ht="16" x14ac:dyDescent="0.2">
      <c r="A118" s="4">
        <v>8</v>
      </c>
      <c r="B118" s="4">
        <v>4511</v>
      </c>
      <c r="C118" s="7">
        <f t="shared" si="7"/>
        <v>-38</v>
      </c>
      <c r="D118" s="7">
        <f t="shared" si="8"/>
        <v>21</v>
      </c>
      <c r="E118" s="7">
        <f t="shared" si="9"/>
        <v>91.875</v>
      </c>
      <c r="F118" s="7">
        <f t="shared" si="10"/>
        <v>30.625</v>
      </c>
      <c r="G118" s="7">
        <f t="shared" si="11"/>
        <v>-8.4238528042562631E-3</v>
      </c>
    </row>
    <row r="119" spans="1:7" ht="16" x14ac:dyDescent="0.2">
      <c r="A119" s="4">
        <v>9</v>
      </c>
      <c r="B119" s="4">
        <v>4521</v>
      </c>
      <c r="C119" s="7">
        <f t="shared" si="7"/>
        <v>67.5</v>
      </c>
      <c r="D119" s="7">
        <f t="shared" si="8"/>
        <v>62.25</v>
      </c>
      <c r="E119" s="7">
        <f t="shared" si="9"/>
        <v>109.125</v>
      </c>
      <c r="F119" s="7">
        <f t="shared" si="10"/>
        <v>-72.1875</v>
      </c>
      <c r="G119" s="7">
        <f t="shared" si="11"/>
        <v>1.4930325149303252E-2</v>
      </c>
    </row>
    <row r="120" spans="1:7" ht="16" x14ac:dyDescent="0.2">
      <c r="A120" s="4">
        <v>10</v>
      </c>
      <c r="B120" s="4">
        <v>4646</v>
      </c>
      <c r="C120" s="7">
        <f t="shared" si="7"/>
        <v>86.5</v>
      </c>
      <c r="D120" s="7">
        <f t="shared" si="8"/>
        <v>239.25</v>
      </c>
      <c r="E120" s="7">
        <f t="shared" si="9"/>
        <v>-52.5</v>
      </c>
      <c r="F120" s="7">
        <f t="shared" si="10"/>
        <v>-247.4375</v>
      </c>
      <c r="G120" s="7">
        <f t="shared" si="11"/>
        <v>1.8618166164442531E-2</v>
      </c>
    </row>
    <row r="121" spans="1:7" ht="16" x14ac:dyDescent="0.2">
      <c r="A121" s="4">
        <v>11</v>
      </c>
      <c r="B121" s="4">
        <v>4694</v>
      </c>
      <c r="C121" s="7">
        <f t="shared" si="7"/>
        <v>546</v>
      </c>
      <c r="D121" s="7">
        <f t="shared" si="8"/>
        <v>-42.75</v>
      </c>
      <c r="E121" s="7">
        <f t="shared" si="9"/>
        <v>-385.75</v>
      </c>
      <c r="F121" s="7">
        <f t="shared" si="10"/>
        <v>54.9375</v>
      </c>
      <c r="G121" s="7">
        <f t="shared" si="11"/>
        <v>0.11631870472944184</v>
      </c>
    </row>
    <row r="122" spans="1:7" ht="16" x14ac:dyDescent="0.2">
      <c r="A122" s="4">
        <v>12</v>
      </c>
      <c r="B122" s="4">
        <v>5738</v>
      </c>
      <c r="C122" s="7">
        <f t="shared" si="7"/>
        <v>1</v>
      </c>
      <c r="D122" s="7">
        <f t="shared" si="8"/>
        <v>-532.25</v>
      </c>
      <c r="E122" s="7">
        <f t="shared" si="9"/>
        <v>57.375</v>
      </c>
      <c r="F122" s="7">
        <f t="shared" si="10"/>
        <v>415.6875</v>
      </c>
      <c r="G122" s="7">
        <f t="shared" si="11"/>
        <v>1.7427675148135239E-4</v>
      </c>
    </row>
    <row r="123" spans="1:7" ht="16" x14ac:dyDescent="0.2">
      <c r="A123" s="4" t="s">
        <v>24</v>
      </c>
      <c r="B123" s="4">
        <v>4696</v>
      </c>
      <c r="C123" s="7">
        <f t="shared" si="7"/>
        <v>-518.5</v>
      </c>
      <c r="D123" s="7">
        <f t="shared" si="8"/>
        <v>72</v>
      </c>
      <c r="E123" s="7">
        <f t="shared" si="9"/>
        <v>445.625</v>
      </c>
      <c r="F123" s="7">
        <f t="shared" si="10"/>
        <v>-50.125</v>
      </c>
      <c r="G123" s="7">
        <f t="shared" si="11"/>
        <v>-0.11041311754684838</v>
      </c>
    </row>
    <row r="124" spans="1:7" ht="16" x14ac:dyDescent="0.2">
      <c r="A124" s="4">
        <v>2</v>
      </c>
      <c r="B124" s="4">
        <v>4701</v>
      </c>
      <c r="C124" s="7">
        <f t="shared" si="7"/>
        <v>145</v>
      </c>
      <c r="D124" s="7">
        <f t="shared" si="8"/>
        <v>359</v>
      </c>
      <c r="E124" s="7">
        <f t="shared" si="9"/>
        <v>-42.875</v>
      </c>
      <c r="F124" s="7">
        <f t="shared" si="10"/>
        <v>-309.375</v>
      </c>
      <c r="G124" s="7">
        <f t="shared" si="11"/>
        <v>3.0844501169963838E-2</v>
      </c>
    </row>
    <row r="125" spans="1:7" ht="16" x14ac:dyDescent="0.2">
      <c r="A125" s="4">
        <v>3</v>
      </c>
      <c r="B125" s="4">
        <v>4986</v>
      </c>
      <c r="C125" s="7">
        <f t="shared" si="7"/>
        <v>199.5</v>
      </c>
      <c r="D125" s="7">
        <f t="shared" si="8"/>
        <v>-13.75</v>
      </c>
      <c r="E125" s="7">
        <f t="shared" si="9"/>
        <v>-173.125</v>
      </c>
      <c r="F125" s="7">
        <f t="shared" si="10"/>
        <v>34.8125</v>
      </c>
      <c r="G125" s="7">
        <f t="shared" si="11"/>
        <v>4.0012033694344161E-2</v>
      </c>
    </row>
    <row r="126" spans="1:7" ht="16" x14ac:dyDescent="0.2">
      <c r="A126" s="4">
        <v>4</v>
      </c>
      <c r="B126" s="4">
        <v>5100</v>
      </c>
      <c r="C126" s="7">
        <f t="shared" si="7"/>
        <v>117.5</v>
      </c>
      <c r="D126" s="7">
        <f t="shared" si="8"/>
        <v>12.75</v>
      </c>
      <c r="E126" s="7">
        <f t="shared" si="9"/>
        <v>26.75</v>
      </c>
      <c r="F126" s="7">
        <f t="shared" si="10"/>
        <v>51.5625</v>
      </c>
      <c r="G126" s="7">
        <f t="shared" si="11"/>
        <v>2.3039215686274511E-2</v>
      </c>
    </row>
    <row r="127" spans="1:7" ht="16" x14ac:dyDescent="0.2">
      <c r="A127" s="4">
        <v>5</v>
      </c>
      <c r="B127" s="4">
        <v>5221</v>
      </c>
      <c r="C127" s="7">
        <f t="shared" si="7"/>
        <v>225</v>
      </c>
      <c r="D127" s="7">
        <f t="shared" si="8"/>
        <v>39.75</v>
      </c>
      <c r="E127" s="7">
        <f t="shared" si="9"/>
        <v>-70</v>
      </c>
      <c r="F127" s="7">
        <f t="shared" si="10"/>
        <v>-51.625</v>
      </c>
      <c r="G127" s="7">
        <f t="shared" si="11"/>
        <v>4.30951924918598E-2</v>
      </c>
    </row>
    <row r="128" spans="1:7" ht="16" x14ac:dyDescent="0.2">
      <c r="A128" s="4">
        <v>6</v>
      </c>
      <c r="B128" s="4">
        <v>5550</v>
      </c>
      <c r="C128" s="7">
        <f t="shared" si="7"/>
        <v>197</v>
      </c>
      <c r="D128" s="7">
        <f t="shared" si="8"/>
        <v>-127.25</v>
      </c>
      <c r="E128" s="7">
        <f t="shared" si="9"/>
        <v>-76.5</v>
      </c>
      <c r="F128" s="7">
        <f t="shared" si="10"/>
        <v>93.8125</v>
      </c>
      <c r="G128" s="7">
        <f t="shared" si="11"/>
        <v>3.5495495495495494E-2</v>
      </c>
    </row>
    <row r="129" spans="1:7" ht="16" x14ac:dyDescent="0.2">
      <c r="A129" s="4">
        <v>7</v>
      </c>
      <c r="B129" s="4">
        <v>5615</v>
      </c>
      <c r="C129" s="7">
        <f t="shared" si="7"/>
        <v>-29.5</v>
      </c>
      <c r="D129" s="7">
        <f t="shared" si="8"/>
        <v>-113.25</v>
      </c>
      <c r="E129" s="7">
        <f t="shared" si="9"/>
        <v>117.625</v>
      </c>
      <c r="F129" s="7">
        <f t="shared" si="10"/>
        <v>97.375</v>
      </c>
      <c r="G129" s="7">
        <f t="shared" si="11"/>
        <v>-5.2537845057880677E-3</v>
      </c>
    </row>
    <row r="130" spans="1:7" ht="16" x14ac:dyDescent="0.2">
      <c r="A130" s="4">
        <v>8</v>
      </c>
      <c r="B130" s="4">
        <v>5491</v>
      </c>
      <c r="C130" s="7">
        <f t="shared" si="7"/>
        <v>-29.5</v>
      </c>
      <c r="D130" s="7">
        <f t="shared" si="8"/>
        <v>108</v>
      </c>
      <c r="E130" s="7">
        <f t="shared" si="9"/>
        <v>118.25</v>
      </c>
      <c r="F130" s="7">
        <f t="shared" si="10"/>
        <v>-16.625</v>
      </c>
      <c r="G130" s="7">
        <f t="shared" si="11"/>
        <v>-5.3724276088144233E-3</v>
      </c>
    </row>
    <row r="131" spans="1:7" ht="16" x14ac:dyDescent="0.2">
      <c r="A131" s="4">
        <v>9</v>
      </c>
      <c r="B131" s="4">
        <v>5556</v>
      </c>
      <c r="C131" s="7">
        <f t="shared" si="7"/>
        <v>186.5</v>
      </c>
      <c r="D131" s="7">
        <f t="shared" si="8"/>
        <v>123.25</v>
      </c>
      <c r="E131" s="7">
        <f t="shared" si="9"/>
        <v>84.375</v>
      </c>
      <c r="F131" s="7">
        <f t="shared" si="10"/>
        <v>-120.6875</v>
      </c>
      <c r="G131" s="7">
        <f t="shared" si="11"/>
        <v>3.3567314614830812E-2</v>
      </c>
    </row>
    <row r="132" spans="1:7" ht="16" x14ac:dyDescent="0.2">
      <c r="A132" s="4">
        <v>10</v>
      </c>
      <c r="B132" s="4">
        <v>5864</v>
      </c>
      <c r="C132" s="7">
        <f t="shared" si="7"/>
        <v>217</v>
      </c>
      <c r="D132" s="7">
        <f t="shared" si="8"/>
        <v>276.75</v>
      </c>
      <c r="E132" s="7">
        <f t="shared" si="9"/>
        <v>-123.125</v>
      </c>
      <c r="F132" s="7">
        <f t="shared" si="10"/>
        <v>-279.0625</v>
      </c>
      <c r="G132" s="7">
        <f t="shared" si="11"/>
        <v>3.7005457025920875E-2</v>
      </c>
    </row>
    <row r="133" spans="1:7" ht="16" x14ac:dyDescent="0.2">
      <c r="A133" s="4">
        <v>11</v>
      </c>
      <c r="B133" s="4">
        <v>5990</v>
      </c>
      <c r="C133" s="7">
        <f t="shared" si="7"/>
        <v>740</v>
      </c>
      <c r="D133" s="7">
        <f t="shared" si="8"/>
        <v>-123</v>
      </c>
      <c r="E133" s="7">
        <f t="shared" si="9"/>
        <v>-473.75</v>
      </c>
      <c r="F133" s="7">
        <f t="shared" si="10"/>
        <v>126.9375</v>
      </c>
      <c r="G133" s="7">
        <f t="shared" si="11"/>
        <v>0.12353923205342238</v>
      </c>
    </row>
    <row r="134" spans="1:7" ht="16" x14ac:dyDescent="0.2">
      <c r="A134" s="4">
        <v>12</v>
      </c>
      <c r="B134" s="4">
        <v>7344</v>
      </c>
      <c r="C134" s="7">
        <f t="shared" si="7"/>
        <v>-29</v>
      </c>
      <c r="D134" s="7">
        <f t="shared" si="8"/>
        <v>-670.75</v>
      </c>
      <c r="E134" s="7">
        <f t="shared" si="9"/>
        <v>130.75</v>
      </c>
      <c r="F134" s="7">
        <f t="shared" si="10"/>
        <v>498.9375</v>
      </c>
      <c r="G134" s="7">
        <f t="shared" si="11"/>
        <v>-3.9488017429193901E-3</v>
      </c>
    </row>
    <row r="135" spans="1:7" ht="16" x14ac:dyDescent="0.2">
      <c r="A135" s="4" t="s">
        <v>23</v>
      </c>
      <c r="B135" s="4">
        <v>5932</v>
      </c>
      <c r="C135" s="7">
        <f t="shared" si="7"/>
        <v>-601.5</v>
      </c>
      <c r="D135" s="7">
        <f t="shared" si="8"/>
        <v>138.5</v>
      </c>
      <c r="E135" s="7">
        <f t="shared" si="9"/>
        <v>524.125</v>
      </c>
      <c r="F135" s="7">
        <f t="shared" si="10"/>
        <v>-125</v>
      </c>
      <c r="G135" s="7">
        <f t="shared" si="11"/>
        <v>-0.10139919082939987</v>
      </c>
    </row>
    <row r="136" spans="1:7" ht="16" x14ac:dyDescent="0.2">
      <c r="A136" s="4">
        <v>2</v>
      </c>
      <c r="B136" s="4">
        <v>6141</v>
      </c>
      <c r="C136" s="7">
        <f t="shared" si="7"/>
        <v>248</v>
      </c>
      <c r="D136" s="7">
        <f t="shared" si="8"/>
        <v>377.5</v>
      </c>
      <c r="E136" s="7">
        <f t="shared" si="9"/>
        <v>-119.25</v>
      </c>
      <c r="F136" s="7">
        <f t="shared" si="10"/>
        <v>-340.9375</v>
      </c>
      <c r="G136" s="7">
        <f t="shared" si="11"/>
        <v>4.038430223090702E-2</v>
      </c>
    </row>
    <row r="137" spans="1:7" ht="16" x14ac:dyDescent="0.2">
      <c r="A137" s="4">
        <v>3</v>
      </c>
      <c r="B137" s="4">
        <v>6428</v>
      </c>
      <c r="C137" s="7">
        <f t="shared" si="7"/>
        <v>153.5</v>
      </c>
      <c r="D137" s="7">
        <f t="shared" si="8"/>
        <v>-100</v>
      </c>
      <c r="E137" s="7">
        <f t="shared" si="9"/>
        <v>-157.75</v>
      </c>
      <c r="F137" s="7">
        <f t="shared" si="10"/>
        <v>107.25</v>
      </c>
      <c r="G137" s="7">
        <f t="shared" si="11"/>
        <v>2.3879900435594275E-2</v>
      </c>
    </row>
    <row r="138" spans="1:7" ht="16" x14ac:dyDescent="0.2">
      <c r="A138" s="4">
        <v>4</v>
      </c>
      <c r="B138" s="4">
        <v>6448</v>
      </c>
      <c r="C138" s="7">
        <f t="shared" si="7"/>
        <v>48</v>
      </c>
      <c r="D138" s="7">
        <f t="shared" si="8"/>
        <v>62</v>
      </c>
      <c r="E138" s="7">
        <f t="shared" si="9"/>
        <v>95.25</v>
      </c>
      <c r="F138" s="7">
        <f t="shared" si="10"/>
        <v>20.5625</v>
      </c>
      <c r="G138" s="7">
        <f t="shared" si="11"/>
        <v>7.4441687344913151E-3</v>
      </c>
    </row>
    <row r="139" spans="1:7" ht="16" x14ac:dyDescent="0.2">
      <c r="A139" s="4">
        <v>5</v>
      </c>
      <c r="B139" s="4">
        <v>6524</v>
      </c>
      <c r="C139" s="7">
        <f t="shared" si="7"/>
        <v>277.5</v>
      </c>
      <c r="D139" s="7">
        <f t="shared" si="8"/>
        <v>90.5</v>
      </c>
      <c r="E139" s="7">
        <f t="shared" si="9"/>
        <v>-116.625</v>
      </c>
      <c r="F139" s="7">
        <f t="shared" si="10"/>
        <v>-102.875</v>
      </c>
      <c r="G139" s="7">
        <f t="shared" si="11"/>
        <v>4.2535254445125688E-2</v>
      </c>
    </row>
    <row r="140" spans="1:7" ht="16" x14ac:dyDescent="0.2">
      <c r="A140" s="4">
        <v>6</v>
      </c>
      <c r="B140" s="4">
        <v>7003</v>
      </c>
      <c r="C140" s="7">
        <f t="shared" si="7"/>
        <v>229</v>
      </c>
      <c r="D140" s="7">
        <f t="shared" si="8"/>
        <v>-171.25</v>
      </c>
      <c r="E140" s="7">
        <f t="shared" si="9"/>
        <v>-110.5</v>
      </c>
      <c r="F140" s="7">
        <f t="shared" si="10"/>
        <v>111.4375</v>
      </c>
      <c r="G140" s="7">
        <f t="shared" si="11"/>
        <v>3.2700271312294728E-2</v>
      </c>
    </row>
    <row r="141" spans="1:7" ht="16" x14ac:dyDescent="0.2">
      <c r="A141" s="4">
        <v>7</v>
      </c>
      <c r="B141" s="4">
        <v>6982</v>
      </c>
      <c r="C141" s="7">
        <f t="shared" ref="C141:C204" si="12">(B142-B140)/2</f>
        <v>-65</v>
      </c>
      <c r="D141" s="7">
        <f t="shared" ref="D141:D204" si="13">(C142-C140)/2</f>
        <v>-130.5</v>
      </c>
      <c r="E141" s="7">
        <f t="shared" ref="E141:E204" si="14">(D142-D140)/2</f>
        <v>106.25</v>
      </c>
      <c r="F141" s="7">
        <f t="shared" ref="F141:F204" si="15">(E142-E140)/2</f>
        <v>99.875</v>
      </c>
      <c r="G141" s="7">
        <f t="shared" ref="G141:G204" si="16">C141/B141</f>
        <v>-9.3096533944428527E-3</v>
      </c>
    </row>
    <row r="142" spans="1:7" ht="16" x14ac:dyDescent="0.2">
      <c r="A142" s="4">
        <v>8</v>
      </c>
      <c r="B142" s="4">
        <v>6873</v>
      </c>
      <c r="C142" s="7">
        <f t="shared" si="12"/>
        <v>-32</v>
      </c>
      <c r="D142" s="7">
        <f t="shared" si="13"/>
        <v>41.25</v>
      </c>
      <c r="E142" s="7">
        <f t="shared" si="14"/>
        <v>89.25</v>
      </c>
      <c r="F142" s="7">
        <f t="shared" si="15"/>
        <v>52.5625</v>
      </c>
      <c r="G142" s="7">
        <f t="shared" si="16"/>
        <v>-4.6558998981521896E-3</v>
      </c>
    </row>
    <row r="143" spans="1:7" ht="16" x14ac:dyDescent="0.2">
      <c r="A143" s="4">
        <v>9</v>
      </c>
      <c r="B143" s="4">
        <v>6918</v>
      </c>
      <c r="C143" s="7">
        <f t="shared" si="12"/>
        <v>17.5</v>
      </c>
      <c r="D143" s="7">
        <f t="shared" si="13"/>
        <v>48</v>
      </c>
      <c r="E143" s="7">
        <f t="shared" si="14"/>
        <v>211.375</v>
      </c>
      <c r="F143" s="7">
        <f t="shared" si="15"/>
        <v>-45.875</v>
      </c>
      <c r="G143" s="7">
        <f t="shared" si="16"/>
        <v>2.5296328418618098E-3</v>
      </c>
    </row>
    <row r="144" spans="1:7" ht="16" x14ac:dyDescent="0.2">
      <c r="A144" s="4">
        <v>10</v>
      </c>
      <c r="B144" s="4">
        <v>6908</v>
      </c>
      <c r="C144" s="7">
        <f t="shared" si="12"/>
        <v>64</v>
      </c>
      <c r="D144" s="7">
        <f t="shared" si="13"/>
        <v>464</v>
      </c>
      <c r="E144" s="7">
        <f t="shared" si="14"/>
        <v>-2.5</v>
      </c>
      <c r="F144" s="7">
        <f t="shared" si="15"/>
        <v>-423.25</v>
      </c>
      <c r="G144" s="7">
        <f t="shared" si="16"/>
        <v>9.2646207295888818E-3</v>
      </c>
    </row>
    <row r="145" spans="1:7" ht="16" x14ac:dyDescent="0.2">
      <c r="A145" s="4">
        <v>11</v>
      </c>
      <c r="B145" s="4">
        <v>7046</v>
      </c>
      <c r="C145" s="7">
        <f t="shared" si="12"/>
        <v>945.5</v>
      </c>
      <c r="D145" s="7">
        <f t="shared" si="13"/>
        <v>43</v>
      </c>
      <c r="E145" s="7">
        <f t="shared" si="14"/>
        <v>-635.125</v>
      </c>
      <c r="F145" s="7">
        <f t="shared" si="15"/>
        <v>18.4375</v>
      </c>
      <c r="G145" s="7">
        <f t="shared" si="16"/>
        <v>0.13418961112688049</v>
      </c>
    </row>
    <row r="146" spans="1:7" ht="16" x14ac:dyDescent="0.2">
      <c r="A146" s="4">
        <v>12</v>
      </c>
      <c r="B146" s="4">
        <v>8799</v>
      </c>
      <c r="C146" s="7">
        <f t="shared" si="12"/>
        <v>150</v>
      </c>
      <c r="D146" s="7">
        <f t="shared" si="13"/>
        <v>-806.25</v>
      </c>
      <c r="E146" s="7">
        <f t="shared" si="14"/>
        <v>34.375</v>
      </c>
      <c r="F146" s="7">
        <f t="shared" si="15"/>
        <v>636.0625</v>
      </c>
      <c r="G146" s="7">
        <f t="shared" si="16"/>
        <v>1.7047391749062394E-2</v>
      </c>
    </row>
    <row r="147" spans="1:7" ht="16" x14ac:dyDescent="0.2">
      <c r="A147" s="4" t="s">
        <v>22</v>
      </c>
      <c r="B147" s="4">
        <v>7346</v>
      </c>
      <c r="C147" s="7">
        <f t="shared" si="12"/>
        <v>-667</v>
      </c>
      <c r="D147" s="7">
        <f t="shared" si="13"/>
        <v>111.75</v>
      </c>
      <c r="E147" s="7">
        <f t="shared" si="14"/>
        <v>637</v>
      </c>
      <c r="F147" s="7">
        <f t="shared" si="15"/>
        <v>-92.0625</v>
      </c>
      <c r="G147" s="7">
        <f t="shared" si="16"/>
        <v>-9.0797713041110811E-2</v>
      </c>
    </row>
    <row r="148" spans="1:7" ht="16" x14ac:dyDescent="0.2">
      <c r="A148" s="4">
        <v>2</v>
      </c>
      <c r="B148" s="4">
        <v>7465</v>
      </c>
      <c r="C148" s="7">
        <f t="shared" si="12"/>
        <v>373.5</v>
      </c>
      <c r="D148" s="7">
        <f t="shared" si="13"/>
        <v>467.75</v>
      </c>
      <c r="E148" s="7">
        <f t="shared" si="14"/>
        <v>-149.75</v>
      </c>
      <c r="F148" s="7">
        <f t="shared" si="15"/>
        <v>-429.3125</v>
      </c>
      <c r="G148" s="7">
        <f t="shared" si="16"/>
        <v>5.0033489618218352E-2</v>
      </c>
    </row>
    <row r="149" spans="1:7" ht="16" x14ac:dyDescent="0.2">
      <c r="A149" s="4">
        <v>3</v>
      </c>
      <c r="B149" s="4">
        <v>8093</v>
      </c>
      <c r="C149" s="7">
        <f t="shared" si="12"/>
        <v>268.5</v>
      </c>
      <c r="D149" s="7">
        <f t="shared" si="13"/>
        <v>-187.75</v>
      </c>
      <c r="E149" s="7">
        <f t="shared" si="14"/>
        <v>-221.625</v>
      </c>
      <c r="F149" s="7">
        <f t="shared" si="15"/>
        <v>157.1875</v>
      </c>
      <c r="G149" s="7">
        <f t="shared" si="16"/>
        <v>3.3176819473619175E-2</v>
      </c>
    </row>
    <row r="150" spans="1:7" ht="16" x14ac:dyDescent="0.2">
      <c r="A150" s="4">
        <v>4</v>
      </c>
      <c r="B150" s="4">
        <v>8002</v>
      </c>
      <c r="C150" s="7">
        <f t="shared" si="12"/>
        <v>-2</v>
      </c>
      <c r="D150" s="7">
        <f t="shared" si="13"/>
        <v>24.5</v>
      </c>
      <c r="E150" s="7">
        <f t="shared" si="14"/>
        <v>164.625</v>
      </c>
      <c r="F150" s="7">
        <f t="shared" si="15"/>
        <v>63.6875</v>
      </c>
      <c r="G150" s="7">
        <f t="shared" si="16"/>
        <v>-2.4993751562109475E-4</v>
      </c>
    </row>
    <row r="151" spans="1:7" ht="16" x14ac:dyDescent="0.2">
      <c r="A151" s="4">
        <v>5</v>
      </c>
      <c r="B151" s="4">
        <v>8089</v>
      </c>
      <c r="C151" s="7">
        <f t="shared" si="12"/>
        <v>317.5</v>
      </c>
      <c r="D151" s="7">
        <f t="shared" si="13"/>
        <v>141.5</v>
      </c>
      <c r="E151" s="7">
        <f t="shared" si="14"/>
        <v>-94.25</v>
      </c>
      <c r="F151" s="7">
        <f t="shared" si="15"/>
        <v>-141.6875</v>
      </c>
      <c r="G151" s="7">
        <f t="shared" si="16"/>
        <v>3.9250834466559525E-2</v>
      </c>
    </row>
    <row r="152" spans="1:7" ht="16" x14ac:dyDescent="0.2">
      <c r="A152" s="4">
        <v>6</v>
      </c>
      <c r="B152" s="4">
        <v>8637</v>
      </c>
      <c r="C152" s="7">
        <f t="shared" si="12"/>
        <v>281</v>
      </c>
      <c r="D152" s="7">
        <f t="shared" si="13"/>
        <v>-164</v>
      </c>
      <c r="E152" s="7">
        <f t="shared" si="14"/>
        <v>-118.75</v>
      </c>
      <c r="F152" s="7">
        <f t="shared" si="15"/>
        <v>94.75</v>
      </c>
      <c r="G152" s="7">
        <f t="shared" si="16"/>
        <v>3.2534444830380919E-2</v>
      </c>
    </row>
    <row r="153" spans="1:7" ht="16" x14ac:dyDescent="0.2">
      <c r="A153" s="4">
        <v>7</v>
      </c>
      <c r="B153" s="4">
        <v>8651</v>
      </c>
      <c r="C153" s="7">
        <f t="shared" si="12"/>
        <v>-10.5</v>
      </c>
      <c r="D153" s="7">
        <f t="shared" si="13"/>
        <v>-96</v>
      </c>
      <c r="E153" s="7">
        <f t="shared" si="14"/>
        <v>95.25</v>
      </c>
      <c r="F153" s="7">
        <f t="shared" si="15"/>
        <v>78.625</v>
      </c>
      <c r="G153" s="7">
        <f t="shared" si="16"/>
        <v>-1.2137325164720842E-3</v>
      </c>
    </row>
    <row r="154" spans="1:7" ht="16" x14ac:dyDescent="0.2">
      <c r="A154" s="4">
        <v>8</v>
      </c>
      <c r="B154" s="4">
        <v>8616</v>
      </c>
      <c r="C154" s="7">
        <f t="shared" si="12"/>
        <v>89</v>
      </c>
      <c r="D154" s="7">
        <f t="shared" si="13"/>
        <v>26.5</v>
      </c>
      <c r="E154" s="7">
        <f t="shared" si="14"/>
        <v>38.5</v>
      </c>
      <c r="F154" s="7">
        <f t="shared" si="15"/>
        <v>104.0625</v>
      </c>
      <c r="G154" s="7">
        <f t="shared" si="16"/>
        <v>1.0329619312906222E-2</v>
      </c>
    </row>
    <row r="155" spans="1:7" ht="16" x14ac:dyDescent="0.2">
      <c r="A155" s="4">
        <v>9</v>
      </c>
      <c r="B155" s="4">
        <v>8829</v>
      </c>
      <c r="C155" s="7">
        <f t="shared" si="12"/>
        <v>42.5</v>
      </c>
      <c r="D155" s="7">
        <f t="shared" si="13"/>
        <v>-19</v>
      </c>
      <c r="E155" s="7">
        <f t="shared" si="14"/>
        <v>303.375</v>
      </c>
      <c r="F155" s="7">
        <f t="shared" si="15"/>
        <v>-15.5625</v>
      </c>
      <c r="G155" s="7">
        <f t="shared" si="16"/>
        <v>4.8136821837127652E-3</v>
      </c>
    </row>
    <row r="156" spans="1:7" ht="16" x14ac:dyDescent="0.2">
      <c r="A156" s="4">
        <v>10</v>
      </c>
      <c r="B156" s="4">
        <v>8701</v>
      </c>
      <c r="C156" s="7">
        <f t="shared" si="12"/>
        <v>51</v>
      </c>
      <c r="D156" s="7">
        <f t="shared" si="13"/>
        <v>633.25</v>
      </c>
      <c r="E156" s="7">
        <f t="shared" si="14"/>
        <v>7.375</v>
      </c>
      <c r="F156" s="7">
        <f t="shared" si="15"/>
        <v>-602.625</v>
      </c>
      <c r="G156" s="7">
        <f t="shared" si="16"/>
        <v>5.8613952419262153E-3</v>
      </c>
    </row>
    <row r="157" spans="1:7" ht="16" x14ac:dyDescent="0.2">
      <c r="A157" s="4">
        <v>11</v>
      </c>
      <c r="B157" s="4">
        <v>8931</v>
      </c>
      <c r="C157" s="7">
        <f t="shared" si="12"/>
        <v>1309</v>
      </c>
      <c r="D157" s="7">
        <f t="shared" si="13"/>
        <v>-4.25</v>
      </c>
      <c r="E157" s="7">
        <f t="shared" si="14"/>
        <v>-901.875</v>
      </c>
      <c r="F157" s="7">
        <f t="shared" si="15"/>
        <v>48.1875</v>
      </c>
      <c r="G157" s="7">
        <f t="shared" si="16"/>
        <v>0.14656813346769679</v>
      </c>
    </row>
    <row r="158" spans="1:7" ht="16" x14ac:dyDescent="0.2">
      <c r="A158" s="4">
        <v>12</v>
      </c>
      <c r="B158" s="4">
        <v>11319</v>
      </c>
      <c r="C158" s="7">
        <f t="shared" si="12"/>
        <v>42.5</v>
      </c>
      <c r="D158" s="7">
        <f t="shared" si="13"/>
        <v>-1170.5</v>
      </c>
      <c r="E158" s="7">
        <f t="shared" si="14"/>
        <v>103.75</v>
      </c>
      <c r="F158" s="7">
        <f t="shared" si="15"/>
        <v>908.6875</v>
      </c>
      <c r="G158" s="7">
        <f t="shared" si="16"/>
        <v>3.7547486527078366E-3</v>
      </c>
    </row>
    <row r="159" spans="1:7" ht="16" x14ac:dyDescent="0.2">
      <c r="A159" s="4" t="s">
        <v>21</v>
      </c>
      <c r="B159" s="4">
        <v>9016</v>
      </c>
      <c r="C159" s="7">
        <f t="shared" si="12"/>
        <v>-1032</v>
      </c>
      <c r="D159" s="7">
        <f t="shared" si="13"/>
        <v>203.25</v>
      </c>
      <c r="E159" s="7">
        <f t="shared" si="14"/>
        <v>915.5</v>
      </c>
      <c r="F159" s="7">
        <f t="shared" si="15"/>
        <v>-137.375</v>
      </c>
      <c r="G159" s="7">
        <f t="shared" si="16"/>
        <v>-0.11446317657497782</v>
      </c>
    </row>
    <row r="160" spans="1:7" ht="16" x14ac:dyDescent="0.2">
      <c r="A160" s="4">
        <v>2</v>
      </c>
      <c r="B160" s="4">
        <v>9255</v>
      </c>
      <c r="C160" s="7">
        <f t="shared" si="12"/>
        <v>449</v>
      </c>
      <c r="D160" s="7">
        <f t="shared" si="13"/>
        <v>660.5</v>
      </c>
      <c r="E160" s="7">
        <f t="shared" si="14"/>
        <v>-171</v>
      </c>
      <c r="F160" s="7">
        <f t="shared" si="15"/>
        <v>-579.4375</v>
      </c>
      <c r="G160" s="7">
        <f t="shared" si="16"/>
        <v>4.8514316585629387E-2</v>
      </c>
    </row>
    <row r="161" spans="1:7" ht="16" x14ac:dyDescent="0.2">
      <c r="A161" s="4">
        <v>3</v>
      </c>
      <c r="B161" s="4">
        <v>9914</v>
      </c>
      <c r="C161" s="7">
        <f t="shared" si="12"/>
        <v>289</v>
      </c>
      <c r="D161" s="7">
        <f t="shared" si="13"/>
        <v>-138.75</v>
      </c>
      <c r="E161" s="7">
        <f t="shared" si="14"/>
        <v>-243.375</v>
      </c>
      <c r="F161" s="7">
        <f t="shared" si="15"/>
        <v>137.875</v>
      </c>
      <c r="G161" s="7">
        <f t="shared" si="16"/>
        <v>2.9150695985475084E-2</v>
      </c>
    </row>
    <row r="162" spans="1:7" ht="16" x14ac:dyDescent="0.2">
      <c r="A162" s="4">
        <v>4</v>
      </c>
      <c r="B162" s="4">
        <v>9833</v>
      </c>
      <c r="C162" s="7">
        <f t="shared" si="12"/>
        <v>171.5</v>
      </c>
      <c r="D162" s="7">
        <f t="shared" si="13"/>
        <v>173.75</v>
      </c>
      <c r="E162" s="7">
        <f t="shared" si="14"/>
        <v>104.75</v>
      </c>
      <c r="F162" s="7">
        <f t="shared" si="15"/>
        <v>-17.125</v>
      </c>
      <c r="G162" s="7">
        <f t="shared" si="16"/>
        <v>1.7441269195565951E-2</v>
      </c>
    </row>
    <row r="163" spans="1:7" ht="16" x14ac:dyDescent="0.2">
      <c r="A163" s="4">
        <v>5</v>
      </c>
      <c r="B163" s="4">
        <v>10257</v>
      </c>
      <c r="C163" s="7">
        <f t="shared" si="12"/>
        <v>636.5</v>
      </c>
      <c r="D163" s="7">
        <f t="shared" si="13"/>
        <v>70.75</v>
      </c>
      <c r="E163" s="7">
        <f t="shared" si="14"/>
        <v>-277.625</v>
      </c>
      <c r="F163" s="7">
        <f t="shared" si="15"/>
        <v>-93.9375</v>
      </c>
      <c r="G163" s="7">
        <f t="shared" si="16"/>
        <v>6.2055181827044947E-2</v>
      </c>
    </row>
    <row r="164" spans="1:7" ht="16" x14ac:dyDescent="0.2">
      <c r="A164" s="4">
        <v>6</v>
      </c>
      <c r="B164" s="4">
        <v>11106</v>
      </c>
      <c r="C164" s="7">
        <f t="shared" si="12"/>
        <v>313</v>
      </c>
      <c r="D164" s="7">
        <f t="shared" si="13"/>
        <v>-381.5</v>
      </c>
      <c r="E164" s="7">
        <f t="shared" si="14"/>
        <v>-83.125</v>
      </c>
      <c r="F164" s="7">
        <f t="shared" si="15"/>
        <v>262.0625</v>
      </c>
      <c r="G164" s="7">
        <f t="shared" si="16"/>
        <v>2.8182964163515217E-2</v>
      </c>
    </row>
    <row r="165" spans="1:7" ht="16" x14ac:dyDescent="0.2">
      <c r="A165" s="4">
        <v>7</v>
      </c>
      <c r="B165" s="4">
        <v>10883</v>
      </c>
      <c r="C165" s="7">
        <f t="shared" si="12"/>
        <v>-126.5</v>
      </c>
      <c r="D165" s="7">
        <f t="shared" si="13"/>
        <v>-95.5</v>
      </c>
      <c r="E165" s="7">
        <f t="shared" si="14"/>
        <v>246.5</v>
      </c>
      <c r="F165" s="7">
        <f t="shared" si="15"/>
        <v>61.1875</v>
      </c>
      <c r="G165" s="7">
        <f t="shared" si="16"/>
        <v>-1.162363318937793E-2</v>
      </c>
    </row>
    <row r="166" spans="1:7" ht="16" x14ac:dyDescent="0.2">
      <c r="A166" s="4">
        <v>8</v>
      </c>
      <c r="B166" s="4">
        <v>10853</v>
      </c>
      <c r="C166" s="7">
        <f t="shared" si="12"/>
        <v>122</v>
      </c>
      <c r="D166" s="7">
        <f t="shared" si="13"/>
        <v>111.5</v>
      </c>
      <c r="E166" s="7">
        <f t="shared" si="14"/>
        <v>39.25</v>
      </c>
      <c r="F166" s="7">
        <f t="shared" si="15"/>
        <v>37.875</v>
      </c>
      <c r="G166" s="7">
        <f t="shared" si="16"/>
        <v>1.1241131484382199E-2</v>
      </c>
    </row>
    <row r="167" spans="1:7" ht="16" x14ac:dyDescent="0.2">
      <c r="A167" s="4">
        <v>9</v>
      </c>
      <c r="B167" s="4">
        <v>11127</v>
      </c>
      <c r="C167" s="7">
        <f t="shared" si="12"/>
        <v>96.5</v>
      </c>
      <c r="D167" s="7">
        <f t="shared" si="13"/>
        <v>-17</v>
      </c>
      <c r="E167" s="7">
        <f t="shared" si="14"/>
        <v>322.25</v>
      </c>
      <c r="F167" s="7">
        <f t="shared" si="15"/>
        <v>-18.4375</v>
      </c>
      <c r="G167" s="7">
        <f t="shared" si="16"/>
        <v>8.6725981845960278E-3</v>
      </c>
    </row>
    <row r="168" spans="1:7" ht="16" x14ac:dyDescent="0.2">
      <c r="A168" s="4">
        <v>10</v>
      </c>
      <c r="B168" s="4">
        <v>11046</v>
      </c>
      <c r="C168" s="7">
        <f t="shared" si="12"/>
        <v>88</v>
      </c>
      <c r="D168" s="7">
        <f t="shared" si="13"/>
        <v>756</v>
      </c>
      <c r="E168" s="7">
        <f t="shared" si="14"/>
        <v>2.375</v>
      </c>
      <c r="F168" s="7">
        <f t="shared" si="15"/>
        <v>-707.8125</v>
      </c>
      <c r="G168" s="7">
        <f t="shared" si="16"/>
        <v>7.9666847727684238E-3</v>
      </c>
    </row>
    <row r="169" spans="1:7" ht="16" x14ac:dyDescent="0.2">
      <c r="A169" s="4">
        <v>11</v>
      </c>
      <c r="B169" s="4">
        <v>11303</v>
      </c>
      <c r="C169" s="7">
        <f t="shared" si="12"/>
        <v>1608.5</v>
      </c>
      <c r="D169" s="7">
        <f t="shared" si="13"/>
        <v>-12.25</v>
      </c>
      <c r="E169" s="7">
        <f t="shared" si="14"/>
        <v>-1093.375</v>
      </c>
      <c r="F169" s="7">
        <f t="shared" si="15"/>
        <v>57.5625</v>
      </c>
      <c r="G169" s="7">
        <f t="shared" si="16"/>
        <v>0.1423073520304344</v>
      </c>
    </row>
    <row r="170" spans="1:7" ht="16" x14ac:dyDescent="0.2">
      <c r="A170" s="4">
        <v>12</v>
      </c>
      <c r="B170" s="4">
        <v>14263</v>
      </c>
      <c r="C170" s="7">
        <f t="shared" si="12"/>
        <v>63.5</v>
      </c>
      <c r="D170" s="7">
        <f t="shared" si="13"/>
        <v>-1430.75</v>
      </c>
      <c r="E170" s="7">
        <f t="shared" si="14"/>
        <v>117.5</v>
      </c>
      <c r="F170" s="7">
        <f t="shared" si="15"/>
        <v>1107.0625</v>
      </c>
      <c r="G170" s="7">
        <f t="shared" si="16"/>
        <v>4.4520788053004278E-3</v>
      </c>
    </row>
    <row r="171" spans="1:7" ht="16" x14ac:dyDescent="0.2">
      <c r="A171" s="4" t="s">
        <v>20</v>
      </c>
      <c r="B171" s="4">
        <v>11430</v>
      </c>
      <c r="C171" s="7">
        <f t="shared" si="12"/>
        <v>-1253</v>
      </c>
      <c r="D171" s="7">
        <f t="shared" si="13"/>
        <v>222.75</v>
      </c>
      <c r="E171" s="7">
        <f t="shared" si="14"/>
        <v>1120.75</v>
      </c>
      <c r="F171" s="7">
        <f t="shared" si="15"/>
        <v>-156.875</v>
      </c>
      <c r="G171" s="7">
        <f t="shared" si="16"/>
        <v>-0.10962379702537182</v>
      </c>
    </row>
    <row r="172" spans="1:7" ht="16" x14ac:dyDescent="0.2">
      <c r="A172" s="4">
        <v>2</v>
      </c>
      <c r="B172" s="4">
        <v>11757</v>
      </c>
      <c r="C172" s="7">
        <f t="shared" si="12"/>
        <v>509</v>
      </c>
      <c r="D172" s="7">
        <f t="shared" si="13"/>
        <v>810.75</v>
      </c>
      <c r="E172" s="7">
        <f t="shared" si="14"/>
        <v>-196.25</v>
      </c>
      <c r="F172" s="7">
        <f t="shared" si="15"/>
        <v>-733</v>
      </c>
      <c r="G172" s="7">
        <f t="shared" si="16"/>
        <v>4.3293357148932551E-2</v>
      </c>
    </row>
    <row r="173" spans="1:7" ht="16" x14ac:dyDescent="0.2">
      <c r="A173" s="4">
        <v>3</v>
      </c>
      <c r="B173" s="4">
        <v>12448</v>
      </c>
      <c r="C173" s="7">
        <f t="shared" si="12"/>
        <v>368.5</v>
      </c>
      <c r="D173" s="7">
        <f t="shared" si="13"/>
        <v>-169.75</v>
      </c>
      <c r="E173" s="7">
        <f t="shared" si="14"/>
        <v>-345.25</v>
      </c>
      <c r="F173" s="7">
        <f t="shared" si="15"/>
        <v>166.8125</v>
      </c>
      <c r="G173" s="7">
        <f t="shared" si="16"/>
        <v>2.9603149100257069E-2</v>
      </c>
    </row>
    <row r="174" spans="1:7" ht="16" x14ac:dyDescent="0.2">
      <c r="A174" s="4">
        <v>4</v>
      </c>
      <c r="B174" s="4">
        <v>12494</v>
      </c>
      <c r="C174" s="7">
        <f t="shared" si="12"/>
        <v>169.5</v>
      </c>
      <c r="D174" s="7">
        <f t="shared" si="13"/>
        <v>120.25</v>
      </c>
      <c r="E174" s="7">
        <f t="shared" si="14"/>
        <v>137.375</v>
      </c>
      <c r="F174" s="7">
        <f t="shared" si="15"/>
        <v>38.8125</v>
      </c>
      <c r="G174" s="7">
        <f t="shared" si="16"/>
        <v>1.3566511925724348E-2</v>
      </c>
    </row>
    <row r="175" spans="1:7" ht="16" x14ac:dyDescent="0.2">
      <c r="A175" s="4">
        <v>5</v>
      </c>
      <c r="B175" s="4">
        <v>12787</v>
      </c>
      <c r="C175" s="7">
        <f t="shared" si="12"/>
        <v>609</v>
      </c>
      <c r="D175" s="7">
        <f t="shared" si="13"/>
        <v>105</v>
      </c>
      <c r="E175" s="7">
        <f t="shared" si="14"/>
        <v>-267.625</v>
      </c>
      <c r="F175" s="7">
        <f t="shared" si="15"/>
        <v>-134.1875</v>
      </c>
      <c r="G175" s="7">
        <f t="shared" si="16"/>
        <v>4.7626495659654336E-2</v>
      </c>
    </row>
    <row r="176" spans="1:7" ht="16" x14ac:dyDescent="0.2">
      <c r="A176" s="4">
        <v>6</v>
      </c>
      <c r="B176" s="4">
        <v>13712</v>
      </c>
      <c r="C176" s="7">
        <f t="shared" si="12"/>
        <v>379.5</v>
      </c>
      <c r="D176" s="7">
        <f t="shared" si="13"/>
        <v>-415</v>
      </c>
      <c r="E176" s="7">
        <f t="shared" si="14"/>
        <v>-131</v>
      </c>
      <c r="F176" s="7">
        <f t="shared" si="15"/>
        <v>309.9375</v>
      </c>
      <c r="G176" s="7">
        <f t="shared" si="16"/>
        <v>2.7676487747957994E-2</v>
      </c>
    </row>
    <row r="177" spans="1:7" ht="16" x14ac:dyDescent="0.2">
      <c r="A177" s="4">
        <v>7</v>
      </c>
      <c r="B177" s="4">
        <v>13546</v>
      </c>
      <c r="C177" s="7">
        <f t="shared" si="12"/>
        <v>-221</v>
      </c>
      <c r="D177" s="7">
        <f t="shared" si="13"/>
        <v>-157</v>
      </c>
      <c r="E177" s="7">
        <f t="shared" si="14"/>
        <v>352.25</v>
      </c>
      <c r="F177" s="7">
        <f t="shared" si="15"/>
        <v>157.75</v>
      </c>
      <c r="G177" s="7">
        <f t="shared" si="16"/>
        <v>-1.6314779270633396E-2</v>
      </c>
    </row>
    <row r="178" spans="1:7" ht="16" x14ac:dyDescent="0.2">
      <c r="A178" s="4">
        <v>8</v>
      </c>
      <c r="B178" s="4">
        <v>13270</v>
      </c>
      <c r="C178" s="7">
        <f t="shared" si="12"/>
        <v>65.5</v>
      </c>
      <c r="D178" s="7">
        <f t="shared" si="13"/>
        <v>289.5</v>
      </c>
      <c r="E178" s="7">
        <f t="shared" si="14"/>
        <v>184.5</v>
      </c>
      <c r="F178" s="7">
        <f t="shared" si="15"/>
        <v>-5.4375</v>
      </c>
      <c r="G178" s="7">
        <f t="shared" si="16"/>
        <v>4.93594574227581E-3</v>
      </c>
    </row>
    <row r="179" spans="1:7" ht="16" x14ac:dyDescent="0.2">
      <c r="A179" s="4">
        <v>9</v>
      </c>
      <c r="B179" s="4">
        <v>13677</v>
      </c>
      <c r="C179" s="7">
        <f t="shared" si="12"/>
        <v>358</v>
      </c>
      <c r="D179" s="7">
        <f t="shared" si="13"/>
        <v>212</v>
      </c>
      <c r="E179" s="7">
        <f t="shared" si="14"/>
        <v>341.375</v>
      </c>
      <c r="F179" s="7">
        <f t="shared" si="15"/>
        <v>-199.25</v>
      </c>
      <c r="G179" s="7">
        <f t="shared" si="16"/>
        <v>2.6175330847408057E-2</v>
      </c>
    </row>
    <row r="180" spans="1:7" ht="16" x14ac:dyDescent="0.2">
      <c r="A180" s="4">
        <v>10</v>
      </c>
      <c r="B180" s="4">
        <v>13986</v>
      </c>
      <c r="C180" s="7">
        <f t="shared" si="12"/>
        <v>489.5</v>
      </c>
      <c r="D180" s="7">
        <f t="shared" si="13"/>
        <v>972.25</v>
      </c>
      <c r="E180" s="7">
        <f t="shared" si="14"/>
        <v>-214</v>
      </c>
      <c r="F180" s="7">
        <f t="shared" si="15"/>
        <v>-903.875</v>
      </c>
      <c r="G180" s="7">
        <f t="shared" si="16"/>
        <v>3.4999284999285001E-2</v>
      </c>
    </row>
    <row r="181" spans="1:7" ht="16" x14ac:dyDescent="0.2">
      <c r="A181" s="4">
        <v>11</v>
      </c>
      <c r="B181" s="4">
        <v>14656</v>
      </c>
      <c r="C181" s="7">
        <f t="shared" si="12"/>
        <v>2302.5</v>
      </c>
      <c r="D181" s="7">
        <f t="shared" si="13"/>
        <v>-216</v>
      </c>
      <c r="E181" s="7">
        <f t="shared" si="14"/>
        <v>-1466.375</v>
      </c>
      <c r="F181" s="7">
        <f t="shared" si="15"/>
        <v>241.375</v>
      </c>
      <c r="G181" s="7">
        <f t="shared" si="16"/>
        <v>0.15710289301310043</v>
      </c>
    </row>
    <row r="182" spans="1:7" ht="16" x14ac:dyDescent="0.2">
      <c r="A182" s="4">
        <v>12</v>
      </c>
      <c r="B182" s="4">
        <v>18591</v>
      </c>
      <c r="C182" s="7">
        <f t="shared" si="12"/>
        <v>57.5</v>
      </c>
      <c r="D182" s="7">
        <f t="shared" si="13"/>
        <v>-1960.5</v>
      </c>
      <c r="E182" s="7">
        <f t="shared" si="14"/>
        <v>268.75</v>
      </c>
      <c r="F182" s="7">
        <f t="shared" si="15"/>
        <v>1499.625</v>
      </c>
      <c r="G182" s="7">
        <f t="shared" si="16"/>
        <v>3.0928944112742726E-3</v>
      </c>
    </row>
    <row r="183" spans="1:7" ht="16" x14ac:dyDescent="0.2">
      <c r="A183" s="4" t="s">
        <v>19</v>
      </c>
      <c r="B183" s="4">
        <v>14771</v>
      </c>
      <c r="C183" s="7">
        <f t="shared" si="12"/>
        <v>-1618.5</v>
      </c>
      <c r="D183" s="7">
        <f t="shared" si="13"/>
        <v>321.5</v>
      </c>
      <c r="E183" s="7">
        <f t="shared" si="14"/>
        <v>1532.875</v>
      </c>
      <c r="F183" s="7">
        <f t="shared" si="15"/>
        <v>-272.875</v>
      </c>
      <c r="G183" s="7">
        <f t="shared" si="16"/>
        <v>-0.10957281159027825</v>
      </c>
    </row>
    <row r="184" spans="1:7" ht="16" x14ac:dyDescent="0.2">
      <c r="A184" s="4">
        <v>2</v>
      </c>
      <c r="B184" s="4">
        <v>15354</v>
      </c>
      <c r="C184" s="7">
        <f t="shared" si="12"/>
        <v>700.5</v>
      </c>
      <c r="D184" s="7">
        <f t="shared" si="13"/>
        <v>1105.25</v>
      </c>
      <c r="E184" s="7">
        <f t="shared" si="14"/>
        <v>-277</v>
      </c>
      <c r="F184" s="7">
        <f t="shared" si="15"/>
        <v>-1043.1875</v>
      </c>
      <c r="G184" s="7">
        <f t="shared" si="16"/>
        <v>4.5623290347792105E-2</v>
      </c>
    </row>
    <row r="185" spans="1:7" ht="16" x14ac:dyDescent="0.2">
      <c r="A185" s="4">
        <v>3</v>
      </c>
      <c r="B185" s="4">
        <v>16172</v>
      </c>
      <c r="C185" s="7">
        <f t="shared" si="12"/>
        <v>592</v>
      </c>
      <c r="D185" s="7">
        <f t="shared" si="13"/>
        <v>-232.5</v>
      </c>
      <c r="E185" s="7">
        <f t="shared" si="14"/>
        <v>-553.5</v>
      </c>
      <c r="F185" s="7">
        <f t="shared" si="15"/>
        <v>236.875</v>
      </c>
      <c r="G185" s="7">
        <f t="shared" si="16"/>
        <v>3.6606480336383876E-2</v>
      </c>
    </row>
    <row r="186" spans="1:7" ht="16" x14ac:dyDescent="0.2">
      <c r="A186" s="4">
        <v>4</v>
      </c>
      <c r="B186" s="4">
        <v>16538</v>
      </c>
      <c r="C186" s="7">
        <f t="shared" si="12"/>
        <v>235.5</v>
      </c>
      <c r="D186" s="7">
        <f t="shared" si="13"/>
        <v>-1.75</v>
      </c>
      <c r="E186" s="7">
        <f t="shared" si="14"/>
        <v>196.75</v>
      </c>
      <c r="F186" s="7">
        <f t="shared" si="15"/>
        <v>174.1875</v>
      </c>
      <c r="G186" s="7">
        <f t="shared" si="16"/>
        <v>1.4239932277179828E-2</v>
      </c>
    </row>
    <row r="187" spans="1:7" ht="16" x14ac:dyDescent="0.2">
      <c r="A187" s="4">
        <v>5</v>
      </c>
      <c r="B187" s="4">
        <v>16643</v>
      </c>
      <c r="C187" s="7">
        <f t="shared" si="12"/>
        <v>588.5</v>
      </c>
      <c r="D187" s="7">
        <f t="shared" si="13"/>
        <v>161</v>
      </c>
      <c r="E187" s="7">
        <f t="shared" si="14"/>
        <v>-205.125</v>
      </c>
      <c r="F187" s="7">
        <f t="shared" si="15"/>
        <v>-209.5</v>
      </c>
      <c r="G187" s="7">
        <f t="shared" si="16"/>
        <v>3.5360211500330467E-2</v>
      </c>
    </row>
    <row r="188" spans="1:7" ht="16" x14ac:dyDescent="0.2">
      <c r="A188" s="4">
        <v>6</v>
      </c>
      <c r="B188" s="4">
        <v>17715</v>
      </c>
      <c r="C188" s="7">
        <f t="shared" si="12"/>
        <v>557.5</v>
      </c>
      <c r="D188" s="7">
        <f t="shared" si="13"/>
        <v>-412</v>
      </c>
      <c r="E188" s="7">
        <f t="shared" si="14"/>
        <v>-222.25</v>
      </c>
      <c r="F188" s="7">
        <f t="shared" si="15"/>
        <v>259.9375</v>
      </c>
      <c r="G188" s="7">
        <f t="shared" si="16"/>
        <v>3.1470505221563645E-2</v>
      </c>
    </row>
    <row r="189" spans="1:7" ht="16" x14ac:dyDescent="0.2">
      <c r="A189" s="4">
        <v>7</v>
      </c>
      <c r="B189" s="4">
        <v>17758</v>
      </c>
      <c r="C189" s="7">
        <f t="shared" si="12"/>
        <v>-235.5</v>
      </c>
      <c r="D189" s="7">
        <f t="shared" si="13"/>
        <v>-283.5</v>
      </c>
      <c r="E189" s="7">
        <f t="shared" si="14"/>
        <v>314.75</v>
      </c>
      <c r="F189" s="7">
        <f t="shared" si="15"/>
        <v>174.375</v>
      </c>
      <c r="G189" s="7">
        <f t="shared" si="16"/>
        <v>-1.3261628561774975E-2</v>
      </c>
    </row>
    <row r="190" spans="1:7" ht="16" x14ac:dyDescent="0.2">
      <c r="A190" s="4">
        <v>8</v>
      </c>
      <c r="B190" s="4">
        <v>17244</v>
      </c>
      <c r="C190" s="7">
        <f t="shared" si="12"/>
        <v>-9.5</v>
      </c>
      <c r="D190" s="7">
        <f t="shared" si="13"/>
        <v>217.5</v>
      </c>
      <c r="E190" s="7">
        <f t="shared" si="14"/>
        <v>126.5</v>
      </c>
      <c r="F190" s="7">
        <f t="shared" si="15"/>
        <v>15.6875</v>
      </c>
      <c r="G190" s="7">
        <f t="shared" si="16"/>
        <v>-5.5091626072836927E-4</v>
      </c>
    </row>
    <row r="191" spans="1:7" ht="16" x14ac:dyDescent="0.2">
      <c r="A191" s="4">
        <v>9</v>
      </c>
      <c r="B191" s="4">
        <v>17739</v>
      </c>
      <c r="C191" s="7">
        <f t="shared" si="12"/>
        <v>199.5</v>
      </c>
      <c r="D191" s="7">
        <f t="shared" si="13"/>
        <v>-30.5</v>
      </c>
      <c r="E191" s="7">
        <f t="shared" si="14"/>
        <v>346.125</v>
      </c>
      <c r="F191" s="7">
        <f t="shared" si="15"/>
        <v>-76.75</v>
      </c>
      <c r="G191" s="7">
        <f t="shared" si="16"/>
        <v>1.1246406223575173E-2</v>
      </c>
    </row>
    <row r="192" spans="1:7" ht="16" x14ac:dyDescent="0.2">
      <c r="A192" s="4">
        <v>10</v>
      </c>
      <c r="B192" s="4">
        <v>17643</v>
      </c>
      <c r="C192" s="7">
        <f t="shared" si="12"/>
        <v>-70.5</v>
      </c>
      <c r="D192" s="7">
        <f t="shared" si="13"/>
        <v>909.75</v>
      </c>
      <c r="E192" s="7">
        <f t="shared" si="14"/>
        <v>-27</v>
      </c>
      <c r="F192" s="7">
        <f t="shared" si="15"/>
        <v>-939.3125</v>
      </c>
      <c r="G192" s="7">
        <f t="shared" si="16"/>
        <v>-3.995919061384118E-3</v>
      </c>
    </row>
    <row r="193" spans="1:7" ht="16" x14ac:dyDescent="0.2">
      <c r="A193" s="4">
        <v>11</v>
      </c>
      <c r="B193" s="4">
        <v>17598</v>
      </c>
      <c r="C193" s="7">
        <f t="shared" si="12"/>
        <v>2019</v>
      </c>
      <c r="D193" s="7">
        <f t="shared" si="13"/>
        <v>-84.5</v>
      </c>
      <c r="E193" s="7">
        <f t="shared" si="14"/>
        <v>-1532.5</v>
      </c>
      <c r="F193" s="7">
        <f t="shared" si="15"/>
        <v>127.6875</v>
      </c>
      <c r="G193" s="7">
        <f t="shared" si="16"/>
        <v>0.1147289464711899</v>
      </c>
    </row>
    <row r="194" spans="1:7" ht="16" x14ac:dyDescent="0.2">
      <c r="A194" s="4">
        <v>12</v>
      </c>
      <c r="B194" s="4">
        <v>21681</v>
      </c>
      <c r="C194" s="7">
        <f t="shared" si="12"/>
        <v>-239.5</v>
      </c>
      <c r="D194" s="7">
        <f t="shared" si="13"/>
        <v>-2155.25</v>
      </c>
      <c r="E194" s="7">
        <f t="shared" si="14"/>
        <v>228.375</v>
      </c>
      <c r="F194" s="7">
        <f t="shared" si="15"/>
        <v>1648.4375</v>
      </c>
      <c r="G194" s="7">
        <f t="shared" si="16"/>
        <v>-1.1046538443798718E-2</v>
      </c>
    </row>
    <row r="195" spans="1:7" ht="16" x14ac:dyDescent="0.2">
      <c r="A195" s="4" t="s">
        <v>18</v>
      </c>
      <c r="B195" s="4">
        <v>17119</v>
      </c>
      <c r="C195" s="7">
        <f t="shared" si="12"/>
        <v>-2291.5</v>
      </c>
      <c r="D195" s="7">
        <f t="shared" si="13"/>
        <v>372.25</v>
      </c>
      <c r="E195" s="7">
        <f t="shared" si="14"/>
        <v>1764.375</v>
      </c>
      <c r="F195" s="7">
        <f t="shared" si="15"/>
        <v>-278</v>
      </c>
      <c r="G195" s="7">
        <f t="shared" si="16"/>
        <v>-0.1338571178223027</v>
      </c>
    </row>
    <row r="196" spans="1:7" ht="16" x14ac:dyDescent="0.2">
      <c r="A196" s="4">
        <v>2</v>
      </c>
      <c r="B196" s="4">
        <v>17098</v>
      </c>
      <c r="C196" s="7">
        <f t="shared" si="12"/>
        <v>505</v>
      </c>
      <c r="D196" s="7">
        <f t="shared" si="13"/>
        <v>1373.5</v>
      </c>
      <c r="E196" s="7">
        <f t="shared" si="14"/>
        <v>-327.625</v>
      </c>
      <c r="F196" s="7">
        <f t="shared" si="15"/>
        <v>-1205.125</v>
      </c>
      <c r="G196" s="7">
        <f t="shared" si="16"/>
        <v>2.9535618200959176E-2</v>
      </c>
    </row>
    <row r="197" spans="1:7" ht="16" x14ac:dyDescent="0.2">
      <c r="A197" s="4">
        <v>3</v>
      </c>
      <c r="B197" s="4">
        <v>18129</v>
      </c>
      <c r="C197" s="7">
        <f t="shared" si="12"/>
        <v>455.5</v>
      </c>
      <c r="D197" s="7">
        <f t="shared" si="13"/>
        <v>-283</v>
      </c>
      <c r="E197" s="7">
        <f t="shared" si="14"/>
        <v>-645.875</v>
      </c>
      <c r="F197" s="7">
        <f t="shared" si="15"/>
        <v>296.25</v>
      </c>
      <c r="G197" s="7">
        <f t="shared" si="16"/>
        <v>2.5125489547134425E-2</v>
      </c>
    </row>
    <row r="198" spans="1:7" ht="16" x14ac:dyDescent="0.2">
      <c r="A198" s="4">
        <v>4</v>
      </c>
      <c r="B198" s="4">
        <v>18009</v>
      </c>
      <c r="C198" s="7">
        <f t="shared" si="12"/>
        <v>-61</v>
      </c>
      <c r="D198" s="7">
        <f t="shared" si="13"/>
        <v>81.75</v>
      </c>
      <c r="E198" s="7">
        <f t="shared" si="14"/>
        <v>264.875</v>
      </c>
      <c r="F198" s="7">
        <f t="shared" si="15"/>
        <v>168.125</v>
      </c>
      <c r="G198" s="7">
        <f t="shared" si="16"/>
        <v>-3.3871952912432673E-3</v>
      </c>
    </row>
    <row r="199" spans="1:7" ht="16" x14ac:dyDescent="0.2">
      <c r="A199" s="4">
        <v>5</v>
      </c>
      <c r="B199" s="4">
        <v>18007</v>
      </c>
      <c r="C199" s="7">
        <f t="shared" si="12"/>
        <v>619</v>
      </c>
      <c r="D199" s="7">
        <f t="shared" si="13"/>
        <v>246.75</v>
      </c>
      <c r="E199" s="7">
        <f t="shared" si="14"/>
        <v>-309.625</v>
      </c>
      <c r="F199" s="7">
        <f t="shared" si="15"/>
        <v>-250.3125</v>
      </c>
      <c r="G199" s="7">
        <f t="shared" si="16"/>
        <v>3.4375520630865776E-2</v>
      </c>
    </row>
    <row r="200" spans="1:7" ht="16" x14ac:dyDescent="0.2">
      <c r="A200" s="4">
        <v>6</v>
      </c>
      <c r="B200" s="4">
        <v>19247</v>
      </c>
      <c r="C200" s="7">
        <f t="shared" si="12"/>
        <v>432.5</v>
      </c>
      <c r="D200" s="7">
        <f t="shared" si="13"/>
        <v>-537.5</v>
      </c>
      <c r="E200" s="7">
        <f t="shared" si="14"/>
        <v>-235.75</v>
      </c>
      <c r="F200" s="7">
        <f t="shared" si="15"/>
        <v>375.125</v>
      </c>
      <c r="G200" s="7">
        <f t="shared" si="16"/>
        <v>2.2471034446926795E-2</v>
      </c>
    </row>
    <row r="201" spans="1:7" ht="16" x14ac:dyDescent="0.2">
      <c r="A201" s="4">
        <v>7</v>
      </c>
      <c r="B201" s="4">
        <v>18872</v>
      </c>
      <c r="C201" s="7">
        <f t="shared" si="12"/>
        <v>-456</v>
      </c>
      <c r="D201" s="7">
        <f t="shared" si="13"/>
        <v>-224.75</v>
      </c>
      <c r="E201" s="7">
        <f t="shared" si="14"/>
        <v>440.625</v>
      </c>
      <c r="F201" s="7">
        <f t="shared" si="15"/>
        <v>199.75</v>
      </c>
      <c r="G201" s="7">
        <f t="shared" si="16"/>
        <v>-2.4162780839338704E-2</v>
      </c>
    </row>
    <row r="202" spans="1:7" ht="16" x14ac:dyDescent="0.2">
      <c r="A202" s="4">
        <v>8</v>
      </c>
      <c r="B202" s="4">
        <v>18335</v>
      </c>
      <c r="C202" s="7">
        <f t="shared" si="12"/>
        <v>-17</v>
      </c>
      <c r="D202" s="7">
        <f t="shared" si="13"/>
        <v>343.75</v>
      </c>
      <c r="E202" s="7">
        <f t="shared" si="14"/>
        <v>163.75</v>
      </c>
      <c r="F202" s="7">
        <f t="shared" si="15"/>
        <v>-20.875</v>
      </c>
      <c r="G202" s="7">
        <f t="shared" si="16"/>
        <v>-9.2718843741478052E-4</v>
      </c>
    </row>
    <row r="203" spans="1:7" ht="16" x14ac:dyDescent="0.2">
      <c r="A203" s="4">
        <v>9</v>
      </c>
      <c r="B203" s="4">
        <v>18838</v>
      </c>
      <c r="C203" s="7">
        <f t="shared" si="12"/>
        <v>231.5</v>
      </c>
      <c r="D203" s="7">
        <f t="shared" si="13"/>
        <v>102.75</v>
      </c>
      <c r="E203" s="7">
        <f t="shared" si="14"/>
        <v>398.875</v>
      </c>
      <c r="F203" s="7">
        <f t="shared" si="15"/>
        <v>-148.4375</v>
      </c>
      <c r="G203" s="7">
        <f t="shared" si="16"/>
        <v>1.2288990338677142E-2</v>
      </c>
    </row>
    <row r="204" spans="1:7" ht="16" x14ac:dyDescent="0.2">
      <c r="A204" s="4">
        <v>10</v>
      </c>
      <c r="B204" s="4">
        <v>18798</v>
      </c>
      <c r="C204" s="7">
        <f t="shared" si="12"/>
        <v>188.5</v>
      </c>
      <c r="D204" s="7">
        <f t="shared" si="13"/>
        <v>1141.5</v>
      </c>
      <c r="E204" s="7">
        <f t="shared" si="14"/>
        <v>-133.125</v>
      </c>
      <c r="F204" s="7">
        <f t="shared" si="15"/>
        <v>-1099.75</v>
      </c>
      <c r="G204" s="7">
        <f t="shared" si="16"/>
        <v>1.0027662517289074E-2</v>
      </c>
    </row>
    <row r="205" spans="1:7" ht="16" x14ac:dyDescent="0.2">
      <c r="A205" s="4">
        <v>11</v>
      </c>
      <c r="B205" s="4">
        <v>19215</v>
      </c>
      <c r="C205" s="7">
        <f t="shared" ref="C205:C268" si="17">(B206-B204)/2</f>
        <v>2514.5</v>
      </c>
      <c r="D205" s="7">
        <f t="shared" ref="D205:D268" si="18">(C206-C204)/2</f>
        <v>-163.5</v>
      </c>
      <c r="E205" s="7">
        <f t="shared" ref="E205:E268" si="19">(D206-D204)/2</f>
        <v>-1800.625</v>
      </c>
      <c r="F205" s="7">
        <f t="shared" ref="F205:F268" si="20">(E206-E204)/2</f>
        <v>227.9375</v>
      </c>
      <c r="G205" s="7">
        <f t="shared" ref="G205:G268" si="21">C205/B205</f>
        <v>0.13086130627114234</v>
      </c>
    </row>
    <row r="206" spans="1:7" ht="16" x14ac:dyDescent="0.2">
      <c r="A206" s="4">
        <v>12</v>
      </c>
      <c r="B206" s="4">
        <v>23827</v>
      </c>
      <c r="C206" s="7">
        <f t="shared" si="17"/>
        <v>-138.5</v>
      </c>
      <c r="D206" s="7">
        <f t="shared" si="18"/>
        <v>-2459.75</v>
      </c>
      <c r="E206" s="7">
        <f t="shared" si="19"/>
        <v>322.75</v>
      </c>
      <c r="F206" s="7">
        <f t="shared" si="20"/>
        <v>1899.6875</v>
      </c>
      <c r="G206" s="7">
        <f t="shared" si="21"/>
        <v>-5.8127334536450248E-3</v>
      </c>
    </row>
    <row r="207" spans="1:7" ht="16" x14ac:dyDescent="0.2">
      <c r="A207" s="4" t="s">
        <v>17</v>
      </c>
      <c r="B207" s="4">
        <v>18938</v>
      </c>
      <c r="C207" s="7">
        <f t="shared" si="17"/>
        <v>-2405</v>
      </c>
      <c r="D207" s="7">
        <f t="shared" si="18"/>
        <v>482</v>
      </c>
      <c r="E207" s="7">
        <f t="shared" si="19"/>
        <v>1998.75</v>
      </c>
      <c r="F207" s="7">
        <f t="shared" si="20"/>
        <v>-404.4375</v>
      </c>
      <c r="G207" s="7">
        <f t="shared" si="21"/>
        <v>-0.12699334671031787</v>
      </c>
    </row>
    <row r="208" spans="1:7" ht="16" x14ac:dyDescent="0.2">
      <c r="A208" s="4">
        <v>2</v>
      </c>
      <c r="B208" s="4">
        <v>19017</v>
      </c>
      <c r="C208" s="7">
        <f t="shared" si="17"/>
        <v>825.5</v>
      </c>
      <c r="D208" s="7">
        <f t="shared" si="18"/>
        <v>1537.75</v>
      </c>
      <c r="E208" s="7">
        <f t="shared" si="19"/>
        <v>-486.125</v>
      </c>
      <c r="F208" s="7">
        <f t="shared" si="20"/>
        <v>-1377.8125</v>
      </c>
      <c r="G208" s="7">
        <f t="shared" si="21"/>
        <v>4.3408529210706211E-2</v>
      </c>
    </row>
    <row r="209" spans="1:7" ht="16" x14ac:dyDescent="0.2">
      <c r="A209" s="4">
        <v>3</v>
      </c>
      <c r="B209" s="4">
        <v>20589</v>
      </c>
      <c r="C209" s="7">
        <f t="shared" si="17"/>
        <v>670.5</v>
      </c>
      <c r="D209" s="7">
        <f t="shared" si="18"/>
        <v>-490.25</v>
      </c>
      <c r="E209" s="7">
        <f t="shared" si="19"/>
        <v>-756.875</v>
      </c>
      <c r="F209" s="7">
        <f t="shared" si="20"/>
        <v>450.375</v>
      </c>
      <c r="G209" s="7">
        <f t="shared" si="21"/>
        <v>3.2565933265335856E-2</v>
      </c>
    </row>
    <row r="210" spans="1:7" ht="16" x14ac:dyDescent="0.2">
      <c r="A210" s="4">
        <v>4</v>
      </c>
      <c r="B210" s="4">
        <v>20358</v>
      </c>
      <c r="C210" s="7">
        <f t="shared" si="17"/>
        <v>-155</v>
      </c>
      <c r="D210" s="7">
        <f t="shared" si="18"/>
        <v>24</v>
      </c>
      <c r="E210" s="7">
        <f t="shared" si="19"/>
        <v>414.625</v>
      </c>
      <c r="F210" s="7">
        <f t="shared" si="20"/>
        <v>217.5</v>
      </c>
      <c r="G210" s="7">
        <f t="shared" si="21"/>
        <v>-7.6137145102662344E-3</v>
      </c>
    </row>
    <row r="211" spans="1:7" ht="16" x14ac:dyDescent="0.2">
      <c r="A211" s="4">
        <v>5</v>
      </c>
      <c r="B211" s="4">
        <v>20279</v>
      </c>
      <c r="C211" s="7">
        <f t="shared" si="17"/>
        <v>718.5</v>
      </c>
      <c r="D211" s="7">
        <f t="shared" si="18"/>
        <v>339</v>
      </c>
      <c r="E211" s="7">
        <f t="shared" si="19"/>
        <v>-321.875</v>
      </c>
      <c r="F211" s="7">
        <f t="shared" si="20"/>
        <v>-377.8125</v>
      </c>
      <c r="G211" s="7">
        <f t="shared" si="21"/>
        <v>3.5430741160806745E-2</v>
      </c>
    </row>
    <row r="212" spans="1:7" ht="16" x14ac:dyDescent="0.2">
      <c r="A212" s="4">
        <v>6</v>
      </c>
      <c r="B212" s="4">
        <v>21795</v>
      </c>
      <c r="C212" s="7">
        <f t="shared" si="17"/>
        <v>523</v>
      </c>
      <c r="D212" s="7">
        <f t="shared" si="18"/>
        <v>-619.75</v>
      </c>
      <c r="E212" s="7">
        <f t="shared" si="19"/>
        <v>-341</v>
      </c>
      <c r="F212" s="7">
        <f t="shared" si="20"/>
        <v>394.5625</v>
      </c>
      <c r="G212" s="7">
        <f t="shared" si="21"/>
        <v>2.3996329433356275E-2</v>
      </c>
    </row>
    <row r="213" spans="1:7" ht="16" x14ac:dyDescent="0.2">
      <c r="A213" s="4">
        <v>7</v>
      </c>
      <c r="B213" s="4">
        <v>21325</v>
      </c>
      <c r="C213" s="7">
        <f t="shared" si="17"/>
        <v>-521</v>
      </c>
      <c r="D213" s="7">
        <f t="shared" si="18"/>
        <v>-343</v>
      </c>
      <c r="E213" s="7">
        <f t="shared" si="19"/>
        <v>467.25</v>
      </c>
      <c r="F213" s="7">
        <f t="shared" si="20"/>
        <v>307.0625</v>
      </c>
      <c r="G213" s="7">
        <f t="shared" si="21"/>
        <v>-2.4431418522860491E-2</v>
      </c>
    </row>
    <row r="214" spans="1:7" ht="16" x14ac:dyDescent="0.2">
      <c r="A214" s="4">
        <v>8</v>
      </c>
      <c r="B214" s="4">
        <v>20753</v>
      </c>
      <c r="C214" s="7">
        <f t="shared" si="17"/>
        <v>-163</v>
      </c>
      <c r="D214" s="7">
        <f t="shared" si="18"/>
        <v>314.75</v>
      </c>
      <c r="E214" s="7">
        <f t="shared" si="19"/>
        <v>273.125</v>
      </c>
      <c r="F214" s="7">
        <f t="shared" si="20"/>
        <v>115.1875</v>
      </c>
      <c r="G214" s="7">
        <f t="shared" si="21"/>
        <v>-7.8542861273068962E-3</v>
      </c>
    </row>
    <row r="215" spans="1:7" ht="16" x14ac:dyDescent="0.2">
      <c r="A215" s="4">
        <v>9</v>
      </c>
      <c r="B215" s="4">
        <v>20999</v>
      </c>
      <c r="C215" s="7">
        <f t="shared" si="17"/>
        <v>108.5</v>
      </c>
      <c r="D215" s="7">
        <f t="shared" si="18"/>
        <v>203.25</v>
      </c>
      <c r="E215" s="7">
        <f t="shared" si="19"/>
        <v>697.625</v>
      </c>
      <c r="F215" s="7">
        <f t="shared" si="20"/>
        <v>-268.875</v>
      </c>
      <c r="G215" s="7">
        <f t="shared" si="21"/>
        <v>5.1669127101290537E-3</v>
      </c>
    </row>
    <row r="216" spans="1:7" ht="16" x14ac:dyDescent="0.2">
      <c r="A216" s="4">
        <v>10</v>
      </c>
      <c r="B216" s="4">
        <v>20970</v>
      </c>
      <c r="C216" s="7">
        <f t="shared" si="17"/>
        <v>243.5</v>
      </c>
      <c r="D216" s="7">
        <f t="shared" si="18"/>
        <v>1710</v>
      </c>
      <c r="E216" s="7">
        <f t="shared" si="19"/>
        <v>-264.625</v>
      </c>
      <c r="F216" s="7">
        <f t="shared" si="20"/>
        <v>-1676.5625</v>
      </c>
      <c r="G216" s="7">
        <f t="shared" si="21"/>
        <v>1.1611826418693372E-2</v>
      </c>
    </row>
    <row r="217" spans="1:7" ht="16" x14ac:dyDescent="0.2">
      <c r="A217" s="4">
        <v>11</v>
      </c>
      <c r="B217" s="4">
        <v>21486</v>
      </c>
      <c r="C217" s="7">
        <f t="shared" si="17"/>
        <v>3528.5</v>
      </c>
      <c r="D217" s="7">
        <f t="shared" si="18"/>
        <v>-326</v>
      </c>
      <c r="E217" s="7">
        <f t="shared" si="19"/>
        <v>-2655.5</v>
      </c>
      <c r="F217" s="7">
        <f t="shared" si="20"/>
        <v>390.125</v>
      </c>
      <c r="G217" s="7">
        <f t="shared" si="21"/>
        <v>0.16422321511682025</v>
      </c>
    </row>
    <row r="218" spans="1:7" ht="16" x14ac:dyDescent="0.2">
      <c r="A218" s="4">
        <v>12</v>
      </c>
      <c r="B218" s="4">
        <v>28027</v>
      </c>
      <c r="C218" s="7">
        <f t="shared" si="17"/>
        <v>-408.5</v>
      </c>
      <c r="D218" s="7">
        <f t="shared" si="18"/>
        <v>-3601</v>
      </c>
      <c r="E218" s="7">
        <f t="shared" si="19"/>
        <v>515.625</v>
      </c>
      <c r="F218" s="7">
        <f t="shared" si="20"/>
        <v>2802.125</v>
      </c>
      <c r="G218" s="7">
        <f t="shared" si="21"/>
        <v>-1.4575231027223749E-2</v>
      </c>
    </row>
    <row r="219" spans="1:7" ht="16" x14ac:dyDescent="0.2">
      <c r="A219" s="4" t="s">
        <v>16</v>
      </c>
      <c r="B219" s="4">
        <v>20669</v>
      </c>
      <c r="C219" s="7">
        <f t="shared" si="17"/>
        <v>-3673.5</v>
      </c>
      <c r="D219" s="7">
        <f t="shared" si="18"/>
        <v>705.25</v>
      </c>
      <c r="E219" s="7">
        <f t="shared" si="19"/>
        <v>2948.75</v>
      </c>
      <c r="F219" s="7">
        <f t="shared" si="20"/>
        <v>-552.75</v>
      </c>
      <c r="G219" s="7">
        <f t="shared" si="21"/>
        <v>-0.17772993371716098</v>
      </c>
    </row>
    <row r="220" spans="1:7" ht="16" x14ac:dyDescent="0.2">
      <c r="A220" s="4">
        <v>2</v>
      </c>
      <c r="B220" s="4">
        <v>20680</v>
      </c>
      <c r="C220" s="7">
        <f t="shared" si="17"/>
        <v>1002</v>
      </c>
      <c r="D220" s="7">
        <f t="shared" si="18"/>
        <v>2296.5</v>
      </c>
      <c r="E220" s="7">
        <f t="shared" si="19"/>
        <v>-589.875</v>
      </c>
      <c r="F220" s="7">
        <f t="shared" si="20"/>
        <v>-2062.3125</v>
      </c>
      <c r="G220" s="7">
        <f t="shared" si="21"/>
        <v>4.8452611218568663E-2</v>
      </c>
    </row>
    <row r="221" spans="1:7" ht="16" x14ac:dyDescent="0.2">
      <c r="A221" s="4">
        <v>3</v>
      </c>
      <c r="B221" s="4">
        <v>22673</v>
      </c>
      <c r="C221" s="7">
        <f t="shared" si="17"/>
        <v>919.5</v>
      </c>
      <c r="D221" s="7">
        <f t="shared" si="18"/>
        <v>-474.5</v>
      </c>
      <c r="E221" s="7">
        <f t="shared" si="19"/>
        <v>-1175.875</v>
      </c>
      <c r="F221" s="7">
        <f t="shared" si="20"/>
        <v>458.125</v>
      </c>
      <c r="G221" s="7">
        <f t="shared" si="21"/>
        <v>4.0554844969787854E-2</v>
      </c>
    </row>
    <row r="222" spans="1:7" ht="16" x14ac:dyDescent="0.2">
      <c r="A222" s="4">
        <v>4</v>
      </c>
      <c r="B222" s="4">
        <v>22519</v>
      </c>
      <c r="C222" s="7">
        <f t="shared" si="17"/>
        <v>53</v>
      </c>
      <c r="D222" s="7">
        <f t="shared" si="18"/>
        <v>-55.25</v>
      </c>
      <c r="E222" s="7">
        <f t="shared" si="19"/>
        <v>326.375</v>
      </c>
      <c r="F222" s="7">
        <f t="shared" si="20"/>
        <v>432.75</v>
      </c>
      <c r="G222" s="7">
        <f t="shared" si="21"/>
        <v>2.353568098050535E-3</v>
      </c>
    </row>
    <row r="223" spans="1:7" ht="16" x14ac:dyDescent="0.2">
      <c r="A223" s="4">
        <v>5</v>
      </c>
      <c r="B223" s="4">
        <v>22779</v>
      </c>
      <c r="C223" s="7">
        <f t="shared" si="17"/>
        <v>809</v>
      </c>
      <c r="D223" s="7">
        <f t="shared" si="18"/>
        <v>178.25</v>
      </c>
      <c r="E223" s="7">
        <f t="shared" si="19"/>
        <v>-310.375</v>
      </c>
      <c r="F223" s="7">
        <f t="shared" si="20"/>
        <v>-267.0625</v>
      </c>
      <c r="G223" s="7">
        <f t="shared" si="21"/>
        <v>3.5515167478818208E-2</v>
      </c>
    </row>
    <row r="224" spans="1:7" ht="16" x14ac:dyDescent="0.2">
      <c r="A224" s="4">
        <v>6</v>
      </c>
      <c r="B224" s="4">
        <v>24137</v>
      </c>
      <c r="C224" s="7">
        <f t="shared" si="17"/>
        <v>409.5</v>
      </c>
      <c r="D224" s="7">
        <f t="shared" si="18"/>
        <v>-676</v>
      </c>
      <c r="E224" s="7">
        <f t="shared" si="19"/>
        <v>-207.75</v>
      </c>
      <c r="F224" s="7">
        <f t="shared" si="20"/>
        <v>426.5</v>
      </c>
      <c r="G224" s="7">
        <f t="shared" si="21"/>
        <v>1.6965654389526453E-2</v>
      </c>
    </row>
    <row r="225" spans="1:7" ht="16" x14ac:dyDescent="0.2">
      <c r="A225" s="4">
        <v>7</v>
      </c>
      <c r="B225" s="4">
        <v>23598</v>
      </c>
      <c r="C225" s="7">
        <f t="shared" si="17"/>
        <v>-543</v>
      </c>
      <c r="D225" s="7">
        <f t="shared" si="18"/>
        <v>-237.25</v>
      </c>
      <c r="E225" s="7">
        <f t="shared" si="19"/>
        <v>542.625</v>
      </c>
      <c r="F225" s="7">
        <f t="shared" si="20"/>
        <v>223.0625</v>
      </c>
      <c r="G225" s="7">
        <f t="shared" si="21"/>
        <v>-2.3010424612255276E-2</v>
      </c>
    </row>
    <row r="226" spans="1:7" ht="16" x14ac:dyDescent="0.2">
      <c r="A226" s="4">
        <v>8</v>
      </c>
      <c r="B226" s="4">
        <v>23051</v>
      </c>
      <c r="C226" s="7">
        <f t="shared" si="17"/>
        <v>-65</v>
      </c>
      <c r="D226" s="7">
        <f t="shared" si="18"/>
        <v>409.25</v>
      </c>
      <c r="E226" s="7">
        <f t="shared" si="19"/>
        <v>238.375</v>
      </c>
      <c r="F226" s="7">
        <f t="shared" si="20"/>
        <v>167.375</v>
      </c>
      <c r="G226" s="7">
        <f t="shared" si="21"/>
        <v>-2.8198342805084379E-3</v>
      </c>
    </row>
    <row r="227" spans="1:7" ht="16" x14ac:dyDescent="0.2">
      <c r="A227" s="4">
        <v>9</v>
      </c>
      <c r="B227" s="4">
        <v>23468</v>
      </c>
      <c r="C227" s="7">
        <f t="shared" si="17"/>
        <v>275.5</v>
      </c>
      <c r="D227" s="7">
        <f t="shared" si="18"/>
        <v>239.5</v>
      </c>
      <c r="E227" s="7">
        <f t="shared" si="19"/>
        <v>877.375</v>
      </c>
      <c r="F227" s="7">
        <f t="shared" si="20"/>
        <v>-265.1875</v>
      </c>
      <c r="G227" s="7">
        <f t="shared" si="21"/>
        <v>1.1739389807397306E-2</v>
      </c>
    </row>
    <row r="228" spans="1:7" ht="16" x14ac:dyDescent="0.2">
      <c r="A228" s="4">
        <v>10</v>
      </c>
      <c r="B228" s="4">
        <v>23602</v>
      </c>
      <c r="C228" s="7">
        <f t="shared" si="17"/>
        <v>414</v>
      </c>
      <c r="D228" s="7">
        <f t="shared" si="18"/>
        <v>2164</v>
      </c>
      <c r="E228" s="7">
        <f t="shared" si="19"/>
        <v>-292</v>
      </c>
      <c r="F228" s="7">
        <f t="shared" si="20"/>
        <v>-2103.4375</v>
      </c>
      <c r="G228" s="7">
        <f t="shared" si="21"/>
        <v>1.7540886365562239E-2</v>
      </c>
    </row>
    <row r="229" spans="1:7" ht="16" x14ac:dyDescent="0.2">
      <c r="A229" s="4">
        <v>11</v>
      </c>
      <c r="B229" s="4">
        <v>24296</v>
      </c>
      <c r="C229" s="7">
        <f t="shared" si="17"/>
        <v>4603.5</v>
      </c>
      <c r="D229" s="7">
        <f t="shared" si="18"/>
        <v>-344.5</v>
      </c>
      <c r="E229" s="7">
        <f t="shared" si="19"/>
        <v>-3329.5</v>
      </c>
      <c r="F229" s="7">
        <f t="shared" si="20"/>
        <v>375.3125</v>
      </c>
      <c r="G229" s="7">
        <f t="shared" si="21"/>
        <v>0.18947563384919328</v>
      </c>
    </row>
    <row r="230" spans="1:7" ht="16" x14ac:dyDescent="0.2">
      <c r="A230" s="4">
        <v>12</v>
      </c>
      <c r="B230" s="4">
        <v>32809</v>
      </c>
      <c r="C230" s="7">
        <f t="shared" si="17"/>
        <v>-275</v>
      </c>
      <c r="D230" s="7">
        <f t="shared" si="18"/>
        <v>-4495</v>
      </c>
      <c r="E230" s="7">
        <f t="shared" si="19"/>
        <v>458.625</v>
      </c>
      <c r="F230" s="7">
        <f t="shared" si="20"/>
        <v>3447.0625</v>
      </c>
      <c r="G230" s="7">
        <f t="shared" si="21"/>
        <v>-8.3818464445731353E-3</v>
      </c>
    </row>
    <row r="231" spans="1:7" ht="16" x14ac:dyDescent="0.2">
      <c r="A231" s="4" t="s">
        <v>15</v>
      </c>
      <c r="B231" s="4">
        <v>23746</v>
      </c>
      <c r="C231" s="7">
        <f t="shared" si="17"/>
        <v>-4386.5</v>
      </c>
      <c r="D231" s="7">
        <f t="shared" si="18"/>
        <v>572.75</v>
      </c>
      <c r="E231" s="7">
        <f t="shared" si="19"/>
        <v>3564.625</v>
      </c>
      <c r="F231" s="7">
        <f t="shared" si="20"/>
        <v>-425.1875</v>
      </c>
      <c r="G231" s="7">
        <f t="shared" si="21"/>
        <v>-0.18472584856396868</v>
      </c>
    </row>
    <row r="232" spans="1:7" ht="16" x14ac:dyDescent="0.2">
      <c r="A232" s="4">
        <v>2</v>
      </c>
      <c r="B232" s="4">
        <v>24036</v>
      </c>
      <c r="C232" s="7">
        <f t="shared" si="17"/>
        <v>870.5</v>
      </c>
      <c r="D232" s="7">
        <f t="shared" si="18"/>
        <v>2634.25</v>
      </c>
      <c r="E232" s="7">
        <f t="shared" si="19"/>
        <v>-391.75</v>
      </c>
      <c r="F232" s="7">
        <f t="shared" si="20"/>
        <v>-2445.25</v>
      </c>
      <c r="G232" s="7">
        <f t="shared" si="21"/>
        <v>3.6216508570477618E-2</v>
      </c>
    </row>
    <row r="233" spans="1:7" ht="16" x14ac:dyDescent="0.2">
      <c r="A233" s="4">
        <v>3</v>
      </c>
      <c r="B233" s="4">
        <v>25487</v>
      </c>
      <c r="C233" s="7">
        <f t="shared" si="17"/>
        <v>882</v>
      </c>
      <c r="D233" s="7">
        <f t="shared" si="18"/>
        <v>-210.75</v>
      </c>
      <c r="E233" s="7">
        <f t="shared" si="19"/>
        <v>-1325.875</v>
      </c>
      <c r="F233" s="7">
        <f t="shared" si="20"/>
        <v>211.125</v>
      </c>
      <c r="G233" s="7">
        <f t="shared" si="21"/>
        <v>3.4605877506179619E-2</v>
      </c>
    </row>
    <row r="234" spans="1:7" ht="16" x14ac:dyDescent="0.2">
      <c r="A234" s="4">
        <v>4</v>
      </c>
      <c r="B234" s="4">
        <v>25800</v>
      </c>
      <c r="C234" s="7">
        <f t="shared" si="17"/>
        <v>449</v>
      </c>
      <c r="D234" s="7">
        <f t="shared" si="18"/>
        <v>-17.5</v>
      </c>
      <c r="E234" s="7">
        <f t="shared" si="19"/>
        <v>30.5</v>
      </c>
      <c r="F234" s="7">
        <f t="shared" si="20"/>
        <v>450.4375</v>
      </c>
      <c r="G234" s="7">
        <f t="shared" si="21"/>
        <v>1.7403100775193799E-2</v>
      </c>
    </row>
    <row r="235" spans="1:7" ht="16" x14ac:dyDescent="0.2">
      <c r="A235" s="4">
        <v>5</v>
      </c>
      <c r="B235" s="4">
        <v>26385</v>
      </c>
      <c r="C235" s="7">
        <f t="shared" si="17"/>
        <v>847</v>
      </c>
      <c r="D235" s="7">
        <f t="shared" si="18"/>
        <v>-149.75</v>
      </c>
      <c r="E235" s="7">
        <f t="shared" si="19"/>
        <v>-425</v>
      </c>
      <c r="F235" s="7">
        <f t="shared" si="20"/>
        <v>-39.5</v>
      </c>
      <c r="G235" s="7">
        <f t="shared" si="21"/>
        <v>3.2101572863369336E-2</v>
      </c>
    </row>
    <row r="236" spans="1:7" ht="16" x14ac:dyDescent="0.2">
      <c r="A236" s="4">
        <v>6</v>
      </c>
      <c r="B236" s="4">
        <v>27494</v>
      </c>
      <c r="C236" s="7">
        <f t="shared" si="17"/>
        <v>149.5</v>
      </c>
      <c r="D236" s="7">
        <f t="shared" si="18"/>
        <v>-867.5</v>
      </c>
      <c r="E236" s="7">
        <f t="shared" si="19"/>
        <v>-48.5</v>
      </c>
      <c r="F236" s="7">
        <f t="shared" si="20"/>
        <v>608.1875</v>
      </c>
      <c r="G236" s="7">
        <f t="shared" si="21"/>
        <v>5.4375500109114716E-3</v>
      </c>
    </row>
    <row r="237" spans="1:7" ht="16" x14ac:dyDescent="0.2">
      <c r="A237" s="4">
        <v>7</v>
      </c>
      <c r="B237" s="4">
        <v>26684</v>
      </c>
      <c r="C237" s="7">
        <f t="shared" si="17"/>
        <v>-888</v>
      </c>
      <c r="D237" s="7">
        <f t="shared" si="18"/>
        <v>-246.75</v>
      </c>
      <c r="E237" s="7">
        <f t="shared" si="19"/>
        <v>791.375</v>
      </c>
      <c r="F237" s="7">
        <f t="shared" si="20"/>
        <v>219.6875</v>
      </c>
      <c r="G237" s="7">
        <f t="shared" si="21"/>
        <v>-3.3278369060110925E-2</v>
      </c>
    </row>
    <row r="238" spans="1:7" ht="16" x14ac:dyDescent="0.2">
      <c r="A238" s="4">
        <v>8</v>
      </c>
      <c r="B238" s="4">
        <v>25718</v>
      </c>
      <c r="C238" s="7">
        <f t="shared" si="17"/>
        <v>-344</v>
      </c>
      <c r="D238" s="7">
        <f t="shared" si="18"/>
        <v>715.25</v>
      </c>
      <c r="E238" s="7">
        <f t="shared" si="19"/>
        <v>390.875</v>
      </c>
      <c r="F238" s="7">
        <f t="shared" si="20"/>
        <v>-39.375</v>
      </c>
      <c r="G238" s="7">
        <f t="shared" si="21"/>
        <v>-1.3375845711175052E-2</v>
      </c>
    </row>
    <row r="239" spans="1:7" ht="16" x14ac:dyDescent="0.2">
      <c r="A239" s="4">
        <v>9</v>
      </c>
      <c r="B239" s="4">
        <v>25996</v>
      </c>
      <c r="C239" s="7">
        <f t="shared" si="17"/>
        <v>542.5</v>
      </c>
      <c r="D239" s="7">
        <f t="shared" si="18"/>
        <v>535</v>
      </c>
      <c r="E239" s="7">
        <f t="shared" si="19"/>
        <v>712.625</v>
      </c>
      <c r="F239" s="7">
        <f t="shared" si="20"/>
        <v>-457.9375</v>
      </c>
      <c r="G239" s="7">
        <f t="shared" si="21"/>
        <v>2.086859516848746E-2</v>
      </c>
    </row>
    <row r="240" spans="1:7" ht="16" x14ac:dyDescent="0.2">
      <c r="A240" s="4">
        <v>10</v>
      </c>
      <c r="B240" s="4">
        <v>26803</v>
      </c>
      <c r="C240" s="7">
        <f t="shared" si="17"/>
        <v>726</v>
      </c>
      <c r="D240" s="7">
        <f t="shared" si="18"/>
        <v>2140.5</v>
      </c>
      <c r="E240" s="7">
        <f t="shared" si="19"/>
        <v>-525</v>
      </c>
      <c r="F240" s="7">
        <f t="shared" si="20"/>
        <v>-2108.75</v>
      </c>
      <c r="G240" s="7">
        <f t="shared" si="21"/>
        <v>2.7086520165653098E-2</v>
      </c>
    </row>
    <row r="241" spans="1:7" ht="16" x14ac:dyDescent="0.2">
      <c r="A241" s="4">
        <v>11</v>
      </c>
      <c r="B241" s="4">
        <v>27448</v>
      </c>
      <c r="C241" s="7">
        <f t="shared" si="17"/>
        <v>4823.5</v>
      </c>
      <c r="D241" s="7">
        <f t="shared" si="18"/>
        <v>-515</v>
      </c>
      <c r="E241" s="7">
        <f t="shared" si="19"/>
        <v>-3504.875</v>
      </c>
      <c r="F241" s="7">
        <f t="shared" si="20"/>
        <v>545.0625</v>
      </c>
      <c r="G241" s="7">
        <f t="shared" si="21"/>
        <v>0.17573229379189739</v>
      </c>
    </row>
    <row r="242" spans="1:7" ht="16" x14ac:dyDescent="0.2">
      <c r="A242" s="4">
        <v>12</v>
      </c>
      <c r="B242" s="4">
        <v>36450</v>
      </c>
      <c r="C242" s="7">
        <f t="shared" si="17"/>
        <v>-304</v>
      </c>
      <c r="D242" s="7">
        <f t="shared" si="18"/>
        <v>-4869.25</v>
      </c>
      <c r="E242" s="7">
        <f t="shared" si="19"/>
        <v>565.125</v>
      </c>
      <c r="F242" s="7">
        <f t="shared" si="20"/>
        <v>3797</v>
      </c>
      <c r="G242" s="7">
        <f t="shared" si="21"/>
        <v>-8.3401920438957479E-3</v>
      </c>
    </row>
    <row r="243" spans="1:7" ht="16" x14ac:dyDescent="0.2">
      <c r="A243" s="4" t="s">
        <v>14</v>
      </c>
      <c r="B243" s="4">
        <v>26840</v>
      </c>
      <c r="C243" s="7">
        <f t="shared" si="17"/>
        <v>-4915</v>
      </c>
      <c r="D243" s="7">
        <f t="shared" si="18"/>
        <v>615.25</v>
      </c>
      <c r="E243" s="7">
        <f t="shared" si="19"/>
        <v>4089.125</v>
      </c>
      <c r="F243" s="7">
        <f t="shared" si="20"/>
        <v>-487.8125</v>
      </c>
      <c r="G243" s="7">
        <f t="shared" si="21"/>
        <v>-0.18312220566318926</v>
      </c>
    </row>
    <row r="244" spans="1:7" ht="16" x14ac:dyDescent="0.2">
      <c r="A244" s="4">
        <v>2</v>
      </c>
      <c r="B244" s="4">
        <v>26620</v>
      </c>
      <c r="C244" s="7">
        <f t="shared" si="17"/>
        <v>926.5</v>
      </c>
      <c r="D244" s="7">
        <f t="shared" si="18"/>
        <v>3309</v>
      </c>
      <c r="E244" s="7">
        <f t="shared" si="19"/>
        <v>-410.5</v>
      </c>
      <c r="F244" s="7">
        <f t="shared" si="20"/>
        <v>-3024.6875</v>
      </c>
      <c r="G244" s="7">
        <f t="shared" si="21"/>
        <v>3.4804658151765588E-2</v>
      </c>
    </row>
    <row r="245" spans="1:7" ht="16" x14ac:dyDescent="0.2">
      <c r="A245" s="4">
        <v>3</v>
      </c>
      <c r="B245" s="4">
        <v>28693</v>
      </c>
      <c r="C245" s="7">
        <f t="shared" si="17"/>
        <v>1703</v>
      </c>
      <c r="D245" s="7">
        <f t="shared" si="18"/>
        <v>-205.75</v>
      </c>
      <c r="E245" s="7">
        <f t="shared" si="19"/>
        <v>-1960.25</v>
      </c>
      <c r="F245" s="7">
        <f t="shared" si="20"/>
        <v>223.9375</v>
      </c>
      <c r="G245" s="7">
        <f t="shared" si="21"/>
        <v>5.9352455302687068E-2</v>
      </c>
    </row>
    <row r="246" spans="1:7" ht="16" x14ac:dyDescent="0.2">
      <c r="A246" s="4">
        <v>4</v>
      </c>
      <c r="B246" s="4">
        <v>30026</v>
      </c>
      <c r="C246" s="7">
        <f t="shared" si="17"/>
        <v>515</v>
      </c>
      <c r="D246" s="7">
        <f t="shared" si="18"/>
        <v>-611.5</v>
      </c>
      <c r="E246" s="7">
        <f t="shared" si="19"/>
        <v>37.375</v>
      </c>
      <c r="F246" s="7">
        <f t="shared" si="20"/>
        <v>963</v>
      </c>
      <c r="G246" s="7">
        <f t="shared" si="21"/>
        <v>1.7151801771797776E-2</v>
      </c>
    </row>
    <row r="247" spans="1:7" ht="16" x14ac:dyDescent="0.2">
      <c r="A247" s="4">
        <v>5</v>
      </c>
      <c r="B247" s="4">
        <v>29723</v>
      </c>
      <c r="C247" s="7">
        <f t="shared" si="17"/>
        <v>480</v>
      </c>
      <c r="D247" s="7">
        <f t="shared" si="18"/>
        <v>-131</v>
      </c>
      <c r="E247" s="7">
        <f t="shared" si="19"/>
        <v>-34.25</v>
      </c>
      <c r="F247" s="7">
        <f t="shared" si="20"/>
        <v>-72.75</v>
      </c>
      <c r="G247" s="7">
        <f t="shared" si="21"/>
        <v>1.6149110116744608E-2</v>
      </c>
    </row>
    <row r="248" spans="1:7" ht="16" x14ac:dyDescent="0.2">
      <c r="A248" s="4">
        <v>6</v>
      </c>
      <c r="B248" s="4">
        <v>30986</v>
      </c>
      <c r="C248" s="7">
        <f t="shared" si="17"/>
        <v>253</v>
      </c>
      <c r="D248" s="7">
        <f t="shared" si="18"/>
        <v>-680</v>
      </c>
      <c r="E248" s="7">
        <f t="shared" si="19"/>
        <v>-108.125</v>
      </c>
      <c r="F248" s="7">
        <f t="shared" si="20"/>
        <v>349.8125</v>
      </c>
      <c r="G248" s="7">
        <f t="shared" si="21"/>
        <v>8.1649777318789137E-3</v>
      </c>
    </row>
    <row r="249" spans="1:7" ht="16" x14ac:dyDescent="0.2">
      <c r="A249" s="4">
        <v>7</v>
      </c>
      <c r="B249" s="4">
        <v>30229</v>
      </c>
      <c r="C249" s="7">
        <f t="shared" si="17"/>
        <v>-880</v>
      </c>
      <c r="D249" s="7">
        <f t="shared" si="18"/>
        <v>-347.25</v>
      </c>
      <c r="E249" s="7">
        <f t="shared" si="19"/>
        <v>665.375</v>
      </c>
      <c r="F249" s="7">
        <f t="shared" si="20"/>
        <v>255.0625</v>
      </c>
      <c r="G249" s="7">
        <f t="shared" si="21"/>
        <v>-2.9111118462403652E-2</v>
      </c>
    </row>
    <row r="250" spans="1:7" ht="16" x14ac:dyDescent="0.2">
      <c r="A250" s="4">
        <v>8</v>
      </c>
      <c r="B250" s="4">
        <v>29226</v>
      </c>
      <c r="C250" s="7">
        <f t="shared" si="17"/>
        <v>-441.5</v>
      </c>
      <c r="D250" s="7">
        <f t="shared" si="18"/>
        <v>650.75</v>
      </c>
      <c r="E250" s="7">
        <f t="shared" si="19"/>
        <v>402</v>
      </c>
      <c r="F250" s="7">
        <f t="shared" si="20"/>
        <v>50.625</v>
      </c>
      <c r="G250" s="7">
        <f t="shared" si="21"/>
        <v>-1.5106412098816123E-2</v>
      </c>
    </row>
    <row r="251" spans="1:7" ht="16" x14ac:dyDescent="0.2">
      <c r="A251" s="4">
        <v>9</v>
      </c>
      <c r="B251" s="4">
        <v>29346</v>
      </c>
      <c r="C251" s="7">
        <f t="shared" si="17"/>
        <v>421.5</v>
      </c>
      <c r="D251" s="7">
        <f t="shared" si="18"/>
        <v>456.75</v>
      </c>
      <c r="E251" s="7">
        <f t="shared" si="19"/>
        <v>766.625</v>
      </c>
      <c r="F251" s="7">
        <f t="shared" si="20"/>
        <v>-421.375</v>
      </c>
      <c r="G251" s="7">
        <f t="shared" si="21"/>
        <v>1.4363115927213248E-2</v>
      </c>
    </row>
    <row r="252" spans="1:7" ht="16" x14ac:dyDescent="0.2">
      <c r="A252" s="4">
        <v>10</v>
      </c>
      <c r="B252" s="4">
        <v>30069</v>
      </c>
      <c r="C252" s="7">
        <f t="shared" si="17"/>
        <v>472</v>
      </c>
      <c r="D252" s="7">
        <f t="shared" si="18"/>
        <v>2184</v>
      </c>
      <c r="E252" s="7">
        <f t="shared" si="19"/>
        <v>-440.75</v>
      </c>
      <c r="F252" s="7">
        <f t="shared" si="20"/>
        <v>-2177.5625</v>
      </c>
      <c r="G252" s="7">
        <f t="shared" si="21"/>
        <v>1.5697229705011806E-2</v>
      </c>
    </row>
    <row r="253" spans="1:7" ht="16" x14ac:dyDescent="0.2">
      <c r="A253" s="4">
        <v>11</v>
      </c>
      <c r="B253" s="4">
        <v>30290</v>
      </c>
      <c r="C253" s="7">
        <f t="shared" si="17"/>
        <v>4789.5</v>
      </c>
      <c r="D253" s="7">
        <f t="shared" si="18"/>
        <v>-424.75</v>
      </c>
      <c r="E253" s="7">
        <f t="shared" si="19"/>
        <v>-3588.5</v>
      </c>
      <c r="F253" s="7">
        <f t="shared" si="20"/>
        <v>495.6875</v>
      </c>
      <c r="G253" s="7">
        <f t="shared" si="21"/>
        <v>0.15812149224166391</v>
      </c>
    </row>
    <row r="254" spans="1:7" ht="16" x14ac:dyDescent="0.2">
      <c r="A254" s="4">
        <v>12</v>
      </c>
      <c r="B254" s="4">
        <v>39648</v>
      </c>
      <c r="C254" s="7">
        <f t="shared" si="17"/>
        <v>-377.5</v>
      </c>
      <c r="D254" s="7">
        <f t="shared" si="18"/>
        <v>-4993</v>
      </c>
      <c r="E254" s="7">
        <f t="shared" si="19"/>
        <v>550.625</v>
      </c>
      <c r="F254" s="7">
        <f t="shared" si="20"/>
        <v>3922.8125</v>
      </c>
      <c r="G254" s="7">
        <f t="shared" si="21"/>
        <v>-9.5212873284907188E-3</v>
      </c>
    </row>
    <row r="255" spans="1:7" ht="16" x14ac:dyDescent="0.2">
      <c r="A255" s="4" t="s">
        <v>13</v>
      </c>
      <c r="B255" s="4">
        <v>29535</v>
      </c>
      <c r="C255" s="7">
        <f t="shared" si="17"/>
        <v>-5196.5</v>
      </c>
      <c r="D255" s="7">
        <f t="shared" si="18"/>
        <v>676.5</v>
      </c>
      <c r="E255" s="7">
        <f t="shared" si="19"/>
        <v>4257.125</v>
      </c>
      <c r="F255" s="7">
        <f t="shared" si="20"/>
        <v>-517.25</v>
      </c>
      <c r="G255" s="7">
        <f t="shared" si="21"/>
        <v>-0.17594379549686812</v>
      </c>
    </row>
    <row r="256" spans="1:7" ht="16" x14ac:dyDescent="0.2">
      <c r="A256" s="4">
        <v>2</v>
      </c>
      <c r="B256" s="4">
        <v>29255</v>
      </c>
      <c r="C256" s="7">
        <f t="shared" si="17"/>
        <v>975.5</v>
      </c>
      <c r="D256" s="7">
        <f t="shared" si="18"/>
        <v>3521.25</v>
      </c>
      <c r="E256" s="7">
        <f t="shared" si="19"/>
        <v>-483.875</v>
      </c>
      <c r="F256" s="7">
        <f t="shared" si="20"/>
        <v>-3190.9375</v>
      </c>
      <c r="G256" s="7">
        <f t="shared" si="21"/>
        <v>3.3344727397026153E-2</v>
      </c>
    </row>
    <row r="257" spans="1:7" ht="16" x14ac:dyDescent="0.2">
      <c r="A257" s="4">
        <v>3</v>
      </c>
      <c r="B257" s="4">
        <v>31486</v>
      </c>
      <c r="C257" s="7">
        <f t="shared" si="17"/>
        <v>1846</v>
      </c>
      <c r="D257" s="7">
        <f t="shared" si="18"/>
        <v>-291.25</v>
      </c>
      <c r="E257" s="7">
        <f t="shared" si="19"/>
        <v>-2124.75</v>
      </c>
      <c r="F257" s="7">
        <f t="shared" si="20"/>
        <v>280.8125</v>
      </c>
      <c r="G257" s="7">
        <f t="shared" si="21"/>
        <v>5.8629232039636665E-2</v>
      </c>
    </row>
    <row r="258" spans="1:7" ht="16" x14ac:dyDescent="0.2">
      <c r="A258" s="4">
        <v>4</v>
      </c>
      <c r="B258" s="4">
        <v>32947</v>
      </c>
      <c r="C258" s="7">
        <f t="shared" si="17"/>
        <v>393</v>
      </c>
      <c r="D258" s="7">
        <f t="shared" si="18"/>
        <v>-728.25</v>
      </c>
      <c r="E258" s="7">
        <f t="shared" si="19"/>
        <v>77.75</v>
      </c>
      <c r="F258" s="7">
        <f t="shared" si="20"/>
        <v>1010.5625</v>
      </c>
      <c r="G258" s="7">
        <f t="shared" si="21"/>
        <v>1.1928248398943759E-2</v>
      </c>
    </row>
    <row r="259" spans="1:7" ht="16" x14ac:dyDescent="0.2">
      <c r="A259" s="4">
        <v>5</v>
      </c>
      <c r="B259" s="4">
        <v>32272</v>
      </c>
      <c r="C259" s="7">
        <f t="shared" si="17"/>
        <v>389.5</v>
      </c>
      <c r="D259" s="7">
        <f t="shared" si="18"/>
        <v>-135.75</v>
      </c>
      <c r="E259" s="7">
        <f t="shared" si="19"/>
        <v>-103.625</v>
      </c>
      <c r="F259" s="7">
        <f t="shared" si="20"/>
        <v>-56.75</v>
      </c>
      <c r="G259" s="7">
        <f t="shared" si="21"/>
        <v>1.2069286068418443E-2</v>
      </c>
    </row>
    <row r="260" spans="1:7" ht="16" x14ac:dyDescent="0.2">
      <c r="A260" s="4">
        <v>6</v>
      </c>
      <c r="B260" s="4">
        <v>33726</v>
      </c>
      <c r="C260" s="7">
        <f t="shared" si="17"/>
        <v>121.5</v>
      </c>
      <c r="D260" s="7">
        <f t="shared" si="18"/>
        <v>-935.5</v>
      </c>
      <c r="E260" s="7">
        <f t="shared" si="19"/>
        <v>-35.75</v>
      </c>
      <c r="F260" s="7">
        <f t="shared" si="20"/>
        <v>575.625</v>
      </c>
      <c r="G260" s="7">
        <f t="shared" si="21"/>
        <v>3.6025618217399038E-3</v>
      </c>
    </row>
    <row r="261" spans="1:7" ht="16" x14ac:dyDescent="0.2">
      <c r="A261" s="4">
        <v>7</v>
      </c>
      <c r="B261" s="4">
        <v>32515</v>
      </c>
      <c r="C261" s="7">
        <f t="shared" si="17"/>
        <v>-1481.5</v>
      </c>
      <c r="D261" s="7">
        <f t="shared" si="18"/>
        <v>-207.25</v>
      </c>
      <c r="E261" s="7">
        <f t="shared" si="19"/>
        <v>1047.625</v>
      </c>
      <c r="F261" s="7">
        <f t="shared" si="20"/>
        <v>144.875</v>
      </c>
      <c r="G261" s="7">
        <f t="shared" si="21"/>
        <v>-4.5563586037213596E-2</v>
      </c>
    </row>
    <row r="262" spans="1:7" ht="16" x14ac:dyDescent="0.2">
      <c r="A262" s="4">
        <v>8</v>
      </c>
      <c r="B262" s="4">
        <v>30763</v>
      </c>
      <c r="C262" s="7">
        <f t="shared" si="17"/>
        <v>-293</v>
      </c>
      <c r="D262" s="7">
        <f t="shared" si="18"/>
        <v>1159.75</v>
      </c>
      <c r="E262" s="7">
        <f t="shared" si="19"/>
        <v>254</v>
      </c>
      <c r="F262" s="7">
        <f t="shared" si="20"/>
        <v>-312.4375</v>
      </c>
      <c r="G262" s="7">
        <f t="shared" si="21"/>
        <v>-9.5244286968111051E-3</v>
      </c>
    </row>
    <row r="263" spans="1:7" ht="16" x14ac:dyDescent="0.2">
      <c r="A263" s="4">
        <v>9</v>
      </c>
      <c r="B263" s="4">
        <v>31929</v>
      </c>
      <c r="C263" s="7">
        <f t="shared" si="17"/>
        <v>838</v>
      </c>
      <c r="D263" s="7">
        <f t="shared" si="18"/>
        <v>300.75</v>
      </c>
      <c r="E263" s="7">
        <f t="shared" si="19"/>
        <v>422.75</v>
      </c>
      <c r="F263" s="7">
        <f t="shared" si="20"/>
        <v>-341.8125</v>
      </c>
      <c r="G263" s="7">
        <f t="shared" si="21"/>
        <v>2.6245732719471327E-2</v>
      </c>
    </row>
    <row r="264" spans="1:7" ht="16" x14ac:dyDescent="0.2">
      <c r="A264" s="4">
        <v>10</v>
      </c>
      <c r="B264" s="4">
        <v>32439</v>
      </c>
      <c r="C264" s="7">
        <f t="shared" si="17"/>
        <v>308.5</v>
      </c>
      <c r="D264" s="7">
        <f t="shared" si="18"/>
        <v>2005.25</v>
      </c>
      <c r="E264" s="7">
        <f t="shared" si="19"/>
        <v>-429.625</v>
      </c>
      <c r="F264" s="7">
        <f t="shared" si="20"/>
        <v>-1994.4375</v>
      </c>
      <c r="G264" s="7">
        <f t="shared" si="21"/>
        <v>9.5101575264342313E-3</v>
      </c>
    </row>
    <row r="265" spans="1:7" ht="16" x14ac:dyDescent="0.2">
      <c r="A265" s="4">
        <v>11</v>
      </c>
      <c r="B265" s="4">
        <v>32546</v>
      </c>
      <c r="C265" s="7">
        <f t="shared" si="17"/>
        <v>4848.5</v>
      </c>
      <c r="D265" s="7">
        <f t="shared" si="18"/>
        <v>-558.5</v>
      </c>
      <c r="E265" s="7">
        <f t="shared" si="19"/>
        <v>-3566.125</v>
      </c>
      <c r="F265" s="7">
        <f t="shared" si="20"/>
        <v>562.5625</v>
      </c>
      <c r="G265" s="7">
        <f t="shared" si="21"/>
        <v>0.14897376021630923</v>
      </c>
    </row>
    <row r="266" spans="1:7" ht="16" x14ac:dyDescent="0.2">
      <c r="A266" s="4">
        <v>12</v>
      </c>
      <c r="B266" s="4">
        <v>42136</v>
      </c>
      <c r="C266" s="7">
        <f t="shared" si="17"/>
        <v>-808.5</v>
      </c>
      <c r="D266" s="7">
        <f t="shared" si="18"/>
        <v>-5127</v>
      </c>
      <c r="E266" s="7">
        <f t="shared" si="19"/>
        <v>695.5</v>
      </c>
      <c r="F266" s="7">
        <f t="shared" si="20"/>
        <v>3931.25</v>
      </c>
      <c r="G266" s="7">
        <f t="shared" si="21"/>
        <v>-1.9187867856464782E-2</v>
      </c>
    </row>
    <row r="267" spans="1:7" ht="16" x14ac:dyDescent="0.2">
      <c r="A267" s="4" t="s">
        <v>12</v>
      </c>
      <c r="B267" s="4">
        <v>30929</v>
      </c>
      <c r="C267" s="7">
        <f t="shared" si="17"/>
        <v>-5405.5</v>
      </c>
      <c r="D267" s="7">
        <f t="shared" si="18"/>
        <v>832.5</v>
      </c>
      <c r="E267" s="7">
        <f t="shared" si="19"/>
        <v>4296.375</v>
      </c>
      <c r="F267" s="7">
        <f t="shared" si="20"/>
        <v>-554.3125</v>
      </c>
      <c r="G267" s="7">
        <f t="shared" si="21"/>
        <v>-0.17477125028290602</v>
      </c>
    </row>
    <row r="268" spans="1:7" ht="16" x14ac:dyDescent="0.2">
      <c r="A268" s="4">
        <v>2</v>
      </c>
      <c r="B268" s="4">
        <v>31325</v>
      </c>
      <c r="C268" s="7">
        <f t="shared" si="17"/>
        <v>856.5</v>
      </c>
      <c r="D268" s="7">
        <f t="shared" si="18"/>
        <v>3465.75</v>
      </c>
      <c r="E268" s="7">
        <f t="shared" si="19"/>
        <v>-413.125</v>
      </c>
      <c r="F268" s="7">
        <f t="shared" si="20"/>
        <v>-3141.75</v>
      </c>
      <c r="G268" s="7">
        <f t="shared" si="21"/>
        <v>2.7342378292098964E-2</v>
      </c>
    </row>
    <row r="269" spans="1:7" ht="16" x14ac:dyDescent="0.2">
      <c r="A269" s="4">
        <v>3</v>
      </c>
      <c r="B269" s="4">
        <v>32642</v>
      </c>
      <c r="C269" s="7">
        <f t="shared" ref="C269:C332" si="22">(B270-B268)/2</f>
        <v>1526</v>
      </c>
      <c r="D269" s="7">
        <f t="shared" ref="D269:D332" si="23">(C270-C268)/2</f>
        <v>6.25</v>
      </c>
      <c r="E269" s="7">
        <f t="shared" ref="E269:E332" si="24">(D270-D268)/2</f>
        <v>-1987.125</v>
      </c>
      <c r="F269" s="7">
        <f t="shared" ref="F269:F332" si="25">(E270-E268)/2</f>
        <v>66.4375</v>
      </c>
      <c r="G269" s="7">
        <f t="shared" ref="G269:G332" si="26">C269/B269</f>
        <v>4.6749586422400589E-2</v>
      </c>
    </row>
    <row r="270" spans="1:7" ht="16" x14ac:dyDescent="0.2">
      <c r="A270" s="4">
        <v>4</v>
      </c>
      <c r="B270" s="4">
        <v>34377</v>
      </c>
      <c r="C270" s="7">
        <f t="shared" si="22"/>
        <v>869</v>
      </c>
      <c r="D270" s="7">
        <f t="shared" si="23"/>
        <v>-508.5</v>
      </c>
      <c r="E270" s="7">
        <f t="shared" si="24"/>
        <v>-280.25</v>
      </c>
      <c r="F270" s="7">
        <f t="shared" si="25"/>
        <v>855.875</v>
      </c>
      <c r="G270" s="7">
        <f t="shared" si="26"/>
        <v>2.5278529249207319E-2</v>
      </c>
    </row>
    <row r="271" spans="1:7" ht="16" x14ac:dyDescent="0.2">
      <c r="A271" s="4">
        <v>5</v>
      </c>
      <c r="B271" s="4">
        <v>34380</v>
      </c>
      <c r="C271" s="7">
        <f t="shared" si="22"/>
        <v>509</v>
      </c>
      <c r="D271" s="7">
        <f t="shared" si="23"/>
        <v>-554.25</v>
      </c>
      <c r="E271" s="7">
        <f t="shared" si="24"/>
        <v>-275.375</v>
      </c>
      <c r="F271" s="7">
        <f t="shared" si="25"/>
        <v>246.75</v>
      </c>
      <c r="G271" s="7">
        <f t="shared" si="26"/>
        <v>1.4805119255381036E-2</v>
      </c>
    </row>
    <row r="272" spans="1:7" ht="16" x14ac:dyDescent="0.2">
      <c r="A272" s="4">
        <v>6</v>
      </c>
      <c r="B272" s="4">
        <v>35395</v>
      </c>
      <c r="C272" s="7">
        <f t="shared" si="22"/>
        <v>-239.5</v>
      </c>
      <c r="D272" s="7">
        <f t="shared" si="23"/>
        <v>-1059.25</v>
      </c>
      <c r="E272" s="7">
        <f t="shared" si="24"/>
        <v>213.25</v>
      </c>
      <c r="F272" s="7">
        <f t="shared" si="25"/>
        <v>677.5</v>
      </c>
      <c r="G272" s="7">
        <f t="shared" si="26"/>
        <v>-6.766492442435372E-3</v>
      </c>
    </row>
    <row r="273" spans="1:7" ht="16" x14ac:dyDescent="0.2">
      <c r="A273" s="4">
        <v>7</v>
      </c>
      <c r="B273" s="4">
        <v>33901</v>
      </c>
      <c r="C273" s="7">
        <f t="shared" si="22"/>
        <v>-1609.5</v>
      </c>
      <c r="D273" s="7">
        <f t="shared" si="23"/>
        <v>-127.75</v>
      </c>
      <c r="E273" s="7">
        <f t="shared" si="24"/>
        <v>1079.625</v>
      </c>
      <c r="F273" s="7">
        <f t="shared" si="25"/>
        <v>14.4375</v>
      </c>
      <c r="G273" s="7">
        <f t="shared" si="26"/>
        <v>-4.7476475620188197E-2</v>
      </c>
    </row>
    <row r="274" spans="1:7" ht="16" x14ac:dyDescent="0.2">
      <c r="A274" s="4">
        <v>8</v>
      </c>
      <c r="B274" s="4">
        <v>32176</v>
      </c>
      <c r="C274" s="7">
        <f t="shared" si="22"/>
        <v>-495</v>
      </c>
      <c r="D274" s="7">
        <f t="shared" si="23"/>
        <v>1100</v>
      </c>
      <c r="E274" s="7">
        <f t="shared" si="24"/>
        <v>242.125</v>
      </c>
      <c r="F274" s="7">
        <f t="shared" si="25"/>
        <v>-260.4375</v>
      </c>
      <c r="G274" s="7">
        <f t="shared" si="26"/>
        <v>-1.5384137245151665E-2</v>
      </c>
    </row>
    <row r="275" spans="1:7" ht="16" x14ac:dyDescent="0.2">
      <c r="A275" s="4">
        <v>9</v>
      </c>
      <c r="B275" s="4">
        <v>32911</v>
      </c>
      <c r="C275" s="7">
        <f t="shared" si="22"/>
        <v>590.5</v>
      </c>
      <c r="D275" s="7">
        <f t="shared" si="23"/>
        <v>356.5</v>
      </c>
      <c r="E275" s="7">
        <f t="shared" si="24"/>
        <v>558.75</v>
      </c>
      <c r="F275" s="7">
        <f t="shared" si="25"/>
        <v>-280.375</v>
      </c>
      <c r="G275" s="7">
        <f t="shared" si="26"/>
        <v>1.7942329312387956E-2</v>
      </c>
    </row>
    <row r="276" spans="1:7" ht="16" x14ac:dyDescent="0.2">
      <c r="A276" s="4">
        <v>10</v>
      </c>
      <c r="B276" s="4">
        <v>33357</v>
      </c>
      <c r="C276" s="7">
        <f t="shared" si="22"/>
        <v>218</v>
      </c>
      <c r="D276" s="7">
        <f t="shared" si="23"/>
        <v>2217.5</v>
      </c>
      <c r="E276" s="7">
        <f t="shared" si="24"/>
        <v>-318.625</v>
      </c>
      <c r="F276" s="7">
        <f t="shared" si="25"/>
        <v>-2057.875</v>
      </c>
      <c r="G276" s="7">
        <f t="shared" si="26"/>
        <v>6.5353598944749231E-3</v>
      </c>
    </row>
    <row r="277" spans="1:7" ht="16" x14ac:dyDescent="0.2">
      <c r="A277" s="4">
        <v>11</v>
      </c>
      <c r="B277" s="4">
        <v>33347</v>
      </c>
      <c r="C277" s="7">
        <f t="shared" si="22"/>
        <v>5025.5</v>
      </c>
      <c r="D277" s="7">
        <f t="shared" si="23"/>
        <v>-280.75</v>
      </c>
      <c r="E277" s="7">
        <f t="shared" si="24"/>
        <v>-3557</v>
      </c>
      <c r="F277" s="7">
        <f t="shared" si="25"/>
        <v>450</v>
      </c>
      <c r="G277" s="7">
        <f t="shared" si="26"/>
        <v>0.15070321168320988</v>
      </c>
    </row>
    <row r="278" spans="1:7" ht="16" x14ac:dyDescent="0.2">
      <c r="A278" s="4">
        <v>12</v>
      </c>
      <c r="B278" s="4">
        <v>43408</v>
      </c>
      <c r="C278" s="7">
        <f t="shared" si="22"/>
        <v>-343.5</v>
      </c>
      <c r="D278" s="7">
        <f t="shared" si="23"/>
        <v>-4896.5</v>
      </c>
      <c r="E278" s="7">
        <f t="shared" si="24"/>
        <v>581.375</v>
      </c>
      <c r="F278" s="7">
        <f t="shared" si="25"/>
        <v>3762.5625</v>
      </c>
      <c r="G278" s="7">
        <f t="shared" si="26"/>
        <v>-7.9132878732030964E-3</v>
      </c>
    </row>
    <row r="279" spans="1:7" ht="16" x14ac:dyDescent="0.2">
      <c r="A279" s="4" t="s">
        <v>11</v>
      </c>
      <c r="B279" s="4">
        <v>32660</v>
      </c>
      <c r="C279" s="7">
        <f t="shared" si="22"/>
        <v>-4767.5</v>
      </c>
      <c r="D279" s="7">
        <f t="shared" si="23"/>
        <v>882</v>
      </c>
      <c r="E279" s="7">
        <f t="shared" si="24"/>
        <v>3968.125</v>
      </c>
      <c r="F279" s="7">
        <f t="shared" si="25"/>
        <v>-578.1875</v>
      </c>
      <c r="G279" s="7">
        <f t="shared" si="26"/>
        <v>-0.1459736680955297</v>
      </c>
    </row>
    <row r="280" spans="1:7" ht="16" x14ac:dyDescent="0.2">
      <c r="A280" s="4">
        <v>2</v>
      </c>
      <c r="B280" s="4">
        <v>33873</v>
      </c>
      <c r="C280" s="7">
        <f t="shared" si="22"/>
        <v>1420.5</v>
      </c>
      <c r="D280" s="7">
        <f t="shared" si="23"/>
        <v>3039.75</v>
      </c>
      <c r="E280" s="7">
        <f t="shared" si="24"/>
        <v>-575</v>
      </c>
      <c r="F280" s="7">
        <f t="shared" si="25"/>
        <v>-2786.125</v>
      </c>
      <c r="G280" s="7">
        <f t="shared" si="26"/>
        <v>4.1936055265255512E-2</v>
      </c>
    </row>
    <row r="281" spans="1:7" ht="16" x14ac:dyDescent="0.2">
      <c r="A281" s="4">
        <v>3</v>
      </c>
      <c r="B281" s="4">
        <v>35501</v>
      </c>
      <c r="C281" s="7">
        <f t="shared" si="22"/>
        <v>1312</v>
      </c>
      <c r="D281" s="7">
        <f t="shared" si="23"/>
        <v>-268</v>
      </c>
      <c r="E281" s="7">
        <f t="shared" si="24"/>
        <v>-1604.125</v>
      </c>
      <c r="F281" s="7">
        <f t="shared" si="25"/>
        <v>157.5625</v>
      </c>
      <c r="G281" s="7">
        <f t="shared" si="26"/>
        <v>3.6956705444917047E-2</v>
      </c>
    </row>
    <row r="282" spans="1:7" ht="16" x14ac:dyDescent="0.2">
      <c r="A282" s="4">
        <v>4</v>
      </c>
      <c r="B282" s="4">
        <v>36497</v>
      </c>
      <c r="C282" s="7">
        <f t="shared" si="22"/>
        <v>884.5</v>
      </c>
      <c r="D282" s="7">
        <f t="shared" si="23"/>
        <v>-168.5</v>
      </c>
      <c r="E282" s="7">
        <f t="shared" si="24"/>
        <v>-259.875</v>
      </c>
      <c r="F282" s="7">
        <f t="shared" si="25"/>
        <v>532.1875</v>
      </c>
      <c r="G282" s="7">
        <f t="shared" si="26"/>
        <v>2.4234868619338577E-2</v>
      </c>
    </row>
    <row r="283" spans="1:7" ht="16" x14ac:dyDescent="0.2">
      <c r="A283" s="4">
        <v>5</v>
      </c>
      <c r="B283" s="4">
        <v>37270</v>
      </c>
      <c r="C283" s="7">
        <f t="shared" si="22"/>
        <v>975</v>
      </c>
      <c r="D283" s="7">
        <f t="shared" si="23"/>
        <v>-787.75</v>
      </c>
      <c r="E283" s="7">
        <f t="shared" si="24"/>
        <v>-539.75</v>
      </c>
      <c r="F283" s="7">
        <f t="shared" si="25"/>
        <v>410.4375</v>
      </c>
      <c r="G283" s="7">
        <f t="shared" si="26"/>
        <v>2.6160450764690098E-2</v>
      </c>
    </row>
    <row r="284" spans="1:7" ht="16" x14ac:dyDescent="0.2">
      <c r="A284" s="4">
        <v>6</v>
      </c>
      <c r="B284" s="4">
        <v>38447</v>
      </c>
      <c r="C284" s="7">
        <f t="shared" si="22"/>
        <v>-691</v>
      </c>
      <c r="D284" s="7">
        <f t="shared" si="23"/>
        <v>-1248</v>
      </c>
      <c r="E284" s="7">
        <f t="shared" si="24"/>
        <v>561</v>
      </c>
      <c r="F284" s="7">
        <f t="shared" si="25"/>
        <v>793.5</v>
      </c>
      <c r="G284" s="7">
        <f t="shared" si="26"/>
        <v>-1.7972793716024657E-2</v>
      </c>
    </row>
    <row r="285" spans="1:7" ht="16" x14ac:dyDescent="0.2">
      <c r="A285" s="4">
        <v>7</v>
      </c>
      <c r="B285" s="4">
        <v>35888</v>
      </c>
      <c r="C285" s="7">
        <f t="shared" si="22"/>
        <v>-1521</v>
      </c>
      <c r="D285" s="7">
        <f t="shared" si="23"/>
        <v>334.25</v>
      </c>
      <c r="E285" s="7">
        <f t="shared" si="24"/>
        <v>1047.25</v>
      </c>
      <c r="F285" s="7">
        <f t="shared" si="25"/>
        <v>-339.25</v>
      </c>
      <c r="G285" s="7">
        <f t="shared" si="26"/>
        <v>-4.2381854658938921E-2</v>
      </c>
    </row>
    <row r="286" spans="1:7" ht="16" x14ac:dyDescent="0.2">
      <c r="A286" s="4">
        <v>8</v>
      </c>
      <c r="B286" s="4">
        <v>35405</v>
      </c>
      <c r="C286" s="7">
        <f t="shared" si="22"/>
        <v>-22.5</v>
      </c>
      <c r="D286" s="7">
        <f t="shared" si="23"/>
        <v>846.5</v>
      </c>
      <c r="E286" s="7">
        <f t="shared" si="24"/>
        <v>-117.5</v>
      </c>
      <c r="F286" s="7">
        <f t="shared" si="25"/>
        <v>-18.9375</v>
      </c>
      <c r="G286" s="7">
        <f t="shared" si="26"/>
        <v>-6.3550345996328203E-4</v>
      </c>
    </row>
    <row r="287" spans="1:7" ht="16" x14ac:dyDescent="0.2">
      <c r="A287" s="4">
        <v>9</v>
      </c>
      <c r="B287" s="4">
        <v>35843</v>
      </c>
      <c r="C287" s="7">
        <f t="shared" si="22"/>
        <v>172</v>
      </c>
      <c r="D287" s="7">
        <f t="shared" si="23"/>
        <v>99.25</v>
      </c>
      <c r="E287" s="7">
        <f t="shared" si="24"/>
        <v>1009.375</v>
      </c>
      <c r="F287" s="7">
        <f t="shared" si="25"/>
        <v>-98.875</v>
      </c>
      <c r="G287" s="7">
        <f t="shared" si="26"/>
        <v>4.7987054655023297E-3</v>
      </c>
    </row>
    <row r="288" spans="1:7" ht="16" x14ac:dyDescent="0.2">
      <c r="A288" s="4">
        <v>10</v>
      </c>
      <c r="B288" s="4">
        <v>35749</v>
      </c>
      <c r="C288" s="7">
        <f t="shared" si="22"/>
        <v>176</v>
      </c>
      <c r="D288" s="7">
        <f t="shared" si="23"/>
        <v>2865.25</v>
      </c>
      <c r="E288" s="7">
        <f t="shared" si="24"/>
        <v>-315.25</v>
      </c>
      <c r="F288" s="7">
        <f t="shared" si="25"/>
        <v>-2712.375</v>
      </c>
      <c r="G288" s="7">
        <f t="shared" si="26"/>
        <v>4.9232146353744158E-3</v>
      </c>
    </row>
    <row r="289" spans="1:7" ht="16" x14ac:dyDescent="0.2">
      <c r="A289" s="4">
        <v>11</v>
      </c>
      <c r="B289" s="4">
        <v>36195</v>
      </c>
      <c r="C289" s="7">
        <f t="shared" si="22"/>
        <v>5902.5</v>
      </c>
      <c r="D289" s="7">
        <f t="shared" si="23"/>
        <v>-531.25</v>
      </c>
      <c r="E289" s="7">
        <f t="shared" si="24"/>
        <v>-4415.375</v>
      </c>
      <c r="F289" s="7">
        <f t="shared" si="25"/>
        <v>618.5625</v>
      </c>
      <c r="G289" s="7">
        <f t="shared" si="26"/>
        <v>0.16307501036054703</v>
      </c>
    </row>
    <row r="290" spans="1:7" ht="16" x14ac:dyDescent="0.2">
      <c r="A290" s="4">
        <v>12</v>
      </c>
      <c r="B290" s="4">
        <v>47554</v>
      </c>
      <c r="C290" s="7">
        <f t="shared" si="22"/>
        <v>-886.5</v>
      </c>
      <c r="D290" s="7">
        <f t="shared" si="23"/>
        <v>-5965.5</v>
      </c>
      <c r="E290" s="7">
        <f t="shared" si="24"/>
        <v>921.875</v>
      </c>
      <c r="F290" s="7">
        <f t="shared" si="25"/>
        <v>4685.625</v>
      </c>
      <c r="G290" s="7">
        <f t="shared" si="26"/>
        <v>-1.8641964924086301E-2</v>
      </c>
    </row>
    <row r="291" spans="1:7" ht="16" x14ac:dyDescent="0.2">
      <c r="A291" s="4" t="s">
        <v>10</v>
      </c>
      <c r="B291" s="4">
        <v>34422</v>
      </c>
      <c r="C291" s="7">
        <f t="shared" si="22"/>
        <v>-6028.5</v>
      </c>
      <c r="D291" s="7">
        <f t="shared" si="23"/>
        <v>1312.5</v>
      </c>
      <c r="E291" s="7">
        <f t="shared" si="24"/>
        <v>4955.875</v>
      </c>
      <c r="F291" s="7">
        <f t="shared" si="25"/>
        <v>-895.125</v>
      </c>
      <c r="G291" s="7">
        <f t="shared" si="26"/>
        <v>-0.17513508802510022</v>
      </c>
    </row>
    <row r="292" spans="1:7" ht="16" x14ac:dyDescent="0.2">
      <c r="A292" s="4">
        <v>2</v>
      </c>
      <c r="B292" s="4">
        <v>35497</v>
      </c>
      <c r="C292" s="7">
        <f t="shared" si="22"/>
        <v>1738.5</v>
      </c>
      <c r="D292" s="7">
        <f t="shared" si="23"/>
        <v>3946.25</v>
      </c>
      <c r="E292" s="7">
        <f t="shared" si="24"/>
        <v>-868.375</v>
      </c>
      <c r="F292" s="7">
        <f t="shared" si="25"/>
        <v>-3558.1875</v>
      </c>
      <c r="G292" s="7">
        <f t="shared" si="26"/>
        <v>4.8975969800264814E-2</v>
      </c>
    </row>
    <row r="293" spans="1:7" ht="16" x14ac:dyDescent="0.2">
      <c r="A293" s="4">
        <v>3</v>
      </c>
      <c r="B293" s="4">
        <v>37899</v>
      </c>
      <c r="C293" s="7">
        <f t="shared" si="22"/>
        <v>1864</v>
      </c>
      <c r="D293" s="7">
        <f t="shared" si="23"/>
        <v>-424.25</v>
      </c>
      <c r="E293" s="7">
        <f t="shared" si="24"/>
        <v>-2160.5</v>
      </c>
      <c r="F293" s="7">
        <f t="shared" si="25"/>
        <v>328.625</v>
      </c>
      <c r="G293" s="7">
        <f t="shared" si="26"/>
        <v>4.9183355761365732E-2</v>
      </c>
    </row>
    <row r="294" spans="1:7" ht="16" x14ac:dyDescent="0.2">
      <c r="A294" s="4">
        <v>4</v>
      </c>
      <c r="B294" s="4">
        <v>39225</v>
      </c>
      <c r="C294" s="7">
        <f t="shared" si="22"/>
        <v>890</v>
      </c>
      <c r="D294" s="7">
        <f t="shared" si="23"/>
        <v>-374.75</v>
      </c>
      <c r="E294" s="7">
        <f t="shared" si="24"/>
        <v>-211.125</v>
      </c>
      <c r="F294" s="7">
        <f t="shared" si="25"/>
        <v>762.4375</v>
      </c>
      <c r="G294" s="7">
        <f t="shared" si="26"/>
        <v>2.2689611217335884E-2</v>
      </c>
    </row>
    <row r="295" spans="1:7" ht="16" x14ac:dyDescent="0.2">
      <c r="A295" s="4">
        <v>5</v>
      </c>
      <c r="B295" s="4">
        <v>39679</v>
      </c>
      <c r="C295" s="7">
        <f t="shared" si="22"/>
        <v>1114.5</v>
      </c>
      <c r="D295" s="7">
        <f t="shared" si="23"/>
        <v>-846.5</v>
      </c>
      <c r="E295" s="7">
        <f t="shared" si="24"/>
        <v>-635.625</v>
      </c>
      <c r="F295" s="7">
        <f t="shared" si="25"/>
        <v>415.9375</v>
      </c>
      <c r="G295" s="7">
        <f t="shared" si="26"/>
        <v>2.8087905441165351E-2</v>
      </c>
    </row>
    <row r="296" spans="1:7" ht="16" x14ac:dyDescent="0.2">
      <c r="A296" s="4">
        <v>6</v>
      </c>
      <c r="B296" s="4">
        <v>41454</v>
      </c>
      <c r="C296" s="7">
        <f t="shared" si="22"/>
        <v>-803</v>
      </c>
      <c r="D296" s="7">
        <f t="shared" si="23"/>
        <v>-1646</v>
      </c>
      <c r="E296" s="7">
        <f t="shared" si="24"/>
        <v>620.75</v>
      </c>
      <c r="F296" s="7">
        <f t="shared" si="25"/>
        <v>1078.625</v>
      </c>
      <c r="G296" s="7">
        <f t="shared" si="26"/>
        <v>-1.9370868914941865E-2</v>
      </c>
    </row>
    <row r="297" spans="1:7" ht="16" x14ac:dyDescent="0.2">
      <c r="A297" s="4">
        <v>7</v>
      </c>
      <c r="B297" s="4">
        <v>38073</v>
      </c>
      <c r="C297" s="7">
        <f t="shared" si="22"/>
        <v>-2177.5</v>
      </c>
      <c r="D297" s="7">
        <f t="shared" si="23"/>
        <v>395</v>
      </c>
      <c r="E297" s="7">
        <f t="shared" si="24"/>
        <v>1521.625</v>
      </c>
      <c r="F297" s="7">
        <f t="shared" si="25"/>
        <v>-357.4375</v>
      </c>
      <c r="G297" s="7">
        <f t="shared" si="26"/>
        <v>-5.7192761274393926E-2</v>
      </c>
    </row>
    <row r="298" spans="1:7" ht="16" x14ac:dyDescent="0.2">
      <c r="A298" s="4">
        <v>8</v>
      </c>
      <c r="B298" s="4">
        <v>37099</v>
      </c>
      <c r="C298" s="7">
        <f t="shared" si="22"/>
        <v>-13</v>
      </c>
      <c r="D298" s="7">
        <f t="shared" si="23"/>
        <v>1397.25</v>
      </c>
      <c r="E298" s="7">
        <f t="shared" si="24"/>
        <v>-94.125</v>
      </c>
      <c r="F298" s="7">
        <f t="shared" si="25"/>
        <v>-383.25</v>
      </c>
      <c r="G298" s="7">
        <f t="shared" si="26"/>
        <v>-3.5041375778322868E-4</v>
      </c>
    </row>
    <row r="299" spans="1:7" ht="16" x14ac:dyDescent="0.2">
      <c r="A299" s="4">
        <v>9</v>
      </c>
      <c r="B299" s="4">
        <v>38047</v>
      </c>
      <c r="C299" s="7">
        <f t="shared" si="22"/>
        <v>617</v>
      </c>
      <c r="D299" s="7">
        <f t="shared" si="23"/>
        <v>206.75</v>
      </c>
      <c r="E299" s="7">
        <f t="shared" si="24"/>
        <v>755.125</v>
      </c>
      <c r="F299" s="7">
        <f t="shared" si="25"/>
        <v>-44.125</v>
      </c>
      <c r="G299" s="7">
        <f t="shared" si="26"/>
        <v>1.62167845033774E-2</v>
      </c>
    </row>
    <row r="300" spans="1:7" ht="16" x14ac:dyDescent="0.2">
      <c r="A300" s="4">
        <v>10</v>
      </c>
      <c r="B300" s="4">
        <v>38333</v>
      </c>
      <c r="C300" s="7">
        <f t="shared" si="22"/>
        <v>400.5</v>
      </c>
      <c r="D300" s="7">
        <f t="shared" si="23"/>
        <v>2907.5</v>
      </c>
      <c r="E300" s="7">
        <f t="shared" si="24"/>
        <v>-182.375</v>
      </c>
      <c r="F300" s="7">
        <f t="shared" si="25"/>
        <v>-2580.5625</v>
      </c>
      <c r="G300" s="7">
        <f t="shared" si="26"/>
        <v>1.044791693840816E-2</v>
      </c>
    </row>
    <row r="301" spans="1:7" ht="16" x14ac:dyDescent="0.2">
      <c r="A301" s="4">
        <v>11</v>
      </c>
      <c r="B301" s="4">
        <v>38848</v>
      </c>
      <c r="C301" s="7">
        <f t="shared" si="22"/>
        <v>6432</v>
      </c>
      <c r="D301" s="7">
        <f t="shared" si="23"/>
        <v>-158</v>
      </c>
      <c r="E301" s="7">
        <f t="shared" si="24"/>
        <v>-4406</v>
      </c>
      <c r="F301" s="7">
        <f t="shared" si="25"/>
        <v>329.3125</v>
      </c>
      <c r="G301" s="7">
        <f t="shared" si="26"/>
        <v>0.16556836902800659</v>
      </c>
    </row>
    <row r="302" spans="1:7" ht="16" x14ac:dyDescent="0.2">
      <c r="A302" s="4">
        <v>12</v>
      </c>
      <c r="B302" s="4">
        <v>51197</v>
      </c>
      <c r="C302" s="7">
        <f t="shared" si="22"/>
        <v>84.5</v>
      </c>
      <c r="D302" s="7">
        <f t="shared" si="23"/>
        <v>-5904.5</v>
      </c>
      <c r="E302" s="7">
        <f t="shared" si="24"/>
        <v>476.25</v>
      </c>
      <c r="F302" s="7">
        <f t="shared" si="25"/>
        <v>4534.875</v>
      </c>
      <c r="G302" s="7">
        <f t="shared" si="26"/>
        <v>1.6504873332421821E-3</v>
      </c>
    </row>
    <row r="303" spans="1:7" ht="16" x14ac:dyDescent="0.2">
      <c r="A303" s="4" t="s">
        <v>9</v>
      </c>
      <c r="B303" s="4">
        <v>39017</v>
      </c>
      <c r="C303" s="7">
        <f t="shared" si="22"/>
        <v>-5377</v>
      </c>
      <c r="D303" s="7">
        <f t="shared" si="23"/>
        <v>794.5</v>
      </c>
      <c r="E303" s="7">
        <f t="shared" si="24"/>
        <v>4663.75</v>
      </c>
      <c r="F303" s="7">
        <f t="shared" si="25"/>
        <v>-538.9375</v>
      </c>
      <c r="G303" s="7">
        <f t="shared" si="26"/>
        <v>-0.13781172309506112</v>
      </c>
    </row>
    <row r="304" spans="1:7" ht="16" x14ac:dyDescent="0.2">
      <c r="A304" s="4">
        <v>2</v>
      </c>
      <c r="B304" s="4">
        <v>40443</v>
      </c>
      <c r="C304" s="7">
        <f t="shared" si="22"/>
        <v>1673.5</v>
      </c>
      <c r="D304" s="7">
        <f t="shared" si="23"/>
        <v>3423</v>
      </c>
      <c r="E304" s="7">
        <f t="shared" si="24"/>
        <v>-601.625</v>
      </c>
      <c r="F304" s="7">
        <f t="shared" si="25"/>
        <v>-3217.0625</v>
      </c>
      <c r="G304" s="7">
        <f t="shared" si="26"/>
        <v>4.1379225082214477E-2</v>
      </c>
    </row>
    <row r="305" spans="1:7" ht="16" x14ac:dyDescent="0.2">
      <c r="A305" s="4">
        <v>3</v>
      </c>
      <c r="B305" s="4">
        <v>42364</v>
      </c>
      <c r="C305" s="7">
        <f t="shared" si="22"/>
        <v>1469</v>
      </c>
      <c r="D305" s="7">
        <f t="shared" si="23"/>
        <v>-408.75</v>
      </c>
      <c r="E305" s="7">
        <f t="shared" si="24"/>
        <v>-1770.375</v>
      </c>
      <c r="F305" s="7">
        <f t="shared" si="25"/>
        <v>192.0625</v>
      </c>
      <c r="G305" s="7">
        <f t="shared" si="26"/>
        <v>3.4675668020016995E-2</v>
      </c>
    </row>
    <row r="306" spans="1:7" ht="16" x14ac:dyDescent="0.2">
      <c r="A306" s="4">
        <v>4</v>
      </c>
      <c r="B306" s="4">
        <v>43381</v>
      </c>
      <c r="C306" s="7">
        <f t="shared" si="22"/>
        <v>856</v>
      </c>
      <c r="D306" s="7">
        <f t="shared" si="23"/>
        <v>-117.75</v>
      </c>
      <c r="E306" s="7">
        <f t="shared" si="24"/>
        <v>-217.5</v>
      </c>
      <c r="F306" s="7">
        <f t="shared" si="25"/>
        <v>480.1875</v>
      </c>
      <c r="G306" s="7">
        <f t="shared" si="26"/>
        <v>1.973214079896729E-2</v>
      </c>
    </row>
    <row r="307" spans="1:7" ht="16" x14ac:dyDescent="0.2">
      <c r="A307" s="4">
        <v>5</v>
      </c>
      <c r="B307" s="4">
        <v>44076</v>
      </c>
      <c r="C307" s="7">
        <f t="shared" si="22"/>
        <v>1233.5</v>
      </c>
      <c r="D307" s="7">
        <f t="shared" si="23"/>
        <v>-843.75</v>
      </c>
      <c r="E307" s="7">
        <f t="shared" si="24"/>
        <v>-810</v>
      </c>
      <c r="F307" s="7">
        <f t="shared" si="25"/>
        <v>383.6875</v>
      </c>
      <c r="G307" s="7">
        <f t="shared" si="26"/>
        <v>2.798575188311099E-2</v>
      </c>
    </row>
    <row r="308" spans="1:7" ht="16" x14ac:dyDescent="0.2">
      <c r="A308" s="4">
        <v>6</v>
      </c>
      <c r="B308" s="4">
        <v>45848</v>
      </c>
      <c r="C308" s="7">
        <f t="shared" si="22"/>
        <v>-831.5</v>
      </c>
      <c r="D308" s="7">
        <f t="shared" si="23"/>
        <v>-1737.75</v>
      </c>
      <c r="E308" s="7">
        <f t="shared" si="24"/>
        <v>549.875</v>
      </c>
      <c r="F308" s="7">
        <f t="shared" si="25"/>
        <v>1180.1875</v>
      </c>
      <c r="G308" s="7">
        <f t="shared" si="26"/>
        <v>-1.81360146571279E-2</v>
      </c>
    </row>
    <row r="309" spans="1:7" ht="16" x14ac:dyDescent="0.2">
      <c r="A309" s="4">
        <v>7</v>
      </c>
      <c r="B309" s="4">
        <v>42413</v>
      </c>
      <c r="C309" s="7">
        <f t="shared" si="22"/>
        <v>-2242</v>
      </c>
      <c r="D309" s="7">
        <f t="shared" si="23"/>
        <v>256</v>
      </c>
      <c r="E309" s="7">
        <f t="shared" si="24"/>
        <v>1550.375</v>
      </c>
      <c r="F309" s="7">
        <f t="shared" si="25"/>
        <v>-247.6875</v>
      </c>
      <c r="G309" s="7">
        <f t="shared" si="26"/>
        <v>-5.286115106217433E-2</v>
      </c>
    </row>
    <row r="310" spans="1:7" ht="16" x14ac:dyDescent="0.2">
      <c r="A310" s="4">
        <v>8</v>
      </c>
      <c r="B310" s="4">
        <v>41364</v>
      </c>
      <c r="C310" s="7">
        <f t="shared" si="22"/>
        <v>-319.5</v>
      </c>
      <c r="D310" s="7">
        <f t="shared" si="23"/>
        <v>1363</v>
      </c>
      <c r="E310" s="7">
        <f t="shared" si="24"/>
        <v>54.5</v>
      </c>
      <c r="F310" s="7">
        <f t="shared" si="25"/>
        <v>-349.125</v>
      </c>
      <c r="G310" s="7">
        <f t="shared" si="26"/>
        <v>-7.7241079199303741E-3</v>
      </c>
    </row>
    <row r="311" spans="1:7" ht="16" x14ac:dyDescent="0.2">
      <c r="A311" s="4">
        <v>9</v>
      </c>
      <c r="B311" s="4">
        <v>41774</v>
      </c>
      <c r="C311" s="7">
        <f t="shared" si="22"/>
        <v>484</v>
      </c>
      <c r="D311" s="7">
        <f t="shared" si="23"/>
        <v>365</v>
      </c>
      <c r="E311" s="7">
        <f t="shared" si="24"/>
        <v>852.125</v>
      </c>
      <c r="F311" s="7">
        <f t="shared" si="25"/>
        <v>-190.5625</v>
      </c>
      <c r="G311" s="7">
        <f t="shared" si="26"/>
        <v>1.1586154067123091E-2</v>
      </c>
    </row>
    <row r="312" spans="1:7" ht="16" x14ac:dyDescent="0.2">
      <c r="A312" s="4">
        <v>10</v>
      </c>
      <c r="B312" s="4">
        <v>42332</v>
      </c>
      <c r="C312" s="7">
        <f t="shared" si="22"/>
        <v>410.5</v>
      </c>
      <c r="D312" s="7">
        <f t="shared" si="23"/>
        <v>3067.25</v>
      </c>
      <c r="E312" s="7">
        <f t="shared" si="24"/>
        <v>-326.625</v>
      </c>
      <c r="F312" s="7">
        <f t="shared" si="25"/>
        <v>-2801.875</v>
      </c>
      <c r="G312" s="7">
        <f t="shared" si="26"/>
        <v>9.6971558159312105E-3</v>
      </c>
    </row>
    <row r="313" spans="1:7" ht="16" x14ac:dyDescent="0.2">
      <c r="A313" s="4">
        <v>11</v>
      </c>
      <c r="B313" s="4">
        <v>42595</v>
      </c>
      <c r="C313" s="7">
        <f t="shared" si="22"/>
        <v>6618.5</v>
      </c>
      <c r="D313" s="7">
        <f t="shared" si="23"/>
        <v>-288.25</v>
      </c>
      <c r="E313" s="7">
        <f t="shared" si="24"/>
        <v>-4751.625</v>
      </c>
      <c r="F313" s="7">
        <f t="shared" si="25"/>
        <v>509.9375</v>
      </c>
      <c r="G313" s="7">
        <f t="shared" si="26"/>
        <v>0.1553820870994248</v>
      </c>
    </row>
    <row r="314" spans="1:7" ht="16" x14ac:dyDescent="0.2">
      <c r="A314" s="4">
        <v>12</v>
      </c>
      <c r="B314" s="4">
        <v>55569</v>
      </c>
      <c r="C314" s="7">
        <f t="shared" si="22"/>
        <v>-166</v>
      </c>
      <c r="D314" s="7">
        <f t="shared" si="23"/>
        <v>-6436</v>
      </c>
      <c r="E314" s="7">
        <f t="shared" si="24"/>
        <v>693.25</v>
      </c>
      <c r="F314" s="7">
        <f t="shared" si="25"/>
        <v>5077</v>
      </c>
      <c r="G314" s="7">
        <f t="shared" si="26"/>
        <v>-2.987277078946895E-3</v>
      </c>
    </row>
    <row r="315" spans="1:7" ht="16" x14ac:dyDescent="0.2">
      <c r="A315" s="4" t="s">
        <v>8</v>
      </c>
      <c r="B315" s="4">
        <v>42263</v>
      </c>
      <c r="C315" s="7">
        <f t="shared" si="22"/>
        <v>-6253.5</v>
      </c>
      <c r="D315" s="7">
        <f t="shared" si="23"/>
        <v>1098.25</v>
      </c>
      <c r="E315" s="7">
        <f t="shared" si="24"/>
        <v>5402.375</v>
      </c>
      <c r="F315" s="7">
        <f t="shared" si="25"/>
        <v>-774.875</v>
      </c>
      <c r="G315" s="7">
        <f t="shared" si="26"/>
        <v>-0.14796630622530346</v>
      </c>
    </row>
    <row r="316" spans="1:7" ht="16" x14ac:dyDescent="0.2">
      <c r="A316" s="4">
        <v>2</v>
      </c>
      <c r="B316" s="4">
        <v>43062</v>
      </c>
      <c r="C316" s="7">
        <f t="shared" si="22"/>
        <v>2030.5</v>
      </c>
      <c r="D316" s="7">
        <f t="shared" si="23"/>
        <v>4368.75</v>
      </c>
      <c r="E316" s="7">
        <f t="shared" si="24"/>
        <v>-856.5</v>
      </c>
      <c r="F316" s="7">
        <f t="shared" si="25"/>
        <v>-4021.5</v>
      </c>
      <c r="G316" s="7">
        <f t="shared" si="26"/>
        <v>4.7152942269286145E-2</v>
      </c>
    </row>
    <row r="317" spans="1:7" ht="16" x14ac:dyDescent="0.2">
      <c r="A317" s="4">
        <v>3</v>
      </c>
      <c r="B317" s="4">
        <v>46324</v>
      </c>
      <c r="C317" s="7">
        <f t="shared" si="22"/>
        <v>2484</v>
      </c>
      <c r="D317" s="7">
        <f t="shared" si="23"/>
        <v>-614.75</v>
      </c>
      <c r="E317" s="7">
        <f t="shared" si="24"/>
        <v>-2640.625</v>
      </c>
      <c r="F317" s="7">
        <f t="shared" si="25"/>
        <v>393.25</v>
      </c>
      <c r="G317" s="7">
        <f t="shared" si="26"/>
        <v>5.36223124082549E-2</v>
      </c>
    </row>
    <row r="318" spans="1:7" ht="16" x14ac:dyDescent="0.2">
      <c r="A318" s="4">
        <v>4</v>
      </c>
      <c r="B318" s="4">
        <v>48030</v>
      </c>
      <c r="C318" s="7">
        <f t="shared" si="22"/>
        <v>801</v>
      </c>
      <c r="D318" s="7">
        <f t="shared" si="23"/>
        <v>-912.5</v>
      </c>
      <c r="E318" s="7">
        <f t="shared" si="24"/>
        <v>-70</v>
      </c>
      <c r="F318" s="7">
        <f t="shared" si="25"/>
        <v>1191.875</v>
      </c>
      <c r="G318" s="7">
        <f t="shared" si="26"/>
        <v>1.6677076826983137E-2</v>
      </c>
    </row>
    <row r="319" spans="1:7" ht="16" x14ac:dyDescent="0.2">
      <c r="A319" s="4">
        <v>5</v>
      </c>
      <c r="B319" s="4">
        <v>47926</v>
      </c>
      <c r="C319" s="7">
        <f t="shared" si="22"/>
        <v>659</v>
      </c>
      <c r="D319" s="7">
        <f t="shared" si="23"/>
        <v>-754.75</v>
      </c>
      <c r="E319" s="7">
        <f t="shared" si="24"/>
        <v>-256.875</v>
      </c>
      <c r="F319" s="7">
        <f t="shared" si="25"/>
        <v>251.75</v>
      </c>
      <c r="G319" s="7">
        <f t="shared" si="26"/>
        <v>1.3750365146267162E-2</v>
      </c>
    </row>
    <row r="320" spans="1:7" ht="16" x14ac:dyDescent="0.2">
      <c r="A320" s="4">
        <v>6</v>
      </c>
      <c r="B320" s="4">
        <v>49348</v>
      </c>
      <c r="C320" s="7">
        <f t="shared" si="22"/>
        <v>-708.5</v>
      </c>
      <c r="D320" s="7">
        <f t="shared" si="23"/>
        <v>-1426.25</v>
      </c>
      <c r="E320" s="7">
        <f t="shared" si="24"/>
        <v>433.5</v>
      </c>
      <c r="F320" s="7">
        <f t="shared" si="25"/>
        <v>858.4375</v>
      </c>
      <c r="G320" s="7">
        <f t="shared" si="26"/>
        <v>-1.4357218124341412E-2</v>
      </c>
    </row>
    <row r="321" spans="1:7" ht="16" x14ac:dyDescent="0.2">
      <c r="A321" s="4">
        <v>7</v>
      </c>
      <c r="B321" s="4">
        <v>46509</v>
      </c>
      <c r="C321" s="7">
        <f t="shared" si="22"/>
        <v>-2193.5</v>
      </c>
      <c r="D321" s="7">
        <f t="shared" si="23"/>
        <v>112.25</v>
      </c>
      <c r="E321" s="7">
        <f t="shared" si="24"/>
        <v>1460</v>
      </c>
      <c r="F321" s="7">
        <f t="shared" si="25"/>
        <v>-137.8125</v>
      </c>
      <c r="G321" s="7">
        <f t="shared" si="26"/>
        <v>-4.7162914704680814E-2</v>
      </c>
    </row>
    <row r="322" spans="1:7" ht="16" x14ac:dyDescent="0.2">
      <c r="A322" s="4">
        <v>8</v>
      </c>
      <c r="B322" s="4">
        <v>44961</v>
      </c>
      <c r="C322" s="7">
        <f t="shared" si="22"/>
        <v>-484</v>
      </c>
      <c r="D322" s="7">
        <f t="shared" si="23"/>
        <v>1493.75</v>
      </c>
      <c r="E322" s="7">
        <f t="shared" si="24"/>
        <v>157.875</v>
      </c>
      <c r="F322" s="7">
        <f t="shared" si="25"/>
        <v>-222.0625</v>
      </c>
      <c r="G322" s="7">
        <f t="shared" si="26"/>
        <v>-1.0764885122661862E-2</v>
      </c>
    </row>
    <row r="323" spans="1:7" ht="16" x14ac:dyDescent="0.2">
      <c r="A323" s="4">
        <v>9</v>
      </c>
      <c r="B323" s="4">
        <v>45541</v>
      </c>
      <c r="C323" s="7">
        <f t="shared" si="22"/>
        <v>794</v>
      </c>
      <c r="D323" s="7">
        <f t="shared" si="23"/>
        <v>428</v>
      </c>
      <c r="E323" s="7">
        <f t="shared" si="24"/>
        <v>1015.875</v>
      </c>
      <c r="F323" s="7">
        <f t="shared" si="25"/>
        <v>-208.125</v>
      </c>
      <c r="G323" s="7">
        <f t="shared" si="26"/>
        <v>1.7434838936343077E-2</v>
      </c>
    </row>
    <row r="324" spans="1:7" ht="16" x14ac:dyDescent="0.2">
      <c r="A324" s="4">
        <v>10</v>
      </c>
      <c r="B324" s="4">
        <v>46549</v>
      </c>
      <c r="C324" s="7">
        <f t="shared" si="22"/>
        <v>372</v>
      </c>
      <c r="D324" s="7">
        <f t="shared" si="23"/>
        <v>3525.5</v>
      </c>
      <c r="E324" s="7">
        <f t="shared" si="24"/>
        <v>-258.375</v>
      </c>
      <c r="F324" s="7">
        <f t="shared" si="25"/>
        <v>-3306.3125</v>
      </c>
      <c r="G324" s="7">
        <f t="shared" si="26"/>
        <v>7.9915787664611489E-3</v>
      </c>
    </row>
    <row r="325" spans="1:7" ht="16" x14ac:dyDescent="0.2">
      <c r="A325" s="4">
        <v>11</v>
      </c>
      <c r="B325" s="4">
        <v>46285</v>
      </c>
      <c r="C325" s="7">
        <f t="shared" si="22"/>
        <v>7845</v>
      </c>
      <c r="D325" s="7">
        <f t="shared" si="23"/>
        <v>-88.75</v>
      </c>
      <c r="E325" s="7">
        <f t="shared" si="24"/>
        <v>-5596.75</v>
      </c>
      <c r="F325" s="7">
        <f t="shared" si="25"/>
        <v>394.1875</v>
      </c>
      <c r="G325" s="7">
        <f t="shared" si="26"/>
        <v>0.16949335637895646</v>
      </c>
    </row>
    <row r="326" spans="1:7" ht="16" x14ac:dyDescent="0.2">
      <c r="A326" s="4">
        <v>12</v>
      </c>
      <c r="B326" s="4">
        <v>62239</v>
      </c>
      <c r="C326" s="7">
        <f t="shared" si="22"/>
        <v>194.5</v>
      </c>
      <c r="D326" s="7">
        <f t="shared" si="23"/>
        <v>-7668</v>
      </c>
      <c r="E326" s="7">
        <f t="shared" si="24"/>
        <v>530</v>
      </c>
      <c r="F326" s="7">
        <f t="shared" si="25"/>
        <v>5779.8125</v>
      </c>
      <c r="G326" s="7">
        <f t="shared" si="26"/>
        <v>3.1250502096756053E-3</v>
      </c>
    </row>
    <row r="327" spans="1:7" ht="16" x14ac:dyDescent="0.2">
      <c r="A327" s="4" t="s">
        <v>7</v>
      </c>
      <c r="B327" s="4">
        <v>46674</v>
      </c>
      <c r="C327" s="7">
        <f t="shared" si="22"/>
        <v>-7491</v>
      </c>
      <c r="D327" s="7">
        <f t="shared" si="23"/>
        <v>971.25</v>
      </c>
      <c r="E327" s="7">
        <f t="shared" si="24"/>
        <v>5962.875</v>
      </c>
      <c r="F327" s="7">
        <f t="shared" si="25"/>
        <v>-787.5</v>
      </c>
      <c r="G327" s="7">
        <f t="shared" si="26"/>
        <v>-0.1604962077387839</v>
      </c>
    </row>
    <row r="328" spans="1:7" ht="16" x14ac:dyDescent="0.2">
      <c r="A328" s="4">
        <v>2</v>
      </c>
      <c r="B328" s="4">
        <v>47257</v>
      </c>
      <c r="C328" s="7">
        <f t="shared" si="22"/>
        <v>2137</v>
      </c>
      <c r="D328" s="7">
        <f t="shared" si="23"/>
        <v>4257.75</v>
      </c>
      <c r="E328" s="7">
        <f t="shared" si="24"/>
        <v>-1045</v>
      </c>
      <c r="F328" s="7">
        <f t="shared" si="25"/>
        <v>-3997.875</v>
      </c>
      <c r="G328" s="7">
        <f t="shared" si="26"/>
        <v>4.5220813847683942E-2</v>
      </c>
    </row>
    <row r="329" spans="1:7" ht="16" x14ac:dyDescent="0.2">
      <c r="A329" s="4">
        <v>3</v>
      </c>
      <c r="B329" s="4">
        <v>50948</v>
      </c>
      <c r="C329" s="7">
        <f t="shared" si="22"/>
        <v>1024.5</v>
      </c>
      <c r="D329" s="7">
        <f t="shared" si="23"/>
        <v>-1118.75</v>
      </c>
      <c r="E329" s="7">
        <f t="shared" si="24"/>
        <v>-2032.875</v>
      </c>
      <c r="F329" s="7">
        <f t="shared" si="25"/>
        <v>777.125</v>
      </c>
      <c r="G329" s="7">
        <f t="shared" si="26"/>
        <v>2.0108738321425769E-2</v>
      </c>
    </row>
    <row r="330" spans="1:7" ht="16" x14ac:dyDescent="0.2">
      <c r="A330" s="4">
        <v>4</v>
      </c>
      <c r="B330" s="4">
        <v>49306</v>
      </c>
      <c r="C330" s="7">
        <f t="shared" si="22"/>
        <v>-100.5</v>
      </c>
      <c r="D330" s="7">
        <f t="shared" si="23"/>
        <v>192</v>
      </c>
      <c r="E330" s="7">
        <f t="shared" si="24"/>
        <v>509.25</v>
      </c>
      <c r="F330" s="7">
        <f t="shared" si="25"/>
        <v>512.75</v>
      </c>
      <c r="G330" s="7">
        <f t="shared" si="26"/>
        <v>-2.0382914858232265E-3</v>
      </c>
    </row>
    <row r="331" spans="1:7" ht="16" x14ac:dyDescent="0.2">
      <c r="A331" s="4">
        <v>5</v>
      </c>
      <c r="B331" s="4">
        <v>50747</v>
      </c>
      <c r="C331" s="7">
        <f t="shared" si="22"/>
        <v>1408.5</v>
      </c>
      <c r="D331" s="7">
        <f t="shared" si="23"/>
        <v>-100.25</v>
      </c>
      <c r="E331" s="7">
        <f t="shared" si="24"/>
        <v>-1007.375</v>
      </c>
      <c r="F331" s="7">
        <f t="shared" si="25"/>
        <v>-247.3125</v>
      </c>
      <c r="G331" s="7">
        <f t="shared" si="26"/>
        <v>2.7755335290756102E-2</v>
      </c>
    </row>
    <row r="332" spans="1:7" ht="16" x14ac:dyDescent="0.2">
      <c r="A332" s="4">
        <v>6</v>
      </c>
      <c r="B332" s="4">
        <v>52123</v>
      </c>
      <c r="C332" s="7">
        <f t="shared" si="22"/>
        <v>-301</v>
      </c>
      <c r="D332" s="7">
        <f t="shared" si="23"/>
        <v>-1822.75</v>
      </c>
      <c r="E332" s="7">
        <f t="shared" si="24"/>
        <v>14.625</v>
      </c>
      <c r="F332" s="7">
        <f t="shared" si="25"/>
        <v>1357.125</v>
      </c>
      <c r="G332" s="7">
        <f t="shared" si="26"/>
        <v>-5.7748019108646853E-3</v>
      </c>
    </row>
    <row r="333" spans="1:7" ht="16" x14ac:dyDescent="0.2">
      <c r="A333" s="4">
        <v>7</v>
      </c>
      <c r="B333" s="4">
        <v>50145</v>
      </c>
      <c r="C333" s="7">
        <f t="shared" ref="C333:C348" si="27">(B334-B332)/2</f>
        <v>-2237</v>
      </c>
      <c r="D333" s="7">
        <f t="shared" ref="D333:D347" si="28">(C334-C332)/2</f>
        <v>-71</v>
      </c>
      <c r="E333" s="7">
        <f t="shared" ref="E333:E346" si="29">(D334-D332)/2</f>
        <v>1706.875</v>
      </c>
      <c r="F333" s="7">
        <f t="shared" ref="F333:F345" si="30">(E334-E332)/2</f>
        <v>66.75</v>
      </c>
      <c r="G333" s="7">
        <f t="shared" ref="G333:G349" si="31">C333/B333</f>
        <v>-4.4610629175391367E-2</v>
      </c>
    </row>
    <row r="334" spans="1:7" ht="16" x14ac:dyDescent="0.2">
      <c r="A334" s="4">
        <v>8</v>
      </c>
      <c r="B334" s="4">
        <v>47649</v>
      </c>
      <c r="C334" s="7">
        <f t="shared" si="27"/>
        <v>-443</v>
      </c>
      <c r="D334" s="7">
        <f t="shared" si="28"/>
        <v>1591</v>
      </c>
      <c r="E334" s="7">
        <f t="shared" si="29"/>
        <v>148.125</v>
      </c>
      <c r="F334" s="7">
        <f t="shared" si="30"/>
        <v>-135.625</v>
      </c>
      <c r="G334" s="7">
        <f t="shared" si="31"/>
        <v>-9.2971520913345505E-3</v>
      </c>
    </row>
    <row r="335" spans="1:7" ht="16" x14ac:dyDescent="0.2">
      <c r="A335" s="4">
        <v>9</v>
      </c>
      <c r="B335" s="4">
        <v>49259</v>
      </c>
      <c r="C335" s="7">
        <f t="shared" si="27"/>
        <v>945</v>
      </c>
      <c r="D335" s="7">
        <f t="shared" si="28"/>
        <v>225.25</v>
      </c>
      <c r="E335" s="7">
        <f t="shared" si="29"/>
        <v>1435.625</v>
      </c>
      <c r="F335" s="7">
        <f t="shared" si="30"/>
        <v>-116.1875</v>
      </c>
      <c r="G335" s="7">
        <f t="shared" si="31"/>
        <v>1.9184311496376297E-2</v>
      </c>
    </row>
    <row r="336" spans="1:7" ht="16" x14ac:dyDescent="0.2">
      <c r="A336" s="4">
        <v>10</v>
      </c>
      <c r="B336" s="4">
        <v>49539</v>
      </c>
      <c r="C336" s="7">
        <f t="shared" si="27"/>
        <v>7.5</v>
      </c>
      <c r="D336" s="7">
        <f t="shared" si="28"/>
        <v>4462.25</v>
      </c>
      <c r="E336" s="7">
        <f t="shared" si="29"/>
        <v>-84.25</v>
      </c>
      <c r="F336" s="7">
        <f t="shared" si="30"/>
        <v>-4195.125</v>
      </c>
      <c r="G336" s="7">
        <f t="shared" si="31"/>
        <v>1.5139586992066856E-4</v>
      </c>
    </row>
    <row r="337" spans="1:7" ht="16" x14ac:dyDescent="0.2">
      <c r="A337" s="4">
        <v>11</v>
      </c>
      <c r="B337" s="4">
        <v>49274</v>
      </c>
      <c r="C337" s="7">
        <f t="shared" si="27"/>
        <v>9869.5</v>
      </c>
      <c r="D337" s="7">
        <f t="shared" si="28"/>
        <v>56.75</v>
      </c>
      <c r="E337" s="7">
        <f t="shared" si="29"/>
        <v>-6954.625</v>
      </c>
      <c r="F337" s="7">
        <f t="shared" si="30"/>
        <v>368.5625</v>
      </c>
      <c r="G337" s="7">
        <f t="shared" si="31"/>
        <v>0.20029833177740797</v>
      </c>
    </row>
    <row r="338" spans="1:7" ht="16" x14ac:dyDescent="0.2">
      <c r="A338" s="4">
        <v>12</v>
      </c>
      <c r="B338" s="4">
        <v>69278</v>
      </c>
      <c r="C338" s="7">
        <f t="shared" si="27"/>
        <v>121</v>
      </c>
      <c r="D338" s="7">
        <f t="shared" si="28"/>
        <v>-9447</v>
      </c>
      <c r="E338" s="7">
        <f t="shared" si="29"/>
        <v>652.875</v>
      </c>
      <c r="F338" s="7">
        <f t="shared" si="30"/>
        <v>7303.6875</v>
      </c>
      <c r="G338" s="7">
        <f t="shared" si="31"/>
        <v>1.7465862178469354E-3</v>
      </c>
    </row>
    <row r="339" spans="1:7" ht="16" x14ac:dyDescent="0.2">
      <c r="A339" s="4" t="s">
        <v>6</v>
      </c>
      <c r="B339" s="4">
        <v>49516</v>
      </c>
      <c r="C339" s="7">
        <f t="shared" si="27"/>
        <v>-9024.5</v>
      </c>
      <c r="D339" s="7">
        <f t="shared" si="28"/>
        <v>1362.5</v>
      </c>
      <c r="E339" s="7">
        <f t="shared" si="29"/>
        <v>7652.75</v>
      </c>
      <c r="F339" s="7">
        <f t="shared" si="30"/>
        <v>-962.625</v>
      </c>
      <c r="G339" s="7">
        <f t="shared" si="31"/>
        <v>-0.18225422085790452</v>
      </c>
    </row>
    <row r="340" spans="1:7" ht="16" x14ac:dyDescent="0.2">
      <c r="A340" s="4">
        <v>2</v>
      </c>
      <c r="B340" s="4">
        <v>51229</v>
      </c>
      <c r="C340" s="7">
        <f t="shared" si="27"/>
        <v>2846</v>
      </c>
      <c r="D340" s="7">
        <f t="shared" si="28"/>
        <v>5858.5</v>
      </c>
      <c r="E340" s="7">
        <f t="shared" si="29"/>
        <v>-1272.375</v>
      </c>
      <c r="F340" s="7">
        <f t="shared" si="30"/>
        <v>-5492.0625</v>
      </c>
      <c r="G340" s="7">
        <f t="shared" si="31"/>
        <v>5.5554471100353317E-2</v>
      </c>
    </row>
    <row r="341" spans="1:7" ht="16" x14ac:dyDescent="0.2">
      <c r="A341" s="4">
        <v>3</v>
      </c>
      <c r="B341" s="4">
        <v>55208</v>
      </c>
      <c r="C341" s="7">
        <f t="shared" si="27"/>
        <v>2692.5</v>
      </c>
      <c r="D341" s="7">
        <f t="shared" si="28"/>
        <v>-1182.25</v>
      </c>
      <c r="E341" s="7">
        <f t="shared" si="29"/>
        <v>-3331.375</v>
      </c>
      <c r="F341" s="7">
        <f t="shared" si="30"/>
        <v>809</v>
      </c>
      <c r="G341" s="7">
        <f t="shared" si="31"/>
        <v>4.877010578177076E-2</v>
      </c>
    </row>
    <row r="342" spans="1:7" ht="16" x14ac:dyDescent="0.2">
      <c r="A342" s="4">
        <v>4</v>
      </c>
      <c r="B342" s="4">
        <v>56614</v>
      </c>
      <c r="C342" s="7">
        <f t="shared" si="27"/>
        <v>481.5</v>
      </c>
      <c r="D342" s="7">
        <f t="shared" si="28"/>
        <v>-804.25</v>
      </c>
      <c r="E342" s="7">
        <f t="shared" si="29"/>
        <v>345.625</v>
      </c>
      <c r="F342" s="7">
        <f t="shared" si="30"/>
        <v>1329.5625</v>
      </c>
      <c r="G342" s="7">
        <f t="shared" si="31"/>
        <v>8.504963436605787E-3</v>
      </c>
    </row>
    <row r="343" spans="1:7" ht="16" x14ac:dyDescent="0.2">
      <c r="A343" s="4">
        <v>5</v>
      </c>
      <c r="B343" s="4">
        <v>56171</v>
      </c>
      <c r="C343" s="7">
        <f t="shared" si="27"/>
        <v>1084</v>
      </c>
      <c r="D343" s="7">
        <f t="shared" si="28"/>
        <v>-491</v>
      </c>
      <c r="E343" s="7">
        <f t="shared" si="29"/>
        <v>-672.25</v>
      </c>
      <c r="F343" s="7">
        <f t="shared" si="30"/>
        <v>-17.6875</v>
      </c>
      <c r="G343" s="7">
        <f t="shared" si="31"/>
        <v>1.9298214381086327E-2</v>
      </c>
    </row>
    <row r="344" spans="1:7" ht="16" x14ac:dyDescent="0.2">
      <c r="A344" s="4">
        <v>6</v>
      </c>
      <c r="B344" s="4">
        <v>58782</v>
      </c>
      <c r="C344" s="7">
        <f t="shared" si="27"/>
        <v>-500.5</v>
      </c>
      <c r="D344" s="7">
        <f t="shared" si="28"/>
        <v>-2148.75</v>
      </c>
      <c r="E344" s="7">
        <f t="shared" si="29"/>
        <v>310.25</v>
      </c>
      <c r="F344" s="7">
        <f t="shared" si="30"/>
        <v>1418.375</v>
      </c>
      <c r="G344" s="7">
        <f t="shared" si="31"/>
        <v>-8.5145112449389274E-3</v>
      </c>
    </row>
    <row r="345" spans="1:7" ht="16" x14ac:dyDescent="0.2">
      <c r="A345" s="4">
        <v>7</v>
      </c>
      <c r="B345" s="4">
        <v>55170</v>
      </c>
      <c r="C345" s="7">
        <f t="shared" si="27"/>
        <v>-3213.5</v>
      </c>
      <c r="D345" s="7">
        <f t="shared" si="28"/>
        <v>129.5</v>
      </c>
      <c r="E345" s="7">
        <f t="shared" si="29"/>
        <v>2164.5</v>
      </c>
      <c r="F345" s="7">
        <f t="shared" si="30"/>
        <v>-97.8125</v>
      </c>
      <c r="G345" s="7">
        <f t="shared" si="31"/>
        <v>-5.8247235816566975E-2</v>
      </c>
    </row>
    <row r="346" spans="1:7" ht="16" x14ac:dyDescent="0.2">
      <c r="A346" s="4">
        <v>8</v>
      </c>
      <c r="B346" s="4">
        <v>52355</v>
      </c>
      <c r="C346" s="7">
        <f t="shared" si="27"/>
        <v>-241.5</v>
      </c>
      <c r="D346" s="7">
        <f t="shared" si="28"/>
        <v>2180.25</v>
      </c>
      <c r="E346" s="7">
        <f t="shared" si="29"/>
        <v>114.625</v>
      </c>
      <c r="F346" s="7"/>
      <c r="G346" s="7">
        <f t="shared" si="31"/>
        <v>-4.6127399484289944E-3</v>
      </c>
    </row>
    <row r="347" spans="1:7" ht="16" x14ac:dyDescent="0.2">
      <c r="A347" s="4">
        <v>9</v>
      </c>
      <c r="B347" s="4">
        <v>54687</v>
      </c>
      <c r="C347" s="7">
        <f t="shared" si="27"/>
        <v>1147</v>
      </c>
      <c r="D347" s="7">
        <f t="shared" si="28"/>
        <v>358.75</v>
      </c>
      <c r="E347" s="7"/>
      <c r="F347" s="7"/>
      <c r="G347" s="7">
        <f t="shared" si="31"/>
        <v>2.0973906047141003E-2</v>
      </c>
    </row>
    <row r="348" spans="1:7" ht="16" x14ac:dyDescent="0.2">
      <c r="A348" s="4">
        <v>10</v>
      </c>
      <c r="B348" s="4">
        <v>54649</v>
      </c>
      <c r="C348" s="7">
        <f t="shared" si="27"/>
        <v>476</v>
      </c>
      <c r="D348" s="7"/>
      <c r="E348" s="7"/>
      <c r="F348" s="7"/>
      <c r="G348" s="7">
        <f t="shared" si="31"/>
        <v>8.7101319328807478E-3</v>
      </c>
    </row>
    <row r="349" spans="1:7" ht="16" x14ac:dyDescent="0.2">
      <c r="A349" s="4">
        <v>11</v>
      </c>
      <c r="B349" s="4">
        <v>55639</v>
      </c>
      <c r="C349" s="7"/>
      <c r="D349" s="7"/>
      <c r="E349" s="7"/>
      <c r="F349" s="7"/>
      <c r="G349" s="7">
        <f t="shared" si="31"/>
        <v>0</v>
      </c>
    </row>
  </sheetData>
  <mergeCells count="1">
    <mergeCell ref="D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6457-649C-3F40-BE87-FE8023E2A229}">
  <dimension ref="A1:P380"/>
  <sheetViews>
    <sheetView topLeftCell="D14" zoomScale="86" zoomScaleNormal="86" workbookViewId="0">
      <selection activeCell="L6" sqref="L6"/>
    </sheetView>
  </sheetViews>
  <sheetFormatPr baseColWidth="10" defaultRowHeight="16" x14ac:dyDescent="0.2"/>
  <cols>
    <col min="12" max="12" width="12.1640625" bestFit="1" customWidth="1"/>
    <col min="15" max="15" width="14" customWidth="1"/>
  </cols>
  <sheetData>
    <row r="1" spans="1:13" x14ac:dyDescent="0.2">
      <c r="F1" s="6" t="s">
        <v>37</v>
      </c>
    </row>
    <row r="2" spans="1:13" x14ac:dyDescent="0.2">
      <c r="A2" s="21" t="s">
        <v>43</v>
      </c>
      <c r="B2" s="21" t="s">
        <v>69</v>
      </c>
      <c r="C2" s="21" t="s">
        <v>70</v>
      </c>
      <c r="D2" s="21" t="s">
        <v>71</v>
      </c>
      <c r="E2" s="21" t="s">
        <v>72</v>
      </c>
      <c r="F2" s="23" t="s">
        <v>35</v>
      </c>
      <c r="H2" t="s">
        <v>73</v>
      </c>
    </row>
    <row r="3" spans="1:13" ht="17" thickBot="1" x14ac:dyDescent="0.25">
      <c r="A3" s="22">
        <v>1</v>
      </c>
      <c r="B3" s="22">
        <f>A3^2</f>
        <v>1</v>
      </c>
      <c r="C3" s="22">
        <f>A3^3</f>
        <v>1</v>
      </c>
      <c r="D3" s="22">
        <f>A3^4</f>
        <v>1</v>
      </c>
      <c r="E3" s="22">
        <f>A3^5</f>
        <v>1</v>
      </c>
      <c r="F3" s="24">
        <v>15.3</v>
      </c>
    </row>
    <row r="4" spans="1:13" x14ac:dyDescent="0.2">
      <c r="A4" s="22">
        <v>2</v>
      </c>
      <c r="B4" s="22">
        <f t="shared" ref="B4:B67" si="0">A4^2</f>
        <v>4</v>
      </c>
      <c r="C4" s="22">
        <f t="shared" ref="C4:C67" si="1">A4^3</f>
        <v>8</v>
      </c>
      <c r="D4" s="22">
        <f t="shared" ref="D4:D67" si="2">A4^4</f>
        <v>16</v>
      </c>
      <c r="E4" s="22">
        <f t="shared" ref="E4:E67" si="3">A4^5</f>
        <v>32</v>
      </c>
      <c r="F4" s="24">
        <v>19.100000000000001</v>
      </c>
      <c r="H4" s="33" t="s">
        <v>74</v>
      </c>
      <c r="I4" s="33"/>
    </row>
    <row r="5" spans="1:13" x14ac:dyDescent="0.2">
      <c r="A5" s="22">
        <v>3</v>
      </c>
      <c r="B5" s="22">
        <f t="shared" si="0"/>
        <v>9</v>
      </c>
      <c r="C5" s="22">
        <f t="shared" si="1"/>
        <v>27</v>
      </c>
      <c r="D5" s="22">
        <f t="shared" si="2"/>
        <v>81</v>
      </c>
      <c r="E5" s="22">
        <f t="shared" si="3"/>
        <v>243</v>
      </c>
      <c r="F5" s="24">
        <v>23.6</v>
      </c>
      <c r="H5" t="s">
        <v>75</v>
      </c>
      <c r="I5">
        <v>0.99255574177086026</v>
      </c>
    </row>
    <row r="6" spans="1:13" x14ac:dyDescent="0.2">
      <c r="A6" s="22">
        <v>4</v>
      </c>
      <c r="B6" s="22">
        <f t="shared" si="0"/>
        <v>16</v>
      </c>
      <c r="C6" s="22">
        <f t="shared" si="1"/>
        <v>64</v>
      </c>
      <c r="D6" s="22">
        <f t="shared" si="2"/>
        <v>256</v>
      </c>
      <c r="E6" s="22">
        <f t="shared" si="3"/>
        <v>1024</v>
      </c>
      <c r="F6" s="24">
        <v>30.6</v>
      </c>
      <c r="H6" t="s">
        <v>76</v>
      </c>
      <c r="I6">
        <v>0.98516690052230271</v>
      </c>
    </row>
    <row r="7" spans="1:13" x14ac:dyDescent="0.2">
      <c r="A7" s="22">
        <v>5</v>
      </c>
      <c r="B7" s="22">
        <f t="shared" si="0"/>
        <v>25</v>
      </c>
      <c r="C7" s="22">
        <f t="shared" si="1"/>
        <v>125</v>
      </c>
      <c r="D7" s="22">
        <f t="shared" si="2"/>
        <v>625</v>
      </c>
      <c r="E7" s="22">
        <f t="shared" si="3"/>
        <v>3125</v>
      </c>
      <c r="F7" s="24">
        <v>37.5</v>
      </c>
      <c r="H7" t="s">
        <v>77</v>
      </c>
      <c r="I7">
        <v>0.98495192806610421</v>
      </c>
    </row>
    <row r="8" spans="1:13" x14ac:dyDescent="0.2">
      <c r="A8" s="22">
        <v>6</v>
      </c>
      <c r="B8" s="22">
        <f t="shared" si="0"/>
        <v>36</v>
      </c>
      <c r="C8" s="22">
        <f t="shared" si="1"/>
        <v>216</v>
      </c>
      <c r="D8" s="22">
        <f t="shared" si="2"/>
        <v>1296</v>
      </c>
      <c r="E8" s="22">
        <f t="shared" si="3"/>
        <v>7776</v>
      </c>
      <c r="F8" s="24">
        <v>47.4</v>
      </c>
      <c r="H8" t="s">
        <v>78</v>
      </c>
      <c r="I8">
        <v>2182.1225020471516</v>
      </c>
    </row>
    <row r="9" spans="1:13" ht="17" thickBot="1" x14ac:dyDescent="0.25">
      <c r="A9" s="22">
        <v>7</v>
      </c>
      <c r="B9" s="22">
        <f t="shared" si="0"/>
        <v>49</v>
      </c>
      <c r="C9" s="22">
        <f t="shared" si="1"/>
        <v>343</v>
      </c>
      <c r="D9" s="22">
        <f t="shared" si="2"/>
        <v>2401</v>
      </c>
      <c r="E9" s="22">
        <f t="shared" si="3"/>
        <v>16807</v>
      </c>
      <c r="F9" s="24">
        <v>56</v>
      </c>
      <c r="H9" s="31" t="s">
        <v>79</v>
      </c>
      <c r="I9" s="31">
        <v>351</v>
      </c>
    </row>
    <row r="10" spans="1:13" x14ac:dyDescent="0.2">
      <c r="A10" s="22">
        <v>8</v>
      </c>
      <c r="B10" s="22">
        <f t="shared" si="0"/>
        <v>64</v>
      </c>
      <c r="C10" s="22">
        <f t="shared" si="1"/>
        <v>512</v>
      </c>
      <c r="D10" s="22">
        <f t="shared" si="2"/>
        <v>4096</v>
      </c>
      <c r="E10" s="22">
        <f t="shared" si="3"/>
        <v>32768</v>
      </c>
      <c r="F10" s="24">
        <v>65.400000000000006</v>
      </c>
    </row>
    <row r="11" spans="1:13" ht="17" thickBot="1" x14ac:dyDescent="0.25">
      <c r="A11" s="22">
        <v>9</v>
      </c>
      <c r="B11" s="22">
        <f t="shared" si="0"/>
        <v>81</v>
      </c>
      <c r="C11" s="22">
        <f t="shared" si="1"/>
        <v>729</v>
      </c>
      <c r="D11" s="22">
        <f t="shared" si="2"/>
        <v>6561</v>
      </c>
      <c r="E11" s="22">
        <f t="shared" si="3"/>
        <v>59049</v>
      </c>
      <c r="F11" s="24">
        <v>80.900000000000006</v>
      </c>
      <c r="H11" t="s">
        <v>80</v>
      </c>
    </row>
    <row r="12" spans="1:13" x14ac:dyDescent="0.2">
      <c r="A12" s="22">
        <v>10</v>
      </c>
      <c r="B12" s="22">
        <f t="shared" si="0"/>
        <v>100</v>
      </c>
      <c r="C12" s="22">
        <f t="shared" si="1"/>
        <v>1000</v>
      </c>
      <c r="D12" s="22">
        <f t="shared" si="2"/>
        <v>10000</v>
      </c>
      <c r="E12" s="22">
        <f t="shared" si="3"/>
        <v>100000</v>
      </c>
      <c r="F12" s="24">
        <v>93</v>
      </c>
      <c r="H12" s="32"/>
      <c r="I12" s="32" t="s">
        <v>85</v>
      </c>
      <c r="J12" s="32" t="s">
        <v>86</v>
      </c>
      <c r="K12" s="32" t="s">
        <v>87</v>
      </c>
      <c r="L12" s="32" t="s">
        <v>88</v>
      </c>
      <c r="M12" s="32" t="s">
        <v>89</v>
      </c>
    </row>
    <row r="13" spans="1:13" x14ac:dyDescent="0.2">
      <c r="A13" s="22">
        <v>11</v>
      </c>
      <c r="B13" s="22">
        <f t="shared" si="0"/>
        <v>121</v>
      </c>
      <c r="C13" s="22">
        <f t="shared" si="1"/>
        <v>1331</v>
      </c>
      <c r="D13" s="22">
        <f t="shared" si="2"/>
        <v>14641</v>
      </c>
      <c r="E13" s="22">
        <f t="shared" si="3"/>
        <v>161051</v>
      </c>
      <c r="F13" s="24">
        <v>101.5</v>
      </c>
      <c r="H13" t="s">
        <v>81</v>
      </c>
      <c r="I13">
        <v>5</v>
      </c>
      <c r="J13">
        <v>109107662930.29823</v>
      </c>
      <c r="K13">
        <v>21821532586.059647</v>
      </c>
      <c r="L13">
        <v>4582.7587307862868</v>
      </c>
      <c r="M13">
        <v>0</v>
      </c>
    </row>
    <row r="14" spans="1:13" x14ac:dyDescent="0.2">
      <c r="A14" s="22">
        <v>12</v>
      </c>
      <c r="B14" s="22">
        <f t="shared" si="0"/>
        <v>144</v>
      </c>
      <c r="C14" s="22">
        <f t="shared" si="1"/>
        <v>1728</v>
      </c>
      <c r="D14" s="22">
        <f t="shared" si="2"/>
        <v>20736</v>
      </c>
      <c r="E14" s="22">
        <f t="shared" si="3"/>
        <v>248832</v>
      </c>
      <c r="F14" s="24">
        <v>141.19999999999999</v>
      </c>
      <c r="H14" t="s">
        <v>82</v>
      </c>
      <c r="I14">
        <v>345</v>
      </c>
      <c r="J14">
        <v>1642772221.8094795</v>
      </c>
      <c r="K14">
        <v>4761658.6139405202</v>
      </c>
    </row>
    <row r="15" spans="1:13" ht="17" thickBot="1" x14ac:dyDescent="0.25">
      <c r="A15" s="22">
        <v>13</v>
      </c>
      <c r="B15" s="22">
        <f t="shared" si="0"/>
        <v>169</v>
      </c>
      <c r="C15" s="22">
        <f t="shared" si="1"/>
        <v>2197</v>
      </c>
      <c r="D15" s="22">
        <f t="shared" si="2"/>
        <v>28561</v>
      </c>
      <c r="E15" s="22">
        <f t="shared" si="3"/>
        <v>371293</v>
      </c>
      <c r="F15" s="24">
        <v>134.19999999999999</v>
      </c>
      <c r="H15" s="31" t="s">
        <v>83</v>
      </c>
      <c r="I15" s="31">
        <v>350</v>
      </c>
      <c r="J15" s="31">
        <v>110750435152.10771</v>
      </c>
      <c r="K15" s="31"/>
      <c r="L15" s="31"/>
      <c r="M15" s="31"/>
    </row>
    <row r="16" spans="1:13" ht="17" thickBot="1" x14ac:dyDescent="0.25">
      <c r="A16" s="22">
        <v>14</v>
      </c>
      <c r="B16" s="22">
        <f t="shared" si="0"/>
        <v>196</v>
      </c>
      <c r="C16" s="22">
        <f t="shared" si="1"/>
        <v>2744</v>
      </c>
      <c r="D16" s="22">
        <f t="shared" si="2"/>
        <v>38416</v>
      </c>
      <c r="E16" s="22">
        <f t="shared" si="3"/>
        <v>537824</v>
      </c>
      <c r="F16" s="24">
        <v>144.69999999999999</v>
      </c>
    </row>
    <row r="17" spans="1:16" x14ac:dyDescent="0.2">
      <c r="A17" s="22">
        <v>15</v>
      </c>
      <c r="B17" s="22">
        <f t="shared" si="0"/>
        <v>225</v>
      </c>
      <c r="C17" s="22">
        <f t="shared" si="1"/>
        <v>3375</v>
      </c>
      <c r="D17" s="22">
        <f t="shared" si="2"/>
        <v>50625</v>
      </c>
      <c r="E17" s="22">
        <f t="shared" si="3"/>
        <v>759375</v>
      </c>
      <c r="F17" s="24">
        <v>164.8</v>
      </c>
      <c r="H17" s="32"/>
      <c r="I17" s="32" t="s">
        <v>90</v>
      </c>
      <c r="J17" s="32" t="s">
        <v>78</v>
      </c>
      <c r="K17" s="32" t="s">
        <v>91</v>
      </c>
      <c r="L17" s="32" t="s">
        <v>92</v>
      </c>
      <c r="M17" s="32" t="s">
        <v>93</v>
      </c>
      <c r="N17" s="32" t="s">
        <v>94</v>
      </c>
      <c r="O17" s="32" t="s">
        <v>95</v>
      </c>
      <c r="P17" s="32" t="s">
        <v>96</v>
      </c>
    </row>
    <row r="18" spans="1:16" x14ac:dyDescent="0.2">
      <c r="A18" s="22">
        <v>16</v>
      </c>
      <c r="B18" s="22">
        <f t="shared" si="0"/>
        <v>256</v>
      </c>
      <c r="C18" s="22">
        <f t="shared" si="1"/>
        <v>4096</v>
      </c>
      <c r="D18" s="22">
        <f t="shared" si="2"/>
        <v>65536</v>
      </c>
      <c r="E18" s="22">
        <f t="shared" si="3"/>
        <v>1048576</v>
      </c>
      <c r="F18" s="24">
        <v>171.5</v>
      </c>
      <c r="H18" t="s">
        <v>84</v>
      </c>
      <c r="I18">
        <v>-726.86358057359757</v>
      </c>
      <c r="J18">
        <v>716.6274985142519</v>
      </c>
      <c r="K18">
        <v>-1.0142836858487396</v>
      </c>
      <c r="L18">
        <v>0.31115819542342615</v>
      </c>
      <c r="M18">
        <v>-2136.3723435130714</v>
      </c>
      <c r="N18">
        <v>682.64518236587605</v>
      </c>
      <c r="O18">
        <v>-2136.3723435130714</v>
      </c>
      <c r="P18">
        <v>682.64518236587605</v>
      </c>
    </row>
    <row r="19" spans="1:16" x14ac:dyDescent="0.2">
      <c r="A19" s="22">
        <v>17</v>
      </c>
      <c r="B19" s="22">
        <f t="shared" si="0"/>
        <v>289</v>
      </c>
      <c r="C19" s="22">
        <f t="shared" si="1"/>
        <v>4913</v>
      </c>
      <c r="D19" s="22">
        <f t="shared" si="2"/>
        <v>83521</v>
      </c>
      <c r="E19" s="22">
        <f t="shared" si="3"/>
        <v>1419857</v>
      </c>
      <c r="F19" s="24">
        <v>183.5</v>
      </c>
      <c r="H19" t="s">
        <v>97</v>
      </c>
      <c r="I19">
        <v>100.9550381596717</v>
      </c>
      <c r="J19">
        <v>40.934301992408649</v>
      </c>
      <c r="K19">
        <v>2.466269931227703</v>
      </c>
      <c r="L19">
        <v>1.4138463174254391E-2</v>
      </c>
      <c r="M19">
        <v>20.442836935560706</v>
      </c>
      <c r="N19">
        <v>181.4672393837827</v>
      </c>
      <c r="O19">
        <v>20.442836935560706</v>
      </c>
      <c r="P19">
        <v>181.4672393837827</v>
      </c>
    </row>
    <row r="20" spans="1:16" x14ac:dyDescent="0.2">
      <c r="A20" s="22">
        <v>18</v>
      </c>
      <c r="B20" s="22">
        <f t="shared" si="0"/>
        <v>324</v>
      </c>
      <c r="C20" s="22">
        <f t="shared" si="1"/>
        <v>5832</v>
      </c>
      <c r="D20" s="22">
        <f t="shared" si="2"/>
        <v>104976</v>
      </c>
      <c r="E20" s="22">
        <f t="shared" si="3"/>
        <v>1889568</v>
      </c>
      <c r="F20" s="24">
        <v>207.5</v>
      </c>
      <c r="H20" t="s">
        <v>98</v>
      </c>
      <c r="I20">
        <v>-2.4246171775082654</v>
      </c>
      <c r="J20">
        <v>0.71807029768119268</v>
      </c>
      <c r="K20">
        <v>-3.3765735546197759</v>
      </c>
      <c r="L20">
        <v>8.1766059350646056E-4</v>
      </c>
      <c r="M20">
        <v>-3.8369637300569588</v>
      </c>
      <c r="N20">
        <v>-1.0122706249595721</v>
      </c>
      <c r="O20">
        <v>-3.8369637300569588</v>
      </c>
      <c r="P20">
        <v>-1.0122706249595721</v>
      </c>
    </row>
    <row r="21" spans="1:16" x14ac:dyDescent="0.2">
      <c r="A21" s="22">
        <v>19</v>
      </c>
      <c r="B21" s="22">
        <f t="shared" si="0"/>
        <v>361</v>
      </c>
      <c r="C21" s="22">
        <f t="shared" si="1"/>
        <v>6859</v>
      </c>
      <c r="D21" s="22">
        <f t="shared" si="2"/>
        <v>130321</v>
      </c>
      <c r="E21" s="22">
        <f t="shared" si="3"/>
        <v>2476099</v>
      </c>
      <c r="F21" s="24">
        <v>221</v>
      </c>
      <c r="H21" t="s">
        <v>99</v>
      </c>
      <c r="I21">
        <v>2.5041887135345695E-2</v>
      </c>
      <c r="J21">
        <v>5.163991312242852E-3</v>
      </c>
      <c r="K21">
        <v>4.8493278979722705</v>
      </c>
      <c r="L21">
        <v>1.8775674907846611E-6</v>
      </c>
      <c r="M21">
        <v>1.4885018997519336E-2</v>
      </c>
      <c r="N21">
        <v>3.5198755273172053E-2</v>
      </c>
      <c r="O21">
        <v>1.4885018997519336E-2</v>
      </c>
      <c r="P21">
        <v>3.5198755273172053E-2</v>
      </c>
    </row>
    <row r="22" spans="1:16" x14ac:dyDescent="0.2">
      <c r="A22" s="22">
        <v>20</v>
      </c>
      <c r="B22" s="22">
        <f t="shared" si="0"/>
        <v>400</v>
      </c>
      <c r="C22" s="22">
        <f t="shared" si="1"/>
        <v>8000</v>
      </c>
      <c r="D22" s="22">
        <f t="shared" si="2"/>
        <v>160000</v>
      </c>
      <c r="E22" s="22">
        <f t="shared" si="3"/>
        <v>3200000</v>
      </c>
      <c r="F22" s="24">
        <v>232.8</v>
      </c>
      <c r="H22" t="s">
        <v>100</v>
      </c>
      <c r="I22">
        <v>-8.4472945616670688E-5</v>
      </c>
      <c r="J22">
        <v>1.6163527016928793E-5</v>
      </c>
      <c r="K22">
        <v>-5.226145601031158</v>
      </c>
      <c r="L22">
        <v>3.0034054827835877E-7</v>
      </c>
      <c r="M22">
        <v>-1.162644035464936E-4</v>
      </c>
      <c r="N22">
        <v>-5.2681487686847787E-5</v>
      </c>
      <c r="O22">
        <v>-1.162644035464936E-4</v>
      </c>
      <c r="P22">
        <v>-5.2681487686847787E-5</v>
      </c>
    </row>
    <row r="23" spans="1:16" ht="17" thickBot="1" x14ac:dyDescent="0.25">
      <c r="A23" s="22">
        <v>21</v>
      </c>
      <c r="B23" s="22">
        <f t="shared" si="0"/>
        <v>441</v>
      </c>
      <c r="C23" s="22">
        <f t="shared" si="1"/>
        <v>9261</v>
      </c>
      <c r="D23" s="22">
        <f t="shared" si="2"/>
        <v>194481</v>
      </c>
      <c r="E23" s="22">
        <f t="shared" si="3"/>
        <v>4084101</v>
      </c>
      <c r="F23" s="24">
        <v>253.2</v>
      </c>
      <c r="H23" s="31" t="s">
        <v>101</v>
      </c>
      <c r="I23" s="31">
        <v>9.8066409017902955E-8</v>
      </c>
      <c r="J23" s="31">
        <v>1.8276112280860158E-8</v>
      </c>
      <c r="K23" s="31">
        <v>5.3658243892823965</v>
      </c>
      <c r="L23" s="31">
        <v>1.4811930161457205E-7</v>
      </c>
      <c r="M23" s="31">
        <v>6.2119783378019247E-8</v>
      </c>
      <c r="N23" s="31">
        <v>1.3401303465778666E-7</v>
      </c>
      <c r="O23" s="31">
        <v>6.2119783378019247E-8</v>
      </c>
      <c r="P23" s="31">
        <v>1.3401303465778666E-7</v>
      </c>
    </row>
    <row r="24" spans="1:16" x14ac:dyDescent="0.2">
      <c r="A24" s="22">
        <v>22</v>
      </c>
      <c r="B24" s="22">
        <f t="shared" si="0"/>
        <v>484</v>
      </c>
      <c r="C24" s="22">
        <f t="shared" si="1"/>
        <v>10648</v>
      </c>
      <c r="D24" s="22">
        <f t="shared" si="2"/>
        <v>234256</v>
      </c>
      <c r="E24" s="22">
        <f t="shared" si="3"/>
        <v>5153632</v>
      </c>
      <c r="F24" s="24">
        <v>265</v>
      </c>
    </row>
    <row r="25" spans="1:16" x14ac:dyDescent="0.2">
      <c r="A25" s="22">
        <v>23</v>
      </c>
      <c r="B25" s="22">
        <f t="shared" si="0"/>
        <v>529</v>
      </c>
      <c r="C25" s="22">
        <f t="shared" si="1"/>
        <v>12167</v>
      </c>
      <c r="D25" s="22">
        <f t="shared" si="2"/>
        <v>279841</v>
      </c>
      <c r="E25" s="22">
        <f t="shared" si="3"/>
        <v>6436343</v>
      </c>
      <c r="F25" s="24">
        <v>281.60000000000002</v>
      </c>
    </row>
    <row r="26" spans="1:16" x14ac:dyDescent="0.2">
      <c r="A26" s="22">
        <v>24</v>
      </c>
      <c r="B26" s="22">
        <f t="shared" si="0"/>
        <v>576</v>
      </c>
      <c r="C26" s="22">
        <f t="shared" si="1"/>
        <v>13824</v>
      </c>
      <c r="D26" s="22">
        <f t="shared" si="2"/>
        <v>331776</v>
      </c>
      <c r="E26" s="22">
        <f t="shared" si="3"/>
        <v>7962624</v>
      </c>
      <c r="F26" s="24">
        <v>354.2</v>
      </c>
    </row>
    <row r="27" spans="1:16" x14ac:dyDescent="0.2">
      <c r="A27" s="22">
        <v>25</v>
      </c>
      <c r="B27" s="22">
        <f t="shared" si="0"/>
        <v>625</v>
      </c>
      <c r="C27" s="22">
        <f t="shared" si="1"/>
        <v>15625</v>
      </c>
      <c r="D27" s="22">
        <f t="shared" si="2"/>
        <v>390625</v>
      </c>
      <c r="E27" s="22">
        <f t="shared" si="3"/>
        <v>9765625</v>
      </c>
      <c r="F27" s="24">
        <v>302.60000000000002</v>
      </c>
      <c r="H27" t="s">
        <v>102</v>
      </c>
    </row>
    <row r="28" spans="1:16" ht="17" thickBot="1" x14ac:dyDescent="0.25">
      <c r="A28" s="22">
        <v>26</v>
      </c>
      <c r="B28" s="22">
        <f t="shared" si="0"/>
        <v>676</v>
      </c>
      <c r="C28" s="22">
        <f t="shared" si="1"/>
        <v>17576</v>
      </c>
      <c r="D28" s="22">
        <f t="shared" si="2"/>
        <v>456976</v>
      </c>
      <c r="E28" s="22">
        <f t="shared" si="3"/>
        <v>11881376</v>
      </c>
      <c r="F28" s="24">
        <v>321</v>
      </c>
    </row>
    <row r="29" spans="1:16" x14ac:dyDescent="0.2">
      <c r="A29" s="22">
        <v>27</v>
      </c>
      <c r="B29" s="22">
        <f t="shared" si="0"/>
        <v>729</v>
      </c>
      <c r="C29" s="22">
        <f t="shared" si="1"/>
        <v>19683</v>
      </c>
      <c r="D29" s="22">
        <f t="shared" si="2"/>
        <v>531441</v>
      </c>
      <c r="E29" s="22">
        <f t="shared" si="3"/>
        <v>14348907</v>
      </c>
      <c r="F29" s="24">
        <v>361.5</v>
      </c>
      <c r="H29" s="32" t="s">
        <v>103</v>
      </c>
      <c r="I29" s="32" t="s">
        <v>104</v>
      </c>
      <c r="J29" s="32" t="s">
        <v>105</v>
      </c>
      <c r="L29" s="34" t="s">
        <v>106</v>
      </c>
    </row>
    <row r="30" spans="1:16" x14ac:dyDescent="0.2">
      <c r="A30" s="22">
        <v>28</v>
      </c>
      <c r="B30" s="22">
        <f t="shared" si="0"/>
        <v>784</v>
      </c>
      <c r="C30" s="22">
        <f t="shared" si="1"/>
        <v>21952</v>
      </c>
      <c r="D30" s="22">
        <f t="shared" si="2"/>
        <v>614656</v>
      </c>
      <c r="E30" s="22">
        <f t="shared" si="3"/>
        <v>17210368</v>
      </c>
      <c r="F30" s="24">
        <v>386.2</v>
      </c>
      <c r="H30">
        <v>1</v>
      </c>
      <c r="I30">
        <v>-628.30820207917805</v>
      </c>
      <c r="J30">
        <v>643.608202079178</v>
      </c>
      <c r="L30">
        <f>SUM(K31:K380)</f>
        <v>3678218695.7613745</v>
      </c>
    </row>
    <row r="31" spans="1:16" x14ac:dyDescent="0.2">
      <c r="A31" s="22">
        <v>29</v>
      </c>
      <c r="B31" s="22">
        <f t="shared" si="0"/>
        <v>841</v>
      </c>
      <c r="C31" s="22">
        <f t="shared" si="1"/>
        <v>24389</v>
      </c>
      <c r="D31" s="22">
        <f t="shared" si="2"/>
        <v>707281</v>
      </c>
      <c r="E31" s="22">
        <f t="shared" si="3"/>
        <v>20511149</v>
      </c>
      <c r="F31" s="24">
        <v>429.9</v>
      </c>
      <c r="H31">
        <v>2</v>
      </c>
      <c r="I31">
        <v>-534.45298629620925</v>
      </c>
      <c r="J31">
        <v>553.55298629620927</v>
      </c>
      <c r="K31">
        <f>(J31-J30)^2</f>
        <v>8109.9418897170599</v>
      </c>
    </row>
    <row r="32" spans="1:16" x14ac:dyDescent="0.2">
      <c r="A32" s="22">
        <v>30</v>
      </c>
      <c r="B32" s="22">
        <f t="shared" si="0"/>
        <v>900</v>
      </c>
      <c r="C32" s="22">
        <f t="shared" si="1"/>
        <v>27000</v>
      </c>
      <c r="D32" s="22">
        <f t="shared" si="2"/>
        <v>810000</v>
      </c>
      <c r="E32" s="22">
        <f t="shared" si="3"/>
        <v>24300000</v>
      </c>
      <c r="F32" s="24">
        <v>480.6</v>
      </c>
      <c r="H32">
        <v>3</v>
      </c>
      <c r="I32">
        <v>-445.15070821796013</v>
      </c>
      <c r="J32">
        <v>468.75070821796015</v>
      </c>
      <c r="K32">
        <f t="shared" ref="K32:K95" si="4">(J32-J31)^2</f>
        <v>7191.4263672606903</v>
      </c>
    </row>
    <row r="33" spans="1:11" x14ac:dyDescent="0.2">
      <c r="A33" s="22">
        <v>31</v>
      </c>
      <c r="B33" s="22">
        <f t="shared" si="0"/>
        <v>961</v>
      </c>
      <c r="C33" s="22">
        <f t="shared" si="1"/>
        <v>29791</v>
      </c>
      <c r="D33" s="22">
        <f t="shared" si="2"/>
        <v>923521</v>
      </c>
      <c r="E33" s="22">
        <f t="shared" si="3"/>
        <v>28629151</v>
      </c>
      <c r="F33" s="24">
        <v>499.5</v>
      </c>
      <c r="H33">
        <v>4</v>
      </c>
      <c r="I33">
        <v>-360.25614665245593</v>
      </c>
      <c r="J33">
        <v>390.85614665245595</v>
      </c>
      <c r="K33">
        <f t="shared" si="4"/>
        <v>6067.5627214821252</v>
      </c>
    </row>
    <row r="34" spans="1:11" x14ac:dyDescent="0.2">
      <c r="A34" s="22">
        <v>32</v>
      </c>
      <c r="B34" s="22">
        <f t="shared" si="0"/>
        <v>1024</v>
      </c>
      <c r="C34" s="22">
        <f t="shared" si="1"/>
        <v>32768</v>
      </c>
      <c r="D34" s="22">
        <f t="shared" si="2"/>
        <v>1048576</v>
      </c>
      <c r="E34" s="22">
        <f t="shared" si="3"/>
        <v>33554432</v>
      </c>
      <c r="F34" s="24">
        <v>520.6</v>
      </c>
      <c r="H34">
        <v>5</v>
      </c>
      <c r="I34">
        <v>-279.62607245450977</v>
      </c>
      <c r="J34">
        <v>317.12607245450977</v>
      </c>
      <c r="K34">
        <f t="shared" si="4"/>
        <v>5436.1238412346493</v>
      </c>
    </row>
    <row r="35" spans="1:11" x14ac:dyDescent="0.2">
      <c r="A35" s="22">
        <v>33</v>
      </c>
      <c r="B35" s="22">
        <f t="shared" si="0"/>
        <v>1089</v>
      </c>
      <c r="C35" s="22">
        <f t="shared" si="1"/>
        <v>35937</v>
      </c>
      <c r="D35" s="22">
        <f t="shared" si="2"/>
        <v>1185921</v>
      </c>
      <c r="E35" s="22">
        <f t="shared" si="3"/>
        <v>39135393</v>
      </c>
      <c r="F35" s="24">
        <v>564.5</v>
      </c>
      <c r="H35">
        <v>6</v>
      </c>
      <c r="I35">
        <v>-203.11923675775293</v>
      </c>
      <c r="J35">
        <v>250.51923675775294</v>
      </c>
      <c r="K35">
        <f t="shared" si="4"/>
        <v>4436.4705615347602</v>
      </c>
    </row>
    <row r="36" spans="1:11" x14ac:dyDescent="0.2">
      <c r="A36" s="22">
        <v>34</v>
      </c>
      <c r="B36" s="22">
        <f t="shared" si="0"/>
        <v>1156</v>
      </c>
      <c r="C36" s="22">
        <f t="shared" si="1"/>
        <v>39304</v>
      </c>
      <c r="D36" s="22">
        <f t="shared" si="2"/>
        <v>1336336</v>
      </c>
      <c r="E36" s="22">
        <f t="shared" si="3"/>
        <v>45435424</v>
      </c>
      <c r="F36" s="24">
        <v>594.5</v>
      </c>
      <c r="H36">
        <v>7</v>
      </c>
      <c r="I36">
        <v>-130.59635920666642</v>
      </c>
      <c r="J36">
        <v>186.59635920666642</v>
      </c>
      <c r="K36">
        <f t="shared" si="4"/>
        <v>4086.1342744112003</v>
      </c>
    </row>
    <row r="37" spans="1:11" x14ac:dyDescent="0.2">
      <c r="A37" s="22">
        <v>35</v>
      </c>
      <c r="B37" s="22">
        <f t="shared" si="0"/>
        <v>1225</v>
      </c>
      <c r="C37" s="22">
        <f t="shared" si="1"/>
        <v>42875</v>
      </c>
      <c r="D37" s="22">
        <f t="shared" si="2"/>
        <v>1500625</v>
      </c>
      <c r="E37" s="22">
        <f t="shared" si="3"/>
        <v>52521875</v>
      </c>
      <c r="F37" s="24">
        <v>615.70000000000005</v>
      </c>
      <c r="H37">
        <v>8</v>
      </c>
      <c r="I37">
        <v>-61.920116188611139</v>
      </c>
      <c r="J37">
        <v>127.32011618861114</v>
      </c>
      <c r="K37">
        <f t="shared" si="4"/>
        <v>3513.6729863355476</v>
      </c>
    </row>
    <row r="38" spans="1:11" x14ac:dyDescent="0.2">
      <c r="A38" s="22">
        <v>36</v>
      </c>
      <c r="B38" s="22">
        <f t="shared" si="0"/>
        <v>1296</v>
      </c>
      <c r="C38" s="22">
        <f t="shared" si="1"/>
        <v>46656</v>
      </c>
      <c r="D38" s="22">
        <f t="shared" si="2"/>
        <v>1679616</v>
      </c>
      <c r="E38" s="22">
        <f t="shared" si="3"/>
        <v>60466176</v>
      </c>
      <c r="F38" s="24">
        <v>735.5</v>
      </c>
      <c r="H38">
        <v>9</v>
      </c>
      <c r="I38">
        <v>3.0448709341404303</v>
      </c>
      <c r="J38">
        <v>77.855129065859572</v>
      </c>
      <c r="K38">
        <f t="shared" si="4"/>
        <v>2446.7849510539781</v>
      </c>
    </row>
    <row r="39" spans="1:11" x14ac:dyDescent="0.2">
      <c r="A39" s="22">
        <v>37</v>
      </c>
      <c r="B39" s="22">
        <f t="shared" si="0"/>
        <v>1369</v>
      </c>
      <c r="C39" s="22">
        <f t="shared" si="1"/>
        <v>50653</v>
      </c>
      <c r="D39" s="22">
        <f t="shared" si="2"/>
        <v>1874161</v>
      </c>
      <c r="E39" s="22">
        <f t="shared" si="3"/>
        <v>69343957</v>
      </c>
      <c r="F39" s="24">
        <v>654.79999999999995</v>
      </c>
      <c r="H39">
        <v>10</v>
      </c>
      <c r="I39">
        <v>64.432047592373635</v>
      </c>
      <c r="J39">
        <v>28.567952407626365</v>
      </c>
      <c r="K39">
        <f t="shared" si="4"/>
        <v>2429.2257829398882</v>
      </c>
    </row>
    <row r="40" spans="1:11" x14ac:dyDescent="0.2">
      <c r="A40" s="22">
        <v>38</v>
      </c>
      <c r="B40" s="22">
        <f t="shared" si="0"/>
        <v>1444</v>
      </c>
      <c r="C40" s="22">
        <f t="shared" si="1"/>
        <v>54872</v>
      </c>
      <c r="D40" s="22">
        <f t="shared" si="2"/>
        <v>2085136</v>
      </c>
      <c r="E40" s="22">
        <f t="shared" si="3"/>
        <v>79235168</v>
      </c>
      <c r="F40" s="24">
        <v>684.4</v>
      </c>
      <c r="H40">
        <v>11</v>
      </c>
      <c r="I40">
        <v>122.37293777790114</v>
      </c>
      <c r="J40">
        <v>-20.872937777901143</v>
      </c>
      <c r="K40">
        <f t="shared" si="4"/>
        <v>2444.4016223373901</v>
      </c>
    </row>
    <row r="41" spans="1:11" x14ac:dyDescent="0.2">
      <c r="A41" s="22">
        <v>39</v>
      </c>
      <c r="B41" s="22">
        <f t="shared" si="0"/>
        <v>1521</v>
      </c>
      <c r="C41" s="22">
        <f t="shared" si="1"/>
        <v>59319</v>
      </c>
      <c r="D41" s="22">
        <f t="shared" si="2"/>
        <v>2313441</v>
      </c>
      <c r="E41" s="22">
        <f t="shared" si="3"/>
        <v>90224199</v>
      </c>
      <c r="F41" s="24">
        <v>745</v>
      </c>
      <c r="H41">
        <v>12</v>
      </c>
      <c r="I41">
        <v>176.99715581153148</v>
      </c>
      <c r="J41">
        <v>-35.797155811531496</v>
      </c>
      <c r="K41">
        <f t="shared" si="4"/>
        <v>222.73228391533746</v>
      </c>
    </row>
    <row r="42" spans="1:11" x14ac:dyDescent="0.2">
      <c r="A42" s="22">
        <v>40</v>
      </c>
      <c r="B42" s="22">
        <f t="shared" si="0"/>
        <v>1600</v>
      </c>
      <c r="C42" s="22">
        <f t="shared" si="1"/>
        <v>64000</v>
      </c>
      <c r="D42" s="22">
        <f t="shared" si="2"/>
        <v>2560000</v>
      </c>
      <c r="E42" s="22">
        <f t="shared" si="3"/>
        <v>102400000</v>
      </c>
      <c r="F42" s="24">
        <v>746.5</v>
      </c>
      <c r="H42">
        <v>13</v>
      </c>
      <c r="I42">
        <v>228.43241811103792</v>
      </c>
      <c r="J42">
        <v>-94.23241811103793</v>
      </c>
      <c r="K42">
        <f t="shared" si="4"/>
        <v>3414.6798800121178</v>
      </c>
    </row>
    <row r="43" spans="1:11" x14ac:dyDescent="0.2">
      <c r="A43" s="22">
        <v>41</v>
      </c>
      <c r="B43" s="22">
        <f t="shared" si="0"/>
        <v>1681</v>
      </c>
      <c r="C43" s="22">
        <f t="shared" si="1"/>
        <v>68921</v>
      </c>
      <c r="D43" s="22">
        <f t="shared" si="2"/>
        <v>2825761</v>
      </c>
      <c r="E43" s="22">
        <f t="shared" si="3"/>
        <v>115856201</v>
      </c>
      <c r="F43" s="24">
        <v>779.3</v>
      </c>
      <c r="H43">
        <v>14</v>
      </c>
      <c r="I43">
        <v>276.80455495912838</v>
      </c>
      <c r="J43">
        <v>-132.10455495912839</v>
      </c>
      <c r="K43">
        <f t="shared" si="4"/>
        <v>1434.2987494404915</v>
      </c>
    </row>
    <row r="44" spans="1:11" x14ac:dyDescent="0.2">
      <c r="A44" s="22">
        <v>42</v>
      </c>
      <c r="B44" s="22">
        <f t="shared" si="0"/>
        <v>1764</v>
      </c>
      <c r="C44" s="22">
        <f t="shared" si="1"/>
        <v>74088</v>
      </c>
      <c r="D44" s="22">
        <f t="shared" si="2"/>
        <v>3111696</v>
      </c>
      <c r="E44" s="22">
        <f t="shared" si="3"/>
        <v>130691232</v>
      </c>
      <c r="F44" s="24">
        <v>837.2</v>
      </c>
      <c r="H44">
        <v>15</v>
      </c>
      <c r="I44">
        <v>322.23752227141398</v>
      </c>
      <c r="J44">
        <v>-157.43752227141397</v>
      </c>
      <c r="K44">
        <f t="shared" si="4"/>
        <v>641.75923284532939</v>
      </c>
    </row>
    <row r="45" spans="1:11" x14ac:dyDescent="0.2">
      <c r="A45" s="22">
        <v>43</v>
      </c>
      <c r="B45" s="22">
        <f t="shared" si="0"/>
        <v>1849</v>
      </c>
      <c r="C45" s="22">
        <f t="shared" si="1"/>
        <v>79507</v>
      </c>
      <c r="D45" s="22">
        <f t="shared" si="2"/>
        <v>3418801</v>
      </c>
      <c r="E45" s="22">
        <f t="shared" si="3"/>
        <v>147008443</v>
      </c>
      <c r="F45" s="24">
        <v>842.8</v>
      </c>
      <c r="H45">
        <v>16</v>
      </c>
      <c r="I45">
        <v>364.8534133643779</v>
      </c>
      <c r="J45">
        <v>-193.3534133643779</v>
      </c>
      <c r="K45">
        <f t="shared" si="4"/>
        <v>1289.951233001646</v>
      </c>
    </row>
    <row r="46" spans="1:11" x14ac:dyDescent="0.2">
      <c r="A46" s="22">
        <v>44</v>
      </c>
      <c r="B46" s="22">
        <f t="shared" si="0"/>
        <v>1936</v>
      </c>
      <c r="C46" s="22">
        <f t="shared" si="1"/>
        <v>85184</v>
      </c>
      <c r="D46" s="22">
        <f t="shared" si="2"/>
        <v>3748096</v>
      </c>
      <c r="E46" s="22">
        <f t="shared" si="3"/>
        <v>164916224</v>
      </c>
      <c r="F46" s="24">
        <v>831</v>
      </c>
      <c r="H46">
        <v>17</v>
      </c>
      <c r="I46">
        <v>404.7724707233449</v>
      </c>
      <c r="J46">
        <v>-221.2724707233449</v>
      </c>
      <c r="K46">
        <f t="shared" si="4"/>
        <v>779.47376381328911</v>
      </c>
    </row>
    <row r="47" spans="1:11" x14ac:dyDescent="0.2">
      <c r="A47" s="22">
        <v>45</v>
      </c>
      <c r="B47" s="22">
        <f t="shared" si="0"/>
        <v>2025</v>
      </c>
      <c r="C47" s="22">
        <f t="shared" si="1"/>
        <v>91125</v>
      </c>
      <c r="D47" s="22">
        <f t="shared" si="2"/>
        <v>4100625</v>
      </c>
      <c r="E47" s="22">
        <f t="shared" si="3"/>
        <v>184528125</v>
      </c>
      <c r="F47" s="24">
        <v>848.1</v>
      </c>
      <c r="H47">
        <v>18</v>
      </c>
      <c r="I47">
        <v>442.11309777045085</v>
      </c>
      <c r="J47">
        <v>-234.61309777045085</v>
      </c>
      <c r="K47">
        <f t="shared" si="4"/>
        <v>177.97233000997494</v>
      </c>
    </row>
    <row r="48" spans="1:11" x14ac:dyDescent="0.2">
      <c r="A48" s="22">
        <v>46</v>
      </c>
      <c r="B48" s="22">
        <f t="shared" si="0"/>
        <v>2116</v>
      </c>
      <c r="C48" s="22">
        <f t="shared" si="1"/>
        <v>97336</v>
      </c>
      <c r="D48" s="22">
        <f t="shared" si="2"/>
        <v>4477456</v>
      </c>
      <c r="E48" s="22">
        <f t="shared" si="3"/>
        <v>205962976</v>
      </c>
      <c r="F48" s="24">
        <v>843.3</v>
      </c>
      <c r="H48">
        <v>19</v>
      </c>
      <c r="I48">
        <v>476.99187063260985</v>
      </c>
      <c r="J48">
        <v>-255.99187063260985</v>
      </c>
      <c r="K48">
        <f t="shared" si="4"/>
        <v>457.05192909178595</v>
      </c>
    </row>
    <row r="49" spans="1:11" x14ac:dyDescent="0.2">
      <c r="A49" s="22">
        <v>47</v>
      </c>
      <c r="B49" s="22">
        <f t="shared" si="0"/>
        <v>2209</v>
      </c>
      <c r="C49" s="22">
        <f t="shared" si="1"/>
        <v>103823</v>
      </c>
      <c r="D49" s="22">
        <f t="shared" si="2"/>
        <v>4879681</v>
      </c>
      <c r="E49" s="22">
        <f t="shared" si="3"/>
        <v>229345007</v>
      </c>
      <c r="F49" s="24">
        <v>835</v>
      </c>
      <c r="H49">
        <v>20</v>
      </c>
      <c r="I49">
        <v>509.52354990948567</v>
      </c>
      <c r="J49">
        <v>-276.72354990948566</v>
      </c>
      <c r="K49">
        <f t="shared" si="4"/>
        <v>429.80252563924188</v>
      </c>
    </row>
    <row r="50" spans="1:11" x14ac:dyDescent="0.2">
      <c r="A50" s="22">
        <v>48</v>
      </c>
      <c r="B50" s="22">
        <f t="shared" si="0"/>
        <v>2304</v>
      </c>
      <c r="C50" s="22">
        <f t="shared" si="1"/>
        <v>110592</v>
      </c>
      <c r="D50" s="22">
        <f t="shared" si="2"/>
        <v>5308416</v>
      </c>
      <c r="E50" s="22">
        <f t="shared" si="3"/>
        <v>254803968</v>
      </c>
      <c r="F50" s="24">
        <v>1017</v>
      </c>
      <c r="H50">
        <v>21</v>
      </c>
      <c r="I50">
        <v>539.82109244146045</v>
      </c>
      <c r="J50">
        <v>-286.62109244146046</v>
      </c>
      <c r="K50">
        <f t="shared" si="4"/>
        <v>97.961348172250268</v>
      </c>
    </row>
    <row r="51" spans="1:11" x14ac:dyDescent="0.2">
      <c r="A51" s="22">
        <v>49</v>
      </c>
      <c r="B51" s="22">
        <f t="shared" si="0"/>
        <v>2401</v>
      </c>
      <c r="C51" s="22">
        <f t="shared" si="1"/>
        <v>117649</v>
      </c>
      <c r="D51" s="22">
        <f t="shared" si="2"/>
        <v>5764801</v>
      </c>
      <c r="E51" s="22">
        <f t="shared" si="3"/>
        <v>282475249</v>
      </c>
      <c r="F51" s="24">
        <v>812</v>
      </c>
      <c r="H51">
        <v>22</v>
      </c>
      <c r="I51">
        <v>567.99566307760108</v>
      </c>
      <c r="J51">
        <v>-302.99566307760108</v>
      </c>
      <c r="K51">
        <f t="shared" si="4"/>
        <v>268.12656351795857</v>
      </c>
    </row>
    <row r="52" spans="1:11" x14ac:dyDescent="0.2">
      <c r="A52" s="22">
        <v>50</v>
      </c>
      <c r="B52" s="22">
        <f t="shared" si="0"/>
        <v>2500</v>
      </c>
      <c r="C52" s="22">
        <f t="shared" si="1"/>
        <v>125000</v>
      </c>
      <c r="D52" s="22">
        <f t="shared" si="2"/>
        <v>6250000</v>
      </c>
      <c r="E52" s="22">
        <f t="shared" si="3"/>
        <v>312500000</v>
      </c>
      <c r="F52" s="24">
        <v>821</v>
      </c>
      <c r="H52">
        <v>23</v>
      </c>
      <c r="I52">
        <v>594.15664644363289</v>
      </c>
      <c r="J52">
        <v>-312.55664644363287</v>
      </c>
      <c r="K52">
        <f t="shared" si="4"/>
        <v>91.412402925536611</v>
      </c>
    </row>
    <row r="53" spans="1:11" x14ac:dyDescent="0.2">
      <c r="A53" s="22">
        <v>51</v>
      </c>
      <c r="B53" s="22">
        <f t="shared" si="0"/>
        <v>2601</v>
      </c>
      <c r="C53" s="22">
        <f t="shared" si="1"/>
        <v>132651</v>
      </c>
      <c r="D53" s="22">
        <f t="shared" si="2"/>
        <v>6765201</v>
      </c>
      <c r="E53" s="22">
        <f t="shared" si="3"/>
        <v>345025251</v>
      </c>
      <c r="F53" s="24">
        <v>903</v>
      </c>
      <c r="H53">
        <v>24</v>
      </c>
      <c r="I53">
        <v>618.41165870990449</v>
      </c>
      <c r="J53">
        <v>-264.2116587099045</v>
      </c>
      <c r="K53">
        <f t="shared" si="4"/>
        <v>2337.2378389743471</v>
      </c>
    </row>
    <row r="54" spans="1:11" x14ac:dyDescent="0.2">
      <c r="A54" s="22">
        <v>52</v>
      </c>
      <c r="B54" s="22">
        <f t="shared" si="0"/>
        <v>2704</v>
      </c>
      <c r="C54" s="22">
        <f t="shared" si="1"/>
        <v>140608</v>
      </c>
      <c r="D54" s="22">
        <f t="shared" si="2"/>
        <v>7311616</v>
      </c>
      <c r="E54" s="22">
        <f t="shared" si="3"/>
        <v>380204032</v>
      </c>
      <c r="F54" s="24">
        <v>901</v>
      </c>
      <c r="H54">
        <v>25</v>
      </c>
      <c r="I54">
        <v>640.8665593593588</v>
      </c>
      <c r="J54">
        <v>-338.26655935935878</v>
      </c>
      <c r="K54">
        <f t="shared" si="4"/>
        <v>5484.1283102005445</v>
      </c>
    </row>
    <row r="55" spans="1:11" x14ac:dyDescent="0.2">
      <c r="A55" s="22">
        <v>53</v>
      </c>
      <c r="B55" s="22">
        <f t="shared" si="0"/>
        <v>2809</v>
      </c>
      <c r="C55" s="22">
        <f t="shared" si="1"/>
        <v>148877</v>
      </c>
      <c r="D55" s="22">
        <f t="shared" si="2"/>
        <v>7890481</v>
      </c>
      <c r="E55" s="22">
        <f t="shared" si="3"/>
        <v>418195493</v>
      </c>
      <c r="F55" s="24">
        <v>920</v>
      </c>
      <c r="H55">
        <v>26</v>
      </c>
      <c r="I55">
        <v>661.62546295550294</v>
      </c>
      <c r="J55">
        <v>-340.62546295550294</v>
      </c>
      <c r="K55">
        <f t="shared" si="4"/>
        <v>5.5644261759018478</v>
      </c>
    </row>
    <row r="56" spans="1:11" x14ac:dyDescent="0.2">
      <c r="A56" s="22">
        <v>54</v>
      </c>
      <c r="B56" s="22">
        <f t="shared" si="0"/>
        <v>2916</v>
      </c>
      <c r="C56" s="22">
        <f t="shared" si="1"/>
        <v>157464</v>
      </c>
      <c r="D56" s="22">
        <f t="shared" si="2"/>
        <v>8503056</v>
      </c>
      <c r="E56" s="22">
        <f t="shared" si="3"/>
        <v>459165024</v>
      </c>
      <c r="F56" s="24">
        <v>993.2</v>
      </c>
      <c r="H56">
        <v>27</v>
      </c>
      <c r="I56">
        <v>680.7907509103751</v>
      </c>
      <c r="J56">
        <v>-319.2907509103751</v>
      </c>
      <c r="K56">
        <f t="shared" si="4"/>
        <v>455.16993804852314</v>
      </c>
    </row>
    <row r="57" spans="1:11" x14ac:dyDescent="0.2">
      <c r="A57" s="22">
        <v>55</v>
      </c>
      <c r="B57" s="22">
        <f t="shared" si="0"/>
        <v>3025</v>
      </c>
      <c r="C57" s="22">
        <f t="shared" si="1"/>
        <v>166375</v>
      </c>
      <c r="D57" s="22">
        <f t="shared" si="2"/>
        <v>9150625</v>
      </c>
      <c r="E57" s="22">
        <f t="shared" si="3"/>
        <v>503284375</v>
      </c>
      <c r="F57" s="24">
        <v>999.1</v>
      </c>
      <c r="H57">
        <v>28</v>
      </c>
      <c r="I57">
        <v>698.46308325251471</v>
      </c>
      <c r="J57">
        <v>-312.26308325251472</v>
      </c>
      <c r="K57">
        <f t="shared" si="4"/>
        <v>49.38811270933676</v>
      </c>
    </row>
    <row r="58" spans="1:11" x14ac:dyDescent="0.2">
      <c r="A58" s="22">
        <v>56</v>
      </c>
      <c r="B58" s="22">
        <f t="shared" si="0"/>
        <v>3136</v>
      </c>
      <c r="C58" s="22">
        <f t="shared" si="1"/>
        <v>175616</v>
      </c>
      <c r="D58" s="22">
        <f t="shared" si="2"/>
        <v>9834496</v>
      </c>
      <c r="E58" s="22">
        <f t="shared" si="3"/>
        <v>550731776</v>
      </c>
      <c r="F58" s="24">
        <v>982.3</v>
      </c>
      <c r="H58">
        <v>29</v>
      </c>
      <c r="I58">
        <v>714.74141039493338</v>
      </c>
      <c r="J58">
        <v>-284.8414103949334</v>
      </c>
      <c r="K58">
        <f t="shared" si="4"/>
        <v>751.94814230821169</v>
      </c>
    </row>
    <row r="59" spans="1:11" x14ac:dyDescent="0.2">
      <c r="A59" s="22">
        <v>57</v>
      </c>
      <c r="B59" s="22">
        <f t="shared" si="0"/>
        <v>3249</v>
      </c>
      <c r="C59" s="22">
        <f t="shared" si="1"/>
        <v>185193</v>
      </c>
      <c r="D59" s="22">
        <f t="shared" si="2"/>
        <v>10556001</v>
      </c>
      <c r="E59" s="22">
        <f t="shared" si="3"/>
        <v>601692057</v>
      </c>
      <c r="F59" s="24">
        <v>1026.2</v>
      </c>
      <c r="H59">
        <v>30</v>
      </c>
      <c r="I59">
        <v>729.72298490308015</v>
      </c>
      <c r="J59">
        <v>-249.12298490308012</v>
      </c>
      <c r="K59">
        <f t="shared" si="4"/>
        <v>1275.8059196170743</v>
      </c>
    </row>
    <row r="60" spans="1:11" x14ac:dyDescent="0.2">
      <c r="A60" s="22">
        <v>58</v>
      </c>
      <c r="B60" s="22">
        <f t="shared" si="0"/>
        <v>3364</v>
      </c>
      <c r="C60" s="22">
        <f t="shared" si="1"/>
        <v>195112</v>
      </c>
      <c r="D60" s="22">
        <f t="shared" si="2"/>
        <v>11316496</v>
      </c>
      <c r="E60" s="22">
        <f t="shared" si="3"/>
        <v>656356768</v>
      </c>
      <c r="F60" s="24">
        <v>1006.1</v>
      </c>
      <c r="H60">
        <v>31</v>
      </c>
      <c r="I60">
        <v>743.50337326281328</v>
      </c>
      <c r="J60">
        <v>-244.00337326281328</v>
      </c>
      <c r="K60">
        <f t="shared" si="4"/>
        <v>26.210423347155718</v>
      </c>
    </row>
    <row r="61" spans="1:11" x14ac:dyDescent="0.2">
      <c r="A61" s="22">
        <v>59</v>
      </c>
      <c r="B61" s="22">
        <f t="shared" si="0"/>
        <v>3481</v>
      </c>
      <c r="C61" s="22">
        <f t="shared" si="1"/>
        <v>205379</v>
      </c>
      <c r="D61" s="22">
        <f t="shared" si="2"/>
        <v>12117361</v>
      </c>
      <c r="E61" s="22">
        <f t="shared" si="3"/>
        <v>714924299</v>
      </c>
      <c r="F61" s="24">
        <v>997.8</v>
      </c>
      <c r="H61">
        <v>32</v>
      </c>
      <c r="I61">
        <v>756.17646764837014</v>
      </c>
      <c r="J61">
        <v>-235.57646764837011</v>
      </c>
      <c r="K61">
        <f t="shared" si="4"/>
        <v>71.012738234733845</v>
      </c>
    </row>
    <row r="62" spans="1:11" x14ac:dyDescent="0.2">
      <c r="A62" s="22">
        <v>60</v>
      </c>
      <c r="B62" s="22">
        <f t="shared" si="0"/>
        <v>3600</v>
      </c>
      <c r="C62" s="22">
        <f t="shared" si="1"/>
        <v>216000</v>
      </c>
      <c r="D62" s="22">
        <f t="shared" si="2"/>
        <v>12960000</v>
      </c>
      <c r="E62" s="22">
        <f t="shared" si="3"/>
        <v>777600000</v>
      </c>
      <c r="F62" s="24">
        <v>1214.8</v>
      </c>
      <c r="H62">
        <v>33</v>
      </c>
      <c r="I62">
        <v>767.83449769033257</v>
      </c>
      <c r="J62">
        <v>-203.33449769033257</v>
      </c>
      <c r="K62">
        <f t="shared" si="4"/>
        <v>1039.5446267749955</v>
      </c>
    </row>
    <row r="63" spans="1:11" x14ac:dyDescent="0.2">
      <c r="A63" s="22">
        <v>61</v>
      </c>
      <c r="B63" s="22">
        <f t="shared" si="0"/>
        <v>3721</v>
      </c>
      <c r="C63" s="22">
        <f t="shared" si="1"/>
        <v>226981</v>
      </c>
      <c r="D63" s="22">
        <f t="shared" si="2"/>
        <v>13845841</v>
      </c>
      <c r="E63" s="22">
        <f t="shared" si="3"/>
        <v>844596301</v>
      </c>
      <c r="F63" s="24">
        <v>988</v>
      </c>
      <c r="H63">
        <v>34</v>
      </c>
      <c r="I63">
        <v>778.56804224359882</v>
      </c>
      <c r="J63">
        <v>-184.06804224359882</v>
      </c>
      <c r="K63">
        <f t="shared" si="4"/>
        <v>371.19630548097632</v>
      </c>
    </row>
    <row r="64" spans="1:11" x14ac:dyDescent="0.2">
      <c r="A64" s="22">
        <v>62</v>
      </c>
      <c r="B64" s="22">
        <f t="shared" si="0"/>
        <v>3844</v>
      </c>
      <c r="C64" s="22">
        <f t="shared" si="1"/>
        <v>238328</v>
      </c>
      <c r="D64" s="22">
        <f t="shared" si="2"/>
        <v>14776336</v>
      </c>
      <c r="E64" s="22">
        <f t="shared" si="3"/>
        <v>916132832</v>
      </c>
      <c r="F64" s="24">
        <v>1000</v>
      </c>
      <c r="H64">
        <v>35</v>
      </c>
      <c r="I64">
        <v>788.46604115535422</v>
      </c>
      <c r="J64">
        <v>-172.76604115535417</v>
      </c>
      <c r="K64">
        <f t="shared" si="4"/>
        <v>127.73522859868328</v>
      </c>
    </row>
    <row r="65" spans="1:11" x14ac:dyDescent="0.2">
      <c r="A65" s="22">
        <v>63</v>
      </c>
      <c r="B65" s="22">
        <f t="shared" si="0"/>
        <v>3969</v>
      </c>
      <c r="C65" s="22">
        <f t="shared" si="1"/>
        <v>250047</v>
      </c>
      <c r="D65" s="22">
        <f t="shared" si="2"/>
        <v>15752961</v>
      </c>
      <c r="E65" s="22">
        <f t="shared" si="3"/>
        <v>992436543</v>
      </c>
      <c r="F65" s="24">
        <v>1059</v>
      </c>
      <c r="H65">
        <v>36</v>
      </c>
      <c r="I65">
        <v>797.61580703303548</v>
      </c>
      <c r="J65">
        <v>-62.11580703303548</v>
      </c>
      <c r="K65">
        <f t="shared" si="4"/>
        <v>12243.47431132394</v>
      </c>
    </row>
    <row r="66" spans="1:11" x14ac:dyDescent="0.2">
      <c r="A66" s="22">
        <v>64</v>
      </c>
      <c r="B66" s="22">
        <f t="shared" si="0"/>
        <v>4096</v>
      </c>
      <c r="C66" s="22">
        <f t="shared" si="1"/>
        <v>262144</v>
      </c>
      <c r="D66" s="22">
        <f t="shared" si="2"/>
        <v>16777216</v>
      </c>
      <c r="E66" s="22">
        <f t="shared" si="3"/>
        <v>1073741824</v>
      </c>
      <c r="F66" s="24">
        <v>1040</v>
      </c>
      <c r="H66">
        <v>37</v>
      </c>
      <c r="I66">
        <v>806.10303701230214</v>
      </c>
      <c r="J66">
        <v>-151.30303701230218</v>
      </c>
      <c r="K66">
        <f t="shared" si="4"/>
        <v>7954.3619913746097</v>
      </c>
    </row>
    <row r="67" spans="1:11" x14ac:dyDescent="0.2">
      <c r="A67" s="22">
        <v>65</v>
      </c>
      <c r="B67" s="22">
        <f t="shared" si="0"/>
        <v>4225</v>
      </c>
      <c r="C67" s="22">
        <f t="shared" si="1"/>
        <v>274625</v>
      </c>
      <c r="D67" s="22">
        <f t="shared" si="2"/>
        <v>17850625</v>
      </c>
      <c r="E67" s="22">
        <f t="shared" si="3"/>
        <v>1160290625</v>
      </c>
      <c r="F67" s="24">
        <v>1047</v>
      </c>
      <c r="H67">
        <v>38</v>
      </c>
      <c r="I67">
        <v>814.01182452500916</v>
      </c>
      <c r="J67">
        <v>-129.61182452500918</v>
      </c>
      <c r="K67">
        <f t="shared" si="4"/>
        <v>470.50869916889582</v>
      </c>
    </row>
    <row r="68" spans="1:11" x14ac:dyDescent="0.2">
      <c r="A68" s="22">
        <v>66</v>
      </c>
      <c r="B68" s="22">
        <f t="shared" ref="B68:B131" si="5">A68^2</f>
        <v>4356</v>
      </c>
      <c r="C68" s="22">
        <f t="shared" ref="C68:C131" si="6">A68^3</f>
        <v>287496</v>
      </c>
      <c r="D68" s="22">
        <f t="shared" ref="D68:D131" si="7">A68^4</f>
        <v>18974736</v>
      </c>
      <c r="E68" s="22">
        <f t="shared" ref="E68:E131" si="8">A68^5</f>
        <v>1252332576</v>
      </c>
      <c r="F68" s="24">
        <v>1122</v>
      </c>
      <c r="H68">
        <v>39</v>
      </c>
      <c r="I68">
        <v>821.42467106716902</v>
      </c>
      <c r="J68">
        <v>-76.424671067169015</v>
      </c>
      <c r="K68">
        <f t="shared" si="4"/>
        <v>2828.8732929478392</v>
      </c>
    </row>
    <row r="69" spans="1:11" x14ac:dyDescent="0.2">
      <c r="A69" s="22">
        <v>67</v>
      </c>
      <c r="B69" s="22">
        <f t="shared" si="5"/>
        <v>4489</v>
      </c>
      <c r="C69" s="22">
        <f t="shared" si="6"/>
        <v>300763</v>
      </c>
      <c r="D69" s="22">
        <f t="shared" si="7"/>
        <v>20151121</v>
      </c>
      <c r="E69" s="22">
        <f t="shared" si="8"/>
        <v>1350125107</v>
      </c>
      <c r="F69" s="24">
        <v>1110</v>
      </c>
      <c r="H69">
        <v>40</v>
      </c>
      <c r="I69">
        <v>828.42249796692636</v>
      </c>
      <c r="J69">
        <v>-81.922497966926358</v>
      </c>
      <c r="K69">
        <f t="shared" si="4"/>
        <v>30.22610061969543</v>
      </c>
    </row>
    <row r="70" spans="1:11" x14ac:dyDescent="0.2">
      <c r="A70" s="22">
        <v>68</v>
      </c>
      <c r="B70" s="22">
        <f t="shared" si="5"/>
        <v>4624</v>
      </c>
      <c r="C70" s="22">
        <f t="shared" si="6"/>
        <v>314432</v>
      </c>
      <c r="D70" s="22">
        <f t="shared" si="7"/>
        <v>21381376</v>
      </c>
      <c r="E70" s="22">
        <f t="shared" si="8"/>
        <v>1453933568</v>
      </c>
      <c r="F70" s="24">
        <v>1052</v>
      </c>
      <c r="H70">
        <v>41</v>
      </c>
      <c r="I70">
        <v>835.08465815252646</v>
      </c>
      <c r="J70">
        <v>-55.784658152526504</v>
      </c>
      <c r="K70">
        <f t="shared" si="4"/>
        <v>683.18667016322615</v>
      </c>
    </row>
    <row r="71" spans="1:11" x14ac:dyDescent="0.2">
      <c r="A71" s="22">
        <v>69</v>
      </c>
      <c r="B71" s="22">
        <f t="shared" si="5"/>
        <v>4761</v>
      </c>
      <c r="C71" s="22">
        <f t="shared" si="6"/>
        <v>328509</v>
      </c>
      <c r="D71" s="22">
        <f t="shared" si="7"/>
        <v>22667121</v>
      </c>
      <c r="E71" s="22">
        <f t="shared" si="8"/>
        <v>1564031349</v>
      </c>
      <c r="F71" s="24">
        <v>1112</v>
      </c>
      <c r="H71">
        <v>42</v>
      </c>
      <c r="I71">
        <v>841.48894792027977</v>
      </c>
      <c r="J71">
        <v>-4.2889479202797247</v>
      </c>
      <c r="K71">
        <f t="shared" si="4"/>
        <v>2651.8081723235255</v>
      </c>
    </row>
    <row r="72" spans="1:11" x14ac:dyDescent="0.2">
      <c r="A72" s="22">
        <v>70</v>
      </c>
      <c r="B72" s="22">
        <f t="shared" si="5"/>
        <v>4900</v>
      </c>
      <c r="C72" s="22">
        <f t="shared" si="6"/>
        <v>343000</v>
      </c>
      <c r="D72" s="22">
        <f t="shared" si="7"/>
        <v>24010000</v>
      </c>
      <c r="E72" s="22">
        <f t="shared" si="8"/>
        <v>1680700000</v>
      </c>
      <c r="F72" s="24">
        <v>1123</v>
      </c>
      <c r="H72">
        <v>43</v>
      </c>
      <c r="I72">
        <v>847.71161870253707</v>
      </c>
      <c r="J72">
        <v>-4.9116187025371119</v>
      </c>
      <c r="K72">
        <f t="shared" si="4"/>
        <v>0.38771890307702644</v>
      </c>
    </row>
    <row r="73" spans="1:11" x14ac:dyDescent="0.2">
      <c r="A73" s="22">
        <v>71</v>
      </c>
      <c r="B73" s="22">
        <f t="shared" si="5"/>
        <v>5041</v>
      </c>
      <c r="C73" s="22">
        <f t="shared" si="6"/>
        <v>357911</v>
      </c>
      <c r="D73" s="22">
        <f t="shared" si="7"/>
        <v>25411681</v>
      </c>
      <c r="E73" s="22">
        <f t="shared" si="8"/>
        <v>1804229351</v>
      </c>
      <c r="F73" s="24">
        <v>1164</v>
      </c>
      <c r="H73">
        <v>44</v>
      </c>
      <c r="I73">
        <v>853.82738883565401</v>
      </c>
      <c r="J73">
        <v>-22.827388835654006</v>
      </c>
      <c r="K73">
        <f t="shared" si="4"/>
        <v>320.97481946268334</v>
      </c>
    </row>
    <row r="74" spans="1:11" x14ac:dyDescent="0.2">
      <c r="A74" s="22">
        <v>72</v>
      </c>
      <c r="B74" s="22">
        <f t="shared" si="5"/>
        <v>5184</v>
      </c>
      <c r="C74" s="22">
        <f t="shared" si="6"/>
        <v>373248</v>
      </c>
      <c r="D74" s="22">
        <f t="shared" si="7"/>
        <v>26873856</v>
      </c>
      <c r="E74" s="22">
        <f t="shared" si="8"/>
        <v>1934917632</v>
      </c>
      <c r="F74" s="24">
        <v>1482</v>
      </c>
      <c r="H74">
        <v>45</v>
      </c>
      <c r="I74">
        <v>859.90945532796468</v>
      </c>
      <c r="J74">
        <v>-11.809455327964656</v>
      </c>
      <c r="K74">
        <f t="shared" si="4"/>
        <v>121.39485877986372</v>
      </c>
    </row>
    <row r="75" spans="1:11" x14ac:dyDescent="0.2">
      <c r="A75" s="22">
        <v>73</v>
      </c>
      <c r="B75" s="22">
        <f t="shared" si="5"/>
        <v>5329</v>
      </c>
      <c r="C75" s="22">
        <f t="shared" si="6"/>
        <v>389017</v>
      </c>
      <c r="D75" s="22">
        <f t="shared" si="7"/>
        <v>28398241</v>
      </c>
      <c r="E75" s="22">
        <f t="shared" si="8"/>
        <v>2073071593</v>
      </c>
      <c r="F75" s="24">
        <v>1167</v>
      </c>
      <c r="H75">
        <v>46</v>
      </c>
      <c r="I75">
        <v>866.02950562774413</v>
      </c>
      <c r="J75">
        <v>-22.729505627744174</v>
      </c>
      <c r="K75">
        <f t="shared" si="4"/>
        <v>119.24749854971475</v>
      </c>
    </row>
    <row r="76" spans="1:11" x14ac:dyDescent="0.2">
      <c r="A76" s="22">
        <v>74</v>
      </c>
      <c r="B76" s="22">
        <f t="shared" si="5"/>
        <v>5476</v>
      </c>
      <c r="C76" s="22">
        <f t="shared" si="6"/>
        <v>405224</v>
      </c>
      <c r="D76" s="22">
        <f t="shared" si="7"/>
        <v>29986576</v>
      </c>
      <c r="E76" s="22">
        <f t="shared" si="8"/>
        <v>2219006624</v>
      </c>
      <c r="F76" s="24">
        <v>1199</v>
      </c>
      <c r="H76">
        <v>47</v>
      </c>
      <c r="I76">
        <v>872.25772939118485</v>
      </c>
      <c r="J76">
        <v>-37.257729391184853</v>
      </c>
      <c r="K76">
        <f t="shared" si="4"/>
        <v>211.06928572060244</v>
      </c>
    </row>
    <row r="77" spans="1:11" x14ac:dyDescent="0.2">
      <c r="A77" s="22">
        <v>75</v>
      </c>
      <c r="B77" s="22">
        <f t="shared" si="5"/>
        <v>5625</v>
      </c>
      <c r="C77" s="22">
        <f t="shared" si="6"/>
        <v>421875</v>
      </c>
      <c r="D77" s="22">
        <f t="shared" si="7"/>
        <v>31640625</v>
      </c>
      <c r="E77" s="22">
        <f t="shared" si="8"/>
        <v>2373046875</v>
      </c>
      <c r="F77" s="24">
        <v>1385</v>
      </c>
      <c r="H77">
        <v>48</v>
      </c>
      <c r="I77">
        <v>878.66283025035943</v>
      </c>
      <c r="J77">
        <v>138.33716974964057</v>
      </c>
      <c r="K77">
        <f t="shared" si="4"/>
        <v>30833.56860427665</v>
      </c>
    </row>
    <row r="78" spans="1:11" x14ac:dyDescent="0.2">
      <c r="A78" s="22">
        <v>76</v>
      </c>
      <c r="B78" s="22">
        <f t="shared" si="5"/>
        <v>5776</v>
      </c>
      <c r="C78" s="22">
        <f t="shared" si="6"/>
        <v>438976</v>
      </c>
      <c r="D78" s="22">
        <f t="shared" si="7"/>
        <v>33362176</v>
      </c>
      <c r="E78" s="22">
        <f t="shared" si="8"/>
        <v>2535525376</v>
      </c>
      <c r="F78" s="24">
        <v>1423</v>
      </c>
      <c r="H78">
        <v>49</v>
      </c>
      <c r="I78">
        <v>885.31203758119534</v>
      </c>
      <c r="J78">
        <v>-73.312037581195341</v>
      </c>
      <c r="K78">
        <f t="shared" si="4"/>
        <v>44795.386963771161</v>
      </c>
    </row>
    <row r="79" spans="1:11" x14ac:dyDescent="0.2">
      <c r="A79" s="22">
        <v>77</v>
      </c>
      <c r="B79" s="22">
        <f t="shared" si="5"/>
        <v>5929</v>
      </c>
      <c r="C79" s="22">
        <f t="shared" si="6"/>
        <v>456533</v>
      </c>
      <c r="D79" s="22">
        <f t="shared" si="7"/>
        <v>35153041</v>
      </c>
      <c r="E79" s="22">
        <f t="shared" si="8"/>
        <v>2706784157</v>
      </c>
      <c r="F79" s="24">
        <v>1472</v>
      </c>
      <c r="H79">
        <v>50</v>
      </c>
      <c r="I79">
        <v>892.27111827143858</v>
      </c>
      <c r="J79">
        <v>-71.271118271438581</v>
      </c>
      <c r="K79">
        <f t="shared" si="4"/>
        <v>4.1653516289380077</v>
      </c>
    </row>
    <row r="80" spans="1:11" x14ac:dyDescent="0.2">
      <c r="A80" s="22">
        <v>78</v>
      </c>
      <c r="B80" s="22">
        <f t="shared" si="5"/>
        <v>6084</v>
      </c>
      <c r="C80" s="22">
        <f t="shared" si="6"/>
        <v>474552</v>
      </c>
      <c r="D80" s="22">
        <f t="shared" si="7"/>
        <v>37015056</v>
      </c>
      <c r="E80" s="22">
        <f t="shared" si="8"/>
        <v>2887174368</v>
      </c>
      <c r="F80" s="24">
        <v>1626</v>
      </c>
      <c r="H80">
        <v>51</v>
      </c>
      <c r="I80">
        <v>899.60438848862725</v>
      </c>
      <c r="J80">
        <v>3.3956115113727492</v>
      </c>
      <c r="K80">
        <f t="shared" si="4"/>
        <v>5575.1205364593643</v>
      </c>
    </row>
    <row r="81" spans="1:11" x14ac:dyDescent="0.2">
      <c r="A81" s="22">
        <v>79</v>
      </c>
      <c r="B81" s="22">
        <f t="shared" si="5"/>
        <v>6241</v>
      </c>
      <c r="C81" s="22">
        <f t="shared" si="6"/>
        <v>493039</v>
      </c>
      <c r="D81" s="22">
        <f t="shared" si="7"/>
        <v>38950081</v>
      </c>
      <c r="E81" s="22">
        <f t="shared" si="8"/>
        <v>3077056399</v>
      </c>
      <c r="F81" s="24">
        <v>1618</v>
      </c>
      <c r="H81">
        <v>52</v>
      </c>
      <c r="I81">
        <v>907.37472544805735</v>
      </c>
      <c r="J81">
        <v>-6.3747254480573474</v>
      </c>
      <c r="K81">
        <f t="shared" si="4"/>
        <v>95.459484300805741</v>
      </c>
    </row>
    <row r="82" spans="1:11" x14ac:dyDescent="0.2">
      <c r="A82" s="22">
        <v>80</v>
      </c>
      <c r="B82" s="22">
        <f t="shared" si="5"/>
        <v>6400</v>
      </c>
      <c r="C82" s="22">
        <f t="shared" si="6"/>
        <v>512000</v>
      </c>
      <c r="D82" s="22">
        <f t="shared" si="7"/>
        <v>40960000</v>
      </c>
      <c r="E82" s="22">
        <f t="shared" si="8"/>
        <v>3276800000</v>
      </c>
      <c r="F82" s="24">
        <v>1608</v>
      </c>
      <c r="H82">
        <v>53</v>
      </c>
      <c r="I82">
        <v>915.64357918075427</v>
      </c>
      <c r="J82">
        <v>4.3564208192457272</v>
      </c>
      <c r="K82">
        <f t="shared" si="4"/>
        <v>115.15750021025271</v>
      </c>
    </row>
    <row r="83" spans="1:11" x14ac:dyDescent="0.2">
      <c r="A83" s="22">
        <v>81</v>
      </c>
      <c r="B83" s="22">
        <f t="shared" si="5"/>
        <v>6561</v>
      </c>
      <c r="C83" s="22">
        <f t="shared" si="6"/>
        <v>531441</v>
      </c>
      <c r="D83" s="22">
        <f t="shared" si="7"/>
        <v>43046721</v>
      </c>
      <c r="E83" s="22">
        <f t="shared" si="8"/>
        <v>3486784401</v>
      </c>
      <c r="F83" s="24">
        <v>1684</v>
      </c>
      <c r="H83">
        <v>54</v>
      </c>
      <c r="I83">
        <v>924.47098430144092</v>
      </c>
      <c r="J83">
        <v>68.729015698559124</v>
      </c>
      <c r="K83">
        <f t="shared" si="4"/>
        <v>4143.8309714962052</v>
      </c>
    </row>
    <row r="84" spans="1:11" x14ac:dyDescent="0.2">
      <c r="A84" s="22">
        <v>82</v>
      </c>
      <c r="B84" s="22">
        <f t="shared" si="5"/>
        <v>6724</v>
      </c>
      <c r="C84" s="22">
        <f t="shared" si="6"/>
        <v>551368</v>
      </c>
      <c r="D84" s="22">
        <f t="shared" si="7"/>
        <v>45212176</v>
      </c>
      <c r="E84" s="22">
        <f t="shared" si="8"/>
        <v>3707398432</v>
      </c>
      <c r="F84" s="24">
        <v>1716</v>
      </c>
      <c r="H84">
        <v>55</v>
      </c>
      <c r="I84">
        <v>933.91557177650657</v>
      </c>
      <c r="J84">
        <v>65.184428223493455</v>
      </c>
      <c r="K84">
        <f t="shared" si="4"/>
        <v>12.564100368392412</v>
      </c>
    </row>
    <row r="85" spans="1:11" x14ac:dyDescent="0.2">
      <c r="A85" s="22">
        <v>83</v>
      </c>
      <c r="B85" s="22">
        <f t="shared" si="5"/>
        <v>6889</v>
      </c>
      <c r="C85" s="22">
        <f t="shared" si="6"/>
        <v>571787</v>
      </c>
      <c r="D85" s="22">
        <f t="shared" si="7"/>
        <v>47458321</v>
      </c>
      <c r="E85" s="22">
        <f t="shared" si="8"/>
        <v>3939040643</v>
      </c>
      <c r="F85" s="24">
        <v>1789</v>
      </c>
      <c r="H85">
        <v>56</v>
      </c>
      <c r="I85">
        <v>944.03458069197336</v>
      </c>
      <c r="J85">
        <v>38.265419308026594</v>
      </c>
      <c r="K85">
        <f t="shared" si="4"/>
        <v>724.63304099098434</v>
      </c>
    </row>
    <row r="86" spans="1:11" x14ac:dyDescent="0.2">
      <c r="A86" s="22">
        <v>84</v>
      </c>
      <c r="B86" s="22">
        <f t="shared" si="5"/>
        <v>7056</v>
      </c>
      <c r="C86" s="22">
        <f t="shared" si="6"/>
        <v>592704</v>
      </c>
      <c r="D86" s="22">
        <f t="shared" si="7"/>
        <v>49787136</v>
      </c>
      <c r="E86" s="22">
        <f t="shared" si="8"/>
        <v>4182119424</v>
      </c>
      <c r="F86" s="24">
        <v>2283</v>
      </c>
      <c r="H86">
        <v>57</v>
      </c>
      <c r="I86">
        <v>954.88387002147476</v>
      </c>
      <c r="J86">
        <v>71.316129978525282</v>
      </c>
      <c r="K86">
        <f t="shared" si="4"/>
        <v>1092.3494758250158</v>
      </c>
    </row>
    <row r="87" spans="1:11" x14ac:dyDescent="0.2">
      <c r="A87" s="22">
        <v>85</v>
      </c>
      <c r="B87" s="22">
        <f t="shared" si="5"/>
        <v>7225</v>
      </c>
      <c r="C87" s="22">
        <f t="shared" si="6"/>
        <v>614125</v>
      </c>
      <c r="D87" s="22">
        <f t="shared" si="7"/>
        <v>52200625</v>
      </c>
      <c r="E87" s="22">
        <f t="shared" si="8"/>
        <v>4437053125</v>
      </c>
      <c r="F87" s="24">
        <v>1830</v>
      </c>
      <c r="H87">
        <v>58</v>
      </c>
      <c r="I87">
        <v>966.51793039421136</v>
      </c>
      <c r="J87">
        <v>39.582069605788661</v>
      </c>
      <c r="K87">
        <f t="shared" si="4"/>
        <v>1007.0505877404928</v>
      </c>
    </row>
    <row r="88" spans="1:11" x14ac:dyDescent="0.2">
      <c r="A88" s="22">
        <v>86</v>
      </c>
      <c r="B88" s="22">
        <f t="shared" si="5"/>
        <v>7396</v>
      </c>
      <c r="C88" s="22">
        <f t="shared" si="6"/>
        <v>636056</v>
      </c>
      <c r="D88" s="22">
        <f t="shared" si="7"/>
        <v>54700816</v>
      </c>
      <c r="E88" s="22">
        <f t="shared" si="8"/>
        <v>4704270176</v>
      </c>
      <c r="F88" s="24">
        <v>1839</v>
      </c>
      <c r="H88">
        <v>59</v>
      </c>
      <c r="I88">
        <v>978.98989586292953</v>
      </c>
      <c r="J88">
        <v>18.810104137070425</v>
      </c>
      <c r="K88">
        <f t="shared" si="4"/>
        <v>431.47454943362277</v>
      </c>
    </row>
    <row r="89" spans="1:11" x14ac:dyDescent="0.2">
      <c r="A89" s="22">
        <v>87</v>
      </c>
      <c r="B89" s="22">
        <f t="shared" si="5"/>
        <v>7569</v>
      </c>
      <c r="C89" s="22">
        <f t="shared" si="6"/>
        <v>658503</v>
      </c>
      <c r="D89" s="22">
        <f t="shared" si="7"/>
        <v>57289761</v>
      </c>
      <c r="E89" s="22">
        <f t="shared" si="8"/>
        <v>4984209207</v>
      </c>
      <c r="F89" s="24">
        <v>2018</v>
      </c>
      <c r="H89">
        <v>60</v>
      </c>
      <c r="I89">
        <v>992.35155567188792</v>
      </c>
      <c r="J89">
        <v>222.44844432811203</v>
      </c>
      <c r="K89">
        <f t="shared" si="4"/>
        <v>41468.573595762391</v>
      </c>
    </row>
    <row r="90" spans="1:11" x14ac:dyDescent="0.2">
      <c r="A90" s="22">
        <v>88</v>
      </c>
      <c r="B90" s="22">
        <f t="shared" si="5"/>
        <v>7744</v>
      </c>
      <c r="C90" s="22">
        <f t="shared" si="6"/>
        <v>681472</v>
      </c>
      <c r="D90" s="22">
        <f t="shared" si="7"/>
        <v>59969536</v>
      </c>
      <c r="E90" s="22">
        <f t="shared" si="8"/>
        <v>5277319168</v>
      </c>
      <c r="F90" s="24">
        <v>2039</v>
      </c>
      <c r="H90">
        <v>61</v>
      </c>
      <c r="I90">
        <v>1006.6533660248271</v>
      </c>
      <c r="J90">
        <v>-18.653366024827051</v>
      </c>
      <c r="K90">
        <f t="shared" si="4"/>
        <v>58130.082955464604</v>
      </c>
    </row>
    <row r="91" spans="1:11" x14ac:dyDescent="0.2">
      <c r="A91" s="22">
        <v>89</v>
      </c>
      <c r="B91" s="22">
        <f t="shared" si="5"/>
        <v>7921</v>
      </c>
      <c r="C91" s="22">
        <f t="shared" si="6"/>
        <v>704969</v>
      </c>
      <c r="D91" s="22">
        <f t="shared" si="7"/>
        <v>62742241</v>
      </c>
      <c r="E91" s="22">
        <f t="shared" si="8"/>
        <v>5584059449</v>
      </c>
      <c r="F91" s="24">
        <v>2101</v>
      </c>
      <c r="H91">
        <v>62</v>
      </c>
      <c r="I91">
        <v>1021.9444618529319</v>
      </c>
      <c r="J91">
        <v>-21.944461852931909</v>
      </c>
      <c r="K91">
        <f t="shared" si="4"/>
        <v>10.831311749769201</v>
      </c>
    </row>
    <row r="92" spans="1:11" x14ac:dyDescent="0.2">
      <c r="A92" s="22">
        <v>90</v>
      </c>
      <c r="B92" s="22">
        <f t="shared" si="5"/>
        <v>8100</v>
      </c>
      <c r="C92" s="22">
        <f t="shared" si="6"/>
        <v>729000</v>
      </c>
      <c r="D92" s="22">
        <f t="shared" si="7"/>
        <v>65610000</v>
      </c>
      <c r="E92" s="22">
        <f t="shared" si="8"/>
        <v>5904900000</v>
      </c>
      <c r="F92" s="24">
        <v>2294</v>
      </c>
      <c r="H92">
        <v>63</v>
      </c>
      <c r="I92">
        <v>1038.2726685828166</v>
      </c>
      <c r="J92">
        <v>20.72733141718345</v>
      </c>
      <c r="K92">
        <f t="shared" si="4"/>
        <v>1820.8819408874624</v>
      </c>
    </row>
    <row r="93" spans="1:11" x14ac:dyDescent="0.2">
      <c r="A93" s="22">
        <v>91</v>
      </c>
      <c r="B93" s="22">
        <f t="shared" si="5"/>
        <v>8281</v>
      </c>
      <c r="C93" s="22">
        <f t="shared" si="6"/>
        <v>753571</v>
      </c>
      <c r="D93" s="22">
        <f t="shared" si="7"/>
        <v>68574961</v>
      </c>
      <c r="E93" s="22">
        <f t="shared" si="8"/>
        <v>6240321451</v>
      </c>
      <c r="F93" s="24">
        <v>2302</v>
      </c>
      <c r="H93">
        <v>64</v>
      </c>
      <c r="I93">
        <v>1055.6845139044738</v>
      </c>
      <c r="J93">
        <v>-15.684513904473761</v>
      </c>
      <c r="K93">
        <f t="shared" si="4"/>
        <v>1325.8224797282901</v>
      </c>
    </row>
    <row r="94" spans="1:11" x14ac:dyDescent="0.2">
      <c r="A94" s="22">
        <v>92</v>
      </c>
      <c r="B94" s="22">
        <f t="shared" si="5"/>
        <v>8464</v>
      </c>
      <c r="C94" s="22">
        <f t="shared" si="6"/>
        <v>778688</v>
      </c>
      <c r="D94" s="22">
        <f t="shared" si="7"/>
        <v>71639296</v>
      </c>
      <c r="E94" s="22">
        <f t="shared" si="8"/>
        <v>6590815232</v>
      </c>
      <c r="F94" s="24">
        <v>2289</v>
      </c>
      <c r="H94">
        <v>65</v>
      </c>
      <c r="I94">
        <v>1074.2252395392591</v>
      </c>
      <c r="J94">
        <v>-27.225239539259064</v>
      </c>
      <c r="K94">
        <f t="shared" si="4"/>
        <v>133.18834817739065</v>
      </c>
    </row>
    <row r="95" spans="1:11" x14ac:dyDescent="0.2">
      <c r="A95" s="22">
        <v>93</v>
      </c>
      <c r="B95" s="22">
        <f t="shared" si="5"/>
        <v>8649</v>
      </c>
      <c r="C95" s="22">
        <f t="shared" si="6"/>
        <v>804357</v>
      </c>
      <c r="D95" s="22">
        <f t="shared" si="7"/>
        <v>74805201</v>
      </c>
      <c r="E95" s="22">
        <f t="shared" si="8"/>
        <v>6956883693</v>
      </c>
      <c r="F95" s="24">
        <v>2367</v>
      </c>
      <c r="H95">
        <v>66</v>
      </c>
      <c r="I95">
        <v>1093.9388130078535</v>
      </c>
      <c r="J95">
        <v>28.061186992146531</v>
      </c>
      <c r="K95">
        <f t="shared" si="4"/>
        <v>3056.5889586125086</v>
      </c>
    </row>
    <row r="96" spans="1:11" x14ac:dyDescent="0.2">
      <c r="A96" s="22">
        <v>94</v>
      </c>
      <c r="B96" s="22">
        <f t="shared" si="5"/>
        <v>8836</v>
      </c>
      <c r="C96" s="22">
        <f t="shared" si="6"/>
        <v>830584</v>
      </c>
      <c r="D96" s="22">
        <f t="shared" si="7"/>
        <v>78074896</v>
      </c>
      <c r="E96" s="22">
        <f t="shared" si="8"/>
        <v>7339040224</v>
      </c>
      <c r="F96" s="24">
        <v>2425</v>
      </c>
      <c r="H96">
        <v>67</v>
      </c>
      <c r="I96">
        <v>1114.8679393982306</v>
      </c>
      <c r="J96">
        <v>-4.8679393982306465</v>
      </c>
      <c r="K96">
        <f t="shared" ref="K96:K159" si="9">(J96-J95)^2</f>
        <v>1084.3273648334348</v>
      </c>
    </row>
    <row r="97" spans="1:11" x14ac:dyDescent="0.2">
      <c r="A97" s="22">
        <v>95</v>
      </c>
      <c r="B97" s="22">
        <f t="shared" si="5"/>
        <v>9025</v>
      </c>
      <c r="C97" s="22">
        <f t="shared" si="6"/>
        <v>857375</v>
      </c>
      <c r="D97" s="22">
        <f t="shared" si="7"/>
        <v>81450625</v>
      </c>
      <c r="E97" s="22">
        <f t="shared" si="8"/>
        <v>7737809375</v>
      </c>
      <c r="F97" s="24">
        <v>2508</v>
      </c>
      <c r="H97">
        <v>68</v>
      </c>
      <c r="I97">
        <v>1137.0540731336341</v>
      </c>
      <c r="J97">
        <v>-85.05407313363412</v>
      </c>
      <c r="K97">
        <f t="shared" si="9"/>
        <v>6429.8160434320107</v>
      </c>
    </row>
    <row r="98" spans="1:11" x14ac:dyDescent="0.2">
      <c r="A98" s="22">
        <v>96</v>
      </c>
      <c r="B98" s="22">
        <f t="shared" si="5"/>
        <v>9216</v>
      </c>
      <c r="C98" s="22">
        <f t="shared" si="6"/>
        <v>884736</v>
      </c>
      <c r="D98" s="22">
        <f t="shared" si="7"/>
        <v>84934656</v>
      </c>
      <c r="E98" s="22">
        <f t="shared" si="8"/>
        <v>8153726976</v>
      </c>
      <c r="F98" s="24">
        <v>3025</v>
      </c>
      <c r="H98">
        <v>69</v>
      </c>
      <c r="I98">
        <v>1160.5374297405392</v>
      </c>
      <c r="J98">
        <v>-48.53742974053921</v>
      </c>
      <c r="K98">
        <f t="shared" si="9"/>
        <v>1333.4652446984621</v>
      </c>
    </row>
    <row r="99" spans="1:11" x14ac:dyDescent="0.2">
      <c r="A99" s="22">
        <v>97</v>
      </c>
      <c r="B99" s="22">
        <f t="shared" si="5"/>
        <v>9409</v>
      </c>
      <c r="C99" s="22">
        <f t="shared" si="6"/>
        <v>912673</v>
      </c>
      <c r="D99" s="22">
        <f t="shared" si="7"/>
        <v>88529281</v>
      </c>
      <c r="E99" s="22">
        <f t="shared" si="8"/>
        <v>8587340257</v>
      </c>
      <c r="F99" s="24">
        <v>2733</v>
      </c>
      <c r="H99">
        <v>70</v>
      </c>
      <c r="I99">
        <v>1185.35699761662</v>
      </c>
      <c r="J99">
        <v>-62.356997616619992</v>
      </c>
      <c r="K99">
        <f t="shared" si="9"/>
        <v>190.98045628160389</v>
      </c>
    </row>
    <row r="100" spans="1:11" x14ac:dyDescent="0.2">
      <c r="A100" s="22">
        <v>98</v>
      </c>
      <c r="B100" s="22">
        <f t="shared" si="5"/>
        <v>9604</v>
      </c>
      <c r="C100" s="22">
        <f t="shared" si="6"/>
        <v>941192</v>
      </c>
      <c r="D100" s="22">
        <f t="shared" si="7"/>
        <v>92236816</v>
      </c>
      <c r="E100" s="22">
        <f t="shared" si="8"/>
        <v>9039207968</v>
      </c>
      <c r="F100" s="24">
        <v>2655</v>
      </c>
      <c r="H100">
        <v>71</v>
      </c>
      <c r="I100">
        <v>1211.5505497987278</v>
      </c>
      <c r="J100">
        <v>-47.550549798727843</v>
      </c>
      <c r="K100">
        <f t="shared" si="9"/>
        <v>219.23089698396319</v>
      </c>
    </row>
    <row r="101" spans="1:11" x14ac:dyDescent="0.2">
      <c r="A101" s="22">
        <v>99</v>
      </c>
      <c r="B101" s="22">
        <f t="shared" si="5"/>
        <v>9801</v>
      </c>
      <c r="C101" s="22">
        <f t="shared" si="6"/>
        <v>970299</v>
      </c>
      <c r="D101" s="22">
        <f t="shared" si="7"/>
        <v>96059601</v>
      </c>
      <c r="E101" s="22">
        <f t="shared" si="8"/>
        <v>9509900499</v>
      </c>
      <c r="F101" s="24">
        <v>2964</v>
      </c>
      <c r="H101">
        <v>72</v>
      </c>
      <c r="I101">
        <v>1239.1546557308534</v>
      </c>
      <c r="J101">
        <v>242.84534426914661</v>
      </c>
      <c r="K101">
        <f t="shared" si="9"/>
        <v>84329.775291480153</v>
      </c>
    </row>
    <row r="102" spans="1:11" x14ac:dyDescent="0.2">
      <c r="A102" s="22">
        <v>100</v>
      </c>
      <c r="B102" s="22">
        <f t="shared" si="5"/>
        <v>10000</v>
      </c>
      <c r="C102" s="22">
        <f t="shared" si="6"/>
        <v>1000000</v>
      </c>
      <c r="D102" s="22">
        <f t="shared" si="7"/>
        <v>100000000</v>
      </c>
      <c r="E102" s="22">
        <f t="shared" si="8"/>
        <v>10000000000</v>
      </c>
      <c r="F102" s="24">
        <v>2923</v>
      </c>
      <c r="H102">
        <v>73</v>
      </c>
      <c r="I102">
        <v>1268.2046930320926</v>
      </c>
      <c r="J102">
        <v>-101.20469303209256</v>
      </c>
      <c r="K102">
        <f t="shared" si="9"/>
        <v>118370.42816698407</v>
      </c>
    </row>
    <row r="103" spans="1:11" x14ac:dyDescent="0.2">
      <c r="A103" s="22">
        <v>101</v>
      </c>
      <c r="B103" s="22">
        <f t="shared" si="5"/>
        <v>10201</v>
      </c>
      <c r="C103" s="22">
        <f t="shared" si="6"/>
        <v>1030301</v>
      </c>
      <c r="D103" s="22">
        <f t="shared" si="7"/>
        <v>104060401</v>
      </c>
      <c r="E103" s="22">
        <f t="shared" si="8"/>
        <v>10510100501</v>
      </c>
      <c r="F103" s="24">
        <v>3054</v>
      </c>
      <c r="H103">
        <v>74</v>
      </c>
      <c r="I103">
        <v>1298.7348592646283</v>
      </c>
      <c r="J103">
        <v>-99.734859264628312</v>
      </c>
      <c r="K103">
        <f t="shared" si="9"/>
        <v>2.1604113039781558</v>
      </c>
    </row>
    <row r="104" spans="1:11" x14ac:dyDescent="0.2">
      <c r="A104" s="22">
        <v>102</v>
      </c>
      <c r="B104" s="22">
        <f t="shared" si="5"/>
        <v>10404</v>
      </c>
      <c r="C104" s="22">
        <f t="shared" si="6"/>
        <v>1061208</v>
      </c>
      <c r="D104" s="22">
        <f t="shared" si="7"/>
        <v>108243216</v>
      </c>
      <c r="E104" s="22">
        <f t="shared" si="8"/>
        <v>11040808032</v>
      </c>
      <c r="F104" s="24">
        <v>3284</v>
      </c>
      <c r="H104">
        <v>75</v>
      </c>
      <c r="I104">
        <v>1330.7781837016882</v>
      </c>
      <c r="J104">
        <v>54.221816298311751</v>
      </c>
      <c r="K104">
        <f t="shared" si="9"/>
        <v>23702.657950392386</v>
      </c>
    </row>
    <row r="105" spans="1:11" x14ac:dyDescent="0.2">
      <c r="A105" s="22">
        <v>103</v>
      </c>
      <c r="B105" s="22">
        <f t="shared" si="5"/>
        <v>10609</v>
      </c>
      <c r="C105" s="22">
        <f t="shared" si="6"/>
        <v>1092727</v>
      </c>
      <c r="D105" s="22">
        <f t="shared" si="7"/>
        <v>112550881</v>
      </c>
      <c r="E105" s="22">
        <f t="shared" si="8"/>
        <v>11592740743</v>
      </c>
      <c r="F105" s="24">
        <v>3364</v>
      </c>
      <c r="H105">
        <v>76</v>
      </c>
      <c r="I105">
        <v>1364.3665390955166</v>
      </c>
      <c r="J105">
        <v>58.6334609044834</v>
      </c>
      <c r="K105">
        <f t="shared" si="9"/>
        <v>19.462608131163403</v>
      </c>
    </row>
    <row r="106" spans="1:11" x14ac:dyDescent="0.2">
      <c r="A106" s="22">
        <v>104</v>
      </c>
      <c r="B106" s="22">
        <f t="shared" si="5"/>
        <v>10816</v>
      </c>
      <c r="C106" s="22">
        <f t="shared" si="6"/>
        <v>1124864</v>
      </c>
      <c r="D106" s="22">
        <f t="shared" si="7"/>
        <v>116985856</v>
      </c>
      <c r="E106" s="22">
        <f t="shared" si="8"/>
        <v>12166529024</v>
      </c>
      <c r="F106" s="24">
        <v>3376</v>
      </c>
      <c r="H106">
        <v>77</v>
      </c>
      <c r="I106">
        <v>1399.5306534453412</v>
      </c>
      <c r="J106">
        <v>72.469346554658841</v>
      </c>
      <c r="K106">
        <f t="shared" si="9"/>
        <v>191.4317317247307</v>
      </c>
    </row>
    <row r="107" spans="1:11" x14ac:dyDescent="0.2">
      <c r="A107" s="22">
        <v>105</v>
      </c>
      <c r="B107" s="22">
        <f t="shared" si="5"/>
        <v>11025</v>
      </c>
      <c r="C107" s="22">
        <f t="shared" si="6"/>
        <v>1157625</v>
      </c>
      <c r="D107" s="22">
        <f t="shared" si="7"/>
        <v>121550625</v>
      </c>
      <c r="E107" s="22">
        <f t="shared" si="8"/>
        <v>12762815625</v>
      </c>
      <c r="F107" s="24">
        <v>3405</v>
      </c>
      <c r="H107">
        <v>78</v>
      </c>
      <c r="I107">
        <v>1436.300121765353</v>
      </c>
      <c r="J107">
        <v>189.69987823464703</v>
      </c>
      <c r="K107">
        <f t="shared" si="9"/>
        <v>13742.997557972714</v>
      </c>
    </row>
    <row r="108" spans="1:11" x14ac:dyDescent="0.2">
      <c r="A108" s="22">
        <v>106</v>
      </c>
      <c r="B108" s="22">
        <f t="shared" si="5"/>
        <v>11236</v>
      </c>
      <c r="C108" s="22">
        <f t="shared" si="6"/>
        <v>1191016</v>
      </c>
      <c r="D108" s="22">
        <f t="shared" si="7"/>
        <v>126247696</v>
      </c>
      <c r="E108" s="22">
        <f t="shared" si="8"/>
        <v>13382255776</v>
      </c>
      <c r="F108" s="24">
        <v>3515</v>
      </c>
      <c r="H108">
        <v>79</v>
      </c>
      <c r="I108">
        <v>1474.7034178526587</v>
      </c>
      <c r="J108">
        <v>143.29658214734127</v>
      </c>
      <c r="K108">
        <f t="shared" si="9"/>
        <v>2153.2658877661661</v>
      </c>
    </row>
    <row r="109" spans="1:11" x14ac:dyDescent="0.2">
      <c r="A109" s="22">
        <v>107</v>
      </c>
      <c r="B109" s="22">
        <f t="shared" si="5"/>
        <v>11449</v>
      </c>
      <c r="C109" s="22">
        <f t="shared" si="6"/>
        <v>1225043</v>
      </c>
      <c r="D109" s="22">
        <f t="shared" si="7"/>
        <v>131079601</v>
      </c>
      <c r="E109" s="22">
        <f t="shared" si="8"/>
        <v>14025517307</v>
      </c>
      <c r="F109" s="24">
        <v>3578</v>
      </c>
      <c r="H109">
        <v>80</v>
      </c>
      <c r="I109">
        <v>1514.7679060552684</v>
      </c>
      <c r="J109">
        <v>93.23209394473156</v>
      </c>
      <c r="K109">
        <f t="shared" si="9"/>
        <v>2506.4529789892467</v>
      </c>
    </row>
    <row r="110" spans="1:11" x14ac:dyDescent="0.2">
      <c r="A110" s="22">
        <v>108</v>
      </c>
      <c r="B110" s="22">
        <f t="shared" si="5"/>
        <v>11664</v>
      </c>
      <c r="C110" s="22">
        <f t="shared" si="6"/>
        <v>1259712</v>
      </c>
      <c r="D110" s="22">
        <f t="shared" si="7"/>
        <v>136048896</v>
      </c>
      <c r="E110" s="22">
        <f t="shared" si="8"/>
        <v>14693280768</v>
      </c>
      <c r="F110" s="24">
        <v>4541</v>
      </c>
      <c r="H110">
        <v>81</v>
      </c>
      <c r="I110">
        <v>1556.5198530400453</v>
      </c>
      <c r="J110">
        <v>127.48014695995471</v>
      </c>
      <c r="K110">
        <f t="shared" si="9"/>
        <v>1172.9291353335354</v>
      </c>
    </row>
    <row r="111" spans="1:11" x14ac:dyDescent="0.2">
      <c r="A111" s="22">
        <v>109</v>
      </c>
      <c r="B111" s="22">
        <f t="shared" si="5"/>
        <v>11881</v>
      </c>
      <c r="C111" s="22">
        <f t="shared" si="6"/>
        <v>1295029</v>
      </c>
      <c r="D111" s="22">
        <f t="shared" si="7"/>
        <v>141158161</v>
      </c>
      <c r="E111" s="22">
        <f t="shared" si="8"/>
        <v>15386239549</v>
      </c>
      <c r="F111" s="24">
        <v>3760</v>
      </c>
      <c r="H111">
        <v>82</v>
      </c>
      <c r="I111">
        <v>1599.9844395606924</v>
      </c>
      <c r="J111">
        <v>116.01556043930759</v>
      </c>
      <c r="K111">
        <f t="shared" si="9"/>
        <v>131.43674408940356</v>
      </c>
    </row>
    <row r="112" spans="1:11" x14ac:dyDescent="0.2">
      <c r="A112" s="22">
        <v>110</v>
      </c>
      <c r="B112" s="22">
        <f t="shared" si="5"/>
        <v>12100</v>
      </c>
      <c r="C112" s="22">
        <f t="shared" si="6"/>
        <v>1331000</v>
      </c>
      <c r="D112" s="22">
        <f t="shared" si="7"/>
        <v>146410000</v>
      </c>
      <c r="E112" s="22">
        <f t="shared" si="8"/>
        <v>16105100000</v>
      </c>
      <c r="F112" s="24">
        <v>3725</v>
      </c>
      <c r="H112">
        <v>83</v>
      </c>
      <c r="I112">
        <v>1645.1857722257032</v>
      </c>
      <c r="J112">
        <v>143.8142277742968</v>
      </c>
      <c r="K112">
        <f t="shared" si="9"/>
        <v>772.76590560139584</v>
      </c>
    </row>
    <row r="113" spans="1:11" x14ac:dyDescent="0.2">
      <c r="A113" s="22">
        <v>111</v>
      </c>
      <c r="B113" s="22">
        <f t="shared" si="5"/>
        <v>12321</v>
      </c>
      <c r="C113" s="22">
        <f t="shared" si="6"/>
        <v>1367631</v>
      </c>
      <c r="D113" s="22">
        <f t="shared" si="7"/>
        <v>151807041</v>
      </c>
      <c r="E113" s="22">
        <f t="shared" si="8"/>
        <v>16850581551</v>
      </c>
      <c r="F113" s="24">
        <v>4031</v>
      </c>
      <c r="H113">
        <v>84</v>
      </c>
      <c r="I113">
        <v>1692.1468952663529</v>
      </c>
      <c r="J113">
        <v>590.85310473364711</v>
      </c>
      <c r="K113">
        <f t="shared" si="9"/>
        <v>199843.75751307714</v>
      </c>
    </row>
    <row r="114" spans="1:11" x14ac:dyDescent="0.2">
      <c r="A114" s="22">
        <v>112</v>
      </c>
      <c r="B114" s="22">
        <f t="shared" si="5"/>
        <v>12544</v>
      </c>
      <c r="C114" s="22">
        <f t="shared" si="6"/>
        <v>1404928</v>
      </c>
      <c r="D114" s="22">
        <f t="shared" si="7"/>
        <v>157351936</v>
      </c>
      <c r="E114" s="22">
        <f t="shared" si="8"/>
        <v>17623416832</v>
      </c>
      <c r="F114" s="24">
        <v>4110</v>
      </c>
      <c r="H114">
        <v>85</v>
      </c>
      <c r="I114">
        <v>1740.8898023046479</v>
      </c>
      <c r="J114">
        <v>89.110197695352099</v>
      </c>
      <c r="K114">
        <f t="shared" si="9"/>
        <v>251745.94476323915</v>
      </c>
    </row>
    <row r="115" spans="1:11" x14ac:dyDescent="0.2">
      <c r="A115" s="22">
        <v>113</v>
      </c>
      <c r="B115" s="22">
        <f t="shared" si="5"/>
        <v>12769</v>
      </c>
      <c r="C115" s="22">
        <f t="shared" si="6"/>
        <v>1442897</v>
      </c>
      <c r="D115" s="22">
        <f t="shared" si="7"/>
        <v>163047361</v>
      </c>
      <c r="E115" s="22">
        <f t="shared" si="8"/>
        <v>18424351793</v>
      </c>
      <c r="F115" s="24">
        <v>4187</v>
      </c>
      <c r="H115">
        <v>86</v>
      </c>
      <c r="I115">
        <v>1791.4354481213084</v>
      </c>
      <c r="J115">
        <v>47.564551878691645</v>
      </c>
      <c r="K115">
        <f t="shared" si="9"/>
        <v>1726.0406863233961</v>
      </c>
    </row>
    <row r="116" spans="1:11" x14ac:dyDescent="0.2">
      <c r="A116" s="22">
        <v>114</v>
      </c>
      <c r="B116" s="22">
        <f t="shared" si="5"/>
        <v>12996</v>
      </c>
      <c r="C116" s="22">
        <f t="shared" si="6"/>
        <v>1481544</v>
      </c>
      <c r="D116" s="22">
        <f t="shared" si="7"/>
        <v>168896016</v>
      </c>
      <c r="E116" s="22">
        <f t="shared" si="8"/>
        <v>19254145824</v>
      </c>
      <c r="F116" s="24">
        <v>4460</v>
      </c>
      <c r="H116">
        <v>87</v>
      </c>
      <c r="I116">
        <v>1843.8037604237243</v>
      </c>
      <c r="J116">
        <v>174.19623957627573</v>
      </c>
      <c r="K116">
        <f t="shared" si="9"/>
        <v>16035.584329138468</v>
      </c>
    </row>
    <row r="117" spans="1:11" x14ac:dyDescent="0.2">
      <c r="A117" s="22">
        <v>115</v>
      </c>
      <c r="B117" s="22">
        <f t="shared" si="5"/>
        <v>13225</v>
      </c>
      <c r="C117" s="22">
        <f t="shared" si="6"/>
        <v>1520875</v>
      </c>
      <c r="D117" s="22">
        <f t="shared" si="7"/>
        <v>174900625</v>
      </c>
      <c r="E117" s="22">
        <f t="shared" si="8"/>
        <v>20113571875</v>
      </c>
      <c r="F117" s="24">
        <v>4597</v>
      </c>
      <c r="H117">
        <v>88</v>
      </c>
      <c r="I117">
        <v>1898.0136516139378</v>
      </c>
      <c r="J117">
        <v>140.98634838606222</v>
      </c>
      <c r="K117">
        <f t="shared" si="9"/>
        <v>1102.896872865821</v>
      </c>
    </row>
    <row r="118" spans="1:11" x14ac:dyDescent="0.2">
      <c r="A118" s="22">
        <v>116</v>
      </c>
      <c r="B118" s="22">
        <f t="shared" si="5"/>
        <v>13456</v>
      </c>
      <c r="C118" s="22">
        <f t="shared" si="6"/>
        <v>1560896</v>
      </c>
      <c r="D118" s="22">
        <f t="shared" si="7"/>
        <v>181063936</v>
      </c>
      <c r="E118" s="22">
        <f t="shared" si="8"/>
        <v>21003416576</v>
      </c>
      <c r="F118" s="24">
        <v>4511</v>
      </c>
      <c r="H118">
        <v>89</v>
      </c>
      <c r="I118">
        <v>1954.0830305566055</v>
      </c>
      <c r="J118">
        <v>146.91696944339446</v>
      </c>
      <c r="K118">
        <f t="shared" si="9"/>
        <v>35.17226612567265</v>
      </c>
    </row>
    <row r="119" spans="1:11" x14ac:dyDescent="0.2">
      <c r="A119" s="22">
        <v>117</v>
      </c>
      <c r="B119" s="22">
        <f t="shared" si="5"/>
        <v>13689</v>
      </c>
      <c r="C119" s="22">
        <f t="shared" si="6"/>
        <v>1601613</v>
      </c>
      <c r="D119" s="22">
        <f t="shared" si="7"/>
        <v>187388721</v>
      </c>
      <c r="E119" s="22">
        <f t="shared" si="8"/>
        <v>21924480357</v>
      </c>
      <c r="F119" s="24">
        <v>4521</v>
      </c>
      <c r="H119">
        <v>90</v>
      </c>
      <c r="I119">
        <v>2012.0288143469706</v>
      </c>
      <c r="J119">
        <v>281.97118565302935</v>
      </c>
      <c r="K119">
        <f t="shared" si="9"/>
        <v>18239.641315998808</v>
      </c>
    </row>
    <row r="120" spans="1:11" x14ac:dyDescent="0.2">
      <c r="A120" s="22">
        <v>118</v>
      </c>
      <c r="B120" s="22">
        <f t="shared" si="5"/>
        <v>13924</v>
      </c>
      <c r="C120" s="22">
        <f t="shared" si="6"/>
        <v>1643032</v>
      </c>
      <c r="D120" s="22">
        <f t="shared" si="7"/>
        <v>193877776</v>
      </c>
      <c r="E120" s="22">
        <f t="shared" si="8"/>
        <v>22877577568</v>
      </c>
      <c r="F120" s="24">
        <v>4646</v>
      </c>
      <c r="H120">
        <v>91</v>
      </c>
      <c r="I120">
        <v>2071.8669400788194</v>
      </c>
      <c r="J120">
        <v>230.13305992118057</v>
      </c>
      <c r="K120">
        <f t="shared" si="9"/>
        <v>2687.1912793909623</v>
      </c>
    </row>
    <row r="121" spans="1:11" x14ac:dyDescent="0.2">
      <c r="A121" s="22">
        <v>119</v>
      </c>
      <c r="B121" s="22">
        <f t="shared" si="5"/>
        <v>14161</v>
      </c>
      <c r="C121" s="22">
        <f t="shared" si="6"/>
        <v>1685159</v>
      </c>
      <c r="D121" s="22">
        <f t="shared" si="7"/>
        <v>200533921</v>
      </c>
      <c r="E121" s="22">
        <f t="shared" si="8"/>
        <v>23863536599</v>
      </c>
      <c r="F121" s="24">
        <v>4694</v>
      </c>
      <c r="H121">
        <v>92</v>
      </c>
      <c r="I121">
        <v>2133.6123766124706</v>
      </c>
      <c r="J121">
        <v>155.3876233875294</v>
      </c>
      <c r="K121">
        <f t="shared" si="9"/>
        <v>5586.8802826060755</v>
      </c>
    </row>
    <row r="122" spans="1:11" x14ac:dyDescent="0.2">
      <c r="A122" s="22">
        <v>120</v>
      </c>
      <c r="B122" s="22">
        <f t="shared" si="5"/>
        <v>14400</v>
      </c>
      <c r="C122" s="22">
        <f t="shared" si="6"/>
        <v>1728000</v>
      </c>
      <c r="D122" s="22">
        <f t="shared" si="7"/>
        <v>207360000</v>
      </c>
      <c r="E122" s="22">
        <f t="shared" si="8"/>
        <v>24883200000</v>
      </c>
      <c r="F122" s="24">
        <v>5738</v>
      </c>
      <c r="H122">
        <v>93</v>
      </c>
      <c r="I122">
        <v>2197.2791363427405</v>
      </c>
      <c r="J122">
        <v>169.72086365725954</v>
      </c>
      <c r="K122">
        <f t="shared" si="9"/>
        <v>205.44177662981375</v>
      </c>
    </row>
    <row r="123" spans="1:11" x14ac:dyDescent="0.2">
      <c r="A123" s="22">
        <v>121</v>
      </c>
      <c r="B123" s="22">
        <f t="shared" si="5"/>
        <v>14641</v>
      </c>
      <c r="C123" s="22">
        <f t="shared" si="6"/>
        <v>1771561</v>
      </c>
      <c r="D123" s="22">
        <f t="shared" si="7"/>
        <v>214358881</v>
      </c>
      <c r="E123" s="22">
        <f t="shared" si="8"/>
        <v>25937424601</v>
      </c>
      <c r="F123" s="24">
        <v>4696</v>
      </c>
      <c r="H123">
        <v>94</v>
      </c>
      <c r="I123">
        <v>2262.8802869668843</v>
      </c>
      <c r="J123">
        <v>162.11971303311566</v>
      </c>
      <c r="K123">
        <f t="shared" si="9"/>
        <v>57.777490810922956</v>
      </c>
    </row>
    <row r="124" spans="1:11" x14ac:dyDescent="0.2">
      <c r="A124" s="22">
        <v>122</v>
      </c>
      <c r="B124" s="22">
        <f t="shared" si="5"/>
        <v>14884</v>
      </c>
      <c r="C124" s="22">
        <f t="shared" si="6"/>
        <v>1815848</v>
      </c>
      <c r="D124" s="22">
        <f t="shared" si="7"/>
        <v>221533456</v>
      </c>
      <c r="E124" s="22">
        <f t="shared" si="8"/>
        <v>27027081632</v>
      </c>
      <c r="F124" s="24">
        <v>4701</v>
      </c>
      <c r="H124">
        <v>95</v>
      </c>
      <c r="I124">
        <v>2330.4279632526072</v>
      </c>
      <c r="J124">
        <v>177.57203674739276</v>
      </c>
      <c r="K124">
        <f t="shared" si="9"/>
        <v>238.77430817081043</v>
      </c>
    </row>
    <row r="125" spans="1:11" x14ac:dyDescent="0.2">
      <c r="A125" s="22">
        <v>123</v>
      </c>
      <c r="B125" s="22">
        <f t="shared" si="5"/>
        <v>15129</v>
      </c>
      <c r="C125" s="22">
        <f t="shared" si="6"/>
        <v>1860867</v>
      </c>
      <c r="D125" s="22">
        <f t="shared" si="7"/>
        <v>228886641</v>
      </c>
      <c r="E125" s="22">
        <f t="shared" si="8"/>
        <v>28153056843</v>
      </c>
      <c r="F125" s="24">
        <v>4986</v>
      </c>
      <c r="H125">
        <v>96</v>
      </c>
      <c r="I125">
        <v>2399.9333788060108</v>
      </c>
      <c r="J125">
        <v>625.06662119398925</v>
      </c>
      <c r="K125">
        <f t="shared" si="9"/>
        <v>200251.40310903208</v>
      </c>
    </row>
    <row r="126" spans="1:11" x14ac:dyDescent="0.2">
      <c r="A126" s="22">
        <v>124</v>
      </c>
      <c r="B126" s="22">
        <f t="shared" si="5"/>
        <v>15376</v>
      </c>
      <c r="C126" s="22">
        <f t="shared" si="6"/>
        <v>1906624</v>
      </c>
      <c r="D126" s="22">
        <f t="shared" si="7"/>
        <v>236421376</v>
      </c>
      <c r="E126" s="22">
        <f t="shared" si="8"/>
        <v>29316250624</v>
      </c>
      <c r="F126" s="24">
        <v>5100</v>
      </c>
      <c r="H126">
        <v>97</v>
      </c>
      <c r="I126">
        <v>2471.4068378395568</v>
      </c>
      <c r="J126">
        <v>261.59316216044317</v>
      </c>
      <c r="K126">
        <f t="shared" si="9"/>
        <v>132112.95542181091</v>
      </c>
    </row>
    <row r="127" spans="1:11" x14ac:dyDescent="0.2">
      <c r="A127" s="22">
        <v>125</v>
      </c>
      <c r="B127" s="22">
        <f t="shared" si="5"/>
        <v>15625</v>
      </c>
      <c r="C127" s="22">
        <f t="shared" si="6"/>
        <v>1953125</v>
      </c>
      <c r="D127" s="22">
        <f t="shared" si="7"/>
        <v>244140625</v>
      </c>
      <c r="E127" s="22">
        <f t="shared" si="8"/>
        <v>30517578125</v>
      </c>
      <c r="F127" s="24">
        <v>5221</v>
      </c>
      <c r="H127">
        <v>98</v>
      </c>
      <c r="I127">
        <v>2544.8577469400479</v>
      </c>
      <c r="J127">
        <v>110.14225305995205</v>
      </c>
      <c r="K127">
        <f t="shared" si="9"/>
        <v>22937.377867365223</v>
      </c>
    </row>
    <row r="128" spans="1:11" x14ac:dyDescent="0.2">
      <c r="A128" s="22">
        <v>126</v>
      </c>
      <c r="B128" s="22">
        <f t="shared" si="5"/>
        <v>15876</v>
      </c>
      <c r="C128" s="22">
        <f t="shared" si="6"/>
        <v>2000376</v>
      </c>
      <c r="D128" s="22">
        <f t="shared" si="7"/>
        <v>252047376</v>
      </c>
      <c r="E128" s="22">
        <f t="shared" si="8"/>
        <v>31757969376</v>
      </c>
      <c r="F128" s="24">
        <v>5550</v>
      </c>
      <c r="H128">
        <v>99</v>
      </c>
      <c r="I128">
        <v>2620.2946268365904</v>
      </c>
      <c r="J128">
        <v>343.7053731634096</v>
      </c>
      <c r="K128">
        <f t="shared" si="9"/>
        <v>54551.731072462135</v>
      </c>
    </row>
    <row r="129" spans="1:11" x14ac:dyDescent="0.2">
      <c r="A129" s="22">
        <v>127</v>
      </c>
      <c r="B129" s="22">
        <f t="shared" si="5"/>
        <v>16129</v>
      </c>
      <c r="C129" s="22">
        <f t="shared" si="6"/>
        <v>2048383</v>
      </c>
      <c r="D129" s="22">
        <f t="shared" si="7"/>
        <v>260144641</v>
      </c>
      <c r="E129" s="22">
        <f t="shared" si="8"/>
        <v>33038369407</v>
      </c>
      <c r="F129" s="24">
        <v>5615</v>
      </c>
      <c r="H129">
        <v>100</v>
      </c>
      <c r="I129">
        <v>2697.7251241685744</v>
      </c>
      <c r="J129">
        <v>225.27487583142556</v>
      </c>
      <c r="K129">
        <f t="shared" si="9"/>
        <v>14025.78269830108</v>
      </c>
    </row>
    <row r="130" spans="1:11" x14ac:dyDescent="0.2">
      <c r="A130" s="22">
        <v>128</v>
      </c>
      <c r="B130" s="22">
        <f t="shared" si="5"/>
        <v>16384</v>
      </c>
      <c r="C130" s="22">
        <f t="shared" si="6"/>
        <v>2097152</v>
      </c>
      <c r="D130" s="22">
        <f t="shared" si="7"/>
        <v>268435456</v>
      </c>
      <c r="E130" s="22">
        <f t="shared" si="8"/>
        <v>34359738368</v>
      </c>
      <c r="F130" s="24">
        <v>5491</v>
      </c>
      <c r="H130">
        <v>101</v>
      </c>
      <c r="I130">
        <v>2777.1560232536235</v>
      </c>
      <c r="J130">
        <v>276.84397674637648</v>
      </c>
      <c r="K130">
        <f t="shared" si="9"/>
        <v>2659.3721691763922</v>
      </c>
    </row>
    <row r="131" spans="1:11" x14ac:dyDescent="0.2">
      <c r="A131" s="22">
        <v>129</v>
      </c>
      <c r="B131" s="22">
        <f t="shared" si="5"/>
        <v>16641</v>
      </c>
      <c r="C131" s="22">
        <f t="shared" si="6"/>
        <v>2146689</v>
      </c>
      <c r="D131" s="22">
        <f t="shared" si="7"/>
        <v>276922881</v>
      </c>
      <c r="E131" s="22">
        <f t="shared" si="8"/>
        <v>35723051649</v>
      </c>
      <c r="F131" s="24">
        <v>5556</v>
      </c>
      <c r="H131">
        <v>102</v>
      </c>
      <c r="I131">
        <v>2858.5932578555803</v>
      </c>
      <c r="J131">
        <v>425.4067421444197</v>
      </c>
      <c r="K131">
        <f t="shared" si="9"/>
        <v>22070.895262714024</v>
      </c>
    </row>
    <row r="132" spans="1:11" x14ac:dyDescent="0.2">
      <c r="A132" s="22">
        <v>130</v>
      </c>
      <c r="B132" s="22">
        <f t="shared" ref="B132:B195" si="10">A132^2</f>
        <v>16900</v>
      </c>
      <c r="C132" s="22">
        <f t="shared" ref="C132:C195" si="11">A132^3</f>
        <v>2197000</v>
      </c>
      <c r="D132" s="22">
        <f t="shared" ref="D132:D195" si="12">A132^4</f>
        <v>285610000</v>
      </c>
      <c r="E132" s="22">
        <f t="shared" ref="E132:E195" si="13">A132^5</f>
        <v>37129300000</v>
      </c>
      <c r="F132" s="24">
        <v>5864</v>
      </c>
      <c r="H132">
        <v>103</v>
      </c>
      <c r="I132">
        <v>2942.0419229524673</v>
      </c>
      <c r="J132">
        <v>421.9580770475327</v>
      </c>
      <c r="K132">
        <f t="shared" si="9"/>
        <v>11.893290950486607</v>
      </c>
    </row>
    <row r="133" spans="1:11" x14ac:dyDescent="0.2">
      <c r="A133" s="22">
        <v>131</v>
      </c>
      <c r="B133" s="22">
        <f t="shared" si="10"/>
        <v>17161</v>
      </c>
      <c r="C133" s="22">
        <f t="shared" si="11"/>
        <v>2248091</v>
      </c>
      <c r="D133" s="22">
        <f t="shared" si="12"/>
        <v>294499921</v>
      </c>
      <c r="E133" s="22">
        <f t="shared" si="13"/>
        <v>38579489651</v>
      </c>
      <c r="F133" s="24">
        <v>5990</v>
      </c>
      <c r="H133">
        <v>104</v>
      </c>
      <c r="I133">
        <v>3027.5062865044633</v>
      </c>
      <c r="J133">
        <v>348.49371349553667</v>
      </c>
      <c r="K133">
        <f t="shared" si="9"/>
        <v>5397.0127120998432</v>
      </c>
    </row>
    <row r="134" spans="1:11" x14ac:dyDescent="0.2">
      <c r="A134" s="22">
        <v>132</v>
      </c>
      <c r="B134" s="22">
        <f t="shared" si="10"/>
        <v>17424</v>
      </c>
      <c r="C134" s="22">
        <f t="shared" si="11"/>
        <v>2299968</v>
      </c>
      <c r="D134" s="22">
        <f t="shared" si="12"/>
        <v>303595776</v>
      </c>
      <c r="E134" s="22">
        <f t="shared" si="13"/>
        <v>40074642432</v>
      </c>
      <c r="F134" s="24">
        <v>7344</v>
      </c>
      <c r="H134">
        <v>105</v>
      </c>
      <c r="I134">
        <v>3114.9898012218628</v>
      </c>
      <c r="J134">
        <v>290.01019877813724</v>
      </c>
      <c r="K134">
        <f t="shared" si="9"/>
        <v>3420.3214937002758</v>
      </c>
    </row>
    <row r="135" spans="1:11" x14ac:dyDescent="0.2">
      <c r="A135" s="22">
        <v>133</v>
      </c>
      <c r="B135" s="22">
        <f t="shared" si="10"/>
        <v>17689</v>
      </c>
      <c r="C135" s="22">
        <f t="shared" si="11"/>
        <v>2352637</v>
      </c>
      <c r="D135" s="22">
        <f t="shared" si="12"/>
        <v>312900721</v>
      </c>
      <c r="E135" s="22">
        <f t="shared" si="13"/>
        <v>41615795893</v>
      </c>
      <c r="F135" s="24">
        <v>5932</v>
      </c>
      <c r="H135">
        <v>106</v>
      </c>
      <c r="I135">
        <v>3204.4951163330566</v>
      </c>
      <c r="J135">
        <v>310.50488366694344</v>
      </c>
      <c r="K135">
        <f t="shared" si="9"/>
        <v>420.03210869146142</v>
      </c>
    </row>
    <row r="136" spans="1:11" x14ac:dyDescent="0.2">
      <c r="A136" s="22">
        <v>134</v>
      </c>
      <c r="B136" s="22">
        <f t="shared" si="10"/>
        <v>17956</v>
      </c>
      <c r="C136" s="22">
        <f t="shared" si="11"/>
        <v>2406104</v>
      </c>
      <c r="D136" s="22">
        <f t="shared" si="12"/>
        <v>322417936</v>
      </c>
      <c r="E136" s="22">
        <f t="shared" si="13"/>
        <v>43204003424</v>
      </c>
      <c r="F136" s="24">
        <v>6141</v>
      </c>
      <c r="H136">
        <v>107</v>
      </c>
      <c r="I136">
        <v>3296.0240893524838</v>
      </c>
      <c r="J136">
        <v>281.97591064751623</v>
      </c>
      <c r="K136">
        <f t="shared" si="9"/>
        <v>813.90230154320579</v>
      </c>
    </row>
    <row r="137" spans="1:11" x14ac:dyDescent="0.2">
      <c r="A137" s="22">
        <v>135</v>
      </c>
      <c r="B137" s="22">
        <f t="shared" si="10"/>
        <v>18225</v>
      </c>
      <c r="C137" s="22">
        <f t="shared" si="11"/>
        <v>2460375</v>
      </c>
      <c r="D137" s="22">
        <f t="shared" si="12"/>
        <v>332150625</v>
      </c>
      <c r="E137" s="22">
        <f t="shared" si="13"/>
        <v>44840334375</v>
      </c>
      <c r="F137" s="24">
        <v>6428</v>
      </c>
      <c r="H137">
        <v>108</v>
      </c>
      <c r="I137">
        <v>3389.5777978486267</v>
      </c>
      <c r="J137">
        <v>1151.4222021513733</v>
      </c>
      <c r="K137">
        <f t="shared" si="9"/>
        <v>755936.85380981001</v>
      </c>
    </row>
    <row r="138" spans="1:11" x14ac:dyDescent="0.2">
      <c r="A138" s="22">
        <v>136</v>
      </c>
      <c r="B138" s="22">
        <f t="shared" si="10"/>
        <v>18496</v>
      </c>
      <c r="C138" s="22">
        <f t="shared" si="11"/>
        <v>2515456</v>
      </c>
      <c r="D138" s="22">
        <f t="shared" si="12"/>
        <v>342102016</v>
      </c>
      <c r="E138" s="22">
        <f t="shared" si="13"/>
        <v>46525874176</v>
      </c>
      <c r="F138" s="24">
        <v>6448</v>
      </c>
      <c r="H138">
        <v>109</v>
      </c>
      <c r="I138">
        <v>3485.1565512119391</v>
      </c>
      <c r="J138">
        <v>274.84344878806087</v>
      </c>
      <c r="K138">
        <f t="shared" si="9"/>
        <v>768390.31084797892</v>
      </c>
    </row>
    <row r="139" spans="1:11" x14ac:dyDescent="0.2">
      <c r="A139" s="22">
        <v>137</v>
      </c>
      <c r="B139" s="22">
        <f t="shared" si="10"/>
        <v>18769</v>
      </c>
      <c r="C139" s="22">
        <f t="shared" si="11"/>
        <v>2571353</v>
      </c>
      <c r="D139" s="22">
        <f t="shared" si="12"/>
        <v>352275361</v>
      </c>
      <c r="E139" s="22">
        <f t="shared" si="13"/>
        <v>48261724457</v>
      </c>
      <c r="F139" s="24">
        <v>6524</v>
      </c>
      <c r="H139">
        <v>110</v>
      </c>
      <c r="I139">
        <v>3582.7599024228766</v>
      </c>
      <c r="J139">
        <v>142.24009757712338</v>
      </c>
      <c r="K139">
        <f t="shared" si="9"/>
        <v>17583.648752371239</v>
      </c>
    </row>
    <row r="140" spans="1:11" x14ac:dyDescent="0.2">
      <c r="A140" s="22">
        <v>138</v>
      </c>
      <c r="B140" s="22">
        <f t="shared" si="10"/>
        <v>19044</v>
      </c>
      <c r="C140" s="22">
        <f t="shared" si="11"/>
        <v>2628072</v>
      </c>
      <c r="D140" s="22">
        <f t="shared" si="12"/>
        <v>362673936</v>
      </c>
      <c r="E140" s="22">
        <f t="shared" si="13"/>
        <v>50049003168</v>
      </c>
      <c r="F140" s="24">
        <v>7003</v>
      </c>
      <c r="H140">
        <v>111</v>
      </c>
      <c r="I140">
        <v>3682.386659819791</v>
      </c>
      <c r="J140">
        <v>348.61334018020898</v>
      </c>
      <c r="K140">
        <f t="shared" si="9"/>
        <v>42589.915262512026</v>
      </c>
    </row>
    <row r="141" spans="1:11" x14ac:dyDescent="0.2">
      <c r="A141" s="22">
        <v>139</v>
      </c>
      <c r="B141" s="22">
        <f t="shared" si="10"/>
        <v>19321</v>
      </c>
      <c r="C141" s="22">
        <f t="shared" si="11"/>
        <v>2685619</v>
      </c>
      <c r="D141" s="22">
        <f t="shared" si="12"/>
        <v>373301041</v>
      </c>
      <c r="E141" s="22">
        <f t="shared" si="13"/>
        <v>51888844699</v>
      </c>
      <c r="F141" s="24">
        <v>6982</v>
      </c>
      <c r="H141">
        <v>112</v>
      </c>
      <c r="I141">
        <v>3784.0348988669693</v>
      </c>
      <c r="J141">
        <v>325.96510113303066</v>
      </c>
      <c r="K141">
        <f t="shared" si="9"/>
        <v>512.94273193813285</v>
      </c>
    </row>
    <row r="142" spans="1:11" x14ac:dyDescent="0.2">
      <c r="A142" s="22">
        <v>140</v>
      </c>
      <c r="B142" s="22">
        <f t="shared" si="10"/>
        <v>19600</v>
      </c>
      <c r="C142" s="22">
        <f t="shared" si="11"/>
        <v>2744000</v>
      </c>
      <c r="D142" s="22">
        <f t="shared" si="12"/>
        <v>384160000</v>
      </c>
      <c r="E142" s="22">
        <f t="shared" si="13"/>
        <v>53782400000</v>
      </c>
      <c r="F142" s="24">
        <v>6873</v>
      </c>
      <c r="H142">
        <v>113</v>
      </c>
      <c r="I142">
        <v>3887.7019739225607</v>
      </c>
      <c r="J142">
        <v>299.29802607743932</v>
      </c>
      <c r="K142">
        <f t="shared" si="9"/>
        <v>711.13289202054182</v>
      </c>
    </row>
    <row r="143" spans="1:11" x14ac:dyDescent="0.2">
      <c r="A143" s="22">
        <v>141</v>
      </c>
      <c r="B143" s="22">
        <f t="shared" si="10"/>
        <v>19881</v>
      </c>
      <c r="C143" s="22">
        <f t="shared" si="11"/>
        <v>2803221</v>
      </c>
      <c r="D143" s="22">
        <f t="shared" si="12"/>
        <v>395254161</v>
      </c>
      <c r="E143" s="22">
        <f t="shared" si="13"/>
        <v>55730836701</v>
      </c>
      <c r="F143" s="24">
        <v>6918</v>
      </c>
      <c r="H143">
        <v>114</v>
      </c>
      <c r="I143">
        <v>3993.3845300065577</v>
      </c>
      <c r="J143">
        <v>466.61546999344228</v>
      </c>
      <c r="K143">
        <f t="shared" si="9"/>
        <v>27995.127038584797</v>
      </c>
    </row>
    <row r="144" spans="1:11" x14ac:dyDescent="0.2">
      <c r="A144" s="22">
        <v>142</v>
      </c>
      <c r="B144" s="22">
        <f t="shared" si="10"/>
        <v>20164</v>
      </c>
      <c r="C144" s="22">
        <f t="shared" si="11"/>
        <v>2863288</v>
      </c>
      <c r="D144" s="22">
        <f t="shared" si="12"/>
        <v>406586896</v>
      </c>
      <c r="E144" s="22">
        <f t="shared" si="13"/>
        <v>57735339232</v>
      </c>
      <c r="F144" s="24">
        <v>6908</v>
      </c>
      <c r="H144">
        <v>115</v>
      </c>
      <c r="I144">
        <v>4101.0785145687487</v>
      </c>
      <c r="J144">
        <v>495.92148543125131</v>
      </c>
      <c r="K144">
        <f t="shared" si="9"/>
        <v>858.8425408411016</v>
      </c>
    </row>
    <row r="145" spans="1:11" x14ac:dyDescent="0.2">
      <c r="A145" s="22">
        <v>143</v>
      </c>
      <c r="B145" s="22">
        <f t="shared" si="10"/>
        <v>20449</v>
      </c>
      <c r="C145" s="22">
        <f t="shared" si="11"/>
        <v>2924207</v>
      </c>
      <c r="D145" s="22">
        <f t="shared" si="12"/>
        <v>418161601</v>
      </c>
      <c r="E145" s="22">
        <f t="shared" si="13"/>
        <v>59797108943</v>
      </c>
      <c r="F145" s="24">
        <v>7046</v>
      </c>
      <c r="H145">
        <v>116</v>
      </c>
      <c r="I145">
        <v>4210.7791892567348</v>
      </c>
      <c r="J145">
        <v>300.22081074326525</v>
      </c>
      <c r="K145">
        <f t="shared" si="9"/>
        <v>38298.754073332952</v>
      </c>
    </row>
    <row r="146" spans="1:11" x14ac:dyDescent="0.2">
      <c r="A146" s="22">
        <v>144</v>
      </c>
      <c r="B146" s="22">
        <f t="shared" si="10"/>
        <v>20736</v>
      </c>
      <c r="C146" s="22">
        <f t="shared" si="11"/>
        <v>2985984</v>
      </c>
      <c r="D146" s="22">
        <f t="shared" si="12"/>
        <v>429981696</v>
      </c>
      <c r="E146" s="22">
        <f t="shared" si="13"/>
        <v>61917364224</v>
      </c>
      <c r="F146" s="24">
        <v>8799</v>
      </c>
      <c r="H146">
        <v>117</v>
      </c>
      <c r="I146">
        <v>4322.4811416838311</v>
      </c>
      <c r="J146">
        <v>198.51885831616892</v>
      </c>
      <c r="K146">
        <f t="shared" si="9"/>
        <v>10343.287127483365</v>
      </c>
    </row>
    <row r="147" spans="1:11" x14ac:dyDescent="0.2">
      <c r="A147" s="22">
        <v>145</v>
      </c>
      <c r="B147" s="22">
        <f t="shared" si="10"/>
        <v>21025</v>
      </c>
      <c r="C147" s="22">
        <f t="shared" si="11"/>
        <v>3048625</v>
      </c>
      <c r="D147" s="22">
        <f t="shared" si="12"/>
        <v>442050625</v>
      </c>
      <c r="E147" s="22">
        <f t="shared" si="13"/>
        <v>64097340625</v>
      </c>
      <c r="F147" s="24">
        <v>7346</v>
      </c>
      <c r="H147">
        <v>118</v>
      </c>
      <c r="I147">
        <v>4436.1782971971106</v>
      </c>
      <c r="J147">
        <v>209.82170280288938</v>
      </c>
      <c r="K147">
        <f t="shared" si="9"/>
        <v>127.7542934909871</v>
      </c>
    </row>
    <row r="148" spans="1:11" x14ac:dyDescent="0.2">
      <c r="A148" s="22">
        <v>146</v>
      </c>
      <c r="B148" s="22">
        <f t="shared" si="10"/>
        <v>21316</v>
      </c>
      <c r="C148" s="22">
        <f t="shared" si="11"/>
        <v>3112136</v>
      </c>
      <c r="D148" s="22">
        <f t="shared" si="12"/>
        <v>454371856</v>
      </c>
      <c r="E148" s="22">
        <f t="shared" si="13"/>
        <v>66338290976</v>
      </c>
      <c r="F148" s="24">
        <v>7465</v>
      </c>
      <c r="H148">
        <v>119</v>
      </c>
      <c r="I148">
        <v>4551.863930645296</v>
      </c>
      <c r="J148">
        <v>142.13606935470398</v>
      </c>
      <c r="K148">
        <f t="shared" si="9"/>
        <v>4581.3449752821143</v>
      </c>
    </row>
    <row r="149" spans="1:11" x14ac:dyDescent="0.2">
      <c r="A149" s="22">
        <v>147</v>
      </c>
      <c r="B149" s="22">
        <f t="shared" si="10"/>
        <v>21609</v>
      </c>
      <c r="C149" s="22">
        <f t="shared" si="11"/>
        <v>3176523</v>
      </c>
      <c r="D149" s="22">
        <f t="shared" si="12"/>
        <v>466948881</v>
      </c>
      <c r="E149" s="22">
        <f t="shared" si="13"/>
        <v>68641485507</v>
      </c>
      <c r="F149" s="24">
        <v>8093</v>
      </c>
      <c r="H149">
        <v>120</v>
      </c>
      <c r="I149">
        <v>4669.5306781467916</v>
      </c>
      <c r="J149">
        <v>1068.4693218532084</v>
      </c>
      <c r="K149">
        <f t="shared" si="9"/>
        <v>858093.29468445794</v>
      </c>
    </row>
    <row r="150" spans="1:11" x14ac:dyDescent="0.2">
      <c r="A150" s="22">
        <v>148</v>
      </c>
      <c r="B150" s="22">
        <f t="shared" si="10"/>
        <v>21904</v>
      </c>
      <c r="C150" s="22">
        <f t="shared" si="11"/>
        <v>3241792</v>
      </c>
      <c r="D150" s="22">
        <f t="shared" si="12"/>
        <v>479785216</v>
      </c>
      <c r="E150" s="22">
        <f t="shared" si="13"/>
        <v>71008211968</v>
      </c>
      <c r="F150" s="24">
        <v>8002</v>
      </c>
      <c r="H150">
        <v>121</v>
      </c>
      <c r="I150">
        <v>4789.1705488576226</v>
      </c>
      <c r="J150">
        <v>-93.170548857622634</v>
      </c>
      <c r="K150">
        <f t="shared" si="9"/>
        <v>1349407.1892250762</v>
      </c>
    </row>
    <row r="151" spans="1:11" x14ac:dyDescent="0.2">
      <c r="A151" s="22">
        <v>149</v>
      </c>
      <c r="B151" s="22">
        <f t="shared" si="10"/>
        <v>22201</v>
      </c>
      <c r="C151" s="22">
        <f t="shared" si="11"/>
        <v>3307949</v>
      </c>
      <c r="D151" s="22">
        <f t="shared" si="12"/>
        <v>492884401</v>
      </c>
      <c r="E151" s="22">
        <f t="shared" si="13"/>
        <v>73439775749</v>
      </c>
      <c r="F151" s="24">
        <v>8089</v>
      </c>
      <c r="H151">
        <v>122</v>
      </c>
      <c r="I151">
        <v>4910.7749367393953</v>
      </c>
      <c r="J151">
        <v>-209.77493673939534</v>
      </c>
      <c r="K151">
        <f t="shared" si="9"/>
        <v>13596.583273282902</v>
      </c>
    </row>
    <row r="152" spans="1:11" x14ac:dyDescent="0.2">
      <c r="A152" s="22">
        <v>150</v>
      </c>
      <c r="B152" s="22">
        <f t="shared" si="10"/>
        <v>22500</v>
      </c>
      <c r="C152" s="22">
        <f t="shared" si="11"/>
        <v>3375000</v>
      </c>
      <c r="D152" s="22">
        <f t="shared" si="12"/>
        <v>506250000</v>
      </c>
      <c r="E152" s="22">
        <f t="shared" si="13"/>
        <v>75937500000</v>
      </c>
      <c r="F152" s="24">
        <v>8637</v>
      </c>
      <c r="H152">
        <v>123</v>
      </c>
      <c r="I152">
        <v>5034.334632327299</v>
      </c>
      <c r="J152">
        <v>-48.334632327299005</v>
      </c>
      <c r="K152">
        <f t="shared" si="9"/>
        <v>26062.971888670334</v>
      </c>
    </row>
    <row r="153" spans="1:11" x14ac:dyDescent="0.2">
      <c r="A153" s="22">
        <v>151</v>
      </c>
      <c r="B153" s="22">
        <f t="shared" si="10"/>
        <v>22801</v>
      </c>
      <c r="C153" s="22">
        <f t="shared" si="11"/>
        <v>3442951</v>
      </c>
      <c r="D153" s="22">
        <f t="shared" si="12"/>
        <v>519885601</v>
      </c>
      <c r="E153" s="22">
        <f t="shared" si="13"/>
        <v>78502725751</v>
      </c>
      <c r="F153" s="24">
        <v>8651</v>
      </c>
      <c r="H153">
        <v>124</v>
      </c>
      <c r="I153">
        <v>5159.839834498036</v>
      </c>
      <c r="J153">
        <v>-59.839834498035998</v>
      </c>
      <c r="K153">
        <f t="shared" si="9"/>
        <v>132.36967698953123</v>
      </c>
    </row>
    <row r="154" spans="1:11" x14ac:dyDescent="0.2">
      <c r="A154" s="22">
        <v>152</v>
      </c>
      <c r="B154" s="22">
        <f t="shared" si="10"/>
        <v>23104</v>
      </c>
      <c r="C154" s="22">
        <f t="shared" si="11"/>
        <v>3511808</v>
      </c>
      <c r="D154" s="22">
        <f t="shared" si="12"/>
        <v>533794816</v>
      </c>
      <c r="E154" s="22">
        <f t="shared" si="13"/>
        <v>81136812032</v>
      </c>
      <c r="F154" s="24">
        <v>8616</v>
      </c>
      <c r="H154">
        <v>125</v>
      </c>
      <c r="I154">
        <v>5287.2801622378465</v>
      </c>
      <c r="J154">
        <v>-66.280162237846525</v>
      </c>
      <c r="K154">
        <f t="shared" si="9"/>
        <v>41.477821396172978</v>
      </c>
    </row>
    <row r="155" spans="1:11" x14ac:dyDescent="0.2">
      <c r="A155" s="22">
        <v>153</v>
      </c>
      <c r="B155" s="22">
        <f t="shared" si="10"/>
        <v>23409</v>
      </c>
      <c r="C155" s="22">
        <f t="shared" si="11"/>
        <v>3581577</v>
      </c>
      <c r="D155" s="22">
        <f t="shared" si="12"/>
        <v>547981281</v>
      </c>
      <c r="E155" s="22">
        <f t="shared" si="13"/>
        <v>83841135993</v>
      </c>
      <c r="F155" s="24">
        <v>8829</v>
      </c>
      <c r="H155">
        <v>126</v>
      </c>
      <c r="I155">
        <v>5416.6446664103996</v>
      </c>
      <c r="J155">
        <v>133.35533358960038</v>
      </c>
      <c r="K155">
        <f t="shared" si="9"/>
        <v>39854.33119427057</v>
      </c>
    </row>
    <row r="156" spans="1:11" x14ac:dyDescent="0.2">
      <c r="A156" s="22">
        <v>154</v>
      </c>
      <c r="B156" s="22">
        <f t="shared" si="10"/>
        <v>23716</v>
      </c>
      <c r="C156" s="22">
        <f t="shared" si="11"/>
        <v>3652264</v>
      </c>
      <c r="D156" s="22">
        <f t="shared" si="12"/>
        <v>562448656</v>
      </c>
      <c r="E156" s="22">
        <f t="shared" si="13"/>
        <v>86617093024</v>
      </c>
      <c r="F156" s="24">
        <v>8701</v>
      </c>
      <c r="H156">
        <v>127</v>
      </c>
      <c r="I156">
        <v>5547.921841524827</v>
      </c>
      <c r="J156">
        <v>67.078158475173041</v>
      </c>
      <c r="K156">
        <f t="shared" si="9"/>
        <v>4392.6639411484666</v>
      </c>
    </row>
    <row r="157" spans="1:11" x14ac:dyDescent="0.2">
      <c r="A157" s="22">
        <v>155</v>
      </c>
      <c r="B157" s="22">
        <f t="shared" si="10"/>
        <v>24025</v>
      </c>
      <c r="C157" s="22">
        <f t="shared" si="11"/>
        <v>3723875</v>
      </c>
      <c r="D157" s="22">
        <f t="shared" si="12"/>
        <v>577200625</v>
      </c>
      <c r="E157" s="22">
        <f t="shared" si="13"/>
        <v>89466096875</v>
      </c>
      <c r="F157" s="24">
        <v>8931</v>
      </c>
      <c r="H157">
        <v>128</v>
      </c>
      <c r="I157">
        <v>5681.0996375036775</v>
      </c>
      <c r="J157">
        <v>-190.09963750367751</v>
      </c>
      <c r="K157">
        <f t="shared" si="9"/>
        <v>66140.418744539274</v>
      </c>
    </row>
    <row r="158" spans="1:11" x14ac:dyDescent="0.2">
      <c r="A158" s="22">
        <v>156</v>
      </c>
      <c r="B158" s="22">
        <f t="shared" si="10"/>
        <v>24336</v>
      </c>
      <c r="C158" s="22">
        <f t="shared" si="11"/>
        <v>3796416</v>
      </c>
      <c r="D158" s="22">
        <f t="shared" si="12"/>
        <v>592240896</v>
      </c>
      <c r="E158" s="22">
        <f t="shared" si="13"/>
        <v>92389579776</v>
      </c>
      <c r="F158" s="24">
        <v>11319</v>
      </c>
      <c r="H158">
        <v>129</v>
      </c>
      <c r="I158">
        <v>5816.1654714508604</v>
      </c>
      <c r="J158">
        <v>-260.16547145086042</v>
      </c>
      <c r="K158">
        <f t="shared" si="9"/>
        <v>4909.2210867142094</v>
      </c>
    </row>
    <row r="159" spans="1:11" x14ac:dyDescent="0.2">
      <c r="A159" s="22">
        <v>157</v>
      </c>
      <c r="B159" s="22">
        <f t="shared" si="10"/>
        <v>24649</v>
      </c>
      <c r="C159" s="22">
        <f t="shared" si="11"/>
        <v>3869893</v>
      </c>
      <c r="D159" s="22">
        <f t="shared" si="12"/>
        <v>607573201</v>
      </c>
      <c r="E159" s="22">
        <f t="shared" si="13"/>
        <v>95388992557</v>
      </c>
      <c r="F159" s="24">
        <v>9016</v>
      </c>
      <c r="H159">
        <v>130</v>
      </c>
      <c r="I159">
        <v>5953.1062394196388</v>
      </c>
      <c r="J159">
        <v>-89.106239419638769</v>
      </c>
      <c r="K159">
        <f t="shared" si="9"/>
        <v>29261.260863111329</v>
      </c>
    </row>
    <row r="160" spans="1:11" x14ac:dyDescent="0.2">
      <c r="A160" s="22">
        <v>158</v>
      </c>
      <c r="B160" s="22">
        <f t="shared" si="10"/>
        <v>24964</v>
      </c>
      <c r="C160" s="22">
        <f t="shared" si="11"/>
        <v>3944312</v>
      </c>
      <c r="D160" s="22">
        <f t="shared" si="12"/>
        <v>623201296</v>
      </c>
      <c r="E160" s="22">
        <f t="shared" si="13"/>
        <v>98465804768</v>
      </c>
      <c r="F160" s="24">
        <v>9255</v>
      </c>
      <c r="H160">
        <v>131</v>
      </c>
      <c r="I160">
        <v>6091.9083281805961</v>
      </c>
      <c r="J160">
        <v>-101.90832818059607</v>
      </c>
      <c r="K160">
        <f t="shared" ref="K160:K223" si="14">(J160-J159)^2</f>
        <v>163.89347664342932</v>
      </c>
    </row>
    <row r="161" spans="1:11" x14ac:dyDescent="0.2">
      <c r="A161" s="22">
        <v>159</v>
      </c>
      <c r="B161" s="22">
        <f t="shared" si="10"/>
        <v>25281</v>
      </c>
      <c r="C161" s="22">
        <f t="shared" si="11"/>
        <v>4019679</v>
      </c>
      <c r="D161" s="22">
        <f t="shared" si="12"/>
        <v>639128961</v>
      </c>
      <c r="E161" s="22">
        <f t="shared" si="13"/>
        <v>101621504799</v>
      </c>
      <c r="F161" s="24">
        <v>9914</v>
      </c>
      <c r="H161">
        <v>132</v>
      </c>
      <c r="I161">
        <v>6232.5576269896046</v>
      </c>
      <c r="J161">
        <v>1111.4423730103954</v>
      </c>
      <c r="K161">
        <f t="shared" si="14"/>
        <v>1472219.9240806706</v>
      </c>
    </row>
    <row r="162" spans="1:11" x14ac:dyDescent="0.2">
      <c r="A162" s="22">
        <v>160</v>
      </c>
      <c r="B162" s="22">
        <f t="shared" si="10"/>
        <v>25600</v>
      </c>
      <c r="C162" s="22">
        <f t="shared" si="11"/>
        <v>4096000</v>
      </c>
      <c r="D162" s="22">
        <f t="shared" si="12"/>
        <v>655360000</v>
      </c>
      <c r="E162" s="22">
        <f t="shared" si="13"/>
        <v>104857600000</v>
      </c>
      <c r="F162" s="24">
        <v>9833</v>
      </c>
      <c r="H162">
        <v>133</v>
      </c>
      <c r="I162">
        <v>6375.0395393557874</v>
      </c>
      <c r="J162">
        <v>-443.03953935578738</v>
      </c>
      <c r="K162">
        <f t="shared" si="14"/>
        <v>2416414.0158736249</v>
      </c>
    </row>
    <row r="163" spans="1:11" x14ac:dyDescent="0.2">
      <c r="A163" s="22">
        <v>161</v>
      </c>
      <c r="B163" s="22">
        <f t="shared" si="10"/>
        <v>25921</v>
      </c>
      <c r="C163" s="22">
        <f t="shared" si="11"/>
        <v>4173281</v>
      </c>
      <c r="D163" s="22">
        <f t="shared" si="12"/>
        <v>671898241</v>
      </c>
      <c r="E163" s="22">
        <f t="shared" si="13"/>
        <v>108175616801</v>
      </c>
      <c r="F163" s="24">
        <v>10257</v>
      </c>
      <c r="H163">
        <v>134</v>
      </c>
      <c r="I163">
        <v>6519.3389948094691</v>
      </c>
      <c r="J163">
        <v>-378.33899480946911</v>
      </c>
      <c r="K163">
        <f t="shared" si="14"/>
        <v>4186.1604645901152</v>
      </c>
    </row>
    <row r="164" spans="1:11" x14ac:dyDescent="0.2">
      <c r="A164" s="22">
        <v>162</v>
      </c>
      <c r="B164" s="22">
        <f t="shared" si="10"/>
        <v>26244</v>
      </c>
      <c r="C164" s="22">
        <f t="shared" si="11"/>
        <v>4251528</v>
      </c>
      <c r="D164" s="22">
        <f t="shared" si="12"/>
        <v>688747536</v>
      </c>
      <c r="E164" s="22">
        <f t="shared" si="13"/>
        <v>111577100832</v>
      </c>
      <c r="F164" s="24">
        <v>11106</v>
      </c>
      <c r="H164">
        <v>135</v>
      </c>
      <c r="I164">
        <v>6665.4404606702101</v>
      </c>
      <c r="J164">
        <v>-237.44046067021009</v>
      </c>
      <c r="K164">
        <f t="shared" si="14"/>
        <v>19852.396922591943</v>
      </c>
    </row>
    <row r="165" spans="1:11" x14ac:dyDescent="0.2">
      <c r="A165" s="22">
        <v>163</v>
      </c>
      <c r="B165" s="22">
        <f t="shared" si="10"/>
        <v>26569</v>
      </c>
      <c r="C165" s="22">
        <f t="shared" si="11"/>
        <v>4330747</v>
      </c>
      <c r="D165" s="22">
        <f t="shared" si="12"/>
        <v>705911761</v>
      </c>
      <c r="E165" s="22">
        <f t="shared" si="13"/>
        <v>115063617043</v>
      </c>
      <c r="F165" s="24">
        <v>10883</v>
      </c>
      <c r="H165">
        <v>136</v>
      </c>
      <c r="I165">
        <v>6813.3279538147108</v>
      </c>
      <c r="J165">
        <v>-365.32795381471078</v>
      </c>
      <c r="K165">
        <f t="shared" si="14"/>
        <v>16355.210902784713</v>
      </c>
    </row>
    <row r="166" spans="1:11" x14ac:dyDescent="0.2">
      <c r="A166" s="22">
        <v>164</v>
      </c>
      <c r="B166" s="22">
        <f t="shared" si="10"/>
        <v>26896</v>
      </c>
      <c r="C166" s="22">
        <f t="shared" si="11"/>
        <v>4410944</v>
      </c>
      <c r="D166" s="22">
        <f t="shared" si="12"/>
        <v>723394816</v>
      </c>
      <c r="E166" s="22">
        <f t="shared" si="13"/>
        <v>118636749824</v>
      </c>
      <c r="F166" s="24">
        <v>10853</v>
      </c>
      <c r="H166">
        <v>137</v>
      </c>
      <c r="I166">
        <v>6962.9850524448029</v>
      </c>
      <c r="J166">
        <v>-438.98505244480293</v>
      </c>
      <c r="K166">
        <f t="shared" si="14"/>
        <v>5425.3681786031229</v>
      </c>
    </row>
    <row r="167" spans="1:11" x14ac:dyDescent="0.2">
      <c r="A167" s="22">
        <v>165</v>
      </c>
      <c r="B167" s="22">
        <f t="shared" si="10"/>
        <v>27225</v>
      </c>
      <c r="C167" s="22">
        <f t="shared" si="11"/>
        <v>4492125</v>
      </c>
      <c r="D167" s="22">
        <f t="shared" si="12"/>
        <v>741200625</v>
      </c>
      <c r="E167" s="22">
        <f t="shared" si="13"/>
        <v>122298103125</v>
      </c>
      <c r="F167" s="24">
        <v>11127</v>
      </c>
      <c r="H167">
        <v>138</v>
      </c>
      <c r="I167">
        <v>7114.3949078554188</v>
      </c>
      <c r="J167">
        <v>-111.39490785541875</v>
      </c>
      <c r="K167">
        <f t="shared" si="14"/>
        <v>107315.30283209363</v>
      </c>
    </row>
    <row r="168" spans="1:11" x14ac:dyDescent="0.2">
      <c r="A168" s="22">
        <v>166</v>
      </c>
      <c r="B168" s="22">
        <f t="shared" si="10"/>
        <v>27556</v>
      </c>
      <c r="C168" s="22">
        <f t="shared" si="11"/>
        <v>4574296</v>
      </c>
      <c r="D168" s="22">
        <f t="shared" si="12"/>
        <v>759333136</v>
      </c>
      <c r="E168" s="22">
        <f t="shared" si="13"/>
        <v>126049300576</v>
      </c>
      <c r="F168" s="24">
        <v>11046</v>
      </c>
      <c r="H168">
        <v>139</v>
      </c>
      <c r="I168">
        <v>7267.5402562025802</v>
      </c>
      <c r="J168">
        <v>-285.54025620258017</v>
      </c>
      <c r="K168">
        <f t="shared" si="14"/>
        <v>30326.602350954196</v>
      </c>
    </row>
    <row r="169" spans="1:11" x14ac:dyDescent="0.2">
      <c r="A169" s="22">
        <v>167</v>
      </c>
      <c r="B169" s="22">
        <f t="shared" si="10"/>
        <v>27889</v>
      </c>
      <c r="C169" s="22">
        <f t="shared" si="11"/>
        <v>4657463</v>
      </c>
      <c r="D169" s="22">
        <f t="shared" si="12"/>
        <v>777796321</v>
      </c>
      <c r="E169" s="22">
        <f t="shared" si="13"/>
        <v>129891985607</v>
      </c>
      <c r="F169" s="24">
        <v>11303</v>
      </c>
      <c r="H169">
        <v>140</v>
      </c>
      <c r="I169">
        <v>7422.4034302712771</v>
      </c>
      <c r="J169">
        <v>-549.4034302712771</v>
      </c>
      <c r="K169">
        <f t="shared" si="14"/>
        <v>69623.774629607462</v>
      </c>
    </row>
    <row r="170" spans="1:11" x14ac:dyDescent="0.2">
      <c r="A170" s="22">
        <v>168</v>
      </c>
      <c r="B170" s="22">
        <f t="shared" si="10"/>
        <v>28224</v>
      </c>
      <c r="C170" s="22">
        <f t="shared" si="11"/>
        <v>4741632</v>
      </c>
      <c r="D170" s="22">
        <f t="shared" si="12"/>
        <v>796594176</v>
      </c>
      <c r="E170" s="22">
        <f t="shared" si="13"/>
        <v>133827821568</v>
      </c>
      <c r="F170" s="24">
        <v>14263</v>
      </c>
      <c r="H170">
        <v>141</v>
      </c>
      <c r="I170">
        <v>7578.9663712436104</v>
      </c>
      <c r="J170">
        <v>-660.96637124361041</v>
      </c>
      <c r="K170">
        <f t="shared" si="14"/>
        <v>12446.289798396327</v>
      </c>
    </row>
    <row r="171" spans="1:11" x14ac:dyDescent="0.2">
      <c r="A171" s="22">
        <v>169</v>
      </c>
      <c r="B171" s="22">
        <f t="shared" si="10"/>
        <v>28561</v>
      </c>
      <c r="C171" s="22">
        <f t="shared" si="11"/>
        <v>4826809</v>
      </c>
      <c r="D171" s="22">
        <f t="shared" si="12"/>
        <v>815730721</v>
      </c>
      <c r="E171" s="22">
        <f t="shared" si="13"/>
        <v>137858491849</v>
      </c>
      <c r="F171" s="24">
        <v>11430</v>
      </c>
      <c r="H171">
        <v>142</v>
      </c>
      <c r="I171">
        <v>7737.2106404665719</v>
      </c>
      <c r="J171">
        <v>-829.21064046657193</v>
      </c>
      <c r="K171">
        <f t="shared" si="14"/>
        <v>28306.134126368357</v>
      </c>
    </row>
    <row r="172" spans="1:11" x14ac:dyDescent="0.2">
      <c r="A172" s="22">
        <v>170</v>
      </c>
      <c r="B172" s="22">
        <f t="shared" si="10"/>
        <v>28900</v>
      </c>
      <c r="C172" s="22">
        <f t="shared" si="11"/>
        <v>4913000</v>
      </c>
      <c r="D172" s="22">
        <f t="shared" si="12"/>
        <v>835210000</v>
      </c>
      <c r="E172" s="22">
        <f t="shared" si="13"/>
        <v>141985700000</v>
      </c>
      <c r="F172" s="24">
        <v>11757</v>
      </c>
      <c r="H172">
        <v>143</v>
      </c>
      <c r="I172">
        <v>7897.1174312201629</v>
      </c>
      <c r="J172">
        <v>-851.11743122016287</v>
      </c>
      <c r="K172">
        <f t="shared" si="14"/>
        <v>479.90748112161748</v>
      </c>
    </row>
    <row r="173" spans="1:11" x14ac:dyDescent="0.2">
      <c r="A173" s="22">
        <v>171</v>
      </c>
      <c r="B173" s="22">
        <f t="shared" si="10"/>
        <v>29241</v>
      </c>
      <c r="C173" s="22">
        <f t="shared" si="11"/>
        <v>5000211</v>
      </c>
      <c r="D173" s="22">
        <f t="shared" si="12"/>
        <v>855036081</v>
      </c>
      <c r="E173" s="22">
        <f t="shared" si="13"/>
        <v>146211169851</v>
      </c>
      <c r="F173" s="24">
        <v>12448</v>
      </c>
      <c r="H173">
        <v>144</v>
      </c>
      <c r="I173">
        <v>8058.6675804852503</v>
      </c>
      <c r="J173">
        <v>740.33241951474974</v>
      </c>
      <c r="K173">
        <f t="shared" si="14"/>
        <v>2532712.6274041757</v>
      </c>
    </row>
    <row r="174" spans="1:11" x14ac:dyDescent="0.2">
      <c r="A174" s="22">
        <v>172</v>
      </c>
      <c r="B174" s="22">
        <f t="shared" si="10"/>
        <v>29584</v>
      </c>
      <c r="C174" s="22">
        <f t="shared" si="11"/>
        <v>5088448</v>
      </c>
      <c r="D174" s="22">
        <f t="shared" si="12"/>
        <v>875213056</v>
      </c>
      <c r="E174" s="22">
        <f t="shared" si="13"/>
        <v>150536645632</v>
      </c>
      <c r="F174" s="24">
        <v>12494</v>
      </c>
      <c r="H174">
        <v>145</v>
      </c>
      <c r="I174">
        <v>8221.8415807115925</v>
      </c>
      <c r="J174">
        <v>-875.84158071159254</v>
      </c>
      <c r="K174">
        <f t="shared" si="14"/>
        <v>2612018.399007617</v>
      </c>
    </row>
    <row r="175" spans="1:11" x14ac:dyDescent="0.2">
      <c r="A175" s="22">
        <v>173</v>
      </c>
      <c r="B175" s="22">
        <f t="shared" si="10"/>
        <v>29929</v>
      </c>
      <c r="C175" s="22">
        <f t="shared" si="11"/>
        <v>5177717</v>
      </c>
      <c r="D175" s="22">
        <f t="shared" si="12"/>
        <v>895745041</v>
      </c>
      <c r="E175" s="22">
        <f t="shared" si="13"/>
        <v>154963892093</v>
      </c>
      <c r="F175" s="24">
        <v>12787</v>
      </c>
      <c r="H175">
        <v>146</v>
      </c>
      <c r="I175">
        <v>8386.619591585848</v>
      </c>
      <c r="J175">
        <v>-921.61959158584796</v>
      </c>
      <c r="K175">
        <f t="shared" si="14"/>
        <v>2095.6262796034471</v>
      </c>
    </row>
    <row r="176" spans="1:11" x14ac:dyDescent="0.2">
      <c r="A176" s="22">
        <v>174</v>
      </c>
      <c r="B176" s="22">
        <f t="shared" si="10"/>
        <v>30276</v>
      </c>
      <c r="C176" s="22">
        <f t="shared" si="11"/>
        <v>5268024</v>
      </c>
      <c r="D176" s="22">
        <f t="shared" si="12"/>
        <v>916636176</v>
      </c>
      <c r="E176" s="22">
        <f t="shared" si="13"/>
        <v>159494694624</v>
      </c>
      <c r="F176" s="24">
        <v>13712</v>
      </c>
      <c r="H176">
        <v>147</v>
      </c>
      <c r="I176">
        <v>8552.9814517994346</v>
      </c>
      <c r="J176">
        <v>-459.98145179943458</v>
      </c>
      <c r="K176">
        <f t="shared" si="14"/>
        <v>213109.77210546014</v>
      </c>
    </row>
    <row r="177" spans="1:11" x14ac:dyDescent="0.2">
      <c r="A177" s="22">
        <v>175</v>
      </c>
      <c r="B177" s="22">
        <f t="shared" si="10"/>
        <v>30625</v>
      </c>
      <c r="C177" s="22">
        <f t="shared" si="11"/>
        <v>5359375</v>
      </c>
      <c r="D177" s="22">
        <f t="shared" si="12"/>
        <v>937890625</v>
      </c>
      <c r="E177" s="22">
        <f t="shared" si="13"/>
        <v>164130859375</v>
      </c>
      <c r="F177" s="24">
        <v>13546</v>
      </c>
      <c r="H177">
        <v>148</v>
      </c>
      <c r="I177">
        <v>8720.9066908166005</v>
      </c>
      <c r="J177">
        <v>-718.90669081660053</v>
      </c>
      <c r="K177">
        <f t="shared" si="14"/>
        <v>67042.279400096522</v>
      </c>
    </row>
    <row r="178" spans="1:11" x14ac:dyDescent="0.2">
      <c r="A178" s="22">
        <v>176</v>
      </c>
      <c r="B178" s="22">
        <f t="shared" si="10"/>
        <v>30976</v>
      </c>
      <c r="C178" s="22">
        <f t="shared" si="11"/>
        <v>5451776</v>
      </c>
      <c r="D178" s="22">
        <f t="shared" si="12"/>
        <v>959512576</v>
      </c>
      <c r="E178" s="22">
        <f t="shared" si="13"/>
        <v>168874213376</v>
      </c>
      <c r="F178" s="24">
        <v>13270</v>
      </c>
      <c r="H178">
        <v>149</v>
      </c>
      <c r="I178">
        <v>8890.3745406423368</v>
      </c>
      <c r="J178">
        <v>-801.3745406423368</v>
      </c>
      <c r="K178">
        <f t="shared" si="14"/>
        <v>6800.9462548801894</v>
      </c>
    </row>
    <row r="179" spans="1:11" x14ac:dyDescent="0.2">
      <c r="A179" s="22">
        <v>177</v>
      </c>
      <c r="B179" s="22">
        <f t="shared" si="10"/>
        <v>31329</v>
      </c>
      <c r="C179" s="22">
        <f t="shared" si="11"/>
        <v>5545233</v>
      </c>
      <c r="D179" s="22">
        <f t="shared" si="12"/>
        <v>981506241</v>
      </c>
      <c r="E179" s="22">
        <f t="shared" si="13"/>
        <v>173726604657</v>
      </c>
      <c r="F179" s="24">
        <v>13677</v>
      </c>
      <c r="H179">
        <v>150</v>
      </c>
      <c r="I179">
        <v>9061.3639475903765</v>
      </c>
      <c r="J179">
        <v>-424.36394759037648</v>
      </c>
      <c r="K179">
        <f t="shared" si="14"/>
        <v>142136.98727339081</v>
      </c>
    </row>
    <row r="180" spans="1:11" x14ac:dyDescent="0.2">
      <c r="A180" s="22">
        <v>178</v>
      </c>
      <c r="B180" s="22">
        <f t="shared" si="10"/>
        <v>31684</v>
      </c>
      <c r="C180" s="22">
        <f t="shared" si="11"/>
        <v>5639752</v>
      </c>
      <c r="D180" s="22">
        <f t="shared" si="12"/>
        <v>1003875856</v>
      </c>
      <c r="E180" s="22">
        <f t="shared" si="13"/>
        <v>178689902368</v>
      </c>
      <c r="F180" s="24">
        <v>13986</v>
      </c>
      <c r="H180">
        <v>151</v>
      </c>
      <c r="I180">
        <v>9233.8535840511413</v>
      </c>
      <c r="J180">
        <v>-582.8535840511413</v>
      </c>
      <c r="K180">
        <f t="shared" si="14"/>
        <v>25118.96486546539</v>
      </c>
    </row>
    <row r="181" spans="1:11" x14ac:dyDescent="0.2">
      <c r="A181" s="22">
        <v>179</v>
      </c>
      <c r="B181" s="22">
        <f t="shared" si="10"/>
        <v>32041</v>
      </c>
      <c r="C181" s="22">
        <f t="shared" si="11"/>
        <v>5735339</v>
      </c>
      <c r="D181" s="22">
        <f t="shared" si="12"/>
        <v>1026625681</v>
      </c>
      <c r="E181" s="22">
        <f t="shared" si="13"/>
        <v>183765996899</v>
      </c>
      <c r="F181" s="24">
        <v>14656</v>
      </c>
      <c r="H181">
        <v>152</v>
      </c>
      <c r="I181">
        <v>9407.8218602597317</v>
      </c>
      <c r="J181">
        <v>-791.82186025973169</v>
      </c>
      <c r="K181">
        <f t="shared" si="14"/>
        <v>43667.740461589725</v>
      </c>
    </row>
    <row r="182" spans="1:11" x14ac:dyDescent="0.2">
      <c r="A182" s="22">
        <v>180</v>
      </c>
      <c r="B182" s="22">
        <f t="shared" si="10"/>
        <v>32400</v>
      </c>
      <c r="C182" s="22">
        <f t="shared" si="11"/>
        <v>5832000</v>
      </c>
      <c r="D182" s="22">
        <f t="shared" si="12"/>
        <v>1049760000</v>
      </c>
      <c r="E182" s="22">
        <f t="shared" si="13"/>
        <v>188956800000</v>
      </c>
      <c r="F182" s="24">
        <v>18591</v>
      </c>
      <c r="H182">
        <v>153</v>
      </c>
      <c r="I182">
        <v>9583.2469360638534</v>
      </c>
      <c r="J182">
        <v>-754.24693606385335</v>
      </c>
      <c r="K182">
        <f t="shared" si="14"/>
        <v>1411.8749283260033</v>
      </c>
    </row>
    <row r="183" spans="1:11" x14ac:dyDescent="0.2">
      <c r="A183" s="22">
        <v>181</v>
      </c>
      <c r="B183" s="22">
        <f t="shared" si="10"/>
        <v>32761</v>
      </c>
      <c r="C183" s="22">
        <f t="shared" si="11"/>
        <v>5929741</v>
      </c>
      <c r="D183" s="22">
        <f t="shared" si="12"/>
        <v>1073283121</v>
      </c>
      <c r="E183" s="22">
        <f t="shared" si="13"/>
        <v>194264244901</v>
      </c>
      <c r="F183" s="24">
        <v>14771</v>
      </c>
      <c r="H183">
        <v>154</v>
      </c>
      <c r="I183">
        <v>9760.1067326918437</v>
      </c>
      <c r="J183">
        <v>-1059.1067326918437</v>
      </c>
      <c r="K183">
        <f t="shared" si="14"/>
        <v>92939.495600059643</v>
      </c>
    </row>
    <row r="184" spans="1:11" x14ac:dyDescent="0.2">
      <c r="A184" s="22">
        <v>182</v>
      </c>
      <c r="B184" s="22">
        <f t="shared" si="10"/>
        <v>33124</v>
      </c>
      <c r="C184" s="22">
        <f t="shared" si="11"/>
        <v>6028568</v>
      </c>
      <c r="D184" s="22">
        <f t="shared" si="12"/>
        <v>1097199376</v>
      </c>
      <c r="E184" s="22">
        <f t="shared" si="13"/>
        <v>199690286432</v>
      </c>
      <c r="F184" s="24">
        <v>15354</v>
      </c>
      <c r="H184">
        <v>155</v>
      </c>
      <c r="I184">
        <v>9938.3789445206385</v>
      </c>
      <c r="J184">
        <v>-1007.3789445206385</v>
      </c>
      <c r="K184">
        <f t="shared" si="14"/>
        <v>2675.7640690850817</v>
      </c>
    </row>
    <row r="185" spans="1:11" x14ac:dyDescent="0.2">
      <c r="A185" s="22">
        <v>183</v>
      </c>
      <c r="B185" s="22">
        <f t="shared" si="10"/>
        <v>33489</v>
      </c>
      <c r="C185" s="22">
        <f t="shared" si="11"/>
        <v>6128487</v>
      </c>
      <c r="D185" s="22">
        <f t="shared" si="12"/>
        <v>1121513121</v>
      </c>
      <c r="E185" s="22">
        <f t="shared" si="13"/>
        <v>205236901143</v>
      </c>
      <c r="F185" s="24">
        <v>16172</v>
      </c>
      <c r="H185">
        <v>156</v>
      </c>
      <c r="I185">
        <v>10118.041050843676</v>
      </c>
      <c r="J185">
        <v>1200.9589491563238</v>
      </c>
      <c r="K185">
        <f t="shared" si="14"/>
        <v>4876756.2526496025</v>
      </c>
    </row>
    <row r="186" spans="1:11" x14ac:dyDescent="0.2">
      <c r="A186" s="22">
        <v>184</v>
      </c>
      <c r="B186" s="22">
        <f t="shared" si="10"/>
        <v>33856</v>
      </c>
      <c r="C186" s="22">
        <f t="shared" si="11"/>
        <v>6229504</v>
      </c>
      <c r="D186" s="22">
        <f t="shared" si="12"/>
        <v>1146228736</v>
      </c>
      <c r="E186" s="22">
        <f t="shared" si="13"/>
        <v>210906087424</v>
      </c>
      <c r="F186" s="24">
        <v>16538</v>
      </c>
      <c r="H186">
        <v>157</v>
      </c>
      <c r="I186">
        <v>10299.070327638916</v>
      </c>
      <c r="J186">
        <v>-1283.0703276389158</v>
      </c>
      <c r="K186">
        <f t="shared" si="14"/>
        <v>6170401.4479758814</v>
      </c>
    </row>
    <row r="187" spans="1:11" x14ac:dyDescent="0.2">
      <c r="A187" s="22">
        <v>185</v>
      </c>
      <c r="B187" s="22">
        <f t="shared" si="10"/>
        <v>34225</v>
      </c>
      <c r="C187" s="22">
        <f t="shared" si="11"/>
        <v>6331625</v>
      </c>
      <c r="D187" s="22">
        <f t="shared" si="12"/>
        <v>1171350625</v>
      </c>
      <c r="E187" s="22">
        <f t="shared" si="13"/>
        <v>216699865625</v>
      </c>
      <c r="F187" s="24">
        <v>16643</v>
      </c>
      <c r="H187">
        <v>158</v>
      </c>
      <c r="I187">
        <v>10481.443859336812</v>
      </c>
      <c r="J187">
        <v>-1226.4438593368122</v>
      </c>
      <c r="K187">
        <f t="shared" si="14"/>
        <v>3206.5569123691444</v>
      </c>
    </row>
    <row r="188" spans="1:11" x14ac:dyDescent="0.2">
      <c r="A188" s="22">
        <v>186</v>
      </c>
      <c r="B188" s="22">
        <f t="shared" si="10"/>
        <v>34596</v>
      </c>
      <c r="C188" s="22">
        <f t="shared" si="11"/>
        <v>6434856</v>
      </c>
      <c r="D188" s="22">
        <f t="shared" si="12"/>
        <v>1196883216</v>
      </c>
      <c r="E188" s="22">
        <f t="shared" si="13"/>
        <v>222620278176</v>
      </c>
      <c r="F188" s="24">
        <v>17715</v>
      </c>
      <c r="H188">
        <v>159</v>
      </c>
      <c r="I188">
        <v>10665.138550588284</v>
      </c>
      <c r="J188">
        <v>-751.13855058828449</v>
      </c>
      <c r="K188">
        <f t="shared" si="14"/>
        <v>225915.1365245333</v>
      </c>
    </row>
    <row r="189" spans="1:11" x14ac:dyDescent="0.2">
      <c r="A189" s="22">
        <v>187</v>
      </c>
      <c r="B189" s="22">
        <f t="shared" si="10"/>
        <v>34969</v>
      </c>
      <c r="C189" s="22">
        <f t="shared" si="11"/>
        <v>6539203</v>
      </c>
      <c r="D189" s="22">
        <f t="shared" si="12"/>
        <v>1222830961</v>
      </c>
      <c r="E189" s="22">
        <f t="shared" si="13"/>
        <v>228669389707</v>
      </c>
      <c r="F189" s="24">
        <v>17758</v>
      </c>
      <c r="H189">
        <v>160</v>
      </c>
      <c r="I189">
        <v>10850.131138032602</v>
      </c>
      <c r="J189">
        <v>-1017.1311380326024</v>
      </c>
      <c r="K189">
        <f t="shared" si="14"/>
        <v>70752.056575323106</v>
      </c>
    </row>
    <row r="190" spans="1:11" x14ac:dyDescent="0.2">
      <c r="A190" s="22">
        <v>188</v>
      </c>
      <c r="B190" s="22">
        <f t="shared" si="10"/>
        <v>35344</v>
      </c>
      <c r="C190" s="22">
        <f t="shared" si="11"/>
        <v>6644672</v>
      </c>
      <c r="D190" s="22">
        <f t="shared" si="12"/>
        <v>1249198336</v>
      </c>
      <c r="E190" s="22">
        <f t="shared" si="13"/>
        <v>234849287168</v>
      </c>
      <c r="F190" s="24">
        <v>17244</v>
      </c>
      <c r="H190">
        <v>161</v>
      </c>
      <c r="I190">
        <v>11036.398202065529</v>
      </c>
      <c r="J190">
        <v>-779.3982020655294</v>
      </c>
      <c r="K190">
        <f t="shared" si="14"/>
        <v>56516.948843524428</v>
      </c>
    </row>
    <row r="191" spans="1:11" x14ac:dyDescent="0.2">
      <c r="A191" s="22">
        <v>189</v>
      </c>
      <c r="B191" s="22">
        <f t="shared" si="10"/>
        <v>35721</v>
      </c>
      <c r="C191" s="22">
        <f t="shared" si="11"/>
        <v>6751269</v>
      </c>
      <c r="D191" s="22">
        <f t="shared" si="12"/>
        <v>1275989841</v>
      </c>
      <c r="E191" s="22">
        <f t="shared" si="13"/>
        <v>241162079949</v>
      </c>
      <c r="F191" s="24">
        <v>17739</v>
      </c>
      <c r="H191">
        <v>162</v>
      </c>
      <c r="I191">
        <v>11223.916178607094</v>
      </c>
      <c r="J191">
        <v>-117.91617860709448</v>
      </c>
      <c r="K191">
        <f t="shared" si="14"/>
        <v>437558.46735866542</v>
      </c>
    </row>
    <row r="192" spans="1:11" x14ac:dyDescent="0.2">
      <c r="A192" s="22">
        <v>190</v>
      </c>
      <c r="B192" s="22">
        <f t="shared" si="10"/>
        <v>36100</v>
      </c>
      <c r="C192" s="22">
        <f t="shared" si="11"/>
        <v>6859000</v>
      </c>
      <c r="D192" s="22">
        <f t="shared" si="12"/>
        <v>1303210000</v>
      </c>
      <c r="E192" s="22">
        <f t="shared" si="13"/>
        <v>247609900000</v>
      </c>
      <c r="F192" s="24">
        <v>17643</v>
      </c>
      <c r="H192">
        <v>163</v>
      </c>
      <c r="I192">
        <v>11412.661370869693</v>
      </c>
      <c r="J192">
        <v>-529.6613708696932</v>
      </c>
      <c r="K192">
        <f t="shared" si="14"/>
        <v>169534.10335136438</v>
      </c>
    </row>
    <row r="193" spans="1:11" x14ac:dyDescent="0.2">
      <c r="A193" s="22">
        <v>191</v>
      </c>
      <c r="B193" s="22">
        <f t="shared" si="10"/>
        <v>36481</v>
      </c>
      <c r="C193" s="22">
        <f t="shared" si="11"/>
        <v>6967871</v>
      </c>
      <c r="D193" s="22">
        <f t="shared" si="12"/>
        <v>1330863361</v>
      </c>
      <c r="E193" s="22">
        <f t="shared" si="13"/>
        <v>254194901951</v>
      </c>
      <c r="F193" s="24">
        <v>17598</v>
      </c>
      <c r="H193">
        <v>164</v>
      </c>
      <c r="I193">
        <v>11602.609961126058</v>
      </c>
      <c r="J193">
        <v>-749.6099611260579</v>
      </c>
      <c r="K193">
        <f t="shared" si="14"/>
        <v>48377.382355762209</v>
      </c>
    </row>
    <row r="194" spans="1:11" x14ac:dyDescent="0.2">
      <c r="A194" s="22">
        <v>192</v>
      </c>
      <c r="B194" s="22">
        <f t="shared" si="10"/>
        <v>36864</v>
      </c>
      <c r="C194" s="22">
        <f t="shared" si="11"/>
        <v>7077888</v>
      </c>
      <c r="D194" s="22">
        <f t="shared" si="12"/>
        <v>1358954496</v>
      </c>
      <c r="E194" s="22">
        <f t="shared" si="13"/>
        <v>260919263232</v>
      </c>
      <c r="F194" s="24">
        <v>21681</v>
      </c>
      <c r="H194">
        <v>165</v>
      </c>
      <c r="I194">
        <v>11793.738022477091</v>
      </c>
      <c r="J194">
        <v>-666.73802247709136</v>
      </c>
      <c r="K194">
        <f t="shared" si="14"/>
        <v>6867.7582154380734</v>
      </c>
    </row>
    <row r="195" spans="1:11" x14ac:dyDescent="0.2">
      <c r="A195" s="22">
        <v>193</v>
      </c>
      <c r="B195" s="22">
        <f t="shared" si="10"/>
        <v>37249</v>
      </c>
      <c r="C195" s="22">
        <f t="shared" si="11"/>
        <v>7189057</v>
      </c>
      <c r="D195" s="22">
        <f t="shared" si="12"/>
        <v>1387488001</v>
      </c>
      <c r="E195" s="22">
        <f t="shared" si="13"/>
        <v>267785184193</v>
      </c>
      <c r="F195" s="24">
        <v>17119</v>
      </c>
      <c r="H195">
        <v>166</v>
      </c>
      <c r="I195">
        <v>11986.021530620021</v>
      </c>
      <c r="J195">
        <v>-940.02153062002071</v>
      </c>
      <c r="K195">
        <f t="shared" si="14"/>
        <v>74683.875822906528</v>
      </c>
    </row>
    <row r="196" spans="1:11" x14ac:dyDescent="0.2">
      <c r="A196" s="22">
        <v>194</v>
      </c>
      <c r="B196" s="22">
        <f t="shared" ref="B196:B259" si="15">A196^2</f>
        <v>37636</v>
      </c>
      <c r="C196" s="22">
        <f t="shared" ref="C196:C259" si="16">A196^3</f>
        <v>7301384</v>
      </c>
      <c r="D196" s="22">
        <f t="shared" ref="D196:D259" si="17">A196^4</f>
        <v>1416468496</v>
      </c>
      <c r="E196" s="22">
        <f t="shared" ref="E196:E259" si="18">A196^5</f>
        <v>274794888224</v>
      </c>
      <c r="F196" s="24">
        <v>17098</v>
      </c>
      <c r="H196">
        <v>167</v>
      </c>
      <c r="I196">
        <v>12179.436375616207</v>
      </c>
      <c r="J196">
        <v>-876.43637561620744</v>
      </c>
      <c r="K196">
        <f t="shared" si="14"/>
        <v>4043.0719368589598</v>
      </c>
    </row>
    <row r="197" spans="1:11" x14ac:dyDescent="0.2">
      <c r="A197" s="22">
        <v>195</v>
      </c>
      <c r="B197" s="22">
        <f t="shared" si="15"/>
        <v>38025</v>
      </c>
      <c r="C197" s="22">
        <f t="shared" si="16"/>
        <v>7414875</v>
      </c>
      <c r="D197" s="22">
        <f t="shared" si="17"/>
        <v>1445900625</v>
      </c>
      <c r="E197" s="22">
        <f t="shared" si="18"/>
        <v>281950621875</v>
      </c>
      <c r="F197" s="24">
        <v>18129</v>
      </c>
      <c r="H197">
        <v>168</v>
      </c>
      <c r="I197">
        <v>12373.95837365927</v>
      </c>
      <c r="J197">
        <v>1889.0416263407296</v>
      </c>
      <c r="K197">
        <f t="shared" si="14"/>
        <v>7647868.5793077331</v>
      </c>
    </row>
    <row r="198" spans="1:11" x14ac:dyDescent="0.2">
      <c r="A198" s="22">
        <v>196</v>
      </c>
      <c r="B198" s="22">
        <f t="shared" si="15"/>
        <v>38416</v>
      </c>
      <c r="C198" s="22">
        <f t="shared" si="16"/>
        <v>7529536</v>
      </c>
      <c r="D198" s="22">
        <f t="shared" si="17"/>
        <v>1475789056</v>
      </c>
      <c r="E198" s="22">
        <f t="shared" si="18"/>
        <v>289254654976</v>
      </c>
      <c r="F198" s="24">
        <v>18009</v>
      </c>
      <c r="H198">
        <v>169</v>
      </c>
      <c r="I198">
        <v>12569.563278842874</v>
      </c>
      <c r="J198">
        <v>-1139.5632788428738</v>
      </c>
      <c r="K198">
        <f t="shared" si="14"/>
        <v>9172447.6717021838</v>
      </c>
    </row>
    <row r="199" spans="1:11" x14ac:dyDescent="0.2">
      <c r="A199" s="22">
        <v>197</v>
      </c>
      <c r="B199" s="22">
        <f t="shared" si="15"/>
        <v>38809</v>
      </c>
      <c r="C199" s="22">
        <f t="shared" si="16"/>
        <v>7645373</v>
      </c>
      <c r="D199" s="22">
        <f t="shared" si="17"/>
        <v>1506138481</v>
      </c>
      <c r="E199" s="22">
        <f t="shared" si="18"/>
        <v>296709280757</v>
      </c>
      <c r="F199" s="24">
        <v>18007</v>
      </c>
      <c r="H199">
        <v>170</v>
      </c>
      <c r="I199">
        <v>12766.226794928858</v>
      </c>
      <c r="J199">
        <v>-1009.226794928858</v>
      </c>
      <c r="K199">
        <f t="shared" si="14"/>
        <v>16987.599039068511</v>
      </c>
    </row>
    <row r="200" spans="1:11" x14ac:dyDescent="0.2">
      <c r="A200" s="22">
        <v>198</v>
      </c>
      <c r="B200" s="22">
        <f t="shared" si="15"/>
        <v>39204</v>
      </c>
      <c r="C200" s="22">
        <f t="shared" si="16"/>
        <v>7762392</v>
      </c>
      <c r="D200" s="22">
        <f t="shared" si="17"/>
        <v>1536953616</v>
      </c>
      <c r="E200" s="22">
        <f t="shared" si="18"/>
        <v>304316815968</v>
      </c>
      <c r="F200" s="24">
        <v>19247</v>
      </c>
      <c r="H200">
        <v>171</v>
      </c>
      <c r="I200">
        <v>12963.924587115111</v>
      </c>
      <c r="J200">
        <v>-515.92458711511063</v>
      </c>
      <c r="K200">
        <f t="shared" si="14"/>
        <v>243347.06823391761</v>
      </c>
    </row>
    <row r="201" spans="1:11" x14ac:dyDescent="0.2">
      <c r="A201" s="22">
        <v>199</v>
      </c>
      <c r="B201" s="22">
        <f t="shared" si="15"/>
        <v>39601</v>
      </c>
      <c r="C201" s="22">
        <f t="shared" si="16"/>
        <v>7880599</v>
      </c>
      <c r="D201" s="22">
        <f t="shared" si="17"/>
        <v>1568239201</v>
      </c>
      <c r="E201" s="22">
        <f t="shared" si="18"/>
        <v>312079600999</v>
      </c>
      <c r="F201" s="24">
        <v>18872</v>
      </c>
      <c r="H201">
        <v>172</v>
      </c>
      <c r="I201">
        <v>13162.632293803612</v>
      </c>
      <c r="J201">
        <v>-668.6322938036119</v>
      </c>
      <c r="K201">
        <f t="shared" si="14"/>
        <v>23319.643682061338</v>
      </c>
    </row>
    <row r="202" spans="1:11" x14ac:dyDescent="0.2">
      <c r="A202" s="22">
        <v>200</v>
      </c>
      <c r="B202" s="22">
        <f t="shared" si="15"/>
        <v>40000</v>
      </c>
      <c r="C202" s="22">
        <f t="shared" si="16"/>
        <v>8000000</v>
      </c>
      <c r="D202" s="22">
        <f t="shared" si="17"/>
        <v>1600000000</v>
      </c>
      <c r="E202" s="22">
        <f t="shared" si="18"/>
        <v>320000000000</v>
      </c>
      <c r="F202" s="24">
        <v>18335</v>
      </c>
      <c r="H202">
        <v>173</v>
      </c>
      <c r="I202">
        <v>13362.32553836829</v>
      </c>
      <c r="J202">
        <v>-575.32553836828993</v>
      </c>
      <c r="K202">
        <f t="shared" si="14"/>
        <v>8706.150609866987</v>
      </c>
    </row>
    <row r="203" spans="1:11" x14ac:dyDescent="0.2">
      <c r="A203" s="22">
        <v>201</v>
      </c>
      <c r="B203" s="22">
        <f t="shared" si="15"/>
        <v>40401</v>
      </c>
      <c r="C203" s="22">
        <f t="shared" si="16"/>
        <v>8120601</v>
      </c>
      <c r="D203" s="22">
        <f t="shared" si="17"/>
        <v>1632240801</v>
      </c>
      <c r="E203" s="22">
        <f t="shared" si="18"/>
        <v>328080401001</v>
      </c>
      <c r="F203" s="24">
        <v>18838</v>
      </c>
      <c r="H203">
        <v>174</v>
      </c>
      <c r="I203">
        <v>13562.979940923138</v>
      </c>
      <c r="J203">
        <v>149.0200590768618</v>
      </c>
      <c r="K203">
        <f t="shared" si="14"/>
        <v>524676.54453817382</v>
      </c>
    </row>
    <row r="204" spans="1:11" x14ac:dyDescent="0.2">
      <c r="A204" s="22">
        <v>202</v>
      </c>
      <c r="B204" s="22">
        <f t="shared" si="15"/>
        <v>40804</v>
      </c>
      <c r="C204" s="22">
        <f t="shared" si="16"/>
        <v>8242408</v>
      </c>
      <c r="D204" s="22">
        <f t="shared" si="17"/>
        <v>1664966416</v>
      </c>
      <c r="E204" s="22">
        <f t="shared" si="18"/>
        <v>336323216032</v>
      </c>
      <c r="F204" s="24">
        <v>18798</v>
      </c>
      <c r="H204">
        <v>175</v>
      </c>
      <c r="I204">
        <v>13764.571130090042</v>
      </c>
      <c r="J204">
        <v>-218.57113009004206</v>
      </c>
      <c r="K204">
        <f t="shared" si="14"/>
        <v>135123.28235313849</v>
      </c>
    </row>
    <row r="205" spans="1:11" x14ac:dyDescent="0.2">
      <c r="A205" s="22">
        <v>203</v>
      </c>
      <c r="B205" s="22">
        <f t="shared" si="15"/>
        <v>41209</v>
      </c>
      <c r="C205" s="22">
        <f t="shared" si="16"/>
        <v>8365427</v>
      </c>
      <c r="D205" s="22">
        <f t="shared" si="17"/>
        <v>1698181681</v>
      </c>
      <c r="E205" s="22">
        <f t="shared" si="18"/>
        <v>344730881243</v>
      </c>
      <c r="F205" s="24">
        <v>19215</v>
      </c>
      <c r="H205">
        <v>176</v>
      </c>
      <c r="I205">
        <v>13967.074754766829</v>
      </c>
      <c r="J205">
        <v>-697.07475476682885</v>
      </c>
      <c r="K205">
        <f t="shared" si="14"/>
        <v>228965.71882882324</v>
      </c>
    </row>
    <row r="206" spans="1:11" x14ac:dyDescent="0.2">
      <c r="A206" s="22">
        <v>204</v>
      </c>
      <c r="B206" s="22">
        <f t="shared" si="15"/>
        <v>41616</v>
      </c>
      <c r="C206" s="22">
        <f t="shared" si="16"/>
        <v>8489664</v>
      </c>
      <c r="D206" s="22">
        <f t="shared" si="17"/>
        <v>1731891456</v>
      </c>
      <c r="E206" s="22">
        <f t="shared" si="18"/>
        <v>353305857024</v>
      </c>
      <c r="F206" s="24">
        <v>23827</v>
      </c>
      <c r="H206">
        <v>177</v>
      </c>
      <c r="I206">
        <v>14170.466495895278</v>
      </c>
      <c r="J206">
        <v>-493.46649589527806</v>
      </c>
      <c r="K206">
        <f t="shared" si="14"/>
        <v>41456.323080704438</v>
      </c>
    </row>
    <row r="207" spans="1:11" x14ac:dyDescent="0.2">
      <c r="A207" s="22">
        <v>205</v>
      </c>
      <c r="B207" s="22">
        <f t="shared" si="15"/>
        <v>42025</v>
      </c>
      <c r="C207" s="22">
        <f t="shared" si="16"/>
        <v>8615125</v>
      </c>
      <c r="D207" s="22">
        <f t="shared" si="17"/>
        <v>1766100625</v>
      </c>
      <c r="E207" s="22">
        <f t="shared" si="18"/>
        <v>362050628125</v>
      </c>
      <c r="F207" s="24">
        <v>18938</v>
      </c>
      <c r="H207">
        <v>178</v>
      </c>
      <c r="I207">
        <v>14374.722078228926</v>
      </c>
      <c r="J207">
        <v>-388.72207822892597</v>
      </c>
      <c r="K207">
        <f t="shared" si="14"/>
        <v>10971.393032263211</v>
      </c>
    </row>
    <row r="208" spans="1:11" x14ac:dyDescent="0.2">
      <c r="A208" s="22">
        <v>206</v>
      </c>
      <c r="B208" s="22">
        <f t="shared" si="15"/>
        <v>42436</v>
      </c>
      <c r="C208" s="22">
        <f t="shared" si="16"/>
        <v>8741816</v>
      </c>
      <c r="D208" s="22">
        <f t="shared" si="17"/>
        <v>1800814096</v>
      </c>
      <c r="E208" s="22">
        <f t="shared" si="18"/>
        <v>370967703776</v>
      </c>
      <c r="F208" s="24">
        <v>19017</v>
      </c>
      <c r="H208">
        <v>179</v>
      </c>
      <c r="I208">
        <v>14579.817282101285</v>
      </c>
      <c r="J208">
        <v>76.182717898715055</v>
      </c>
      <c r="K208">
        <f t="shared" si="14"/>
        <v>216136.46946248345</v>
      </c>
    </row>
    <row r="209" spans="1:11" x14ac:dyDescent="0.2">
      <c r="A209" s="22">
        <v>207</v>
      </c>
      <c r="B209" s="22">
        <f t="shared" si="15"/>
        <v>42849</v>
      </c>
      <c r="C209" s="22">
        <f t="shared" si="16"/>
        <v>8869743</v>
      </c>
      <c r="D209" s="22">
        <f t="shared" si="17"/>
        <v>1836036801</v>
      </c>
      <c r="E209" s="22">
        <f t="shared" si="18"/>
        <v>380059617807</v>
      </c>
      <c r="F209" s="24">
        <v>20589</v>
      </c>
      <c r="H209">
        <v>180</v>
      </c>
      <c r="I209">
        <v>14785.727955193473</v>
      </c>
      <c r="J209">
        <v>3805.2720448065265</v>
      </c>
      <c r="K209">
        <f t="shared" si="14"/>
        <v>13906107.208057754</v>
      </c>
    </row>
    <row r="210" spans="1:11" x14ac:dyDescent="0.2">
      <c r="A210" s="22">
        <v>208</v>
      </c>
      <c r="B210" s="22">
        <f t="shared" si="15"/>
        <v>43264</v>
      </c>
      <c r="C210" s="22">
        <f t="shared" si="16"/>
        <v>8998912</v>
      </c>
      <c r="D210" s="22">
        <f t="shared" si="17"/>
        <v>1871773696</v>
      </c>
      <c r="E210" s="22">
        <f t="shared" si="18"/>
        <v>389328928768</v>
      </c>
      <c r="F210" s="24">
        <v>20358</v>
      </c>
      <c r="H210">
        <v>181</v>
      </c>
      <c r="I210">
        <v>14992.430024302543</v>
      </c>
      <c r="J210">
        <v>-221.43002430254273</v>
      </c>
      <c r="K210">
        <f t="shared" si="14"/>
        <v>16214329.553367259</v>
      </c>
    </row>
    <row r="211" spans="1:11" x14ac:dyDescent="0.2">
      <c r="A211" s="22">
        <v>209</v>
      </c>
      <c r="B211" s="22">
        <f t="shared" si="15"/>
        <v>43681</v>
      </c>
      <c r="C211" s="22">
        <f t="shared" si="16"/>
        <v>9129329</v>
      </c>
      <c r="D211" s="22">
        <f t="shared" si="17"/>
        <v>1908029761</v>
      </c>
      <c r="E211" s="22">
        <f t="shared" si="18"/>
        <v>398778220049</v>
      </c>
      <c r="F211" s="24">
        <v>20279</v>
      </c>
      <c r="H211">
        <v>182</v>
      </c>
      <c r="I211">
        <v>15199.89950710929</v>
      </c>
      <c r="J211">
        <v>154.10049289070957</v>
      </c>
      <c r="K211">
        <f t="shared" si="14"/>
        <v>141023.16934343157</v>
      </c>
    </row>
    <row r="212" spans="1:11" x14ac:dyDescent="0.2">
      <c r="A212" s="22">
        <v>210</v>
      </c>
      <c r="B212" s="22">
        <f t="shared" si="15"/>
        <v>44100</v>
      </c>
      <c r="C212" s="22">
        <f t="shared" si="16"/>
        <v>9261000</v>
      </c>
      <c r="D212" s="22">
        <f t="shared" si="17"/>
        <v>1944810000</v>
      </c>
      <c r="E212" s="22">
        <f t="shared" si="18"/>
        <v>408410100000</v>
      </c>
      <c r="F212" s="24">
        <v>21795</v>
      </c>
      <c r="H212">
        <v>183</v>
      </c>
      <c r="I212">
        <v>15408.1125239461</v>
      </c>
      <c r="J212">
        <v>763.88747605390017</v>
      </c>
      <c r="K212">
        <f t="shared" si="14"/>
        <v>371840.16483526531</v>
      </c>
    </row>
    <row r="213" spans="1:11" x14ac:dyDescent="0.2">
      <c r="A213" s="22">
        <v>211</v>
      </c>
      <c r="B213" s="22">
        <f t="shared" si="15"/>
        <v>44521</v>
      </c>
      <c r="C213" s="22">
        <f t="shared" si="16"/>
        <v>9393931</v>
      </c>
      <c r="D213" s="22">
        <f t="shared" si="17"/>
        <v>1982119441</v>
      </c>
      <c r="E213" s="22">
        <f t="shared" si="18"/>
        <v>418227202051</v>
      </c>
      <c r="F213" s="24">
        <v>21325</v>
      </c>
      <c r="H213">
        <v>184</v>
      </c>
      <c r="I213">
        <v>15617.045309565092</v>
      </c>
      <c r="J213">
        <v>920.95469043490812</v>
      </c>
      <c r="K213">
        <f t="shared" si="14"/>
        <v>24670.109833409508</v>
      </c>
    </row>
    <row r="214" spans="1:11" x14ac:dyDescent="0.2">
      <c r="A214" s="22">
        <v>212</v>
      </c>
      <c r="B214" s="22">
        <f t="shared" si="15"/>
        <v>44944</v>
      </c>
      <c r="C214" s="22">
        <f t="shared" si="16"/>
        <v>9528128</v>
      </c>
      <c r="D214" s="22">
        <f t="shared" si="17"/>
        <v>2019963136</v>
      </c>
      <c r="E214" s="22">
        <f t="shared" si="18"/>
        <v>428232184832</v>
      </c>
      <c r="F214" s="24">
        <v>20753</v>
      </c>
      <c r="H214">
        <v>185</v>
      </c>
      <c r="I214">
        <v>15826.67422490611</v>
      </c>
      <c r="J214">
        <v>816.32577509389012</v>
      </c>
      <c r="K214">
        <f t="shared" si="14"/>
        <v>10947.209925437912</v>
      </c>
    </row>
    <row r="215" spans="1:11" x14ac:dyDescent="0.2">
      <c r="A215" s="22">
        <v>213</v>
      </c>
      <c r="B215" s="22">
        <f t="shared" si="15"/>
        <v>45369</v>
      </c>
      <c r="C215" s="22">
        <f t="shared" si="16"/>
        <v>9663597</v>
      </c>
      <c r="D215" s="22">
        <f t="shared" si="17"/>
        <v>2058346161</v>
      </c>
      <c r="E215" s="22">
        <f t="shared" si="18"/>
        <v>438427732293</v>
      </c>
      <c r="F215" s="24">
        <v>20999</v>
      </c>
      <c r="H215">
        <v>186</v>
      </c>
      <c r="I215">
        <v>16036.975768864504</v>
      </c>
      <c r="J215">
        <v>1678.0242311354959</v>
      </c>
      <c r="K215">
        <f t="shared" si="14"/>
        <v>742524.2291444873</v>
      </c>
    </row>
    <row r="216" spans="1:11" x14ac:dyDescent="0.2">
      <c r="A216" s="22">
        <v>214</v>
      </c>
      <c r="B216" s="22">
        <f t="shared" si="15"/>
        <v>45796</v>
      </c>
      <c r="C216" s="22">
        <f t="shared" si="16"/>
        <v>9800344</v>
      </c>
      <c r="D216" s="22">
        <f t="shared" si="17"/>
        <v>2097273616</v>
      </c>
      <c r="E216" s="22">
        <f t="shared" si="18"/>
        <v>448816553824</v>
      </c>
      <c r="F216" s="24">
        <v>20970</v>
      </c>
      <c r="H216">
        <v>187</v>
      </c>
      <c r="I216">
        <v>16247.926590059207</v>
      </c>
      <c r="J216">
        <v>1510.0734099407928</v>
      </c>
      <c r="K216">
        <f t="shared" si="14"/>
        <v>28207.478339975154</v>
      </c>
    </row>
    <row r="217" spans="1:11" x14ac:dyDescent="0.2">
      <c r="A217" s="22">
        <v>215</v>
      </c>
      <c r="B217" s="22">
        <f t="shared" si="15"/>
        <v>46225</v>
      </c>
      <c r="C217" s="22">
        <f t="shared" si="16"/>
        <v>9938375</v>
      </c>
      <c r="D217" s="22">
        <f t="shared" si="17"/>
        <v>2136750625</v>
      </c>
      <c r="E217" s="22">
        <f t="shared" si="18"/>
        <v>459401384375</v>
      </c>
      <c r="F217" s="24">
        <v>21486</v>
      </c>
      <c r="H217">
        <v>188</v>
      </c>
      <c r="I217">
        <v>16459.503498600821</v>
      </c>
      <c r="J217">
        <v>784.49650139917867</v>
      </c>
      <c r="K217">
        <f t="shared" si="14"/>
        <v>526461.85020880587</v>
      </c>
    </row>
    <row r="218" spans="1:11" x14ac:dyDescent="0.2">
      <c r="A218" s="22">
        <v>216</v>
      </c>
      <c r="B218" s="22">
        <f t="shared" si="15"/>
        <v>46656</v>
      </c>
      <c r="C218" s="22">
        <f t="shared" si="16"/>
        <v>10077696</v>
      </c>
      <c r="D218" s="22">
        <f t="shared" si="17"/>
        <v>2176782336</v>
      </c>
      <c r="E218" s="22">
        <f t="shared" si="18"/>
        <v>470184984576</v>
      </c>
      <c r="F218" s="24">
        <v>28027</v>
      </c>
      <c r="H218">
        <v>189</v>
      </c>
      <c r="I218">
        <v>16671.683477859358</v>
      </c>
      <c r="J218">
        <v>1067.3165221406416</v>
      </c>
      <c r="K218">
        <f t="shared" si="14"/>
        <v>79987.164132201535</v>
      </c>
    </row>
    <row r="219" spans="1:11" x14ac:dyDescent="0.2">
      <c r="A219" s="22">
        <v>217</v>
      </c>
      <c r="B219" s="22">
        <f t="shared" si="15"/>
        <v>47089</v>
      </c>
      <c r="C219" s="22">
        <f t="shared" si="16"/>
        <v>10218313</v>
      </c>
      <c r="D219" s="22">
        <f t="shared" si="17"/>
        <v>2217373921</v>
      </c>
      <c r="E219" s="22">
        <f t="shared" si="18"/>
        <v>481170140857</v>
      </c>
      <c r="F219" s="24">
        <v>20669</v>
      </c>
      <c r="H219">
        <v>190</v>
      </c>
      <c r="I219">
        <v>16884.443696232396</v>
      </c>
      <c r="J219">
        <v>758.55630376760382</v>
      </c>
      <c r="K219">
        <f t="shared" si="14"/>
        <v>95332.872449765986</v>
      </c>
    </row>
    <row r="220" spans="1:11" x14ac:dyDescent="0.2">
      <c r="A220" s="22">
        <v>218</v>
      </c>
      <c r="B220" s="22">
        <f t="shared" si="15"/>
        <v>47524</v>
      </c>
      <c r="C220" s="22">
        <f t="shared" si="16"/>
        <v>10360232</v>
      </c>
      <c r="D220" s="22">
        <f t="shared" si="17"/>
        <v>2258530576</v>
      </c>
      <c r="E220" s="22">
        <f t="shared" si="18"/>
        <v>492359665568</v>
      </c>
      <c r="F220" s="24">
        <v>20680</v>
      </c>
      <c r="H220">
        <v>191</v>
      </c>
      <c r="I220">
        <v>17097.761518912946</v>
      </c>
      <c r="J220">
        <v>500.23848108705351</v>
      </c>
      <c r="K220">
        <f t="shared" si="14"/>
        <v>66728.097514420224</v>
      </c>
    </row>
    <row r="221" spans="1:11" x14ac:dyDescent="0.2">
      <c r="A221" s="22">
        <v>219</v>
      </c>
      <c r="B221" s="22">
        <f t="shared" si="15"/>
        <v>47961</v>
      </c>
      <c r="C221" s="22">
        <f t="shared" si="16"/>
        <v>10503459</v>
      </c>
      <c r="D221" s="22">
        <f t="shared" si="17"/>
        <v>2300257521</v>
      </c>
      <c r="E221" s="22">
        <f t="shared" si="18"/>
        <v>503756397099</v>
      </c>
      <c r="F221" s="24">
        <v>22673</v>
      </c>
      <c r="H221">
        <v>192</v>
      </c>
      <c r="I221">
        <v>17311.614519657407</v>
      </c>
      <c r="J221">
        <v>4369.3854803425929</v>
      </c>
      <c r="K221">
        <f t="shared" si="14"/>
        <v>14970298.501848144</v>
      </c>
    </row>
    <row r="222" spans="1:11" x14ac:dyDescent="0.2">
      <c r="A222" s="22">
        <v>220</v>
      </c>
      <c r="B222" s="22">
        <f t="shared" si="15"/>
        <v>48400</v>
      </c>
      <c r="C222" s="22">
        <f t="shared" si="16"/>
        <v>10648000</v>
      </c>
      <c r="D222" s="22">
        <f t="shared" si="17"/>
        <v>2342560000</v>
      </c>
      <c r="E222" s="22">
        <f t="shared" si="18"/>
        <v>515363200000</v>
      </c>
      <c r="F222" s="24">
        <v>22519</v>
      </c>
      <c r="H222">
        <v>193</v>
      </c>
      <c r="I222">
        <v>17525.980492553677</v>
      </c>
      <c r="J222">
        <v>-406.98049255367732</v>
      </c>
      <c r="K222">
        <f t="shared" si="14"/>
        <v>22813671.907041334</v>
      </c>
    </row>
    <row r="223" spans="1:11" x14ac:dyDescent="0.2">
      <c r="A223" s="22">
        <v>221</v>
      </c>
      <c r="B223" s="22">
        <f t="shared" si="15"/>
        <v>48841</v>
      </c>
      <c r="C223" s="22">
        <f t="shared" si="16"/>
        <v>10793861</v>
      </c>
      <c r="D223" s="22">
        <f t="shared" si="17"/>
        <v>2385443281</v>
      </c>
      <c r="E223" s="22">
        <f t="shared" si="18"/>
        <v>527182965101</v>
      </c>
      <c r="F223" s="24">
        <v>22779</v>
      </c>
      <c r="H223">
        <v>194</v>
      </c>
      <c r="I223">
        <v>17740.837463788903</v>
      </c>
      <c r="J223">
        <v>-642.83746378890282</v>
      </c>
      <c r="K223">
        <f t="shared" si="14"/>
        <v>55628.510880253991</v>
      </c>
    </row>
    <row r="224" spans="1:11" x14ac:dyDescent="0.2">
      <c r="A224" s="22">
        <v>222</v>
      </c>
      <c r="B224" s="22">
        <f t="shared" si="15"/>
        <v>49284</v>
      </c>
      <c r="C224" s="22">
        <f t="shared" si="16"/>
        <v>10941048</v>
      </c>
      <c r="D224" s="22">
        <f t="shared" si="17"/>
        <v>2428912656</v>
      </c>
      <c r="E224" s="22">
        <f t="shared" si="18"/>
        <v>539218609632</v>
      </c>
      <c r="F224" s="24">
        <v>24137</v>
      </c>
      <c r="H224">
        <v>195</v>
      </c>
      <c r="I224">
        <v>17956.163703417682</v>
      </c>
      <c r="J224">
        <v>172.83629658231803</v>
      </c>
      <c r="K224">
        <f t="shared" ref="K224:K287" si="19">(J224-J223)^2</f>
        <v>665323.68335812783</v>
      </c>
    </row>
    <row r="225" spans="1:11" x14ac:dyDescent="0.2">
      <c r="A225" s="22">
        <v>223</v>
      </c>
      <c r="B225" s="22">
        <f t="shared" si="15"/>
        <v>49729</v>
      </c>
      <c r="C225" s="22">
        <f t="shared" si="16"/>
        <v>11089567</v>
      </c>
      <c r="D225" s="22">
        <f t="shared" si="17"/>
        <v>2472973441</v>
      </c>
      <c r="E225" s="22">
        <f t="shared" si="18"/>
        <v>551473077343</v>
      </c>
      <c r="F225" s="24">
        <v>23598</v>
      </c>
      <c r="H225">
        <v>196</v>
      </c>
      <c r="I225">
        <v>18171.937737129854</v>
      </c>
      <c r="J225">
        <v>-162.93773712985421</v>
      </c>
      <c r="K225">
        <f t="shared" si="19"/>
        <v>112744.20171534298</v>
      </c>
    </row>
    <row r="226" spans="1:11" x14ac:dyDescent="0.2">
      <c r="A226" s="22">
        <v>224</v>
      </c>
      <c r="B226" s="22">
        <f t="shared" si="15"/>
        <v>50176</v>
      </c>
      <c r="C226" s="22">
        <f t="shared" si="16"/>
        <v>11239424</v>
      </c>
      <c r="D226" s="22">
        <f t="shared" si="17"/>
        <v>2517630976</v>
      </c>
      <c r="E226" s="22">
        <f t="shared" si="18"/>
        <v>563949338624</v>
      </c>
      <c r="F226" s="24">
        <v>23051</v>
      </c>
      <c r="H226">
        <v>197</v>
      </c>
      <c r="I226">
        <v>18388.138358018547</v>
      </c>
      <c r="J226">
        <v>-381.13835801854657</v>
      </c>
      <c r="K226">
        <f t="shared" si="19"/>
        <v>47611.510956210848</v>
      </c>
    </row>
    <row r="227" spans="1:11" x14ac:dyDescent="0.2">
      <c r="A227" s="22">
        <v>225</v>
      </c>
      <c r="B227" s="22">
        <f t="shared" si="15"/>
        <v>50625</v>
      </c>
      <c r="C227" s="22">
        <f t="shared" si="16"/>
        <v>11390625</v>
      </c>
      <c r="D227" s="22">
        <f t="shared" si="17"/>
        <v>2562890625</v>
      </c>
      <c r="E227" s="22">
        <f t="shared" si="18"/>
        <v>576650390625</v>
      </c>
      <c r="F227" s="24">
        <v>23468</v>
      </c>
      <c r="H227">
        <v>198</v>
      </c>
      <c r="I227">
        <v>18604.744638348107</v>
      </c>
      <c r="J227">
        <v>642.2553616518926</v>
      </c>
      <c r="K227">
        <f t="shared" si="19"/>
        <v>1047334.7054608974</v>
      </c>
    </row>
    <row r="228" spans="1:11" x14ac:dyDescent="0.2">
      <c r="A228" s="22">
        <v>226</v>
      </c>
      <c r="B228" s="22">
        <f t="shared" si="15"/>
        <v>51076</v>
      </c>
      <c r="C228" s="22">
        <f t="shared" si="16"/>
        <v>11543176</v>
      </c>
      <c r="D228" s="22">
        <f t="shared" si="17"/>
        <v>2608757776</v>
      </c>
      <c r="E228" s="22">
        <f t="shared" si="18"/>
        <v>589579257376</v>
      </c>
      <c r="F228" s="24">
        <v>23602</v>
      </c>
      <c r="H228">
        <v>199</v>
      </c>
      <c r="I228">
        <v>18821.735941322215</v>
      </c>
      <c r="J228">
        <v>50.264058677785215</v>
      </c>
      <c r="K228">
        <f t="shared" si="19"/>
        <v>350453.70279698138</v>
      </c>
    </row>
    <row r="229" spans="1:11" x14ac:dyDescent="0.2">
      <c r="A229" s="22">
        <v>227</v>
      </c>
      <c r="B229" s="22">
        <f t="shared" si="15"/>
        <v>51529</v>
      </c>
      <c r="C229" s="22">
        <f t="shared" si="16"/>
        <v>11697083</v>
      </c>
      <c r="D229" s="22">
        <f t="shared" si="17"/>
        <v>2655237841</v>
      </c>
      <c r="E229" s="22">
        <f t="shared" si="18"/>
        <v>602738989907</v>
      </c>
      <c r="F229" s="24">
        <v>24296</v>
      </c>
      <c r="H229">
        <v>200</v>
      </c>
      <c r="I229">
        <v>19039.091932851527</v>
      </c>
      <c r="J229">
        <v>-704.09193285152651</v>
      </c>
      <c r="K229">
        <f t="shared" si="19"/>
        <v>569052.96195617097</v>
      </c>
    </row>
    <row r="230" spans="1:11" x14ac:dyDescent="0.2">
      <c r="A230" s="22">
        <v>228</v>
      </c>
      <c r="B230" s="22">
        <f t="shared" si="15"/>
        <v>51984</v>
      </c>
      <c r="C230" s="22">
        <f t="shared" si="16"/>
        <v>11852352</v>
      </c>
      <c r="D230" s="22">
        <f t="shared" si="17"/>
        <v>2702336256</v>
      </c>
      <c r="E230" s="22">
        <f t="shared" si="18"/>
        <v>616132666368</v>
      </c>
      <c r="F230" s="24">
        <v>32809</v>
      </c>
      <c r="H230">
        <v>201</v>
      </c>
      <c r="I230">
        <v>19256.792593322029</v>
      </c>
      <c r="J230">
        <v>-418.79259332202855</v>
      </c>
      <c r="K230">
        <f t="shared" si="19"/>
        <v>81395.713135967759</v>
      </c>
    </row>
    <row r="231" spans="1:11" x14ac:dyDescent="0.2">
      <c r="A231" s="22">
        <v>229</v>
      </c>
      <c r="B231" s="22">
        <f t="shared" si="15"/>
        <v>52441</v>
      </c>
      <c r="C231" s="22">
        <f t="shared" si="16"/>
        <v>12008989</v>
      </c>
      <c r="D231" s="22">
        <f t="shared" si="17"/>
        <v>2750058481</v>
      </c>
      <c r="E231" s="22">
        <f t="shared" si="18"/>
        <v>629763392149</v>
      </c>
      <c r="F231" s="24">
        <v>23746</v>
      </c>
      <c r="H231">
        <v>202</v>
      </c>
      <c r="I231">
        <v>19474.81822936282</v>
      </c>
      <c r="J231">
        <v>-676.81822936281969</v>
      </c>
      <c r="K231">
        <f t="shared" si="19"/>
        <v>66577.228854254819</v>
      </c>
    </row>
    <row r="232" spans="1:11" x14ac:dyDescent="0.2">
      <c r="A232" s="22">
        <v>230</v>
      </c>
      <c r="B232" s="22">
        <f t="shared" si="15"/>
        <v>52900</v>
      </c>
      <c r="C232" s="22">
        <f t="shared" si="16"/>
        <v>12167000</v>
      </c>
      <c r="D232" s="22">
        <f t="shared" si="17"/>
        <v>2798410000</v>
      </c>
      <c r="E232" s="22">
        <f t="shared" si="18"/>
        <v>643634300000</v>
      </c>
      <c r="F232" s="24">
        <v>24036</v>
      </c>
      <c r="H232">
        <v>203</v>
      </c>
      <c r="I232">
        <v>19693.149485613918</v>
      </c>
      <c r="J232">
        <v>-478.14948561391793</v>
      </c>
      <c r="K232">
        <f t="shared" si="19"/>
        <v>39469.269742766795</v>
      </c>
    </row>
    <row r="233" spans="1:11" x14ac:dyDescent="0.2">
      <c r="A233" s="22">
        <v>231</v>
      </c>
      <c r="B233" s="22">
        <f t="shared" si="15"/>
        <v>53361</v>
      </c>
      <c r="C233" s="22">
        <f t="shared" si="16"/>
        <v>12326391</v>
      </c>
      <c r="D233" s="22">
        <f t="shared" si="17"/>
        <v>2847396321</v>
      </c>
      <c r="E233" s="22">
        <f t="shared" si="18"/>
        <v>657748550151</v>
      </c>
      <c r="F233" s="24">
        <v>25487</v>
      </c>
      <c r="H233">
        <v>204</v>
      </c>
      <c r="I233">
        <v>19911.767356494638</v>
      </c>
      <c r="J233">
        <v>3915.2326435053619</v>
      </c>
      <c r="K233">
        <f t="shared" si="19"/>
        <v>19301806.532464657</v>
      </c>
    </row>
    <row r="234" spans="1:11" x14ac:dyDescent="0.2">
      <c r="A234" s="22">
        <v>232</v>
      </c>
      <c r="B234" s="22">
        <f t="shared" si="15"/>
        <v>53824</v>
      </c>
      <c r="C234" s="22">
        <f t="shared" si="16"/>
        <v>12487168</v>
      </c>
      <c r="D234" s="22">
        <f t="shared" si="17"/>
        <v>2897022976</v>
      </c>
      <c r="E234" s="22">
        <f t="shared" si="18"/>
        <v>672109330432</v>
      </c>
      <c r="F234" s="24">
        <v>25800</v>
      </c>
      <c r="H234">
        <v>205</v>
      </c>
      <c r="I234">
        <v>20130.653197971144</v>
      </c>
      <c r="J234">
        <v>-1192.6531979711435</v>
      </c>
      <c r="K234">
        <f t="shared" si="19"/>
        <v>26090497.76955615</v>
      </c>
    </row>
    <row r="235" spans="1:11" x14ac:dyDescent="0.2">
      <c r="A235" s="22">
        <v>233</v>
      </c>
      <c r="B235" s="22">
        <f t="shared" si="15"/>
        <v>54289</v>
      </c>
      <c r="C235" s="22">
        <f t="shared" si="16"/>
        <v>12649337</v>
      </c>
      <c r="D235" s="22">
        <f t="shared" si="17"/>
        <v>2947295521</v>
      </c>
      <c r="E235" s="22">
        <f t="shared" si="18"/>
        <v>686719856393</v>
      </c>
      <c r="F235" s="24">
        <v>26385</v>
      </c>
      <c r="H235">
        <v>206</v>
      </c>
      <c r="I235">
        <v>20349.788739324678</v>
      </c>
      <c r="J235">
        <v>-1332.7887393246783</v>
      </c>
      <c r="K235">
        <f t="shared" si="19"/>
        <v>19637.96995044826</v>
      </c>
    </row>
    <row r="236" spans="1:11" x14ac:dyDescent="0.2">
      <c r="A236" s="22">
        <v>234</v>
      </c>
      <c r="B236" s="22">
        <f t="shared" si="15"/>
        <v>54756</v>
      </c>
      <c r="C236" s="22">
        <f t="shared" si="16"/>
        <v>12812904</v>
      </c>
      <c r="D236" s="22">
        <f t="shared" si="17"/>
        <v>2998219536</v>
      </c>
      <c r="E236" s="22">
        <f t="shared" si="18"/>
        <v>701583371424</v>
      </c>
      <c r="F236" s="24">
        <v>27494</v>
      </c>
      <c r="H236">
        <v>207</v>
      </c>
      <c r="I236">
        <v>20569.156094919381</v>
      </c>
      <c r="J236">
        <v>19.843905080619152</v>
      </c>
      <c r="K236">
        <f t="shared" si="19"/>
        <v>1829615.0707108679</v>
      </c>
    </row>
    <row r="237" spans="1:11" x14ac:dyDescent="0.2">
      <c r="A237" s="22">
        <v>235</v>
      </c>
      <c r="B237" s="22">
        <f t="shared" si="15"/>
        <v>55225</v>
      </c>
      <c r="C237" s="22">
        <f t="shared" si="16"/>
        <v>12977875</v>
      </c>
      <c r="D237" s="22">
        <f t="shared" si="17"/>
        <v>3049800625</v>
      </c>
      <c r="E237" s="22">
        <f t="shared" si="18"/>
        <v>716703146875</v>
      </c>
      <c r="F237" s="24">
        <v>26684</v>
      </c>
      <c r="H237">
        <v>208</v>
      </c>
      <c r="I237">
        <v>20788.737775970527</v>
      </c>
      <c r="J237">
        <v>-430.73777597052685</v>
      </c>
      <c r="K237">
        <f t="shared" si="19"/>
        <v>203023.85129887666</v>
      </c>
    </row>
    <row r="238" spans="1:11" x14ac:dyDescent="0.2">
      <c r="A238" s="22">
        <v>236</v>
      </c>
      <c r="B238" s="22">
        <f t="shared" si="15"/>
        <v>55696</v>
      </c>
      <c r="C238" s="22">
        <f t="shared" si="16"/>
        <v>13144256</v>
      </c>
      <c r="D238" s="22">
        <f t="shared" si="17"/>
        <v>3102044416</v>
      </c>
      <c r="E238" s="22">
        <f t="shared" si="18"/>
        <v>732082482176</v>
      </c>
      <c r="F238" s="24">
        <v>25718</v>
      </c>
      <c r="H238">
        <v>209</v>
      </c>
      <c r="I238">
        <v>21008.516702312016</v>
      </c>
      <c r="J238">
        <v>-729.5167023120157</v>
      </c>
      <c r="K238">
        <f t="shared" si="19"/>
        <v>89268.846825772809</v>
      </c>
    </row>
    <row r="239" spans="1:11" x14ac:dyDescent="0.2">
      <c r="A239" s="22">
        <v>237</v>
      </c>
      <c r="B239" s="22">
        <f t="shared" si="15"/>
        <v>56169</v>
      </c>
      <c r="C239" s="22">
        <f t="shared" si="16"/>
        <v>13312053</v>
      </c>
      <c r="D239" s="22">
        <f t="shared" si="17"/>
        <v>3154956561</v>
      </c>
      <c r="E239" s="22">
        <f t="shared" si="18"/>
        <v>747724704957</v>
      </c>
      <c r="F239" s="24">
        <v>25996</v>
      </c>
      <c r="H239">
        <v>210</v>
      </c>
      <c r="I239">
        <v>21228.476214164773</v>
      </c>
      <c r="J239">
        <v>566.52378583522659</v>
      </c>
      <c r="K239">
        <f t="shared" si="19"/>
        <v>1679720.946916942</v>
      </c>
    </row>
    <row r="240" spans="1:11" x14ac:dyDescent="0.2">
      <c r="A240" s="22">
        <v>238</v>
      </c>
      <c r="B240" s="22">
        <f t="shared" si="15"/>
        <v>56644</v>
      </c>
      <c r="C240" s="22">
        <f t="shared" si="16"/>
        <v>13481272</v>
      </c>
      <c r="D240" s="22">
        <f t="shared" si="17"/>
        <v>3208542736</v>
      </c>
      <c r="E240" s="22">
        <f t="shared" si="18"/>
        <v>763633171168</v>
      </c>
      <c r="F240" s="24">
        <v>26803</v>
      </c>
      <c r="H240">
        <v>211</v>
      </c>
      <c r="I240">
        <v>21448.600083904566</v>
      </c>
      <c r="J240">
        <v>-123.60008390456642</v>
      </c>
      <c r="K240">
        <f t="shared" si="19"/>
        <v>476270.95558462676</v>
      </c>
    </row>
    <row r="241" spans="1:11" x14ac:dyDescent="0.2">
      <c r="A241" s="22">
        <v>239</v>
      </c>
      <c r="B241" s="22">
        <f t="shared" si="15"/>
        <v>57121</v>
      </c>
      <c r="C241" s="22">
        <f t="shared" si="16"/>
        <v>13651919</v>
      </c>
      <c r="D241" s="22">
        <f t="shared" si="17"/>
        <v>3262808641</v>
      </c>
      <c r="E241" s="22">
        <f t="shared" si="18"/>
        <v>779811265199</v>
      </c>
      <c r="F241" s="24">
        <v>27448</v>
      </c>
      <c r="H241">
        <v>212</v>
      </c>
      <c r="I241">
        <v>21668.872527829968</v>
      </c>
      <c r="J241">
        <v>-915.87252782996802</v>
      </c>
      <c r="K241">
        <f t="shared" si="19"/>
        <v>627695.62540352868</v>
      </c>
    </row>
    <row r="242" spans="1:11" x14ac:dyDescent="0.2">
      <c r="A242" s="22">
        <v>240</v>
      </c>
      <c r="B242" s="22">
        <f t="shared" si="15"/>
        <v>57600</v>
      </c>
      <c r="C242" s="22">
        <f t="shared" si="16"/>
        <v>13824000</v>
      </c>
      <c r="D242" s="22">
        <f t="shared" si="17"/>
        <v>3317760000</v>
      </c>
      <c r="E242" s="22">
        <f t="shared" si="18"/>
        <v>796262400000</v>
      </c>
      <c r="F242" s="24">
        <v>36450</v>
      </c>
      <c r="H242">
        <v>213</v>
      </c>
      <c r="I242">
        <v>21889.278217930339</v>
      </c>
      <c r="J242">
        <v>-890.27821793033945</v>
      </c>
      <c r="K242">
        <f t="shared" si="19"/>
        <v>655.06869923822501</v>
      </c>
    </row>
    <row r="243" spans="1:11" x14ac:dyDescent="0.2">
      <c r="A243" s="22">
        <v>241</v>
      </c>
      <c r="B243" s="22">
        <f t="shared" si="15"/>
        <v>58081</v>
      </c>
      <c r="C243" s="22">
        <f t="shared" si="16"/>
        <v>13997521</v>
      </c>
      <c r="D243" s="22">
        <f t="shared" si="17"/>
        <v>3373402561</v>
      </c>
      <c r="E243" s="22">
        <f t="shared" si="18"/>
        <v>812990017201</v>
      </c>
      <c r="F243" s="24">
        <v>26840</v>
      </c>
      <c r="H243">
        <v>214</v>
      </c>
      <c r="I243">
        <v>22109.80229365376</v>
      </c>
      <c r="J243">
        <v>-1139.80229365376</v>
      </c>
      <c r="K243">
        <f t="shared" si="19"/>
        <v>62262.264365627307</v>
      </c>
    </row>
    <row r="244" spans="1:11" x14ac:dyDescent="0.2">
      <c r="A244" s="22">
        <v>242</v>
      </c>
      <c r="B244" s="22">
        <f t="shared" si="15"/>
        <v>58564</v>
      </c>
      <c r="C244" s="22">
        <f t="shared" si="16"/>
        <v>14172488</v>
      </c>
      <c r="D244" s="22">
        <f t="shared" si="17"/>
        <v>3429742096</v>
      </c>
      <c r="E244" s="22">
        <f t="shared" si="18"/>
        <v>829997587232</v>
      </c>
      <c r="F244" s="24">
        <v>26620</v>
      </c>
      <c r="H244">
        <v>215</v>
      </c>
      <c r="I244">
        <v>22330.430373675044</v>
      </c>
      <c r="J244">
        <v>-844.43037367504439</v>
      </c>
      <c r="K244">
        <f t="shared" si="19"/>
        <v>87244.571111912766</v>
      </c>
    </row>
    <row r="245" spans="1:11" x14ac:dyDescent="0.2">
      <c r="A245" s="22">
        <v>243</v>
      </c>
      <c r="B245" s="22">
        <f t="shared" si="15"/>
        <v>59049</v>
      </c>
      <c r="C245" s="22">
        <f t="shared" si="16"/>
        <v>14348907</v>
      </c>
      <c r="D245" s="22">
        <f t="shared" si="17"/>
        <v>3486784401</v>
      </c>
      <c r="E245" s="22">
        <f t="shared" si="18"/>
        <v>847288609443</v>
      </c>
      <c r="F245" s="24">
        <v>28693</v>
      </c>
      <c r="H245">
        <v>216</v>
      </c>
      <c r="I245">
        <v>22551.148567663651</v>
      </c>
      <c r="J245">
        <v>5475.8514323363488</v>
      </c>
      <c r="K245">
        <f t="shared" si="19"/>
        <v>39945962.107398637</v>
      </c>
    </row>
    <row r="246" spans="1:11" x14ac:dyDescent="0.2">
      <c r="A246" s="22">
        <v>244</v>
      </c>
      <c r="B246" s="22">
        <f t="shared" si="15"/>
        <v>59536</v>
      </c>
      <c r="C246" s="22">
        <f t="shared" si="16"/>
        <v>14526784</v>
      </c>
      <c r="D246" s="22">
        <f t="shared" si="17"/>
        <v>3544535296</v>
      </c>
      <c r="E246" s="22">
        <f t="shared" si="18"/>
        <v>864866612224</v>
      </c>
      <c r="F246" s="24">
        <v>30026</v>
      </c>
      <c r="H246">
        <v>217</v>
      </c>
      <c r="I246">
        <v>22771.943488051817</v>
      </c>
      <c r="J246">
        <v>-2102.9434880518165</v>
      </c>
      <c r="K246">
        <f t="shared" si="19"/>
        <v>57438132.445301458</v>
      </c>
    </row>
    <row r="247" spans="1:11" x14ac:dyDescent="0.2">
      <c r="A247" s="22">
        <v>245</v>
      </c>
      <c r="B247" s="22">
        <f t="shared" si="15"/>
        <v>60025</v>
      </c>
      <c r="C247" s="22">
        <f t="shared" si="16"/>
        <v>14706125</v>
      </c>
      <c r="D247" s="22">
        <f t="shared" si="17"/>
        <v>3603000625</v>
      </c>
      <c r="E247" s="22">
        <f t="shared" si="18"/>
        <v>882735153125</v>
      </c>
      <c r="F247" s="24">
        <v>29723</v>
      </c>
      <c r="H247">
        <v>218</v>
      </c>
      <c r="I247">
        <v>22992.802261802324</v>
      </c>
      <c r="J247">
        <v>-2312.8022618023242</v>
      </c>
      <c r="K247">
        <f t="shared" si="19"/>
        <v>44040.704920066768</v>
      </c>
    </row>
    <row r="248" spans="1:11" x14ac:dyDescent="0.2">
      <c r="A248" s="22">
        <v>246</v>
      </c>
      <c r="B248" s="22">
        <f t="shared" si="15"/>
        <v>60516</v>
      </c>
      <c r="C248" s="22">
        <f t="shared" si="16"/>
        <v>14886936</v>
      </c>
      <c r="D248" s="22">
        <f t="shared" si="17"/>
        <v>3662186256</v>
      </c>
      <c r="E248" s="22">
        <f t="shared" si="18"/>
        <v>900897818976</v>
      </c>
      <c r="F248" s="24">
        <v>30986</v>
      </c>
      <c r="H248">
        <v>219</v>
      </c>
      <c r="I248">
        <v>23213.712542176501</v>
      </c>
      <c r="J248">
        <v>-540.7125421765013</v>
      </c>
      <c r="K248">
        <f t="shared" si="19"/>
        <v>3140301.9744035276</v>
      </c>
    </row>
    <row r="249" spans="1:11" x14ac:dyDescent="0.2">
      <c r="A249" s="22">
        <v>247</v>
      </c>
      <c r="B249" s="22">
        <f t="shared" si="15"/>
        <v>61009</v>
      </c>
      <c r="C249" s="22">
        <f t="shared" si="16"/>
        <v>15069223</v>
      </c>
      <c r="D249" s="22">
        <f t="shared" si="17"/>
        <v>3722098081</v>
      </c>
      <c r="E249" s="22">
        <f t="shared" si="18"/>
        <v>919358226007</v>
      </c>
      <c r="F249" s="24">
        <v>30229</v>
      </c>
      <c r="H249">
        <v>220</v>
      </c>
      <c r="I249">
        <v>23434.662520502374</v>
      </c>
      <c r="J249">
        <v>-915.66252050237381</v>
      </c>
      <c r="K249">
        <f t="shared" si="19"/>
        <v>140587.48624657225</v>
      </c>
    </row>
    <row r="250" spans="1:11" x14ac:dyDescent="0.2">
      <c r="A250" s="22">
        <v>248</v>
      </c>
      <c r="B250" s="22">
        <f t="shared" si="15"/>
        <v>61504</v>
      </c>
      <c r="C250" s="22">
        <f t="shared" si="16"/>
        <v>15252992</v>
      </c>
      <c r="D250" s="22">
        <f t="shared" si="17"/>
        <v>3782742016</v>
      </c>
      <c r="E250" s="22">
        <f t="shared" si="18"/>
        <v>938120019968</v>
      </c>
      <c r="F250" s="24">
        <v>29226</v>
      </c>
      <c r="H250">
        <v>221</v>
      </c>
      <c r="I250">
        <v>23655.64093794232</v>
      </c>
      <c r="J250">
        <v>-876.64093794232031</v>
      </c>
      <c r="K250">
        <f t="shared" si="19"/>
        <v>1522.6839054910718</v>
      </c>
    </row>
    <row r="251" spans="1:11" x14ac:dyDescent="0.2">
      <c r="A251" s="22">
        <v>249</v>
      </c>
      <c r="B251" s="22">
        <f t="shared" si="15"/>
        <v>62001</v>
      </c>
      <c r="C251" s="22">
        <f t="shared" si="16"/>
        <v>15438249</v>
      </c>
      <c r="D251" s="22">
        <f t="shared" si="17"/>
        <v>3844124001</v>
      </c>
      <c r="E251" s="22">
        <f t="shared" si="18"/>
        <v>957186876249</v>
      </c>
      <c r="F251" s="24">
        <v>29346</v>
      </c>
      <c r="H251">
        <v>222</v>
      </c>
      <c r="I251">
        <v>23876.637097261439</v>
      </c>
      <c r="J251">
        <v>260.36290273856139</v>
      </c>
      <c r="K251">
        <f t="shared" si="19"/>
        <v>1292777.7337230758</v>
      </c>
    </row>
    <row r="252" spans="1:11" x14ac:dyDescent="0.2">
      <c r="A252" s="22">
        <v>250</v>
      </c>
      <c r="B252" s="22">
        <f t="shared" si="15"/>
        <v>62500</v>
      </c>
      <c r="C252" s="22">
        <f t="shared" si="16"/>
        <v>15625000</v>
      </c>
      <c r="D252" s="22">
        <f t="shared" si="17"/>
        <v>3906250000</v>
      </c>
      <c r="E252" s="22">
        <f t="shared" si="18"/>
        <v>976562500000</v>
      </c>
      <c r="F252" s="24">
        <v>30069</v>
      </c>
      <c r="H252">
        <v>223</v>
      </c>
      <c r="I252">
        <v>24097.640874595112</v>
      </c>
      <c r="J252">
        <v>-499.64087459511211</v>
      </c>
      <c r="K252">
        <f t="shared" si="19"/>
        <v>577605.74156145193</v>
      </c>
    </row>
    <row r="253" spans="1:11" x14ac:dyDescent="0.2">
      <c r="A253" s="22">
        <v>251</v>
      </c>
      <c r="B253" s="22">
        <f t="shared" si="15"/>
        <v>63001</v>
      </c>
      <c r="C253" s="22">
        <f t="shared" si="16"/>
        <v>15813251</v>
      </c>
      <c r="D253" s="22">
        <f t="shared" si="17"/>
        <v>3969126001</v>
      </c>
      <c r="E253" s="22">
        <f t="shared" si="18"/>
        <v>996250626251</v>
      </c>
      <c r="F253" s="24">
        <v>30290</v>
      </c>
      <c r="H253">
        <v>224</v>
      </c>
      <c r="I253">
        <v>24318.642731217296</v>
      </c>
      <c r="J253">
        <v>-1267.6427312172964</v>
      </c>
      <c r="K253">
        <f t="shared" si="19"/>
        <v>589826.85177512211</v>
      </c>
    </row>
    <row r="254" spans="1:11" x14ac:dyDescent="0.2">
      <c r="A254" s="22">
        <v>252</v>
      </c>
      <c r="B254" s="22">
        <f t="shared" si="15"/>
        <v>63504</v>
      </c>
      <c r="C254" s="22">
        <f t="shared" si="16"/>
        <v>16003008</v>
      </c>
      <c r="D254" s="22">
        <f t="shared" si="17"/>
        <v>4032758016</v>
      </c>
      <c r="E254" s="22">
        <f t="shared" si="18"/>
        <v>1016255020032</v>
      </c>
      <c r="F254" s="24">
        <v>39648</v>
      </c>
      <c r="H254">
        <v>225</v>
      </c>
      <c r="I254">
        <v>24539.633725308253</v>
      </c>
      <c r="J254">
        <v>-1071.6337253082529</v>
      </c>
      <c r="K254">
        <f t="shared" si="19"/>
        <v>38419.530397451439</v>
      </c>
    </row>
    <row r="255" spans="1:11" x14ac:dyDescent="0.2">
      <c r="A255" s="22">
        <v>253</v>
      </c>
      <c r="B255" s="22">
        <f t="shared" si="15"/>
        <v>64009</v>
      </c>
      <c r="C255" s="22">
        <f t="shared" si="16"/>
        <v>16194277</v>
      </c>
      <c r="D255" s="22">
        <f t="shared" si="17"/>
        <v>4097152081</v>
      </c>
      <c r="E255" s="22">
        <f t="shared" si="18"/>
        <v>1036579476493</v>
      </c>
      <c r="F255" s="24">
        <v>29535</v>
      </c>
      <c r="H255">
        <v>226</v>
      </c>
      <c r="I255">
        <v>24760.605523722748</v>
      </c>
      <c r="J255">
        <v>-1158.6055237227483</v>
      </c>
      <c r="K255">
        <f t="shared" si="19"/>
        <v>7564.0937194516291</v>
      </c>
    </row>
    <row r="256" spans="1:11" x14ac:dyDescent="0.2">
      <c r="A256" s="22">
        <v>254</v>
      </c>
      <c r="B256" s="22">
        <f t="shared" si="15"/>
        <v>64516</v>
      </c>
      <c r="C256" s="22">
        <f t="shared" si="16"/>
        <v>16387064</v>
      </c>
      <c r="D256" s="22">
        <f t="shared" si="17"/>
        <v>4162314256</v>
      </c>
      <c r="E256" s="22">
        <f t="shared" si="18"/>
        <v>1057227821024</v>
      </c>
      <c r="F256" s="24">
        <v>29255</v>
      </c>
      <c r="H256">
        <v>227</v>
      </c>
      <c r="I256">
        <v>24981.550413757781</v>
      </c>
      <c r="J256">
        <v>-685.55041375778092</v>
      </c>
      <c r="K256">
        <f t="shared" si="19"/>
        <v>223781.13706396741</v>
      </c>
    </row>
    <row r="257" spans="1:11" x14ac:dyDescent="0.2">
      <c r="A257" s="22">
        <v>255</v>
      </c>
      <c r="B257" s="22">
        <f t="shared" si="15"/>
        <v>65025</v>
      </c>
      <c r="C257" s="22">
        <f t="shared" si="16"/>
        <v>16581375</v>
      </c>
      <c r="D257" s="22">
        <f t="shared" si="17"/>
        <v>4228250625</v>
      </c>
      <c r="E257" s="22">
        <f t="shared" si="18"/>
        <v>1078203909375</v>
      </c>
      <c r="F257" s="24">
        <v>31486</v>
      </c>
      <c r="H257">
        <v>228</v>
      </c>
      <c r="I257">
        <v>25202.461314920685</v>
      </c>
      <c r="J257">
        <v>7606.5386850793147</v>
      </c>
      <c r="K257">
        <f t="shared" si="19"/>
        <v>68758741.623052999</v>
      </c>
    </row>
    <row r="258" spans="1:11" x14ac:dyDescent="0.2">
      <c r="A258" s="22">
        <v>256</v>
      </c>
      <c r="B258" s="22">
        <f t="shared" si="15"/>
        <v>65536</v>
      </c>
      <c r="C258" s="22">
        <f t="shared" si="16"/>
        <v>16777216</v>
      </c>
      <c r="D258" s="22">
        <f t="shared" si="17"/>
        <v>4294967296</v>
      </c>
      <c r="E258" s="22">
        <f t="shared" si="18"/>
        <v>1099511627776</v>
      </c>
      <c r="F258" s="24">
        <v>32947</v>
      </c>
      <c r="H258">
        <v>229</v>
      </c>
      <c r="I258">
        <v>25423.331790697113</v>
      </c>
      <c r="J258">
        <v>-1677.3317906971133</v>
      </c>
      <c r="K258">
        <f t="shared" si="19"/>
        <v>86190251.010993242</v>
      </c>
    </row>
    <row r="259" spans="1:11" x14ac:dyDescent="0.2">
      <c r="A259" s="22">
        <v>257</v>
      </c>
      <c r="B259" s="22">
        <f t="shared" si="15"/>
        <v>66049</v>
      </c>
      <c r="C259" s="22">
        <f t="shared" si="16"/>
        <v>16974593</v>
      </c>
      <c r="D259" s="22">
        <f t="shared" si="17"/>
        <v>4362470401</v>
      </c>
      <c r="E259" s="22">
        <f t="shared" si="18"/>
        <v>1121154893057</v>
      </c>
      <c r="F259" s="24">
        <v>32272</v>
      </c>
      <c r="H259">
        <v>230</v>
      </c>
      <c r="I259">
        <v>25644.156060318986</v>
      </c>
      <c r="J259">
        <v>-1608.1560603189864</v>
      </c>
      <c r="K259">
        <f t="shared" si="19"/>
        <v>4785.2816733473092</v>
      </c>
    </row>
    <row r="260" spans="1:11" x14ac:dyDescent="0.2">
      <c r="A260" s="22">
        <v>258</v>
      </c>
      <c r="B260" s="22">
        <f t="shared" ref="B260:B323" si="20">A260^2</f>
        <v>66564</v>
      </c>
      <c r="C260" s="22">
        <f t="shared" ref="C260:C323" si="21">A260^3</f>
        <v>17173512</v>
      </c>
      <c r="D260" s="22">
        <f t="shared" ref="D260:D323" si="22">A260^4</f>
        <v>4430766096</v>
      </c>
      <c r="E260" s="22">
        <f t="shared" ref="E260:E323" si="23">A260^5</f>
        <v>1143137652768</v>
      </c>
      <c r="F260" s="24">
        <v>33726</v>
      </c>
      <c r="H260">
        <v>231</v>
      </c>
      <c r="I260">
        <v>25864.929010532367</v>
      </c>
      <c r="J260">
        <v>-377.9290105323671</v>
      </c>
      <c r="K260">
        <f t="shared" si="19"/>
        <v>1513458.5940266892</v>
      </c>
    </row>
    <row r="261" spans="1:11" x14ac:dyDescent="0.2">
      <c r="A261" s="22">
        <v>259</v>
      </c>
      <c r="B261" s="22">
        <f t="shared" si="20"/>
        <v>67081</v>
      </c>
      <c r="C261" s="22">
        <f t="shared" si="21"/>
        <v>17373979</v>
      </c>
      <c r="D261" s="22">
        <f t="shared" si="22"/>
        <v>4499860561</v>
      </c>
      <c r="E261" s="22">
        <f t="shared" si="23"/>
        <v>1165463885299</v>
      </c>
      <c r="F261" s="24">
        <v>32515</v>
      </c>
      <c r="H261">
        <v>232</v>
      </c>
      <c r="I261">
        <v>26085.64620736576</v>
      </c>
      <c r="J261">
        <v>-285.64620736576035</v>
      </c>
      <c r="K261">
        <f t="shared" si="19"/>
        <v>8516.1157602866861</v>
      </c>
    </row>
    <row r="262" spans="1:11" x14ac:dyDescent="0.2">
      <c r="A262" s="22">
        <v>260</v>
      </c>
      <c r="B262" s="22">
        <f t="shared" si="20"/>
        <v>67600</v>
      </c>
      <c r="C262" s="22">
        <f t="shared" si="21"/>
        <v>17576000</v>
      </c>
      <c r="D262" s="22">
        <f t="shared" si="22"/>
        <v>4569760000</v>
      </c>
      <c r="E262" s="22">
        <f t="shared" si="23"/>
        <v>1188137600000</v>
      </c>
      <c r="F262" s="24">
        <v>30763</v>
      </c>
      <c r="H262">
        <v>233</v>
      </c>
      <c r="I262">
        <v>26306.303907897411</v>
      </c>
      <c r="J262">
        <v>78.696092102589319</v>
      </c>
      <c r="K262">
        <f t="shared" si="19"/>
        <v>132745.31118188458</v>
      </c>
    </row>
    <row r="263" spans="1:11" x14ac:dyDescent="0.2">
      <c r="A263" s="22">
        <v>261</v>
      </c>
      <c r="B263" s="22">
        <f t="shared" si="20"/>
        <v>68121</v>
      </c>
      <c r="C263" s="22">
        <f t="shared" si="21"/>
        <v>17779581</v>
      </c>
      <c r="D263" s="22">
        <f t="shared" si="22"/>
        <v>4640470641</v>
      </c>
      <c r="E263" s="22">
        <f t="shared" si="23"/>
        <v>1211162837301</v>
      </c>
      <c r="F263" s="24">
        <v>31929</v>
      </c>
      <c r="H263">
        <v>234</v>
      </c>
      <c r="I263">
        <v>26526.899072024069</v>
      </c>
      <c r="J263">
        <v>967.10092797593097</v>
      </c>
      <c r="K263">
        <f t="shared" si="19"/>
        <v>789263.15240313916</v>
      </c>
    </row>
    <row r="264" spans="1:11" x14ac:dyDescent="0.2">
      <c r="A264" s="22">
        <v>262</v>
      </c>
      <c r="B264" s="22">
        <f t="shared" si="20"/>
        <v>68644</v>
      </c>
      <c r="C264" s="22">
        <f t="shared" si="21"/>
        <v>17984728</v>
      </c>
      <c r="D264" s="22">
        <f t="shared" si="22"/>
        <v>4711998736</v>
      </c>
      <c r="E264" s="22">
        <f t="shared" si="23"/>
        <v>1234543668832</v>
      </c>
      <c r="F264" s="24">
        <v>32439</v>
      </c>
      <c r="H264">
        <v>235</v>
      </c>
      <c r="I264">
        <v>26747.429374228479</v>
      </c>
      <c r="J264">
        <v>-63.429374228478991</v>
      </c>
      <c r="K264">
        <f t="shared" si="19"/>
        <v>1061992.7037615124</v>
      </c>
    </row>
    <row r="265" spans="1:11" x14ac:dyDescent="0.2">
      <c r="A265" s="22">
        <v>263</v>
      </c>
      <c r="B265" s="22">
        <f t="shared" si="20"/>
        <v>69169</v>
      </c>
      <c r="C265" s="22">
        <f t="shared" si="21"/>
        <v>18191447</v>
      </c>
      <c r="D265" s="22">
        <f t="shared" si="22"/>
        <v>4784350561</v>
      </c>
      <c r="E265" s="22">
        <f t="shared" si="23"/>
        <v>1258284197543</v>
      </c>
      <c r="F265" s="24">
        <v>32546</v>
      </c>
      <c r="H265">
        <v>236</v>
      </c>
      <c r="I265">
        <v>26967.893215347343</v>
      </c>
      <c r="J265">
        <v>-1249.8932153473434</v>
      </c>
      <c r="K265">
        <f t="shared" si="19"/>
        <v>1407696.4462825297</v>
      </c>
    </row>
    <row r="266" spans="1:11" x14ac:dyDescent="0.2">
      <c r="A266" s="22">
        <v>264</v>
      </c>
      <c r="B266" s="22">
        <f t="shared" si="20"/>
        <v>69696</v>
      </c>
      <c r="C266" s="22">
        <f t="shared" si="21"/>
        <v>18399744</v>
      </c>
      <c r="D266" s="22">
        <f t="shared" si="22"/>
        <v>4857532416</v>
      </c>
      <c r="E266" s="22">
        <f t="shared" si="23"/>
        <v>1282388557824</v>
      </c>
      <c r="F266" s="24">
        <v>42136</v>
      </c>
      <c r="H266">
        <v>237</v>
      </c>
      <c r="I266">
        <v>27188.289734339487</v>
      </c>
      <c r="J266">
        <v>-1192.289734339487</v>
      </c>
      <c r="K266">
        <f t="shared" si="19"/>
        <v>3318.1610242224633</v>
      </c>
    </row>
    <row r="267" spans="1:11" x14ac:dyDescent="0.2">
      <c r="A267" s="22">
        <v>265</v>
      </c>
      <c r="B267" s="22">
        <f t="shared" si="20"/>
        <v>70225</v>
      </c>
      <c r="C267" s="22">
        <f t="shared" si="21"/>
        <v>18609625</v>
      </c>
      <c r="D267" s="22">
        <f t="shared" si="22"/>
        <v>4931550625</v>
      </c>
      <c r="E267" s="22">
        <f t="shared" si="23"/>
        <v>1306860915625</v>
      </c>
      <c r="F267" s="24">
        <v>30929</v>
      </c>
      <c r="H267">
        <v>238</v>
      </c>
      <c r="I267">
        <v>27408.618820053816</v>
      </c>
      <c r="J267">
        <v>-605.61882005381631</v>
      </c>
      <c r="K267">
        <f t="shared" si="19"/>
        <v>344182.76166878483</v>
      </c>
    </row>
    <row r="268" spans="1:11" x14ac:dyDescent="0.2">
      <c r="A268" s="22">
        <v>266</v>
      </c>
      <c r="B268" s="22">
        <f t="shared" si="20"/>
        <v>70756</v>
      </c>
      <c r="C268" s="22">
        <f t="shared" si="21"/>
        <v>18821096</v>
      </c>
      <c r="D268" s="22">
        <f t="shared" si="22"/>
        <v>5006411536</v>
      </c>
      <c r="E268" s="22">
        <f t="shared" si="23"/>
        <v>1331705468576</v>
      </c>
      <c r="F268" s="24">
        <v>31325</v>
      </c>
      <c r="H268">
        <v>239</v>
      </c>
      <c r="I268">
        <v>27628.881122997118</v>
      </c>
      <c r="J268">
        <v>-180.88112299711793</v>
      </c>
      <c r="K268">
        <f t="shared" si="19"/>
        <v>180402.11130102767</v>
      </c>
    </row>
    <row r="269" spans="1:11" x14ac:dyDescent="0.2">
      <c r="A269" s="22">
        <v>267</v>
      </c>
      <c r="B269" s="22">
        <f t="shared" si="20"/>
        <v>71289</v>
      </c>
      <c r="C269" s="22">
        <f t="shared" si="21"/>
        <v>19034163</v>
      </c>
      <c r="D269" s="22">
        <f t="shared" si="22"/>
        <v>5082121521</v>
      </c>
      <c r="E269" s="22">
        <f t="shared" si="23"/>
        <v>1356926446107</v>
      </c>
      <c r="F269" s="24">
        <v>32642</v>
      </c>
      <c r="H269">
        <v>240</v>
      </c>
      <c r="I269">
        <v>27849.078067102106</v>
      </c>
      <c r="J269">
        <v>8600.9219328978943</v>
      </c>
      <c r="K269">
        <f t="shared" si="19"/>
        <v>77120064.91252698</v>
      </c>
    </row>
    <row r="270" spans="1:11" x14ac:dyDescent="0.2">
      <c r="A270" s="22">
        <v>268</v>
      </c>
      <c r="B270" s="22">
        <f t="shared" si="20"/>
        <v>71824</v>
      </c>
      <c r="C270" s="22">
        <f t="shared" si="21"/>
        <v>19248832</v>
      </c>
      <c r="D270" s="22">
        <f t="shared" si="22"/>
        <v>5158686976</v>
      </c>
      <c r="E270" s="22">
        <f t="shared" si="23"/>
        <v>1382528109568</v>
      </c>
      <c r="F270" s="24">
        <v>34377</v>
      </c>
      <c r="H270">
        <v>241</v>
      </c>
      <c r="I270">
        <v>28069.211861495525</v>
      </c>
      <c r="J270">
        <v>-1229.2118614955252</v>
      </c>
      <c r="K270">
        <f t="shared" si="19"/>
        <v>96631530.415675566</v>
      </c>
    </row>
    <row r="271" spans="1:11" x14ac:dyDescent="0.2">
      <c r="A271" s="22">
        <v>269</v>
      </c>
      <c r="B271" s="22">
        <f t="shared" si="20"/>
        <v>72361</v>
      </c>
      <c r="C271" s="22">
        <f t="shared" si="21"/>
        <v>19465109</v>
      </c>
      <c r="D271" s="22">
        <f t="shared" si="22"/>
        <v>5236114321</v>
      </c>
      <c r="E271" s="22">
        <f t="shared" si="23"/>
        <v>1408514752349</v>
      </c>
      <c r="F271" s="24">
        <v>34380</v>
      </c>
      <c r="H271">
        <v>242</v>
      </c>
      <c r="I271">
        <v>28289.285512265909</v>
      </c>
      <c r="J271">
        <v>-1669.2855122659093</v>
      </c>
      <c r="K271">
        <f t="shared" si="19"/>
        <v>193664.818102374</v>
      </c>
    </row>
    <row r="272" spans="1:11" x14ac:dyDescent="0.2">
      <c r="A272" s="22">
        <v>270</v>
      </c>
      <c r="B272" s="22">
        <f t="shared" si="20"/>
        <v>72900</v>
      </c>
      <c r="C272" s="22">
        <f t="shared" si="21"/>
        <v>19683000</v>
      </c>
      <c r="D272" s="22">
        <f t="shared" si="22"/>
        <v>5314410000</v>
      </c>
      <c r="E272" s="22">
        <f t="shared" si="23"/>
        <v>1434890700000</v>
      </c>
      <c r="F272" s="24">
        <v>35395</v>
      </c>
      <c r="H272">
        <v>243</v>
      </c>
      <c r="I272">
        <v>28509.302834231654</v>
      </c>
      <c r="J272">
        <v>183.69716576834617</v>
      </c>
      <c r="K272">
        <f t="shared" si="19"/>
        <v>3433544.8050950016</v>
      </c>
    </row>
    <row r="273" spans="1:11" x14ac:dyDescent="0.2">
      <c r="A273" s="22">
        <v>271</v>
      </c>
      <c r="B273" s="22">
        <f t="shared" si="20"/>
        <v>73441</v>
      </c>
      <c r="C273" s="22">
        <f t="shared" si="21"/>
        <v>19902511</v>
      </c>
      <c r="D273" s="22">
        <f t="shared" si="22"/>
        <v>5393580481</v>
      </c>
      <c r="E273" s="22">
        <f t="shared" si="23"/>
        <v>1461660310351</v>
      </c>
      <c r="F273" s="24">
        <v>33901</v>
      </c>
      <c r="H273">
        <v>244</v>
      </c>
      <c r="I273">
        <v>28729.268462708991</v>
      </c>
      <c r="J273">
        <v>1296.7315372910089</v>
      </c>
      <c r="K273">
        <f t="shared" si="19"/>
        <v>1238845.5121908488</v>
      </c>
    </row>
    <row r="274" spans="1:11" x14ac:dyDescent="0.2">
      <c r="A274" s="22">
        <v>272</v>
      </c>
      <c r="B274" s="22">
        <f t="shared" si="20"/>
        <v>73984</v>
      </c>
      <c r="C274" s="22">
        <f t="shared" si="21"/>
        <v>20123648</v>
      </c>
      <c r="D274" s="22">
        <f t="shared" si="22"/>
        <v>5473632256</v>
      </c>
      <c r="E274" s="22">
        <f t="shared" si="23"/>
        <v>1488827973632</v>
      </c>
      <c r="F274" s="24">
        <v>32176</v>
      </c>
      <c r="H274">
        <v>245</v>
      </c>
      <c r="I274">
        <v>28949.187865279964</v>
      </c>
      <c r="J274">
        <v>773.81213472003583</v>
      </c>
      <c r="K274">
        <f t="shared" si="19"/>
        <v>273444.70158518339</v>
      </c>
    </row>
    <row r="275" spans="1:11" x14ac:dyDescent="0.2">
      <c r="A275" s="22">
        <v>273</v>
      </c>
      <c r="B275" s="22">
        <f t="shared" si="20"/>
        <v>74529</v>
      </c>
      <c r="C275" s="22">
        <f t="shared" si="21"/>
        <v>20346417</v>
      </c>
      <c r="D275" s="22">
        <f t="shared" si="22"/>
        <v>5554571841</v>
      </c>
      <c r="E275" s="22">
        <f t="shared" si="23"/>
        <v>1516398112593</v>
      </c>
      <c r="F275" s="24">
        <v>32911</v>
      </c>
      <c r="H275">
        <v>246</v>
      </c>
      <c r="I275">
        <v>29169.067353560444</v>
      </c>
      <c r="J275">
        <v>1816.9326464395563</v>
      </c>
      <c r="K275">
        <f t="shared" si="19"/>
        <v>1088100.4019699942</v>
      </c>
    </row>
    <row r="276" spans="1:11" x14ac:dyDescent="0.2">
      <c r="A276" s="22">
        <v>274</v>
      </c>
      <c r="B276" s="22">
        <f t="shared" si="20"/>
        <v>75076</v>
      </c>
      <c r="C276" s="22">
        <f t="shared" si="21"/>
        <v>20570824</v>
      </c>
      <c r="D276" s="22">
        <f t="shared" si="22"/>
        <v>5636405776</v>
      </c>
      <c r="E276" s="22">
        <f t="shared" si="23"/>
        <v>1544375182624</v>
      </c>
      <c r="F276" s="24">
        <v>33357</v>
      </c>
      <c r="H276">
        <v>247</v>
      </c>
      <c r="I276">
        <v>29388.914094967811</v>
      </c>
      <c r="J276">
        <v>840.08590503218875</v>
      </c>
      <c r="K276">
        <f t="shared" si="19"/>
        <v>954229.55619819229</v>
      </c>
    </row>
    <row r="277" spans="1:11" x14ac:dyDescent="0.2">
      <c r="A277" s="22">
        <v>275</v>
      </c>
      <c r="B277" s="22">
        <f t="shared" si="20"/>
        <v>75625</v>
      </c>
      <c r="C277" s="22">
        <f t="shared" si="21"/>
        <v>20796875</v>
      </c>
      <c r="D277" s="22">
        <f t="shared" si="22"/>
        <v>5719140625</v>
      </c>
      <c r="E277" s="22">
        <f t="shared" si="23"/>
        <v>1572763671875</v>
      </c>
      <c r="F277" s="24">
        <v>33347</v>
      </c>
      <c r="H277">
        <v>248</v>
      </c>
      <c r="I277">
        <v>29608.736124489355</v>
      </c>
      <c r="J277">
        <v>-382.73612448935455</v>
      </c>
      <c r="K277">
        <f t="shared" si="19"/>
        <v>1495293.7158831861</v>
      </c>
    </row>
    <row r="278" spans="1:11" x14ac:dyDescent="0.2">
      <c r="A278" s="22">
        <v>276</v>
      </c>
      <c r="B278" s="22">
        <f t="shared" si="20"/>
        <v>76176</v>
      </c>
      <c r="C278" s="22">
        <f t="shared" si="21"/>
        <v>21024576</v>
      </c>
      <c r="D278" s="22">
        <f t="shared" si="22"/>
        <v>5802782976</v>
      </c>
      <c r="E278" s="22">
        <f t="shared" si="23"/>
        <v>1601568101376</v>
      </c>
      <c r="F278" s="24">
        <v>43408</v>
      </c>
      <c r="H278">
        <v>249</v>
      </c>
      <c r="I278">
        <v>29828.542356449994</v>
      </c>
      <c r="J278">
        <v>-482.54235644999426</v>
      </c>
      <c r="K278">
        <f t="shared" si="19"/>
        <v>9961.283938181019</v>
      </c>
    </row>
    <row r="279" spans="1:11" x14ac:dyDescent="0.2">
      <c r="A279" s="22">
        <v>277</v>
      </c>
      <c r="B279" s="22">
        <f t="shared" si="20"/>
        <v>76729</v>
      </c>
      <c r="C279" s="22">
        <f t="shared" si="21"/>
        <v>21253933</v>
      </c>
      <c r="D279" s="22">
        <f t="shared" si="22"/>
        <v>5887339441</v>
      </c>
      <c r="E279" s="22">
        <f t="shared" si="23"/>
        <v>1630793025157</v>
      </c>
      <c r="F279" s="24">
        <v>32660</v>
      </c>
      <c r="H279">
        <v>250</v>
      </c>
      <c r="I279">
        <v>30048.342596280199</v>
      </c>
      <c r="J279">
        <v>20.657403719800641</v>
      </c>
      <c r="K279">
        <f t="shared" si="19"/>
        <v>253209.99863493911</v>
      </c>
    </row>
    <row r="280" spans="1:11" x14ac:dyDescent="0.2">
      <c r="A280" s="22">
        <v>278</v>
      </c>
      <c r="B280" s="22">
        <f t="shared" si="20"/>
        <v>77284</v>
      </c>
      <c r="C280" s="22">
        <f t="shared" si="21"/>
        <v>21484952</v>
      </c>
      <c r="D280" s="22">
        <f t="shared" si="22"/>
        <v>5972816656</v>
      </c>
      <c r="E280" s="22">
        <f t="shared" si="23"/>
        <v>1660443030368</v>
      </c>
      <c r="F280" s="24">
        <v>33873</v>
      </c>
      <c r="H280">
        <v>251</v>
      </c>
      <c r="I280">
        <v>30268.147552284165</v>
      </c>
      <c r="J280">
        <v>21.852447715835297</v>
      </c>
      <c r="K280">
        <f t="shared" si="19"/>
        <v>1.4281301524584782</v>
      </c>
    </row>
    <row r="281" spans="1:11" x14ac:dyDescent="0.2">
      <c r="A281" s="22">
        <v>279</v>
      </c>
      <c r="B281" s="22">
        <f t="shared" si="20"/>
        <v>77841</v>
      </c>
      <c r="C281" s="22">
        <f t="shared" si="21"/>
        <v>21717639</v>
      </c>
      <c r="D281" s="22">
        <f t="shared" si="22"/>
        <v>6059221281</v>
      </c>
      <c r="E281" s="22">
        <f t="shared" si="23"/>
        <v>1690522737399</v>
      </c>
      <c r="F281" s="24">
        <v>35501</v>
      </c>
      <c r="H281">
        <v>252</v>
      </c>
      <c r="I281">
        <v>30487.968847407523</v>
      </c>
      <c r="J281">
        <v>9160.0311525924772</v>
      </c>
      <c r="K281">
        <f t="shared" si="19"/>
        <v>83506310.042260945</v>
      </c>
    </row>
    <row r="282" spans="1:11" x14ac:dyDescent="0.2">
      <c r="A282" s="22">
        <v>280</v>
      </c>
      <c r="B282" s="22">
        <f t="shared" si="20"/>
        <v>78400</v>
      </c>
      <c r="C282" s="22">
        <f t="shared" si="21"/>
        <v>21952000</v>
      </c>
      <c r="D282" s="22">
        <f t="shared" si="22"/>
        <v>6146560000</v>
      </c>
      <c r="E282" s="22">
        <f t="shared" si="23"/>
        <v>1721036800000</v>
      </c>
      <c r="F282" s="24">
        <v>36497</v>
      </c>
      <c r="H282">
        <v>253</v>
      </c>
      <c r="I282">
        <v>30707.819031005594</v>
      </c>
      <c r="J282">
        <v>-1172.8190310055943</v>
      </c>
      <c r="K282">
        <f t="shared" si="19"/>
        <v>106767792.91668271</v>
      </c>
    </row>
    <row r="283" spans="1:11" x14ac:dyDescent="0.2">
      <c r="A283" s="22">
        <v>281</v>
      </c>
      <c r="B283" s="22">
        <f t="shared" si="20"/>
        <v>78961</v>
      </c>
      <c r="C283" s="22">
        <f t="shared" si="21"/>
        <v>22188041</v>
      </c>
      <c r="D283" s="22">
        <f t="shared" si="22"/>
        <v>6234839521</v>
      </c>
      <c r="E283" s="22">
        <f t="shared" si="23"/>
        <v>1751989905401</v>
      </c>
      <c r="F283" s="24">
        <v>37270</v>
      </c>
      <c r="H283">
        <v>254</v>
      </c>
      <c r="I283">
        <v>30927.711590611099</v>
      </c>
      <c r="J283">
        <v>-1672.7115906110994</v>
      </c>
      <c r="K283">
        <f t="shared" si="19"/>
        <v>249892.57114894345</v>
      </c>
    </row>
    <row r="284" spans="1:11" x14ac:dyDescent="0.2">
      <c r="A284" s="22">
        <v>282</v>
      </c>
      <c r="B284" s="22">
        <f t="shared" si="20"/>
        <v>79524</v>
      </c>
      <c r="C284" s="22">
        <f t="shared" si="21"/>
        <v>22425768</v>
      </c>
      <c r="D284" s="22">
        <f t="shared" si="22"/>
        <v>6324066576</v>
      </c>
      <c r="E284" s="22">
        <f t="shared" si="23"/>
        <v>1783386774432</v>
      </c>
      <c r="F284" s="24">
        <v>38447</v>
      </c>
      <c r="H284">
        <v>255</v>
      </c>
      <c r="I284">
        <v>31147.660963702278</v>
      </c>
      <c r="J284">
        <v>338.33903629772249</v>
      </c>
      <c r="K284">
        <f t="shared" si="19"/>
        <v>4044324.6239903653</v>
      </c>
    </row>
    <row r="285" spans="1:11" x14ac:dyDescent="0.2">
      <c r="A285" s="22">
        <v>283</v>
      </c>
      <c r="B285" s="22">
        <f t="shared" si="20"/>
        <v>80089</v>
      </c>
      <c r="C285" s="22">
        <f t="shared" si="21"/>
        <v>22665187</v>
      </c>
      <c r="D285" s="22">
        <f t="shared" si="22"/>
        <v>6414247921</v>
      </c>
      <c r="E285" s="22">
        <f t="shared" si="23"/>
        <v>1815232161643</v>
      </c>
      <c r="F285" s="24">
        <v>35888</v>
      </c>
      <c r="H285">
        <v>256</v>
      </c>
      <c r="I285">
        <v>31367.682549470963</v>
      </c>
      <c r="J285">
        <v>1579.3174505290372</v>
      </c>
      <c r="K285">
        <f t="shared" si="19"/>
        <v>1540027.4245880684</v>
      </c>
    </row>
    <row r="286" spans="1:11" x14ac:dyDescent="0.2">
      <c r="A286" s="22">
        <v>284</v>
      </c>
      <c r="B286" s="22">
        <f t="shared" si="20"/>
        <v>80656</v>
      </c>
      <c r="C286" s="22">
        <f t="shared" si="21"/>
        <v>22906304</v>
      </c>
      <c r="D286" s="22">
        <f t="shared" si="22"/>
        <v>6505390336</v>
      </c>
      <c r="E286" s="22">
        <f t="shared" si="23"/>
        <v>1847530855424</v>
      </c>
      <c r="F286" s="24">
        <v>35405</v>
      </c>
      <c r="H286">
        <v>257</v>
      </c>
      <c r="I286">
        <v>31587.792720590121</v>
      </c>
      <c r="J286">
        <v>684.20727940987854</v>
      </c>
      <c r="K286">
        <f t="shared" si="19"/>
        <v>801222.21844096947</v>
      </c>
    </row>
    <row r="287" spans="1:11" x14ac:dyDescent="0.2">
      <c r="A287" s="22">
        <v>285</v>
      </c>
      <c r="B287" s="22">
        <f t="shared" si="20"/>
        <v>81225</v>
      </c>
      <c r="C287" s="22">
        <f t="shared" si="21"/>
        <v>23149125</v>
      </c>
      <c r="D287" s="22">
        <f t="shared" si="22"/>
        <v>6597500625</v>
      </c>
      <c r="E287" s="22">
        <f t="shared" si="23"/>
        <v>1880287678125</v>
      </c>
      <c r="F287" s="24">
        <v>35843</v>
      </c>
      <c r="H287">
        <v>258</v>
      </c>
      <c r="I287">
        <v>31808.008834982407</v>
      </c>
      <c r="J287">
        <v>1917.9911650175927</v>
      </c>
      <c r="K287">
        <f t="shared" si="19"/>
        <v>1522222.6763852693</v>
      </c>
    </row>
    <row r="288" spans="1:11" x14ac:dyDescent="0.2">
      <c r="A288" s="22">
        <v>286</v>
      </c>
      <c r="B288" s="22">
        <f t="shared" si="20"/>
        <v>81796</v>
      </c>
      <c r="C288" s="22">
        <f t="shared" si="21"/>
        <v>23393656</v>
      </c>
      <c r="D288" s="22">
        <f t="shared" si="22"/>
        <v>6690585616</v>
      </c>
      <c r="E288" s="22">
        <f t="shared" si="23"/>
        <v>1913507486176</v>
      </c>
      <c r="F288" s="24">
        <v>35749</v>
      </c>
      <c r="H288">
        <v>259</v>
      </c>
      <c r="I288">
        <v>32028.349247587583</v>
      </c>
      <c r="J288">
        <v>486.65075241241721</v>
      </c>
      <c r="K288">
        <f t="shared" ref="K288:K351" si="24">(J288-J287)^2</f>
        <v>2048735.376756754</v>
      </c>
    </row>
    <row r="289" spans="1:11" x14ac:dyDescent="0.2">
      <c r="A289" s="22">
        <v>287</v>
      </c>
      <c r="B289" s="22">
        <f t="shared" si="20"/>
        <v>82369</v>
      </c>
      <c r="C289" s="22">
        <f t="shared" si="21"/>
        <v>23639903</v>
      </c>
      <c r="D289" s="22">
        <f t="shared" si="22"/>
        <v>6784652161</v>
      </c>
      <c r="E289" s="22">
        <f t="shared" si="23"/>
        <v>1947195170207</v>
      </c>
      <c r="F289" s="24">
        <v>36195</v>
      </c>
      <c r="H289">
        <v>260</v>
      </c>
      <c r="I289">
        <v>32248.833322130755</v>
      </c>
      <c r="J289">
        <v>-1485.8333221307548</v>
      </c>
      <c r="K289">
        <f t="shared" si="24"/>
        <v>3890693.4243264338</v>
      </c>
    </row>
    <row r="290" spans="1:11" x14ac:dyDescent="0.2">
      <c r="A290" s="22">
        <v>288</v>
      </c>
      <c r="B290" s="22">
        <f t="shared" si="20"/>
        <v>82944</v>
      </c>
      <c r="C290" s="22">
        <f t="shared" si="21"/>
        <v>23887872</v>
      </c>
      <c r="D290" s="22">
        <f t="shared" si="22"/>
        <v>6879707136</v>
      </c>
      <c r="E290" s="22">
        <f t="shared" si="23"/>
        <v>1981355655168</v>
      </c>
      <c r="F290" s="24">
        <v>47554</v>
      </c>
      <c r="H290">
        <v>261</v>
      </c>
      <c r="I290">
        <v>32469.481442890712</v>
      </c>
      <c r="J290">
        <v>-540.48144289071206</v>
      </c>
      <c r="K290">
        <f t="shared" si="24"/>
        <v>893690.17558268039</v>
      </c>
    </row>
    <row r="291" spans="1:11" x14ac:dyDescent="0.2">
      <c r="A291" s="22">
        <v>289</v>
      </c>
      <c r="B291" s="22">
        <f t="shared" si="20"/>
        <v>83521</v>
      </c>
      <c r="C291" s="22">
        <f t="shared" si="21"/>
        <v>24137569</v>
      </c>
      <c r="D291" s="22">
        <f t="shared" si="22"/>
        <v>6975757441</v>
      </c>
      <c r="E291" s="22">
        <f t="shared" si="23"/>
        <v>2015993900449</v>
      </c>
      <c r="F291" s="24">
        <v>34422</v>
      </c>
      <c r="H291">
        <v>262</v>
      </c>
      <c r="I291">
        <v>32690.315026466982</v>
      </c>
      <c r="J291">
        <v>-251.31502646698209</v>
      </c>
      <c r="K291">
        <f t="shared" si="24"/>
        <v>83617.216387342007</v>
      </c>
    </row>
    <row r="292" spans="1:11" x14ac:dyDescent="0.2">
      <c r="A292" s="22">
        <v>290</v>
      </c>
      <c r="B292" s="22">
        <f t="shared" si="20"/>
        <v>84100</v>
      </c>
      <c r="C292" s="22">
        <f t="shared" si="21"/>
        <v>24389000</v>
      </c>
      <c r="D292" s="22">
        <f t="shared" si="22"/>
        <v>7072810000</v>
      </c>
      <c r="E292" s="22">
        <f t="shared" si="23"/>
        <v>2051114900000</v>
      </c>
      <c r="F292" s="24">
        <v>35497</v>
      </c>
      <c r="H292">
        <v>263</v>
      </c>
      <c r="I292">
        <v>32911.356533548664</v>
      </c>
      <c r="J292">
        <v>-365.35653354866372</v>
      </c>
      <c r="K292">
        <f t="shared" si="24"/>
        <v>13005.465337461241</v>
      </c>
    </row>
    <row r="293" spans="1:11" x14ac:dyDescent="0.2">
      <c r="A293" s="22">
        <v>291</v>
      </c>
      <c r="B293" s="22">
        <f t="shared" si="20"/>
        <v>84681</v>
      </c>
      <c r="C293" s="22">
        <f t="shared" si="21"/>
        <v>24642171</v>
      </c>
      <c r="D293" s="22">
        <f t="shared" si="22"/>
        <v>7170871761</v>
      </c>
      <c r="E293" s="22">
        <f t="shared" si="23"/>
        <v>2086723682451</v>
      </c>
      <c r="F293" s="24">
        <v>37899</v>
      </c>
      <c r="H293">
        <v>264</v>
      </c>
      <c r="I293">
        <v>33132.629480681862</v>
      </c>
      <c r="J293">
        <v>9003.3705193181377</v>
      </c>
      <c r="K293">
        <f t="shared" si="24"/>
        <v>87773046.591118261</v>
      </c>
    </row>
    <row r="294" spans="1:11" x14ac:dyDescent="0.2">
      <c r="A294" s="22">
        <v>292</v>
      </c>
      <c r="B294" s="22">
        <f t="shared" si="20"/>
        <v>85264</v>
      </c>
      <c r="C294" s="22">
        <f t="shared" si="21"/>
        <v>24897088</v>
      </c>
      <c r="D294" s="22">
        <f t="shared" si="22"/>
        <v>7269949696</v>
      </c>
      <c r="E294" s="22">
        <f t="shared" si="23"/>
        <v>2122825311232</v>
      </c>
      <c r="F294" s="24">
        <v>39225</v>
      </c>
      <c r="H294">
        <v>265</v>
      </c>
      <c r="I294">
        <v>33354.158452038129</v>
      </c>
      <c r="J294">
        <v>-2425.1584520381293</v>
      </c>
      <c r="K294">
        <f t="shared" si="24"/>
        <v>130611274.44912954</v>
      </c>
    </row>
    <row r="295" spans="1:11" x14ac:dyDescent="0.2">
      <c r="A295" s="22">
        <v>293</v>
      </c>
      <c r="B295" s="22">
        <f t="shared" si="20"/>
        <v>85849</v>
      </c>
      <c r="C295" s="22">
        <f t="shared" si="21"/>
        <v>25153757</v>
      </c>
      <c r="D295" s="22">
        <f t="shared" si="22"/>
        <v>7370050801</v>
      </c>
      <c r="E295" s="22">
        <f t="shared" si="23"/>
        <v>2159424884693</v>
      </c>
      <c r="F295" s="24">
        <v>39679</v>
      </c>
      <c r="H295">
        <v>266</v>
      </c>
      <c r="I295">
        <v>33575.969111181999</v>
      </c>
      <c r="J295">
        <v>-2250.9691111819993</v>
      </c>
      <c r="K295">
        <f t="shared" si="24"/>
        <v>30341.926467893041</v>
      </c>
    </row>
    <row r="296" spans="1:11" x14ac:dyDescent="0.2">
      <c r="A296" s="22">
        <v>294</v>
      </c>
      <c r="B296" s="22">
        <f t="shared" si="20"/>
        <v>86436</v>
      </c>
      <c r="C296" s="22">
        <f t="shared" si="21"/>
        <v>25412184</v>
      </c>
      <c r="D296" s="22">
        <f t="shared" si="22"/>
        <v>7471182096</v>
      </c>
      <c r="E296" s="22">
        <f t="shared" si="23"/>
        <v>2196527536224</v>
      </c>
      <c r="F296" s="24">
        <v>41454</v>
      </c>
      <c r="H296">
        <v>267</v>
      </c>
      <c r="I296">
        <v>33798.088212838804</v>
      </c>
      <c r="J296">
        <v>-1156.0882128388039</v>
      </c>
      <c r="K296">
        <f t="shared" si="24"/>
        <v>1198764.1815568027</v>
      </c>
    </row>
    <row r="297" spans="1:11" x14ac:dyDescent="0.2">
      <c r="A297" s="22">
        <v>295</v>
      </c>
      <c r="B297" s="22">
        <f t="shared" si="20"/>
        <v>87025</v>
      </c>
      <c r="C297" s="22">
        <f t="shared" si="21"/>
        <v>25672375</v>
      </c>
      <c r="D297" s="22">
        <f t="shared" si="22"/>
        <v>7573350625</v>
      </c>
      <c r="E297" s="22">
        <f t="shared" si="23"/>
        <v>2234138434375</v>
      </c>
      <c r="F297" s="24">
        <v>38073</v>
      </c>
      <c r="H297">
        <v>268</v>
      </c>
      <c r="I297">
        <v>34020.54361466362</v>
      </c>
      <c r="J297">
        <v>356.45638533637975</v>
      </c>
      <c r="K297">
        <f t="shared" si="24"/>
        <v>2287791.1614689277</v>
      </c>
    </row>
    <row r="298" spans="1:11" x14ac:dyDescent="0.2">
      <c r="A298" s="22">
        <v>296</v>
      </c>
      <c r="B298" s="22">
        <f t="shared" si="20"/>
        <v>87616</v>
      </c>
      <c r="C298" s="22">
        <f t="shared" si="21"/>
        <v>25934336</v>
      </c>
      <c r="D298" s="22">
        <f t="shared" si="22"/>
        <v>7676563456</v>
      </c>
      <c r="E298" s="22">
        <f t="shared" si="23"/>
        <v>2272262782976</v>
      </c>
      <c r="F298" s="24">
        <v>37099</v>
      </c>
      <c r="H298">
        <v>269</v>
      </c>
      <c r="I298">
        <v>34243.364289007935</v>
      </c>
      <c r="J298">
        <v>136.63571099206456</v>
      </c>
      <c r="K298">
        <f t="shared" si="24"/>
        <v>48321.128869189473</v>
      </c>
    </row>
    <row r="299" spans="1:11" x14ac:dyDescent="0.2">
      <c r="A299" s="22">
        <v>297</v>
      </c>
      <c r="B299" s="22">
        <f t="shared" si="20"/>
        <v>88209</v>
      </c>
      <c r="C299" s="22">
        <f t="shared" si="21"/>
        <v>26198073</v>
      </c>
      <c r="D299" s="22">
        <f t="shared" si="22"/>
        <v>7780827681</v>
      </c>
      <c r="E299" s="22">
        <f t="shared" si="23"/>
        <v>2310905821257</v>
      </c>
      <c r="F299" s="24">
        <v>38047</v>
      </c>
      <c r="H299">
        <v>270</v>
      </c>
      <c r="I299">
        <v>34466.580334688711</v>
      </c>
      <c r="J299">
        <v>928.41966531128855</v>
      </c>
      <c r="K299">
        <f t="shared" si="24"/>
        <v>626921.83031738701</v>
      </c>
    </row>
    <row r="300" spans="1:11" x14ac:dyDescent="0.2">
      <c r="A300" s="22">
        <v>298</v>
      </c>
      <c r="B300" s="22">
        <f t="shared" si="20"/>
        <v>88804</v>
      </c>
      <c r="C300" s="22">
        <f t="shared" si="21"/>
        <v>26463592</v>
      </c>
      <c r="D300" s="22">
        <f t="shared" si="22"/>
        <v>7886150416</v>
      </c>
      <c r="E300" s="22">
        <f t="shared" si="23"/>
        <v>2350072823968</v>
      </c>
      <c r="F300" s="24">
        <v>38333</v>
      </c>
      <c r="H300">
        <v>271</v>
      </c>
      <c r="I300">
        <v>34690.222988755704</v>
      </c>
      <c r="J300">
        <v>-789.22298875570414</v>
      </c>
      <c r="K300">
        <f t="shared" si="24"/>
        <v>2950296.2870703028</v>
      </c>
    </row>
    <row r="301" spans="1:11" x14ac:dyDescent="0.2">
      <c r="A301" s="22">
        <v>299</v>
      </c>
      <c r="B301" s="22">
        <f t="shared" si="20"/>
        <v>89401</v>
      </c>
      <c r="C301" s="22">
        <f t="shared" si="21"/>
        <v>26730899</v>
      </c>
      <c r="D301" s="22">
        <f t="shared" si="22"/>
        <v>7992538801</v>
      </c>
      <c r="E301" s="22">
        <f t="shared" si="23"/>
        <v>2389769101499</v>
      </c>
      <c r="F301" s="24">
        <v>38848</v>
      </c>
      <c r="H301">
        <v>272</v>
      </c>
      <c r="I301">
        <v>34914.324638259539</v>
      </c>
      <c r="J301">
        <v>-2738.3246382595389</v>
      </c>
      <c r="K301">
        <f t="shared" si="24"/>
        <v>3798997.2400985695</v>
      </c>
    </row>
    <row r="302" spans="1:11" x14ac:dyDescent="0.2">
      <c r="A302" s="22">
        <v>300</v>
      </c>
      <c r="B302" s="22">
        <f t="shared" si="20"/>
        <v>90000</v>
      </c>
      <c r="C302" s="22">
        <f t="shared" si="21"/>
        <v>27000000</v>
      </c>
      <c r="D302" s="22">
        <f t="shared" si="22"/>
        <v>8100000000</v>
      </c>
      <c r="E302" s="22">
        <f t="shared" si="23"/>
        <v>2430000000000</v>
      </c>
      <c r="F302" s="24">
        <v>51197</v>
      </c>
      <c r="H302">
        <v>273</v>
      </c>
      <c r="I302">
        <v>35138.918832020077</v>
      </c>
      <c r="J302">
        <v>-2227.9188320200774</v>
      </c>
      <c r="K302">
        <f t="shared" si="24"/>
        <v>260514.08704295475</v>
      </c>
    </row>
    <row r="303" spans="1:11" x14ac:dyDescent="0.2">
      <c r="A303" s="22">
        <v>301</v>
      </c>
      <c r="B303" s="22">
        <f t="shared" si="20"/>
        <v>90601</v>
      </c>
      <c r="C303" s="22">
        <f t="shared" si="21"/>
        <v>27270901</v>
      </c>
      <c r="D303" s="22">
        <f t="shared" si="22"/>
        <v>8208541201</v>
      </c>
      <c r="E303" s="22">
        <f t="shared" si="23"/>
        <v>2470770901501</v>
      </c>
      <c r="F303" s="24">
        <v>39017</v>
      </c>
      <c r="H303">
        <v>274</v>
      </c>
      <c r="I303">
        <v>35364.040292393591</v>
      </c>
      <c r="J303">
        <v>-2007.0402923935908</v>
      </c>
      <c r="K303">
        <f t="shared" si="24"/>
        <v>48787.329267529414</v>
      </c>
    </row>
    <row r="304" spans="1:11" x14ac:dyDescent="0.2">
      <c r="A304" s="22">
        <v>302</v>
      </c>
      <c r="B304" s="22">
        <f t="shared" si="20"/>
        <v>91204</v>
      </c>
      <c r="C304" s="22">
        <f t="shared" si="21"/>
        <v>27543608</v>
      </c>
      <c r="D304" s="22">
        <f t="shared" si="22"/>
        <v>8318169616</v>
      </c>
      <c r="E304" s="22">
        <f t="shared" si="23"/>
        <v>2512087224032</v>
      </c>
      <c r="F304" s="24">
        <v>40443</v>
      </c>
      <c r="H304">
        <v>275</v>
      </c>
      <c r="I304">
        <v>35589.724927041709</v>
      </c>
      <c r="J304">
        <v>-2242.7249270417087</v>
      </c>
      <c r="K304">
        <f t="shared" si="24"/>
        <v>55547.24700921683</v>
      </c>
    </row>
    <row r="305" spans="1:11" x14ac:dyDescent="0.2">
      <c r="A305" s="22">
        <v>303</v>
      </c>
      <c r="B305" s="22">
        <f t="shared" si="20"/>
        <v>91809</v>
      </c>
      <c r="C305" s="22">
        <f t="shared" si="21"/>
        <v>27818127</v>
      </c>
      <c r="D305" s="22">
        <f t="shared" si="22"/>
        <v>8428892481</v>
      </c>
      <c r="E305" s="22">
        <f t="shared" si="23"/>
        <v>2553954421743</v>
      </c>
      <c r="F305" s="24">
        <v>42364</v>
      </c>
      <c r="H305">
        <v>276</v>
      </c>
      <c r="I305">
        <v>35816.009840698534</v>
      </c>
      <c r="J305">
        <v>7591.9901593014656</v>
      </c>
      <c r="K305">
        <f t="shared" si="24"/>
        <v>96721620.829546034</v>
      </c>
    </row>
    <row r="306" spans="1:11" x14ac:dyDescent="0.2">
      <c r="A306" s="22">
        <v>304</v>
      </c>
      <c r="B306" s="22">
        <f t="shared" si="20"/>
        <v>92416</v>
      </c>
      <c r="C306" s="22">
        <f t="shared" si="21"/>
        <v>28094464</v>
      </c>
      <c r="D306" s="22">
        <f t="shared" si="22"/>
        <v>8540717056</v>
      </c>
      <c r="E306" s="22">
        <f t="shared" si="23"/>
        <v>2596377985024</v>
      </c>
      <c r="F306" s="24">
        <v>43381</v>
      </c>
      <c r="H306">
        <v>277</v>
      </c>
      <c r="I306">
        <v>36042.933346939331</v>
      </c>
      <c r="J306">
        <v>-3382.9333469393314</v>
      </c>
      <c r="K306">
        <f t="shared" si="24"/>
        <v>120448945.96783678</v>
      </c>
    </row>
    <row r="307" spans="1:11" x14ac:dyDescent="0.2">
      <c r="A307" s="22">
        <v>305</v>
      </c>
      <c r="B307" s="22">
        <f t="shared" si="20"/>
        <v>93025</v>
      </c>
      <c r="C307" s="22">
        <f t="shared" si="21"/>
        <v>28372625</v>
      </c>
      <c r="D307" s="22">
        <f t="shared" si="22"/>
        <v>8653650625</v>
      </c>
      <c r="E307" s="22">
        <f t="shared" si="23"/>
        <v>2639363440625</v>
      </c>
      <c r="F307" s="24">
        <v>44076</v>
      </c>
      <c r="H307">
        <v>278</v>
      </c>
      <c r="I307">
        <v>36270.534979947814</v>
      </c>
      <c r="J307">
        <v>-2397.5349799478136</v>
      </c>
      <c r="K307">
        <f t="shared" si="24"/>
        <v>971009.94166955003</v>
      </c>
    </row>
    <row r="308" spans="1:11" x14ac:dyDescent="0.2">
      <c r="A308" s="22">
        <v>306</v>
      </c>
      <c r="B308" s="22">
        <f t="shared" si="20"/>
        <v>93636</v>
      </c>
      <c r="C308" s="22">
        <f t="shared" si="21"/>
        <v>28652616</v>
      </c>
      <c r="D308" s="22">
        <f t="shared" si="22"/>
        <v>8767700496</v>
      </c>
      <c r="E308" s="22">
        <f t="shared" si="23"/>
        <v>2682916351776</v>
      </c>
      <c r="F308" s="24">
        <v>45848</v>
      </c>
      <c r="H308">
        <v>279</v>
      </c>
      <c r="I308">
        <v>36498.855506284424</v>
      </c>
      <c r="J308">
        <v>-997.85550628442434</v>
      </c>
      <c r="K308">
        <f t="shared" si="24"/>
        <v>1959102.6289946223</v>
      </c>
    </row>
    <row r="309" spans="1:11" x14ac:dyDescent="0.2">
      <c r="A309" s="22">
        <v>307</v>
      </c>
      <c r="B309" s="22">
        <f t="shared" si="20"/>
        <v>94249</v>
      </c>
      <c r="C309" s="22">
        <f t="shared" si="21"/>
        <v>28934443</v>
      </c>
      <c r="D309" s="22">
        <f t="shared" si="22"/>
        <v>8882874001</v>
      </c>
      <c r="E309" s="22">
        <f t="shared" si="23"/>
        <v>2727042318307</v>
      </c>
      <c r="F309" s="24">
        <v>42413</v>
      </c>
      <c r="H309">
        <v>280</v>
      </c>
      <c r="I309">
        <v>36727.936936654616</v>
      </c>
      <c r="J309">
        <v>-230.93693665461615</v>
      </c>
      <c r="K309">
        <f t="shared" si="24"/>
        <v>588164.09244303091</v>
      </c>
    </row>
    <row r="310" spans="1:11" x14ac:dyDescent="0.2">
      <c r="A310" s="22">
        <v>308</v>
      </c>
      <c r="B310" s="22">
        <f t="shared" si="20"/>
        <v>94864</v>
      </c>
      <c r="C310" s="22">
        <f t="shared" si="21"/>
        <v>29218112</v>
      </c>
      <c r="D310" s="22">
        <f t="shared" si="22"/>
        <v>8999178496</v>
      </c>
      <c r="E310" s="22">
        <f t="shared" si="23"/>
        <v>2771746976768</v>
      </c>
      <c r="F310" s="24">
        <v>41364</v>
      </c>
      <c r="H310">
        <v>281</v>
      </c>
      <c r="I310">
        <v>36957.822537676257</v>
      </c>
      <c r="J310">
        <v>312.17746232374338</v>
      </c>
      <c r="K310">
        <f t="shared" si="24"/>
        <v>294973.2503776247</v>
      </c>
    </row>
    <row r="311" spans="1:11" x14ac:dyDescent="0.2">
      <c r="A311" s="22">
        <v>309</v>
      </c>
      <c r="B311" s="22">
        <f t="shared" si="20"/>
        <v>95481</v>
      </c>
      <c r="C311" s="22">
        <f t="shared" si="21"/>
        <v>29503629</v>
      </c>
      <c r="D311" s="22">
        <f t="shared" si="22"/>
        <v>9116621361</v>
      </c>
      <c r="E311" s="22">
        <f t="shared" si="23"/>
        <v>2817036000549</v>
      </c>
      <c r="F311" s="24">
        <v>41774</v>
      </c>
      <c r="H311">
        <v>282</v>
      </c>
      <c r="I311">
        <v>37188.556843648024</v>
      </c>
      <c r="J311">
        <v>1258.4431563519756</v>
      </c>
      <c r="K311">
        <f t="shared" si="24"/>
        <v>895418.7636947321</v>
      </c>
    </row>
    <row r="312" spans="1:11" x14ac:dyDescent="0.2">
      <c r="A312" s="22">
        <v>310</v>
      </c>
      <c r="B312" s="22">
        <f t="shared" si="20"/>
        <v>96100</v>
      </c>
      <c r="C312" s="22">
        <f t="shared" si="21"/>
        <v>29791000</v>
      </c>
      <c r="D312" s="22">
        <f t="shared" si="22"/>
        <v>9235210000</v>
      </c>
      <c r="E312" s="22">
        <f t="shared" si="23"/>
        <v>2862915100000</v>
      </c>
      <c r="F312" s="24">
        <v>42332</v>
      </c>
      <c r="H312">
        <v>283</v>
      </c>
      <c r="I312">
        <v>37420.185668317077</v>
      </c>
      <c r="J312">
        <v>-1532.1856683170772</v>
      </c>
      <c r="K312">
        <f t="shared" si="24"/>
        <v>7787609.2370737791</v>
      </c>
    </row>
    <row r="313" spans="1:11" x14ac:dyDescent="0.2">
      <c r="A313" s="22">
        <v>311</v>
      </c>
      <c r="B313" s="22">
        <f t="shared" si="20"/>
        <v>96721</v>
      </c>
      <c r="C313" s="22">
        <f t="shared" si="21"/>
        <v>30080231</v>
      </c>
      <c r="D313" s="22">
        <f t="shared" si="22"/>
        <v>9354951841</v>
      </c>
      <c r="E313" s="22">
        <f t="shared" si="23"/>
        <v>2909390022551</v>
      </c>
      <c r="F313" s="24">
        <v>42595</v>
      </c>
      <c r="H313">
        <v>284</v>
      </c>
      <c r="I313">
        <v>37652.756116647157</v>
      </c>
      <c r="J313">
        <v>-2247.7561166471569</v>
      </c>
      <c r="K313">
        <f t="shared" si="24"/>
        <v>512041.06652331119</v>
      </c>
    </row>
    <row r="314" spans="1:11" x14ac:dyDescent="0.2">
      <c r="A314" s="22">
        <v>312</v>
      </c>
      <c r="B314" s="22">
        <f t="shared" si="20"/>
        <v>97344</v>
      </c>
      <c r="C314" s="22">
        <f t="shared" si="21"/>
        <v>30371328</v>
      </c>
      <c r="D314" s="22">
        <f t="shared" si="22"/>
        <v>9475854336</v>
      </c>
      <c r="E314" s="22">
        <f t="shared" si="23"/>
        <v>2956466552832</v>
      </c>
      <c r="F314" s="24">
        <v>55569</v>
      </c>
      <c r="H314">
        <v>285</v>
      </c>
      <c r="I314">
        <v>37886.316596586868</v>
      </c>
      <c r="J314">
        <v>-2043.3165965868684</v>
      </c>
      <c r="K314">
        <f t="shared" si="24"/>
        <v>41795.5173624811</v>
      </c>
    </row>
    <row r="315" spans="1:11" x14ac:dyDescent="0.2">
      <c r="A315" s="22">
        <v>313</v>
      </c>
      <c r="B315" s="22">
        <f t="shared" si="20"/>
        <v>97969</v>
      </c>
      <c r="C315" s="22">
        <f t="shared" si="21"/>
        <v>30664297</v>
      </c>
      <c r="D315" s="22">
        <f t="shared" si="22"/>
        <v>9597924961</v>
      </c>
      <c r="E315" s="22">
        <f t="shared" si="23"/>
        <v>3004150512793</v>
      </c>
      <c r="F315" s="24">
        <v>42263</v>
      </c>
      <c r="H315">
        <v>286</v>
      </c>
      <c r="I315">
        <v>38120.916830836824</v>
      </c>
      <c r="J315">
        <v>-2371.9168308368244</v>
      </c>
      <c r="K315">
        <f t="shared" si="24"/>
        <v>107978.11394912594</v>
      </c>
    </row>
    <row r="316" spans="1:11" x14ac:dyDescent="0.2">
      <c r="A316" s="22">
        <v>314</v>
      </c>
      <c r="B316" s="22">
        <f t="shared" si="20"/>
        <v>98596</v>
      </c>
      <c r="C316" s="22">
        <f t="shared" si="21"/>
        <v>30959144</v>
      </c>
      <c r="D316" s="22">
        <f t="shared" si="22"/>
        <v>9721171216</v>
      </c>
      <c r="E316" s="22">
        <f t="shared" si="23"/>
        <v>3052447761824</v>
      </c>
      <c r="F316" s="24">
        <v>43062</v>
      </c>
      <c r="H316">
        <v>287</v>
      </c>
      <c r="I316">
        <v>38356.607868618536</v>
      </c>
      <c r="J316">
        <v>-2161.6078686185356</v>
      </c>
      <c r="K316">
        <f t="shared" si="24"/>
        <v>44229.859589333624</v>
      </c>
    </row>
    <row r="317" spans="1:11" x14ac:dyDescent="0.2">
      <c r="A317" s="22">
        <v>315</v>
      </c>
      <c r="B317" s="22">
        <f t="shared" si="20"/>
        <v>99225</v>
      </c>
      <c r="C317" s="22">
        <f t="shared" si="21"/>
        <v>31255875</v>
      </c>
      <c r="D317" s="22">
        <f t="shared" si="22"/>
        <v>9845600625</v>
      </c>
      <c r="E317" s="22">
        <f t="shared" si="23"/>
        <v>3101364196875</v>
      </c>
      <c r="F317" s="24">
        <v>46324</v>
      </c>
      <c r="H317">
        <v>288</v>
      </c>
      <c r="I317">
        <v>38593.442097441904</v>
      </c>
      <c r="J317">
        <v>8960.5579025580955</v>
      </c>
      <c r="K317">
        <f t="shared" si="24"/>
        <v>123702571.44153306</v>
      </c>
    </row>
    <row r="318" spans="1:11" x14ac:dyDescent="0.2">
      <c r="A318" s="22">
        <v>316</v>
      </c>
      <c r="B318" s="22">
        <f t="shared" si="20"/>
        <v>99856</v>
      </c>
      <c r="C318" s="22">
        <f t="shared" si="21"/>
        <v>31554496</v>
      </c>
      <c r="D318" s="22">
        <f t="shared" si="22"/>
        <v>9971220736</v>
      </c>
      <c r="E318" s="22">
        <f t="shared" si="23"/>
        <v>3150905752576</v>
      </c>
      <c r="F318" s="24">
        <v>48030</v>
      </c>
      <c r="H318">
        <v>289</v>
      </c>
      <c r="I318">
        <v>38831.473254873068</v>
      </c>
      <c r="J318">
        <v>-4409.4732548730681</v>
      </c>
      <c r="K318">
        <f t="shared" si="24"/>
        <v>178757733.15068009</v>
      </c>
    </row>
    <row r="319" spans="1:11" x14ac:dyDescent="0.2">
      <c r="A319" s="22">
        <v>317</v>
      </c>
      <c r="B319" s="22">
        <f t="shared" si="20"/>
        <v>100489</v>
      </c>
      <c r="C319" s="22">
        <f t="shared" si="21"/>
        <v>31855013</v>
      </c>
      <c r="D319" s="22">
        <f t="shared" si="22"/>
        <v>10098039121</v>
      </c>
      <c r="E319" s="22">
        <f t="shared" si="23"/>
        <v>3201078401357</v>
      </c>
      <c r="F319" s="24">
        <v>47926</v>
      </c>
      <c r="H319">
        <v>290</v>
      </c>
      <c r="I319">
        <v>39070.756440302677</v>
      </c>
      <c r="J319">
        <v>-3573.7564403026772</v>
      </c>
      <c r="K319">
        <f t="shared" si="24"/>
        <v>698422.59415568109</v>
      </c>
    </row>
    <row r="320" spans="1:11" x14ac:dyDescent="0.2">
      <c r="A320" s="22">
        <v>318</v>
      </c>
      <c r="B320" s="22">
        <f t="shared" si="20"/>
        <v>101124</v>
      </c>
      <c r="C320" s="22">
        <f t="shared" si="21"/>
        <v>32157432</v>
      </c>
      <c r="D320" s="22">
        <f t="shared" si="22"/>
        <v>10226063376</v>
      </c>
      <c r="E320" s="22">
        <f t="shared" si="23"/>
        <v>3251888153568</v>
      </c>
      <c r="F320" s="24">
        <v>49348</v>
      </c>
      <c r="H320">
        <v>291</v>
      </c>
      <c r="I320">
        <v>39311.34812671406</v>
      </c>
      <c r="J320">
        <v>-1412.3481267140596</v>
      </c>
      <c r="K320">
        <f t="shared" si="24"/>
        <v>4671685.8980499916</v>
      </c>
    </row>
    <row r="321" spans="1:11" x14ac:dyDescent="0.2">
      <c r="A321" s="22">
        <v>319</v>
      </c>
      <c r="B321" s="22">
        <f t="shared" si="20"/>
        <v>101761</v>
      </c>
      <c r="C321" s="22">
        <f t="shared" si="21"/>
        <v>32461759</v>
      </c>
      <c r="D321" s="22">
        <f t="shared" si="22"/>
        <v>10355301121</v>
      </c>
      <c r="E321" s="22">
        <f t="shared" si="23"/>
        <v>3303341057599</v>
      </c>
      <c r="F321" s="24">
        <v>46509</v>
      </c>
      <c r="H321">
        <v>292</v>
      </c>
      <c r="I321">
        <v>39553.306172450306</v>
      </c>
      <c r="J321">
        <v>-328.30617245030589</v>
      </c>
      <c r="K321">
        <f t="shared" si="24"/>
        <v>1175146.9586039784</v>
      </c>
    </row>
    <row r="322" spans="1:11" x14ac:dyDescent="0.2">
      <c r="A322" s="22">
        <v>320</v>
      </c>
      <c r="B322" s="22">
        <f t="shared" si="20"/>
        <v>102400</v>
      </c>
      <c r="C322" s="22">
        <f t="shared" si="21"/>
        <v>32768000</v>
      </c>
      <c r="D322" s="22">
        <f t="shared" si="22"/>
        <v>10485760000</v>
      </c>
      <c r="E322" s="22">
        <f t="shared" si="23"/>
        <v>3355443200000</v>
      </c>
      <c r="F322" s="24">
        <v>44961</v>
      </c>
      <c r="H322">
        <v>293</v>
      </c>
      <c r="I322">
        <v>39796.689832983247</v>
      </c>
      <c r="J322">
        <v>-117.68983298324747</v>
      </c>
      <c r="K322">
        <f t="shared" si="24"/>
        <v>44359.242450503189</v>
      </c>
    </row>
    <row r="323" spans="1:11" x14ac:dyDescent="0.2">
      <c r="A323" s="22">
        <v>321</v>
      </c>
      <c r="B323" s="22">
        <f t="shared" si="20"/>
        <v>103041</v>
      </c>
      <c r="C323" s="22">
        <f t="shared" si="21"/>
        <v>33076161</v>
      </c>
      <c r="D323" s="22">
        <f t="shared" si="22"/>
        <v>10617447681</v>
      </c>
      <c r="E323" s="22">
        <f t="shared" si="23"/>
        <v>3408200705601</v>
      </c>
      <c r="F323" s="24">
        <v>45541</v>
      </c>
      <c r="H323">
        <v>294</v>
      </c>
      <c r="I323">
        <v>40041.559772680863</v>
      </c>
      <c r="J323">
        <v>1412.4402273191372</v>
      </c>
      <c r="K323">
        <f t="shared" si="24"/>
        <v>2341298.0014409795</v>
      </c>
    </row>
    <row r="324" spans="1:11" x14ac:dyDescent="0.2">
      <c r="A324" s="22">
        <v>322</v>
      </c>
      <c r="B324" s="22">
        <f t="shared" ref="B324:B353" si="25">A324^2</f>
        <v>103684</v>
      </c>
      <c r="C324" s="22">
        <f t="shared" ref="C324:C353" si="26">A324^3</f>
        <v>33386248</v>
      </c>
      <c r="D324" s="22">
        <f t="shared" ref="D324:D353" si="27">A324^4</f>
        <v>10750371856</v>
      </c>
      <c r="E324" s="22">
        <f t="shared" ref="E324:E353" si="28">A324^5</f>
        <v>3461619737632</v>
      </c>
      <c r="F324" s="24">
        <v>46549</v>
      </c>
      <c r="H324">
        <v>295</v>
      </c>
      <c r="I324">
        <v>40287.978076575208</v>
      </c>
      <c r="J324">
        <v>-2214.9780765752075</v>
      </c>
      <c r="K324">
        <f t="shared" si="24"/>
        <v>13158163.551427724</v>
      </c>
    </row>
    <row r="325" spans="1:11" x14ac:dyDescent="0.2">
      <c r="A325" s="22">
        <v>323</v>
      </c>
      <c r="B325" s="22">
        <f t="shared" si="25"/>
        <v>104329</v>
      </c>
      <c r="C325" s="22">
        <f t="shared" si="26"/>
        <v>33698267</v>
      </c>
      <c r="D325" s="22">
        <f t="shared" si="27"/>
        <v>10884540241</v>
      </c>
      <c r="E325" s="22">
        <f t="shared" si="28"/>
        <v>3515706497843</v>
      </c>
      <c r="F325" s="24">
        <v>46285</v>
      </c>
      <c r="H325">
        <v>296</v>
      </c>
      <c r="I325">
        <v>40536.008262131072</v>
      </c>
      <c r="J325">
        <v>-3437.0082621310721</v>
      </c>
      <c r="K325">
        <f t="shared" si="24"/>
        <v>1493357.7744097009</v>
      </c>
    </row>
    <row r="326" spans="1:11" x14ac:dyDescent="0.2">
      <c r="A326" s="22">
        <v>324</v>
      </c>
      <c r="B326" s="22">
        <f t="shared" si="25"/>
        <v>104976</v>
      </c>
      <c r="C326" s="22">
        <f t="shared" si="26"/>
        <v>34012224</v>
      </c>
      <c r="D326" s="22">
        <f t="shared" si="27"/>
        <v>11019960576</v>
      </c>
      <c r="E326" s="22">
        <f t="shared" si="28"/>
        <v>3570467226624</v>
      </c>
      <c r="F326" s="24">
        <v>62239</v>
      </c>
      <c r="H326">
        <v>297</v>
      </c>
      <c r="I326">
        <v>40785.71529101269</v>
      </c>
      <c r="J326">
        <v>-2738.7152910126897</v>
      </c>
      <c r="K326">
        <f t="shared" si="24"/>
        <v>487613.07351333805</v>
      </c>
    </row>
    <row r="327" spans="1:11" x14ac:dyDescent="0.2">
      <c r="A327" s="22">
        <v>325</v>
      </c>
      <c r="B327" s="22">
        <f t="shared" si="25"/>
        <v>105625</v>
      </c>
      <c r="C327" s="22">
        <f t="shared" si="26"/>
        <v>34328125</v>
      </c>
      <c r="D327" s="22">
        <f t="shared" si="27"/>
        <v>11156640625</v>
      </c>
      <c r="E327" s="22">
        <f t="shared" si="28"/>
        <v>3625908203125</v>
      </c>
      <c r="F327" s="24">
        <v>46674</v>
      </c>
      <c r="H327">
        <v>298</v>
      </c>
      <c r="I327">
        <v>41037.165580852976</v>
      </c>
      <c r="J327">
        <v>-2704.1655808529758</v>
      </c>
      <c r="K327">
        <f t="shared" si="24"/>
        <v>1193.6824721202356</v>
      </c>
    </row>
    <row r="328" spans="1:11" x14ac:dyDescent="0.2">
      <c r="A328" s="22">
        <v>326</v>
      </c>
      <c r="B328" s="22">
        <f t="shared" si="25"/>
        <v>106276</v>
      </c>
      <c r="C328" s="22">
        <f t="shared" si="26"/>
        <v>34645976</v>
      </c>
      <c r="D328" s="22">
        <f t="shared" si="27"/>
        <v>11294588176</v>
      </c>
      <c r="E328" s="22">
        <f t="shared" si="28"/>
        <v>3682035745376</v>
      </c>
      <c r="F328" s="24">
        <v>47257</v>
      </c>
      <c r="H328">
        <v>299</v>
      </c>
      <c r="I328">
        <v>41290.427017020935</v>
      </c>
      <c r="J328">
        <v>-2442.4270170209347</v>
      </c>
      <c r="K328">
        <f t="shared" si="24"/>
        <v>68507.075796859455</v>
      </c>
    </row>
    <row r="329" spans="1:11" x14ac:dyDescent="0.2">
      <c r="A329" s="22">
        <v>327</v>
      </c>
      <c r="B329" s="22">
        <f t="shared" si="25"/>
        <v>106929</v>
      </c>
      <c r="C329" s="22">
        <f t="shared" si="26"/>
        <v>34965783</v>
      </c>
      <c r="D329" s="22">
        <f t="shared" si="27"/>
        <v>11433811041</v>
      </c>
      <c r="E329" s="22">
        <f t="shared" si="28"/>
        <v>3738856210407</v>
      </c>
      <c r="F329" s="24">
        <v>50948</v>
      </c>
      <c r="H329">
        <v>300</v>
      </c>
      <c r="I329">
        <v>41545.568964389386</v>
      </c>
      <c r="J329">
        <v>9651.4310356106143</v>
      </c>
      <c r="K329">
        <f t="shared" si="24"/>
        <v>146261402.59720096</v>
      </c>
    </row>
    <row r="330" spans="1:11" x14ac:dyDescent="0.2">
      <c r="A330" s="22">
        <v>328</v>
      </c>
      <c r="B330" s="22">
        <f t="shared" si="25"/>
        <v>107584</v>
      </c>
      <c r="C330" s="22">
        <f t="shared" si="26"/>
        <v>35287552</v>
      </c>
      <c r="D330" s="22">
        <f t="shared" si="27"/>
        <v>11574317056</v>
      </c>
      <c r="E330" s="22">
        <f t="shared" si="28"/>
        <v>3796375994368</v>
      </c>
      <c r="F330" s="24">
        <v>49306</v>
      </c>
      <c r="H330">
        <v>301</v>
      </c>
      <c r="I330">
        <v>41802.662279103504</v>
      </c>
      <c r="J330">
        <v>-2785.6622791035043</v>
      </c>
      <c r="K330">
        <f t="shared" si="24"/>
        <v>154681290.11890662</v>
      </c>
    </row>
    <row r="331" spans="1:11" x14ac:dyDescent="0.2">
      <c r="A331" s="22">
        <v>329</v>
      </c>
      <c r="B331" s="22">
        <f t="shared" si="25"/>
        <v>108241</v>
      </c>
      <c r="C331" s="22">
        <f t="shared" si="26"/>
        <v>35611289</v>
      </c>
      <c r="D331" s="22">
        <f t="shared" si="27"/>
        <v>11716114081</v>
      </c>
      <c r="E331" s="22">
        <f t="shared" si="28"/>
        <v>3854601532649</v>
      </c>
      <c r="F331" s="24">
        <v>50747</v>
      </c>
      <c r="H331">
        <v>302</v>
      </c>
      <c r="I331">
        <v>42061.779320348229</v>
      </c>
      <c r="J331">
        <v>-1618.7793203482288</v>
      </c>
      <c r="K331">
        <f t="shared" si="24"/>
        <v>1361615.8394334659</v>
      </c>
    </row>
    <row r="332" spans="1:11" x14ac:dyDescent="0.2">
      <c r="A332" s="22">
        <v>330</v>
      </c>
      <c r="B332" s="22">
        <f t="shared" si="25"/>
        <v>108900</v>
      </c>
      <c r="C332" s="22">
        <f t="shared" si="26"/>
        <v>35937000</v>
      </c>
      <c r="D332" s="22">
        <f t="shared" si="27"/>
        <v>11859210000</v>
      </c>
      <c r="E332" s="22">
        <f t="shared" si="28"/>
        <v>3913539300000</v>
      </c>
      <c r="F332" s="24">
        <v>52123</v>
      </c>
      <c r="H332">
        <v>303</v>
      </c>
      <c r="I332">
        <v>42322.993962116656</v>
      </c>
      <c r="J332">
        <v>41.006037883344106</v>
      </c>
      <c r="K332">
        <f t="shared" si="24"/>
        <v>2754887.4353999109</v>
      </c>
    </row>
    <row r="333" spans="1:11" x14ac:dyDescent="0.2">
      <c r="A333" s="22">
        <v>331</v>
      </c>
      <c r="B333" s="22">
        <f t="shared" si="25"/>
        <v>109561</v>
      </c>
      <c r="C333" s="22">
        <f t="shared" si="26"/>
        <v>36264691</v>
      </c>
      <c r="D333" s="22">
        <f t="shared" si="27"/>
        <v>12003612721</v>
      </c>
      <c r="E333" s="22">
        <f t="shared" si="28"/>
        <v>3973195810651</v>
      </c>
      <c r="F333" s="24">
        <v>50145</v>
      </c>
      <c r="H333">
        <v>304</v>
      </c>
      <c r="I333">
        <v>42586.381604978116</v>
      </c>
      <c r="J333">
        <v>794.61839502188377</v>
      </c>
      <c r="K333">
        <f t="shared" si="24"/>
        <v>567931.5848319059</v>
      </c>
    </row>
    <row r="334" spans="1:11" x14ac:dyDescent="0.2">
      <c r="A334" s="22">
        <v>332</v>
      </c>
      <c r="B334" s="22">
        <f t="shared" si="25"/>
        <v>110224</v>
      </c>
      <c r="C334" s="22">
        <f t="shared" si="26"/>
        <v>36594368</v>
      </c>
      <c r="D334" s="22">
        <f t="shared" si="27"/>
        <v>12149330176</v>
      </c>
      <c r="E334" s="22">
        <f t="shared" si="28"/>
        <v>4033577618432</v>
      </c>
      <c r="F334" s="24">
        <v>47649</v>
      </c>
      <c r="H334">
        <v>305</v>
      </c>
      <c r="I334">
        <v>42852.019187845086</v>
      </c>
      <c r="J334">
        <v>1223.980812154914</v>
      </c>
      <c r="K334">
        <f t="shared" si="24"/>
        <v>184352.08524631828</v>
      </c>
    </row>
    <row r="335" spans="1:11" x14ac:dyDescent="0.2">
      <c r="A335" s="22">
        <v>333</v>
      </c>
      <c r="B335" s="22">
        <f t="shared" si="25"/>
        <v>110889</v>
      </c>
      <c r="C335" s="22">
        <f t="shared" si="26"/>
        <v>36926037</v>
      </c>
      <c r="D335" s="22">
        <f t="shared" si="27"/>
        <v>12296370321</v>
      </c>
      <c r="E335" s="22">
        <f t="shared" si="28"/>
        <v>4094691316893</v>
      </c>
      <c r="F335" s="24">
        <v>49259</v>
      </c>
      <c r="H335">
        <v>306</v>
      </c>
      <c r="I335">
        <v>43119.98519974295</v>
      </c>
      <c r="J335">
        <v>2728.0148002570495</v>
      </c>
      <c r="K335">
        <f t="shared" si="24"/>
        <v>2262118.2373664146</v>
      </c>
    </row>
    <row r="336" spans="1:11" x14ac:dyDescent="0.2">
      <c r="A336" s="22">
        <v>334</v>
      </c>
      <c r="B336" s="22">
        <f t="shared" si="25"/>
        <v>111556</v>
      </c>
      <c r="C336" s="22">
        <f t="shared" si="26"/>
        <v>37259704</v>
      </c>
      <c r="D336" s="22">
        <f t="shared" si="27"/>
        <v>12444741136</v>
      </c>
      <c r="E336" s="22">
        <f t="shared" si="28"/>
        <v>4156543539424</v>
      </c>
      <c r="F336" s="24">
        <v>49539</v>
      </c>
      <c r="H336">
        <v>307</v>
      </c>
      <c r="I336">
        <v>43390.359691575926</v>
      </c>
      <c r="J336">
        <v>-977.35969157592626</v>
      </c>
      <c r="K336">
        <f t="shared" si="24"/>
        <v>13729800.124726484</v>
      </c>
    </row>
    <row r="337" spans="1:11" x14ac:dyDescent="0.2">
      <c r="A337" s="22">
        <v>335</v>
      </c>
      <c r="B337" s="22">
        <f t="shared" si="25"/>
        <v>112225</v>
      </c>
      <c r="C337" s="22">
        <f t="shared" si="26"/>
        <v>37595375</v>
      </c>
      <c r="D337" s="22">
        <f t="shared" si="27"/>
        <v>12594450625</v>
      </c>
      <c r="E337" s="22">
        <f t="shared" si="28"/>
        <v>4219140959375</v>
      </c>
      <c r="F337" s="24">
        <v>49274</v>
      </c>
      <c r="H337">
        <v>308</v>
      </c>
      <c r="I337">
        <v>43663.224287897174</v>
      </c>
      <c r="J337">
        <v>-2299.2242878971738</v>
      </c>
      <c r="K337">
        <f t="shared" si="24"/>
        <v>1747326.0110075346</v>
      </c>
    </row>
    <row r="338" spans="1:11" x14ac:dyDescent="0.2">
      <c r="A338" s="22">
        <v>336</v>
      </c>
      <c r="B338" s="22">
        <f t="shared" si="25"/>
        <v>112896</v>
      </c>
      <c r="C338" s="22">
        <f t="shared" si="26"/>
        <v>37933056</v>
      </c>
      <c r="D338" s="22">
        <f t="shared" si="27"/>
        <v>12745506816</v>
      </c>
      <c r="E338" s="22">
        <f t="shared" si="28"/>
        <v>4282490290176</v>
      </c>
      <c r="F338" s="24">
        <v>69278</v>
      </c>
      <c r="H338">
        <v>309</v>
      </c>
      <c r="I338">
        <v>43938.662198674807</v>
      </c>
      <c r="J338">
        <v>-2164.6621986748069</v>
      </c>
      <c r="K338">
        <f t="shared" si="24"/>
        <v>18106.955855888235</v>
      </c>
    </row>
    <row r="339" spans="1:11" x14ac:dyDescent="0.2">
      <c r="A339" s="22">
        <v>337</v>
      </c>
      <c r="B339" s="22">
        <f t="shared" si="25"/>
        <v>113569</v>
      </c>
      <c r="C339" s="22">
        <f t="shared" si="26"/>
        <v>38272753</v>
      </c>
      <c r="D339" s="22">
        <f t="shared" si="27"/>
        <v>12897917761</v>
      </c>
      <c r="E339" s="22">
        <f t="shared" si="28"/>
        <v>4346598285457</v>
      </c>
      <c r="F339" s="24">
        <v>49516</v>
      </c>
      <c r="H339">
        <v>310</v>
      </c>
      <c r="I339">
        <v>44216.758231061161</v>
      </c>
      <c r="J339">
        <v>-1884.7582310611615</v>
      </c>
      <c r="K339">
        <f t="shared" si="24"/>
        <v>78346.231085860636</v>
      </c>
    </row>
    <row r="340" spans="1:11" x14ac:dyDescent="0.2">
      <c r="A340" s="22">
        <v>338</v>
      </c>
      <c r="B340" s="22">
        <f t="shared" si="25"/>
        <v>114244</v>
      </c>
      <c r="C340" s="22">
        <f t="shared" si="26"/>
        <v>38614472</v>
      </c>
      <c r="D340" s="22">
        <f t="shared" si="27"/>
        <v>13051691536</v>
      </c>
      <c r="E340" s="22">
        <f t="shared" si="28"/>
        <v>4411471739168</v>
      </c>
      <c r="F340" s="24">
        <v>51229</v>
      </c>
      <c r="H340">
        <v>311</v>
      </c>
      <c r="I340">
        <v>44497.598801159998</v>
      </c>
      <c r="J340">
        <v>-1902.5988011599984</v>
      </c>
      <c r="K340">
        <f t="shared" si="24"/>
        <v>318.28594145151351</v>
      </c>
    </row>
    <row r="341" spans="1:11" x14ac:dyDescent="0.2">
      <c r="A341" s="22">
        <v>339</v>
      </c>
      <c r="B341" s="22">
        <f t="shared" si="25"/>
        <v>114921</v>
      </c>
      <c r="C341" s="22">
        <f t="shared" si="26"/>
        <v>38958219</v>
      </c>
      <c r="D341" s="22">
        <f t="shared" si="27"/>
        <v>13206836241</v>
      </c>
      <c r="E341" s="22">
        <f t="shared" si="28"/>
        <v>4477117485699</v>
      </c>
      <c r="F341" s="24">
        <v>55208</v>
      </c>
      <c r="H341">
        <v>312</v>
      </c>
      <c r="I341">
        <v>44781.271945795277</v>
      </c>
      <c r="J341">
        <v>10787.728054204723</v>
      </c>
      <c r="K341">
        <f t="shared" si="24"/>
        <v>161044395.69599107</v>
      </c>
    </row>
    <row r="342" spans="1:11" x14ac:dyDescent="0.2">
      <c r="A342" s="22">
        <v>340</v>
      </c>
      <c r="B342" s="22">
        <f t="shared" si="25"/>
        <v>115600</v>
      </c>
      <c r="C342" s="22">
        <f t="shared" si="26"/>
        <v>39304000</v>
      </c>
      <c r="D342" s="22">
        <f t="shared" si="27"/>
        <v>13363360000</v>
      </c>
      <c r="E342" s="22">
        <f t="shared" si="28"/>
        <v>4543542400000</v>
      </c>
      <c r="F342" s="24">
        <v>56614</v>
      </c>
      <c r="H342">
        <v>313</v>
      </c>
      <c r="I342">
        <v>45067.867334278009</v>
      </c>
      <c r="J342">
        <v>-2804.8673342780094</v>
      </c>
      <c r="K342">
        <f t="shared" si="24"/>
        <v>184758649.39500204</v>
      </c>
    </row>
    <row r="343" spans="1:11" x14ac:dyDescent="0.2">
      <c r="A343" s="22">
        <v>341</v>
      </c>
      <c r="B343" s="22">
        <f t="shared" si="25"/>
        <v>116281</v>
      </c>
      <c r="C343" s="22">
        <f t="shared" si="26"/>
        <v>39651821</v>
      </c>
      <c r="D343" s="22">
        <f t="shared" si="27"/>
        <v>13521270961</v>
      </c>
      <c r="E343" s="22">
        <f t="shared" si="28"/>
        <v>4610753397701</v>
      </c>
      <c r="F343" s="24">
        <v>56171</v>
      </c>
      <c r="H343">
        <v>314</v>
      </c>
      <c r="I343">
        <v>45357.476280175557</v>
      </c>
      <c r="J343">
        <v>-2295.4762801755569</v>
      </c>
      <c r="K343">
        <f t="shared" si="24"/>
        <v>259479.24599960766</v>
      </c>
    </row>
    <row r="344" spans="1:11" x14ac:dyDescent="0.2">
      <c r="A344" s="22">
        <v>342</v>
      </c>
      <c r="B344" s="22">
        <f t="shared" si="25"/>
        <v>116964</v>
      </c>
      <c r="C344" s="22">
        <f t="shared" si="26"/>
        <v>40001688</v>
      </c>
      <c r="D344" s="22">
        <f t="shared" si="27"/>
        <v>13680577296</v>
      </c>
      <c r="E344" s="22">
        <f t="shared" si="28"/>
        <v>4678757435232</v>
      </c>
      <c r="F344" s="24">
        <v>58782</v>
      </c>
      <c r="H344">
        <v>315</v>
      </c>
      <c r="I344">
        <v>45650.191753078485</v>
      </c>
      <c r="J344">
        <v>673.80824692151509</v>
      </c>
      <c r="K344">
        <f t="shared" si="24"/>
        <v>8816650.6028580833</v>
      </c>
    </row>
    <row r="345" spans="1:11" x14ac:dyDescent="0.2">
      <c r="A345" s="22">
        <v>343</v>
      </c>
      <c r="B345" s="22">
        <f t="shared" si="25"/>
        <v>117649</v>
      </c>
      <c r="C345" s="22">
        <f t="shared" si="26"/>
        <v>40353607</v>
      </c>
      <c r="D345" s="22">
        <f t="shared" si="27"/>
        <v>13841287201</v>
      </c>
      <c r="E345" s="22">
        <f t="shared" si="28"/>
        <v>4747561509943</v>
      </c>
      <c r="F345" s="24">
        <v>55170</v>
      </c>
      <c r="H345">
        <v>316</v>
      </c>
      <c r="I345">
        <v>45946.108390368696</v>
      </c>
      <c r="J345">
        <v>2083.8916096313042</v>
      </c>
      <c r="K345">
        <f t="shared" si="24"/>
        <v>1988335.0897909466</v>
      </c>
    </row>
    <row r="346" spans="1:11" x14ac:dyDescent="0.2">
      <c r="A346" s="22">
        <v>344</v>
      </c>
      <c r="B346" s="22">
        <f t="shared" si="25"/>
        <v>118336</v>
      </c>
      <c r="C346" s="22">
        <f t="shared" si="26"/>
        <v>40707584</v>
      </c>
      <c r="D346" s="22">
        <f t="shared" si="27"/>
        <v>14003408896</v>
      </c>
      <c r="E346" s="22">
        <f t="shared" si="28"/>
        <v>4817172660224</v>
      </c>
      <c r="F346" s="24">
        <v>52355</v>
      </c>
      <c r="H346">
        <v>317</v>
      </c>
      <c r="I346">
        <v>46245.322508988495</v>
      </c>
      <c r="J346">
        <v>1680.6774910115055</v>
      </c>
      <c r="K346">
        <f t="shared" si="24"/>
        <v>162581.62545434109</v>
      </c>
    </row>
    <row r="347" spans="1:11" x14ac:dyDescent="0.2">
      <c r="A347" s="22">
        <v>345</v>
      </c>
      <c r="B347" s="22">
        <f t="shared" si="25"/>
        <v>119025</v>
      </c>
      <c r="C347" s="22">
        <f t="shared" si="26"/>
        <v>41063625</v>
      </c>
      <c r="D347" s="22">
        <f t="shared" si="27"/>
        <v>14166950625</v>
      </c>
      <c r="E347" s="22">
        <f t="shared" si="28"/>
        <v>4887597965625</v>
      </c>
      <c r="F347" s="24">
        <v>54687</v>
      </c>
      <c r="H347">
        <v>318</v>
      </c>
      <c r="I347">
        <v>46547.932117207034</v>
      </c>
      <c r="J347">
        <v>2800.067882792966</v>
      </c>
      <c r="K347">
        <f t="shared" si="24"/>
        <v>1253034.8492126516</v>
      </c>
    </row>
    <row r="348" spans="1:11" x14ac:dyDescent="0.2">
      <c r="A348" s="22">
        <v>346</v>
      </c>
      <c r="B348" s="22">
        <f t="shared" si="25"/>
        <v>119716</v>
      </c>
      <c r="C348" s="22">
        <f t="shared" si="26"/>
        <v>41421736</v>
      </c>
      <c r="D348" s="22">
        <f t="shared" si="27"/>
        <v>14331920656</v>
      </c>
      <c r="E348" s="22">
        <f t="shared" si="28"/>
        <v>4958844546976</v>
      </c>
      <c r="F348" s="24">
        <v>54649</v>
      </c>
      <c r="H348">
        <v>319</v>
      </c>
      <c r="I348">
        <v>46854.036926389032</v>
      </c>
      <c r="J348">
        <v>-345.03692638903158</v>
      </c>
      <c r="K348">
        <f t="shared" si="24"/>
        <v>9891684.2607397288</v>
      </c>
    </row>
    <row r="349" spans="1:11" x14ac:dyDescent="0.2">
      <c r="A349" s="22">
        <v>347</v>
      </c>
      <c r="B349" s="22">
        <f t="shared" si="25"/>
        <v>120409</v>
      </c>
      <c r="C349" s="22">
        <f t="shared" si="26"/>
        <v>41781923</v>
      </c>
      <c r="D349" s="22">
        <f t="shared" si="27"/>
        <v>14498327281</v>
      </c>
      <c r="E349" s="22">
        <f t="shared" si="28"/>
        <v>5030919566507</v>
      </c>
      <c r="F349" s="24">
        <v>55639</v>
      </c>
      <c r="H349">
        <v>320</v>
      </c>
      <c r="I349">
        <v>47163.738362763019</v>
      </c>
      <c r="J349">
        <v>-2202.7383627630188</v>
      </c>
      <c r="K349">
        <f t="shared" si="24"/>
        <v>3451054.6267059753</v>
      </c>
    </row>
    <row r="350" spans="1:11" x14ac:dyDescent="0.2">
      <c r="A350" s="25">
        <v>348</v>
      </c>
      <c r="B350" s="25">
        <f t="shared" si="25"/>
        <v>121104</v>
      </c>
      <c r="C350" s="25">
        <f t="shared" si="26"/>
        <v>42144192</v>
      </c>
      <c r="D350" s="25">
        <f t="shared" si="27"/>
        <v>14666178816</v>
      </c>
      <c r="E350" s="25">
        <f t="shared" si="28"/>
        <v>5103830227968</v>
      </c>
      <c r="F350" s="26">
        <v>56629</v>
      </c>
      <c r="H350">
        <v>321</v>
      </c>
      <c r="I350">
        <v>47477.139579188603</v>
      </c>
      <c r="J350">
        <v>-1936.1395791886025</v>
      </c>
      <c r="K350">
        <f t="shared" si="24"/>
        <v>71074.911403358463</v>
      </c>
    </row>
    <row r="351" spans="1:11" x14ac:dyDescent="0.2">
      <c r="A351" s="25">
        <v>349</v>
      </c>
      <c r="B351" s="25">
        <f t="shared" si="25"/>
        <v>121801</v>
      </c>
      <c r="C351" s="25">
        <f t="shared" si="26"/>
        <v>42508549</v>
      </c>
      <c r="D351" s="25">
        <f t="shared" si="27"/>
        <v>14835483601</v>
      </c>
      <c r="E351" s="25">
        <f t="shared" si="28"/>
        <v>5177583776749</v>
      </c>
      <c r="F351" s="26">
        <v>57619</v>
      </c>
      <c r="H351">
        <v>322</v>
      </c>
      <c r="I351">
        <v>47794.345466925122</v>
      </c>
      <c r="J351">
        <v>-1245.3454669251223</v>
      </c>
      <c r="K351">
        <f t="shared" si="24"/>
        <v>477196.50553788966</v>
      </c>
    </row>
    <row r="352" spans="1:11" x14ac:dyDescent="0.2">
      <c r="A352" s="25">
        <v>350</v>
      </c>
      <c r="B352" s="25">
        <f t="shared" si="25"/>
        <v>122500</v>
      </c>
      <c r="C352" s="25">
        <f t="shared" si="26"/>
        <v>42875000</v>
      </c>
      <c r="D352" s="25">
        <f t="shared" si="27"/>
        <v>15006250000</v>
      </c>
      <c r="E352" s="25">
        <f t="shared" si="28"/>
        <v>5252187500000</v>
      </c>
      <c r="F352" s="26">
        <v>58609</v>
      </c>
      <c r="H352">
        <v>323</v>
      </c>
      <c r="I352">
        <v>48115.462667399028</v>
      </c>
      <c r="J352">
        <v>-1830.4626673990279</v>
      </c>
      <c r="K352">
        <f t="shared" ref="K352:K380" si="29">(J352-J351)^2</f>
        <v>342362.13829042058</v>
      </c>
    </row>
    <row r="353" spans="1:11" x14ac:dyDescent="0.2">
      <c r="A353" s="25">
        <v>351</v>
      </c>
      <c r="B353" s="25">
        <f t="shared" si="25"/>
        <v>123201</v>
      </c>
      <c r="C353" s="25">
        <f t="shared" si="26"/>
        <v>43243551</v>
      </c>
      <c r="D353" s="25">
        <f t="shared" si="27"/>
        <v>15178486401</v>
      </c>
      <c r="E353" s="25">
        <f t="shared" si="28"/>
        <v>5327648726751</v>
      </c>
      <c r="F353" s="26">
        <v>59599</v>
      </c>
      <c r="H353">
        <v>324</v>
      </c>
      <c r="I353">
        <v>48440.599583972362</v>
      </c>
      <c r="J353">
        <v>13798.400416027638</v>
      </c>
      <c r="K353">
        <f t="shared" si="29"/>
        <v>244261361.28049687</v>
      </c>
    </row>
    <row r="354" spans="1:11" x14ac:dyDescent="0.2">
      <c r="H354">
        <v>325</v>
      </c>
      <c r="I354">
        <v>48769.866393709963</v>
      </c>
      <c r="J354">
        <v>-2095.8663937099627</v>
      </c>
      <c r="K354">
        <f t="shared" si="29"/>
        <v>252627717.4191263</v>
      </c>
    </row>
    <row r="355" spans="1:11" x14ac:dyDescent="0.2">
      <c r="H355">
        <v>326</v>
      </c>
      <c r="I355">
        <v>49103.375059148762</v>
      </c>
      <c r="J355">
        <v>-1846.3750591487624</v>
      </c>
      <c r="K355">
        <f t="shared" si="29"/>
        <v>62245.926021128806</v>
      </c>
    </row>
    <row r="356" spans="1:11" x14ac:dyDescent="0.2">
      <c r="H356">
        <v>327</v>
      </c>
      <c r="I356">
        <v>49441.239340064581</v>
      </c>
      <c r="J356">
        <v>1506.7606599354185</v>
      </c>
      <c r="K356">
        <f t="shared" si="29"/>
        <v>11243519.150598187</v>
      </c>
    </row>
    <row r="357" spans="1:11" x14ac:dyDescent="0.2">
      <c r="H357">
        <v>328</v>
      </c>
      <c r="I357">
        <v>49783.574805240147</v>
      </c>
      <c r="J357">
        <v>-477.57480524014682</v>
      </c>
      <c r="K357">
        <f t="shared" si="29"/>
        <v>3937587.2383535272</v>
      </c>
    </row>
    <row r="358" spans="1:11" x14ac:dyDescent="0.2">
      <c r="H358">
        <v>329</v>
      </c>
      <c r="I358">
        <v>50130.498844233691</v>
      </c>
      <c r="J358">
        <v>616.50115576630924</v>
      </c>
      <c r="K358">
        <f t="shared" si="29"/>
        <v>1197002.2084522003</v>
      </c>
    </row>
    <row r="359" spans="1:11" x14ac:dyDescent="0.2">
      <c r="H359">
        <v>330</v>
      </c>
      <c r="I359">
        <v>50482.130679146678</v>
      </c>
      <c r="J359">
        <v>1640.8693208533223</v>
      </c>
      <c r="K359">
        <f t="shared" si="29"/>
        <v>1049330.137643734</v>
      </c>
    </row>
    <row r="360" spans="1:11" x14ac:dyDescent="0.2">
      <c r="H360">
        <v>331</v>
      </c>
      <c r="I360">
        <v>50838.591376391472</v>
      </c>
      <c r="J360">
        <v>-693.59137639147229</v>
      </c>
      <c r="K360">
        <f t="shared" si="29"/>
        <v>5449706.7469806522</v>
      </c>
    </row>
    <row r="361" spans="1:11" x14ac:dyDescent="0.2">
      <c r="H361">
        <v>332</v>
      </c>
      <c r="I361">
        <v>51200.003858459939</v>
      </c>
      <c r="J361">
        <v>-3551.0038584599388</v>
      </c>
      <c r="K361">
        <f t="shared" si="29"/>
        <v>8164806.092680674</v>
      </c>
    </row>
    <row r="362" spans="1:11" x14ac:dyDescent="0.2">
      <c r="H362">
        <v>333</v>
      </c>
      <c r="I362">
        <v>51566.492915690353</v>
      </c>
      <c r="J362">
        <v>-2307.4929156903527</v>
      </c>
      <c r="K362">
        <f t="shared" si="29"/>
        <v>1546319.4647877049</v>
      </c>
    </row>
    <row r="363" spans="1:11" x14ac:dyDescent="0.2">
      <c r="H363">
        <v>334</v>
      </c>
      <c r="I363">
        <v>51938.185218036582</v>
      </c>
      <c r="J363">
        <v>-2399.1852180365822</v>
      </c>
      <c r="K363">
        <f t="shared" si="29"/>
        <v>8407.4783095523744</v>
      </c>
    </row>
    <row r="364" spans="1:11" x14ac:dyDescent="0.2">
      <c r="H364">
        <v>335</v>
      </c>
      <c r="I364">
        <v>52315.209326835466</v>
      </c>
      <c r="J364">
        <v>-3041.2093268354656</v>
      </c>
      <c r="K364">
        <f t="shared" si="29"/>
        <v>412194.95627900044</v>
      </c>
    </row>
    <row r="365" spans="1:11" x14ac:dyDescent="0.2">
      <c r="H365">
        <v>336</v>
      </c>
      <c r="I365">
        <v>52697.69570657477</v>
      </c>
      <c r="J365">
        <v>16580.30429342523</v>
      </c>
      <c r="K365">
        <f t="shared" si="29"/>
        <v>385003796.750076</v>
      </c>
    </row>
    <row r="366" spans="1:11" x14ac:dyDescent="0.2">
      <c r="H366">
        <v>337</v>
      </c>
      <c r="I366">
        <v>53085.77673666086</v>
      </c>
      <c r="J366">
        <v>-3569.7767366608605</v>
      </c>
      <c r="K366">
        <f t="shared" si="29"/>
        <v>406025765.51903534</v>
      </c>
    </row>
    <row r="367" spans="1:11" x14ac:dyDescent="0.2">
      <c r="H367">
        <v>338</v>
      </c>
      <c r="I367">
        <v>53479.586723187473</v>
      </c>
      <c r="J367">
        <v>-2250.5867231874727</v>
      </c>
      <c r="K367">
        <f t="shared" si="29"/>
        <v>1740262.2916479171</v>
      </c>
    </row>
    <row r="368" spans="1:11" x14ac:dyDescent="0.2">
      <c r="H368">
        <v>339</v>
      </c>
      <c r="I368">
        <v>53879.261910703033</v>
      </c>
      <c r="J368">
        <v>1328.7380892969668</v>
      </c>
      <c r="K368">
        <f t="shared" si="29"/>
        <v>12811566.113266768</v>
      </c>
    </row>
    <row r="369" spans="8:11" x14ac:dyDescent="0.2">
      <c r="H369">
        <v>340</v>
      </c>
      <c r="I369">
        <v>54284.940493978444</v>
      </c>
      <c r="J369">
        <v>2329.0595060215564</v>
      </c>
      <c r="K369">
        <f t="shared" si="29"/>
        <v>1000642.9367578902</v>
      </c>
    </row>
    <row r="370" spans="8:11" x14ac:dyDescent="0.2">
      <c r="H370">
        <v>341</v>
      </c>
      <c r="I370">
        <v>54696.762629776611</v>
      </c>
      <c r="J370">
        <v>1474.237370223389</v>
      </c>
      <c r="K370">
        <f t="shared" si="29"/>
        <v>730720.88385054062</v>
      </c>
    </row>
    <row r="371" spans="8:11" x14ac:dyDescent="0.2">
      <c r="H371">
        <v>342</v>
      </c>
      <c r="I371">
        <v>55114.870448617847</v>
      </c>
      <c r="J371">
        <v>3667.1295513821533</v>
      </c>
      <c r="K371">
        <f t="shared" si="29"/>
        <v>4808776.1181872431</v>
      </c>
    </row>
    <row r="372" spans="8:11" x14ac:dyDescent="0.2">
      <c r="H372">
        <v>343</v>
      </c>
      <c r="I372">
        <v>55539.408066550095</v>
      </c>
      <c r="J372">
        <v>-369.4080665500951</v>
      </c>
      <c r="K372">
        <f t="shared" si="29"/>
        <v>16293635.94098215</v>
      </c>
    </row>
    <row r="373" spans="8:11" x14ac:dyDescent="0.2">
      <c r="H373">
        <v>344</v>
      </c>
      <c r="I373">
        <v>55970.521596915496</v>
      </c>
      <c r="J373">
        <v>-3615.521596915496</v>
      </c>
      <c r="K373">
        <f t="shared" si="29"/>
        <v>10537253.052021326</v>
      </c>
    </row>
    <row r="374" spans="8:11" x14ac:dyDescent="0.2">
      <c r="H374">
        <v>345</v>
      </c>
      <c r="I374">
        <v>56408.359162119566</v>
      </c>
      <c r="J374">
        <v>-1721.3591621195665</v>
      </c>
      <c r="K374">
        <f t="shared" si="29"/>
        <v>3587851.3293920443</v>
      </c>
    </row>
    <row r="375" spans="8:11" x14ac:dyDescent="0.2">
      <c r="H375">
        <v>346</v>
      </c>
      <c r="I375">
        <v>56853.070905397704</v>
      </c>
      <c r="J375">
        <v>-2204.0709053977043</v>
      </c>
      <c r="K375">
        <f t="shared" si="29"/>
        <v>233010.62709861889</v>
      </c>
    </row>
    <row r="376" spans="8:11" x14ac:dyDescent="0.2">
      <c r="H376">
        <v>347</v>
      </c>
      <c r="I376">
        <v>57304.809002584661</v>
      </c>
      <c r="J376">
        <v>-1665.8090025846614</v>
      </c>
      <c r="K376">
        <f t="shared" si="29"/>
        <v>289725.87601991772</v>
      </c>
    </row>
    <row r="377" spans="8:11" x14ac:dyDescent="0.2">
      <c r="H377">
        <v>348</v>
      </c>
      <c r="I377">
        <v>57763.727673881222</v>
      </c>
      <c r="J377">
        <v>-1134.7276738812216</v>
      </c>
      <c r="K377">
        <f t="shared" si="29"/>
        <v>282047.37769741105</v>
      </c>
    </row>
    <row r="378" spans="8:11" x14ac:dyDescent="0.2">
      <c r="H378">
        <v>349</v>
      </c>
      <c r="I378">
        <v>58229.983195622975</v>
      </c>
      <c r="J378">
        <v>-610.98319562297547</v>
      </c>
      <c r="K378">
        <f t="shared" si="29"/>
        <v>274308.27850600239</v>
      </c>
    </row>
    <row r="379" spans="8:11" x14ac:dyDescent="0.2">
      <c r="H379">
        <v>350</v>
      </c>
      <c r="I379">
        <v>58703.733912048338</v>
      </c>
      <c r="J379">
        <v>-94.733912048337515</v>
      </c>
      <c r="K379">
        <f t="shared" si="29"/>
        <v>266513.32279132697</v>
      </c>
    </row>
    <row r="380" spans="8:11" ht="17" thickBot="1" x14ac:dyDescent="0.25">
      <c r="H380" s="31">
        <v>351</v>
      </c>
      <c r="I380" s="31">
        <v>59185.140247065807</v>
      </c>
      <c r="J380" s="31">
        <v>413.85975293419324</v>
      </c>
      <c r="K380">
        <f t="shared" si="29"/>
        <v>258667.51606036272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44B9-DDAD-A04A-BD4C-B39AFD7693EF}">
  <dimension ref="A1:R371"/>
  <sheetViews>
    <sheetView zoomScale="63" workbookViewId="0">
      <selection activeCell="O39" sqref="O39"/>
    </sheetView>
  </sheetViews>
  <sheetFormatPr baseColWidth="10" defaultRowHeight="16" x14ac:dyDescent="0.2"/>
  <cols>
    <col min="15" max="15" width="15.6640625" customWidth="1"/>
  </cols>
  <sheetData>
    <row r="1" spans="1:18" x14ac:dyDescent="0.2">
      <c r="A1" s="27" t="s">
        <v>38</v>
      </c>
      <c r="B1" s="29"/>
      <c r="C1" s="28" t="s">
        <v>37</v>
      </c>
      <c r="J1" t="s">
        <v>73</v>
      </c>
    </row>
    <row r="2" spans="1:18" ht="17" thickBot="1" x14ac:dyDescent="0.25">
      <c r="A2" s="5"/>
      <c r="B2" s="17" t="s">
        <v>43</v>
      </c>
      <c r="C2" s="5" t="s">
        <v>35</v>
      </c>
      <c r="D2" t="s">
        <v>108</v>
      </c>
      <c r="E2" t="s">
        <v>109</v>
      </c>
      <c r="F2" t="s">
        <v>110</v>
      </c>
      <c r="G2" t="s">
        <v>111</v>
      </c>
      <c r="H2" t="s">
        <v>112</v>
      </c>
      <c r="M2" t="s">
        <v>107</v>
      </c>
      <c r="N2">
        <v>0.6</v>
      </c>
    </row>
    <row r="3" spans="1:18" x14ac:dyDescent="0.2">
      <c r="A3" s="30" t="s">
        <v>34</v>
      </c>
      <c r="B3" s="12">
        <v>1</v>
      </c>
      <c r="C3" s="30">
        <v>15.3</v>
      </c>
      <c r="D3">
        <f>B3*$K$18 +$K$17</f>
        <v>-10287.53632614528</v>
      </c>
      <c r="J3" s="33" t="s">
        <v>74</v>
      </c>
      <c r="K3" s="33"/>
    </row>
    <row r="4" spans="1:18" x14ac:dyDescent="0.2">
      <c r="A4" s="4">
        <v>2</v>
      </c>
      <c r="B4" s="7">
        <v>2</v>
      </c>
      <c r="C4" s="4">
        <v>19.100000000000001</v>
      </c>
      <c r="D4">
        <f t="shared" ref="D4:D67" si="0">B4*$K$18 +$K$17</f>
        <v>-10121.596551609249</v>
      </c>
      <c r="E4">
        <f>B3*$K$18+$K$17</f>
        <v>-10287.53632614528</v>
      </c>
      <c r="F4">
        <f>(C4-E4)</f>
        <v>10306.636326145281</v>
      </c>
      <c r="G4">
        <f>$K$17+$K$18+(1-$N$2)^2 * F4</f>
        <v>-8638.4745139620354</v>
      </c>
      <c r="H4">
        <f>$K$18+(1-$N$2)^2 *F4</f>
        <v>1815.0015867192751</v>
      </c>
      <c r="J4" t="s">
        <v>75</v>
      </c>
      <c r="K4">
        <v>0.95777421630317905</v>
      </c>
    </row>
    <row r="5" spans="1:18" x14ac:dyDescent="0.2">
      <c r="A5" s="4">
        <v>3</v>
      </c>
      <c r="B5" s="7">
        <v>3</v>
      </c>
      <c r="C5" s="15">
        <v>23.6</v>
      </c>
      <c r="D5">
        <f t="shared" si="0"/>
        <v>-9955.6567770732199</v>
      </c>
      <c r="E5">
        <f t="shared" ref="E5:E68" si="1">B4*$K$18+$K$17</f>
        <v>-10121.596551609249</v>
      </c>
      <c r="F5">
        <f t="shared" ref="F5:F68" si="2">(C5-E5)</f>
        <v>10145.19655160925</v>
      </c>
      <c r="G5">
        <f t="shared" ref="G5:G68" si="3">$K$17+$K$18+(1-$N$2)^2 * F5</f>
        <v>-8664.3048778878001</v>
      </c>
      <c r="H5">
        <f t="shared" ref="H5:H68" si="4">$K$18+(1-$N$2)^2 *F5</f>
        <v>1789.1712227935102</v>
      </c>
      <c r="J5" t="s">
        <v>76</v>
      </c>
      <c r="K5">
        <v>0.91733144941516886</v>
      </c>
    </row>
    <row r="6" spans="1:18" x14ac:dyDescent="0.2">
      <c r="A6" s="4">
        <v>4</v>
      </c>
      <c r="B6" s="14">
        <v>4</v>
      </c>
      <c r="C6" s="4">
        <v>30.6</v>
      </c>
      <c r="D6">
        <f t="shared" si="0"/>
        <v>-9789.7170025371906</v>
      </c>
      <c r="E6">
        <f t="shared" si="1"/>
        <v>-9955.6567770732199</v>
      </c>
      <c r="F6">
        <f t="shared" si="2"/>
        <v>9986.2567770732203</v>
      </c>
      <c r="G6">
        <f t="shared" si="3"/>
        <v>-8689.7352418135652</v>
      </c>
      <c r="H6">
        <f t="shared" si="4"/>
        <v>1763.7408588677456</v>
      </c>
      <c r="J6" t="s">
        <v>77</v>
      </c>
      <c r="K6">
        <v>0.91709183042796649</v>
      </c>
    </row>
    <row r="7" spans="1:18" x14ac:dyDescent="0.2">
      <c r="A7" s="15">
        <v>5</v>
      </c>
      <c r="B7" s="7">
        <v>5</v>
      </c>
      <c r="C7" s="15">
        <v>37.5</v>
      </c>
      <c r="D7">
        <f t="shared" si="0"/>
        <v>-9623.7772280011595</v>
      </c>
      <c r="E7">
        <f t="shared" si="1"/>
        <v>-9789.7170025371906</v>
      </c>
      <c r="F7">
        <f t="shared" si="2"/>
        <v>9827.2170025371906</v>
      </c>
      <c r="G7">
        <f t="shared" si="3"/>
        <v>-8715.1816057393298</v>
      </c>
      <c r="H7">
        <f t="shared" si="4"/>
        <v>1738.2944949419807</v>
      </c>
      <c r="J7" t="s">
        <v>78</v>
      </c>
      <c r="K7">
        <v>5004.3739421689179</v>
      </c>
    </row>
    <row r="8" spans="1:18" ht="17" thickBot="1" x14ac:dyDescent="0.25">
      <c r="A8" s="4">
        <v>6</v>
      </c>
      <c r="B8" s="7">
        <v>6</v>
      </c>
      <c r="C8" s="4">
        <v>47.4</v>
      </c>
      <c r="D8">
        <f t="shared" si="0"/>
        <v>-9457.8374534651302</v>
      </c>
      <c r="E8">
        <f t="shared" si="1"/>
        <v>-9623.7772280011595</v>
      </c>
      <c r="F8">
        <f t="shared" si="2"/>
        <v>9671.1772280011592</v>
      </c>
      <c r="G8">
        <f t="shared" si="3"/>
        <v>-8740.1479696650949</v>
      </c>
      <c r="H8">
        <f t="shared" si="4"/>
        <v>1713.3281310162158</v>
      </c>
      <c r="J8" s="31" t="s">
        <v>79</v>
      </c>
      <c r="K8" s="31">
        <v>347</v>
      </c>
    </row>
    <row r="9" spans="1:18" x14ac:dyDescent="0.2">
      <c r="A9" s="4">
        <v>7</v>
      </c>
      <c r="B9" s="14">
        <v>7</v>
      </c>
      <c r="C9" s="4">
        <v>56</v>
      </c>
      <c r="D9">
        <f t="shared" si="0"/>
        <v>-9291.8976789291009</v>
      </c>
      <c r="E9">
        <f t="shared" si="1"/>
        <v>-9457.8374534651302</v>
      </c>
      <c r="F9">
        <f t="shared" si="2"/>
        <v>9513.8374534651302</v>
      </c>
      <c r="G9">
        <f t="shared" si="3"/>
        <v>-8765.3223335908588</v>
      </c>
      <c r="H9">
        <f t="shared" si="4"/>
        <v>1688.1537670904511</v>
      </c>
    </row>
    <row r="10" spans="1:18" ht="17" thickBot="1" x14ac:dyDescent="0.25">
      <c r="A10" s="4">
        <v>8</v>
      </c>
      <c r="B10" s="13">
        <v>8</v>
      </c>
      <c r="C10" s="4">
        <v>65.400000000000006</v>
      </c>
      <c r="D10">
        <f t="shared" si="0"/>
        <v>-9125.9579043930698</v>
      </c>
      <c r="E10">
        <f t="shared" si="1"/>
        <v>-9291.8976789291009</v>
      </c>
      <c r="F10">
        <f t="shared" si="2"/>
        <v>9357.2976789291006</v>
      </c>
      <c r="G10">
        <f t="shared" si="3"/>
        <v>-8790.3686975166238</v>
      </c>
      <c r="H10">
        <f t="shared" si="4"/>
        <v>1663.1074031646863</v>
      </c>
      <c r="J10" t="s">
        <v>80</v>
      </c>
    </row>
    <row r="11" spans="1:18" x14ac:dyDescent="0.2">
      <c r="A11" s="4">
        <v>9</v>
      </c>
      <c r="B11" s="7">
        <v>9</v>
      </c>
      <c r="C11" s="4">
        <v>80.900000000000006</v>
      </c>
      <c r="D11">
        <f t="shared" si="0"/>
        <v>-8960.0181298570405</v>
      </c>
      <c r="E11">
        <f t="shared" si="1"/>
        <v>-9125.9579043930698</v>
      </c>
      <c r="F11">
        <f t="shared" si="2"/>
        <v>9206.8579043930695</v>
      </c>
      <c r="G11">
        <f t="shared" si="3"/>
        <v>-8814.4390614423883</v>
      </c>
      <c r="H11">
        <f t="shared" si="4"/>
        <v>1639.0370392389214</v>
      </c>
      <c r="J11" s="32"/>
      <c r="K11" s="32" t="s">
        <v>85</v>
      </c>
      <c r="L11" s="32" t="s">
        <v>86</v>
      </c>
      <c r="M11" s="32" t="s">
        <v>87</v>
      </c>
      <c r="N11" s="32" t="s">
        <v>88</v>
      </c>
      <c r="O11" s="32" t="s">
        <v>89</v>
      </c>
    </row>
    <row r="12" spans="1:18" x14ac:dyDescent="0.2">
      <c r="A12" s="4">
        <v>10</v>
      </c>
      <c r="B12" s="14">
        <v>10</v>
      </c>
      <c r="C12" s="4">
        <v>93</v>
      </c>
      <c r="D12">
        <f t="shared" si="0"/>
        <v>-8794.0783553210094</v>
      </c>
      <c r="E12">
        <f t="shared" si="1"/>
        <v>-8960.0181298570405</v>
      </c>
      <c r="F12">
        <f t="shared" si="2"/>
        <v>9053.0181298570405</v>
      </c>
      <c r="G12">
        <f t="shared" si="3"/>
        <v>-8839.0534253681544</v>
      </c>
      <c r="H12">
        <f t="shared" si="4"/>
        <v>1614.4226753131568</v>
      </c>
      <c r="J12" t="s">
        <v>81</v>
      </c>
      <c r="K12">
        <v>1</v>
      </c>
      <c r="L12">
        <v>95874820274.052231</v>
      </c>
      <c r="M12">
        <v>95874820274.052231</v>
      </c>
      <c r="N12">
        <v>3828.2919902348453</v>
      </c>
      <c r="O12">
        <v>7.8081062571722328E-189</v>
      </c>
    </row>
    <row r="13" spans="1:18" x14ac:dyDescent="0.2">
      <c r="A13" s="4">
        <v>11</v>
      </c>
      <c r="B13" s="7">
        <v>11</v>
      </c>
      <c r="C13" s="4">
        <v>101.5</v>
      </c>
      <c r="D13">
        <f t="shared" si="0"/>
        <v>-8628.1385807849801</v>
      </c>
      <c r="E13">
        <f t="shared" si="1"/>
        <v>-8794.0783553210094</v>
      </c>
      <c r="F13">
        <f t="shared" si="2"/>
        <v>8895.5783553210094</v>
      </c>
      <c r="G13">
        <f t="shared" si="3"/>
        <v>-8864.2437892939179</v>
      </c>
      <c r="H13">
        <f t="shared" si="4"/>
        <v>1589.2323113873917</v>
      </c>
      <c r="J13" t="s">
        <v>82</v>
      </c>
      <c r="K13">
        <v>345</v>
      </c>
      <c r="L13">
        <v>8640096700.8054504</v>
      </c>
      <c r="M13">
        <v>25043758.553059276</v>
      </c>
    </row>
    <row r="14" spans="1:18" ht="17" thickBot="1" x14ac:dyDescent="0.25">
      <c r="A14" s="4">
        <v>12</v>
      </c>
      <c r="B14" s="14">
        <v>12</v>
      </c>
      <c r="C14" s="4">
        <v>141.19999999999999</v>
      </c>
      <c r="D14">
        <f t="shared" si="0"/>
        <v>-8462.1988062489509</v>
      </c>
      <c r="E14">
        <f t="shared" si="1"/>
        <v>-8628.1385807849801</v>
      </c>
      <c r="F14">
        <f t="shared" si="2"/>
        <v>8769.3385807849809</v>
      </c>
      <c r="G14">
        <f t="shared" si="3"/>
        <v>-8884.442153219683</v>
      </c>
      <c r="H14">
        <f t="shared" si="4"/>
        <v>1569.0339474616271</v>
      </c>
      <c r="J14" s="31" t="s">
        <v>83</v>
      </c>
      <c r="K14" s="31">
        <v>346</v>
      </c>
      <c r="L14" s="31">
        <v>104514916974.85768</v>
      </c>
      <c r="M14" s="31"/>
      <c r="N14" s="31"/>
      <c r="O14" s="31"/>
    </row>
    <row r="15" spans="1:18" ht="17" thickBot="1" x14ac:dyDescent="0.25">
      <c r="A15" s="4" t="s">
        <v>33</v>
      </c>
      <c r="B15" s="7">
        <v>13</v>
      </c>
      <c r="C15" s="4">
        <v>134.19999999999999</v>
      </c>
      <c r="D15">
        <f t="shared" si="0"/>
        <v>-8296.2590317129216</v>
      </c>
      <c r="E15">
        <f t="shared" si="1"/>
        <v>-8462.1988062489509</v>
      </c>
      <c r="F15">
        <f t="shared" si="2"/>
        <v>8596.3988062489516</v>
      </c>
      <c r="G15">
        <f t="shared" si="3"/>
        <v>-8912.1125171454478</v>
      </c>
      <c r="H15">
        <f t="shared" si="4"/>
        <v>1541.3635835358625</v>
      </c>
    </row>
    <row r="16" spans="1:18" x14ac:dyDescent="0.2">
      <c r="A16" s="4">
        <v>2</v>
      </c>
      <c r="B16" s="7">
        <v>14</v>
      </c>
      <c r="C16" s="4">
        <v>144.69999999999999</v>
      </c>
      <c r="D16">
        <f t="shared" si="0"/>
        <v>-8130.3192571768905</v>
      </c>
      <c r="E16">
        <f t="shared" si="1"/>
        <v>-8296.2590317129216</v>
      </c>
      <c r="F16">
        <f t="shared" si="2"/>
        <v>8440.9590317129223</v>
      </c>
      <c r="G16">
        <f t="shared" si="3"/>
        <v>-8936.9828810712133</v>
      </c>
      <c r="H16">
        <f t="shared" si="4"/>
        <v>1516.4932196100979</v>
      </c>
      <c r="J16" s="32"/>
      <c r="K16" s="32" t="s">
        <v>90</v>
      </c>
      <c r="L16" s="32" t="s">
        <v>78</v>
      </c>
      <c r="M16" s="32" t="s">
        <v>91</v>
      </c>
      <c r="N16" s="32" t="s">
        <v>92</v>
      </c>
      <c r="O16" s="32" t="s">
        <v>93</v>
      </c>
      <c r="P16" s="32" t="s">
        <v>94</v>
      </c>
      <c r="Q16" s="32" t="s">
        <v>95</v>
      </c>
      <c r="R16" s="32" t="s">
        <v>96</v>
      </c>
    </row>
    <row r="17" spans="1:18" x14ac:dyDescent="0.2">
      <c r="A17" s="4">
        <v>3</v>
      </c>
      <c r="B17" s="7">
        <v>15</v>
      </c>
      <c r="C17" s="4">
        <v>164.8</v>
      </c>
      <c r="D17">
        <f t="shared" si="0"/>
        <v>-7964.3794826408612</v>
      </c>
      <c r="E17">
        <f t="shared" si="1"/>
        <v>-8130.3192571768905</v>
      </c>
      <c r="F17">
        <f t="shared" si="2"/>
        <v>8295.1192571768897</v>
      </c>
      <c r="G17">
        <f t="shared" si="3"/>
        <v>-8960.317244996977</v>
      </c>
      <c r="H17">
        <f t="shared" si="4"/>
        <v>1493.1588556843326</v>
      </c>
      <c r="J17" t="s">
        <v>84</v>
      </c>
      <c r="K17">
        <v>-10453.47610068131</v>
      </c>
      <c r="L17">
        <v>538.46114130849048</v>
      </c>
      <c r="M17">
        <v>-19.413612791591206</v>
      </c>
      <c r="N17">
        <v>2.8868098575008156E-57</v>
      </c>
      <c r="O17">
        <v>-11512.555885855942</v>
      </c>
      <c r="P17">
        <v>-9394.3963155066776</v>
      </c>
      <c r="Q17">
        <v>-11512.555885855942</v>
      </c>
      <c r="R17">
        <v>-9394.3963155066776</v>
      </c>
    </row>
    <row r="18" spans="1:18" ht="17" thickBot="1" x14ac:dyDescent="0.25">
      <c r="A18" s="4">
        <v>4</v>
      </c>
      <c r="B18" s="14">
        <v>16</v>
      </c>
      <c r="C18" s="4">
        <v>171.5</v>
      </c>
      <c r="D18">
        <f t="shared" si="0"/>
        <v>-7798.439708104831</v>
      </c>
      <c r="E18">
        <f t="shared" si="1"/>
        <v>-7964.3794826408612</v>
      </c>
      <c r="F18">
        <f t="shared" si="2"/>
        <v>8135.8794826408612</v>
      </c>
      <c r="G18">
        <f t="shared" si="3"/>
        <v>-8985.7956089227428</v>
      </c>
      <c r="H18">
        <f t="shared" si="4"/>
        <v>1467.680491758568</v>
      </c>
      <c r="J18" s="31" t="s">
        <v>97</v>
      </c>
      <c r="K18" s="31">
        <v>165.93977453602992</v>
      </c>
      <c r="L18" s="31">
        <v>2.6819332729130823</v>
      </c>
      <c r="M18" s="31">
        <v>61.873192823991559</v>
      </c>
      <c r="N18" s="31">
        <v>7.8081062571735644E-189</v>
      </c>
      <c r="O18" s="31">
        <v>160.66477677550964</v>
      </c>
      <c r="P18" s="31">
        <v>171.21477229655019</v>
      </c>
      <c r="Q18" s="31">
        <v>160.66477677550964</v>
      </c>
      <c r="R18" s="31">
        <v>171.21477229655019</v>
      </c>
    </row>
    <row r="19" spans="1:18" x14ac:dyDescent="0.2">
      <c r="A19" s="4">
        <v>5</v>
      </c>
      <c r="B19" s="7">
        <v>17</v>
      </c>
      <c r="C19" s="4">
        <v>183.5</v>
      </c>
      <c r="D19">
        <f t="shared" si="0"/>
        <v>-7632.4999335688008</v>
      </c>
      <c r="E19">
        <f t="shared" si="1"/>
        <v>-7798.439708104831</v>
      </c>
      <c r="F19">
        <f t="shared" si="2"/>
        <v>7981.939708104831</v>
      </c>
      <c r="G19">
        <f t="shared" si="3"/>
        <v>-9010.4259728485067</v>
      </c>
      <c r="H19">
        <f t="shared" si="4"/>
        <v>1443.0501278328031</v>
      </c>
    </row>
    <row r="20" spans="1:18" x14ac:dyDescent="0.2">
      <c r="A20" s="4">
        <v>6</v>
      </c>
      <c r="B20" s="14">
        <v>18</v>
      </c>
      <c r="C20" s="4">
        <v>207.5</v>
      </c>
      <c r="D20">
        <f t="shared" si="0"/>
        <v>-7466.5601590327715</v>
      </c>
      <c r="E20">
        <f t="shared" si="1"/>
        <v>-7632.4999335688008</v>
      </c>
      <c r="F20">
        <f t="shared" si="2"/>
        <v>7839.9999335688008</v>
      </c>
      <c r="G20">
        <f t="shared" si="3"/>
        <v>-9033.1363367742724</v>
      </c>
      <c r="H20">
        <f t="shared" si="4"/>
        <v>1420.3397639070383</v>
      </c>
    </row>
    <row r="21" spans="1:18" x14ac:dyDescent="0.2">
      <c r="A21" s="4">
        <v>7</v>
      </c>
      <c r="B21" s="7">
        <v>19</v>
      </c>
      <c r="C21" s="4">
        <v>221</v>
      </c>
      <c r="D21">
        <f t="shared" si="0"/>
        <v>-7300.6203844967413</v>
      </c>
      <c r="E21">
        <f t="shared" si="1"/>
        <v>-7466.5601590327715</v>
      </c>
      <c r="F21">
        <f t="shared" si="2"/>
        <v>7687.5601590327715</v>
      </c>
      <c r="G21">
        <f t="shared" si="3"/>
        <v>-9057.5267007000366</v>
      </c>
      <c r="H21">
        <f t="shared" si="4"/>
        <v>1395.9493999812737</v>
      </c>
    </row>
    <row r="22" spans="1:18" x14ac:dyDescent="0.2">
      <c r="A22" s="4">
        <v>8</v>
      </c>
      <c r="B22" s="14">
        <v>20</v>
      </c>
      <c r="C22" s="4">
        <v>232.8</v>
      </c>
      <c r="D22">
        <f t="shared" si="0"/>
        <v>-7134.6806099607111</v>
      </c>
      <c r="E22">
        <f t="shared" si="1"/>
        <v>-7300.6203844967413</v>
      </c>
      <c r="F22">
        <f t="shared" si="2"/>
        <v>7533.4203844967415</v>
      </c>
      <c r="G22">
        <f t="shared" si="3"/>
        <v>-9082.1890646258016</v>
      </c>
      <c r="H22">
        <f t="shared" si="4"/>
        <v>1371.2870360555089</v>
      </c>
      <c r="J22" t="s">
        <v>102</v>
      </c>
    </row>
    <row r="23" spans="1:18" ht="17" thickBot="1" x14ac:dyDescent="0.25">
      <c r="A23" s="4">
        <v>9</v>
      </c>
      <c r="B23" s="7">
        <v>21</v>
      </c>
      <c r="C23" s="4">
        <v>253.2</v>
      </c>
      <c r="D23">
        <f t="shared" si="0"/>
        <v>-6968.7408354246818</v>
      </c>
      <c r="E23">
        <f t="shared" si="1"/>
        <v>-7134.6806099607111</v>
      </c>
      <c r="F23">
        <f t="shared" si="2"/>
        <v>7387.8806099607109</v>
      </c>
      <c r="G23">
        <f t="shared" si="3"/>
        <v>-9105.4754285515664</v>
      </c>
      <c r="H23">
        <f t="shared" si="4"/>
        <v>1348.0006721297439</v>
      </c>
    </row>
    <row r="24" spans="1:18" x14ac:dyDescent="0.2">
      <c r="A24" s="4">
        <v>10</v>
      </c>
      <c r="B24" s="7">
        <v>22</v>
      </c>
      <c r="C24" s="4">
        <v>265</v>
      </c>
      <c r="D24">
        <f t="shared" si="0"/>
        <v>-6802.8010608886516</v>
      </c>
      <c r="E24">
        <f t="shared" si="1"/>
        <v>-6968.7408354246818</v>
      </c>
      <c r="F24">
        <f t="shared" si="2"/>
        <v>7233.7408354246818</v>
      </c>
      <c r="G24">
        <f t="shared" si="3"/>
        <v>-9130.1377924773315</v>
      </c>
      <c r="H24">
        <f t="shared" si="4"/>
        <v>1323.3383082039793</v>
      </c>
      <c r="J24" s="32" t="s">
        <v>103</v>
      </c>
      <c r="K24" s="32" t="s">
        <v>104</v>
      </c>
      <c r="L24" s="32" t="s">
        <v>105</v>
      </c>
    </row>
    <row r="25" spans="1:18" ht="24" x14ac:dyDescent="0.3">
      <c r="A25" s="4">
        <v>11</v>
      </c>
      <c r="B25" s="14">
        <v>23</v>
      </c>
      <c r="C25" s="4">
        <v>281.60000000000002</v>
      </c>
      <c r="D25">
        <f t="shared" si="0"/>
        <v>-6636.8612863526214</v>
      </c>
      <c r="E25">
        <f t="shared" si="1"/>
        <v>-6802.8010608886516</v>
      </c>
      <c r="F25">
        <f t="shared" si="2"/>
        <v>7084.401060888652</v>
      </c>
      <c r="G25">
        <f t="shared" si="3"/>
        <v>-9154.0321564030965</v>
      </c>
      <c r="H25">
        <f t="shared" si="4"/>
        <v>1299.4439442782145</v>
      </c>
      <c r="J25">
        <v>1</v>
      </c>
      <c r="K25">
        <v>-10287.53632614528</v>
      </c>
      <c r="L25">
        <v>10302.83632614528</v>
      </c>
      <c r="N25" s="35" t="s">
        <v>113</v>
      </c>
      <c r="O25" s="36">
        <f>K7*TINV(0.05,K13)*SQRT(1+1/116+(3*(116+2*16-1)^2)/(116*(116^2-1)))</f>
        <v>10086.741953635148</v>
      </c>
    </row>
    <row r="26" spans="1:18" x14ac:dyDescent="0.2">
      <c r="A26" s="4">
        <v>12</v>
      </c>
      <c r="B26" s="7">
        <v>24</v>
      </c>
      <c r="C26" s="4">
        <v>354.2</v>
      </c>
      <c r="D26">
        <f t="shared" si="0"/>
        <v>-6470.9215118165921</v>
      </c>
      <c r="E26">
        <f t="shared" si="1"/>
        <v>-6636.8612863526214</v>
      </c>
      <c r="F26">
        <f t="shared" si="2"/>
        <v>6991.0612863526212</v>
      </c>
      <c r="G26">
        <f t="shared" si="3"/>
        <v>-9168.9665203288605</v>
      </c>
      <c r="H26">
        <f t="shared" si="4"/>
        <v>1284.5095803524496</v>
      </c>
      <c r="J26">
        <v>2</v>
      </c>
      <c r="K26">
        <v>-10121.596551609249</v>
      </c>
      <c r="L26">
        <v>10140.69655160925</v>
      </c>
    </row>
    <row r="27" spans="1:18" x14ac:dyDescent="0.2">
      <c r="A27" s="4" t="s">
        <v>32</v>
      </c>
      <c r="B27" s="7">
        <v>25</v>
      </c>
      <c r="C27" s="4">
        <v>302.60000000000002</v>
      </c>
      <c r="D27">
        <f t="shared" si="0"/>
        <v>-6304.9817372805619</v>
      </c>
      <c r="E27">
        <f t="shared" si="1"/>
        <v>-6470.9215118165921</v>
      </c>
      <c r="F27">
        <f t="shared" si="2"/>
        <v>6773.5215118165925</v>
      </c>
      <c r="G27">
        <f t="shared" si="3"/>
        <v>-9203.7728842546258</v>
      </c>
      <c r="H27">
        <f t="shared" si="4"/>
        <v>1249.703216426685</v>
      </c>
      <c r="J27">
        <v>3</v>
      </c>
      <c r="K27">
        <v>-9955.6567770732199</v>
      </c>
      <c r="L27">
        <v>9979.2567770732203</v>
      </c>
    </row>
    <row r="28" spans="1:18" x14ac:dyDescent="0.2">
      <c r="A28" s="4">
        <v>2</v>
      </c>
      <c r="B28" s="7">
        <v>26</v>
      </c>
      <c r="C28" s="4">
        <v>321</v>
      </c>
      <c r="D28">
        <f t="shared" si="0"/>
        <v>-6139.0419627445317</v>
      </c>
      <c r="E28">
        <f t="shared" si="1"/>
        <v>-6304.9817372805619</v>
      </c>
      <c r="F28">
        <f t="shared" si="2"/>
        <v>6625.9817372805619</v>
      </c>
      <c r="G28">
        <f t="shared" si="3"/>
        <v>-9227.3792481803903</v>
      </c>
      <c r="H28">
        <f t="shared" si="4"/>
        <v>1226.09685250092</v>
      </c>
      <c r="J28">
        <v>4</v>
      </c>
      <c r="K28">
        <v>-9789.7170025371906</v>
      </c>
      <c r="L28">
        <v>9820.317002537191</v>
      </c>
    </row>
    <row r="29" spans="1:18" x14ac:dyDescent="0.2">
      <c r="A29" s="4">
        <v>3</v>
      </c>
      <c r="B29" s="14">
        <v>27</v>
      </c>
      <c r="C29" s="4">
        <v>361.5</v>
      </c>
      <c r="D29">
        <f t="shared" si="0"/>
        <v>-5973.1021882085015</v>
      </c>
      <c r="E29">
        <f t="shared" si="1"/>
        <v>-6139.0419627445317</v>
      </c>
      <c r="F29">
        <f t="shared" si="2"/>
        <v>6500.5419627445317</v>
      </c>
      <c r="G29">
        <f t="shared" si="3"/>
        <v>-9247.4496121061547</v>
      </c>
      <c r="H29">
        <f t="shared" si="4"/>
        <v>1206.0264885751553</v>
      </c>
      <c r="J29">
        <v>5</v>
      </c>
      <c r="K29">
        <v>-9623.7772280011595</v>
      </c>
      <c r="L29">
        <v>9661.2772280011595</v>
      </c>
    </row>
    <row r="30" spans="1:18" x14ac:dyDescent="0.2">
      <c r="A30" s="4">
        <v>4</v>
      </c>
      <c r="B30" s="7">
        <v>28</v>
      </c>
      <c r="C30" s="4">
        <v>386.2</v>
      </c>
      <c r="D30">
        <f t="shared" si="0"/>
        <v>-5807.1624136724722</v>
      </c>
      <c r="E30">
        <f t="shared" si="1"/>
        <v>-5973.1021882085015</v>
      </c>
      <c r="F30">
        <f t="shared" si="2"/>
        <v>6359.3021882085013</v>
      </c>
      <c r="G30">
        <f t="shared" si="3"/>
        <v>-9270.0479760319195</v>
      </c>
      <c r="H30">
        <f t="shared" si="4"/>
        <v>1183.4281246493904</v>
      </c>
      <c r="J30">
        <v>6</v>
      </c>
      <c r="K30">
        <v>-9457.8374534651302</v>
      </c>
      <c r="L30">
        <v>9505.2374534651299</v>
      </c>
    </row>
    <row r="31" spans="1:18" x14ac:dyDescent="0.2">
      <c r="A31" s="4">
        <v>5</v>
      </c>
      <c r="B31" s="7">
        <v>29</v>
      </c>
      <c r="C31" s="4">
        <v>429.9</v>
      </c>
      <c r="D31">
        <f t="shared" si="0"/>
        <v>-5641.222639136442</v>
      </c>
      <c r="E31">
        <f t="shared" si="1"/>
        <v>-5807.1624136724722</v>
      </c>
      <c r="F31">
        <f t="shared" si="2"/>
        <v>6237.0624136724718</v>
      </c>
      <c r="G31">
        <f t="shared" si="3"/>
        <v>-9289.6063399576851</v>
      </c>
      <c r="H31">
        <f t="shared" si="4"/>
        <v>1163.8697607236256</v>
      </c>
      <c r="J31">
        <v>7</v>
      </c>
      <c r="K31">
        <v>-9291.8976789291009</v>
      </c>
      <c r="L31">
        <v>9347.8976789291009</v>
      </c>
    </row>
    <row r="32" spans="1:18" x14ac:dyDescent="0.2">
      <c r="A32" s="4">
        <v>6</v>
      </c>
      <c r="B32" s="7">
        <v>30</v>
      </c>
      <c r="C32" s="4">
        <v>480.6</v>
      </c>
      <c r="D32">
        <f t="shared" si="0"/>
        <v>-5475.2828646004118</v>
      </c>
      <c r="E32">
        <f t="shared" si="1"/>
        <v>-5641.222639136442</v>
      </c>
      <c r="F32">
        <f t="shared" si="2"/>
        <v>6121.8226391364424</v>
      </c>
      <c r="G32">
        <f t="shared" si="3"/>
        <v>-9308.04470388345</v>
      </c>
      <c r="H32">
        <f t="shared" si="4"/>
        <v>1145.431396797861</v>
      </c>
      <c r="J32">
        <v>8</v>
      </c>
      <c r="K32">
        <v>-9125.9579043930698</v>
      </c>
      <c r="L32">
        <v>9191.3579043930695</v>
      </c>
    </row>
    <row r="33" spans="1:12" x14ac:dyDescent="0.2">
      <c r="A33" s="4">
        <v>7</v>
      </c>
      <c r="B33" s="7">
        <v>31</v>
      </c>
      <c r="C33" s="4">
        <v>499.5</v>
      </c>
      <c r="D33">
        <f t="shared" si="0"/>
        <v>-5309.3430900643825</v>
      </c>
      <c r="E33">
        <f t="shared" si="1"/>
        <v>-5475.2828646004118</v>
      </c>
      <c r="F33">
        <f t="shared" si="2"/>
        <v>5974.7828646004118</v>
      </c>
      <c r="G33">
        <f t="shared" si="3"/>
        <v>-9331.5710678092146</v>
      </c>
      <c r="H33">
        <f t="shared" si="4"/>
        <v>1121.9050328720959</v>
      </c>
      <c r="J33">
        <v>9</v>
      </c>
      <c r="K33">
        <v>-8960.0181298570405</v>
      </c>
      <c r="L33">
        <v>9040.9181298570402</v>
      </c>
    </row>
    <row r="34" spans="1:12" x14ac:dyDescent="0.2">
      <c r="A34" s="4">
        <v>8</v>
      </c>
      <c r="B34" s="14">
        <v>32</v>
      </c>
      <c r="C34" s="4">
        <v>520.6</v>
      </c>
      <c r="D34">
        <f t="shared" si="0"/>
        <v>-5143.4033155283523</v>
      </c>
      <c r="E34">
        <f t="shared" si="1"/>
        <v>-5309.3430900643825</v>
      </c>
      <c r="F34">
        <f t="shared" si="2"/>
        <v>5829.9430900643829</v>
      </c>
      <c r="G34">
        <f t="shared" si="3"/>
        <v>-9354.7454317349784</v>
      </c>
      <c r="H34">
        <f t="shared" si="4"/>
        <v>1098.7306689463314</v>
      </c>
      <c r="J34">
        <v>10</v>
      </c>
      <c r="K34">
        <v>-8794.0783553210094</v>
      </c>
      <c r="L34">
        <v>8887.0783553210094</v>
      </c>
    </row>
    <row r="35" spans="1:12" x14ac:dyDescent="0.2">
      <c r="A35" s="4">
        <v>9</v>
      </c>
      <c r="B35" s="7">
        <v>33</v>
      </c>
      <c r="C35" s="4">
        <v>564.5</v>
      </c>
      <c r="D35">
        <f t="shared" si="0"/>
        <v>-4977.4635409923221</v>
      </c>
      <c r="E35">
        <f t="shared" si="1"/>
        <v>-5143.4033155283523</v>
      </c>
      <c r="F35">
        <f t="shared" si="2"/>
        <v>5707.9033155283523</v>
      </c>
      <c r="G35">
        <f t="shared" si="3"/>
        <v>-9374.271795660743</v>
      </c>
      <c r="H35">
        <f t="shared" si="4"/>
        <v>1079.2043050205664</v>
      </c>
      <c r="J35">
        <v>11</v>
      </c>
      <c r="K35">
        <v>-8628.1385807849801</v>
      </c>
      <c r="L35">
        <v>8729.6385807849801</v>
      </c>
    </row>
    <row r="36" spans="1:12" x14ac:dyDescent="0.2">
      <c r="A36" s="4">
        <v>10</v>
      </c>
      <c r="B36" s="14">
        <v>34</v>
      </c>
      <c r="C36" s="4">
        <v>594.5</v>
      </c>
      <c r="D36">
        <f t="shared" si="0"/>
        <v>-4811.5237664562928</v>
      </c>
      <c r="E36">
        <f t="shared" si="1"/>
        <v>-4977.4635409923221</v>
      </c>
      <c r="F36">
        <f t="shared" si="2"/>
        <v>5571.9635409923221</v>
      </c>
      <c r="G36">
        <f t="shared" si="3"/>
        <v>-9396.0221595865078</v>
      </c>
      <c r="H36">
        <f t="shared" si="4"/>
        <v>1057.4539410948016</v>
      </c>
      <c r="J36">
        <v>12</v>
      </c>
      <c r="K36">
        <v>-8462.1988062489509</v>
      </c>
      <c r="L36">
        <v>8603.3988062489516</v>
      </c>
    </row>
    <row r="37" spans="1:12" x14ac:dyDescent="0.2">
      <c r="A37" s="4">
        <v>11</v>
      </c>
      <c r="B37" s="7">
        <v>35</v>
      </c>
      <c r="C37" s="4">
        <v>615.70000000000005</v>
      </c>
      <c r="D37">
        <f t="shared" si="0"/>
        <v>-4645.5839919202626</v>
      </c>
      <c r="E37">
        <f t="shared" si="1"/>
        <v>-4811.5237664562928</v>
      </c>
      <c r="F37">
        <f t="shared" si="2"/>
        <v>5427.2237664562927</v>
      </c>
      <c r="G37">
        <f t="shared" si="3"/>
        <v>-9419.1805235122738</v>
      </c>
      <c r="H37">
        <f t="shared" si="4"/>
        <v>1034.295577169037</v>
      </c>
      <c r="J37">
        <v>13</v>
      </c>
      <c r="K37">
        <v>-8296.2590317129216</v>
      </c>
      <c r="L37">
        <v>8430.4590317129223</v>
      </c>
    </row>
    <row r="38" spans="1:12" x14ac:dyDescent="0.2">
      <c r="A38" s="4">
        <v>12</v>
      </c>
      <c r="B38" s="7">
        <v>36</v>
      </c>
      <c r="C38" s="4">
        <v>735.5</v>
      </c>
      <c r="D38">
        <f t="shared" si="0"/>
        <v>-4479.6442173842324</v>
      </c>
      <c r="E38">
        <f t="shared" si="1"/>
        <v>-4645.5839919202626</v>
      </c>
      <c r="F38">
        <f t="shared" si="2"/>
        <v>5381.0839919202626</v>
      </c>
      <c r="G38">
        <f t="shared" si="3"/>
        <v>-9426.5628874380382</v>
      </c>
      <c r="H38">
        <f t="shared" si="4"/>
        <v>1026.9132132432721</v>
      </c>
      <c r="J38">
        <v>14</v>
      </c>
      <c r="K38">
        <v>-8130.3192571768905</v>
      </c>
      <c r="L38">
        <v>8275.0192571768912</v>
      </c>
    </row>
    <row r="39" spans="1:12" x14ac:dyDescent="0.2">
      <c r="A39" s="4" t="s">
        <v>31</v>
      </c>
      <c r="B39" s="7">
        <v>37</v>
      </c>
      <c r="C39" s="4">
        <v>654.79999999999995</v>
      </c>
      <c r="D39">
        <f t="shared" si="0"/>
        <v>-4313.7044428482031</v>
      </c>
      <c r="E39">
        <f t="shared" si="1"/>
        <v>-4479.6442173842324</v>
      </c>
      <c r="F39">
        <f t="shared" si="2"/>
        <v>5134.4442173842326</v>
      </c>
      <c r="G39">
        <f t="shared" si="3"/>
        <v>-9466.0252513638025</v>
      </c>
      <c r="H39">
        <f t="shared" si="4"/>
        <v>987.45084931750739</v>
      </c>
      <c r="J39">
        <v>15</v>
      </c>
      <c r="K39">
        <v>-7964.3794826408612</v>
      </c>
      <c r="L39">
        <v>8129.1794826408614</v>
      </c>
    </row>
    <row r="40" spans="1:12" x14ac:dyDescent="0.2">
      <c r="A40" s="4">
        <v>2</v>
      </c>
      <c r="B40" s="7">
        <v>38</v>
      </c>
      <c r="C40" s="4">
        <v>684.4</v>
      </c>
      <c r="D40">
        <f t="shared" si="0"/>
        <v>-4147.7646683121729</v>
      </c>
      <c r="E40">
        <f t="shared" si="1"/>
        <v>-4313.7044428482031</v>
      </c>
      <c r="F40">
        <f t="shared" si="2"/>
        <v>4998.1044428482028</v>
      </c>
      <c r="G40">
        <f t="shared" si="3"/>
        <v>-9487.8396152895675</v>
      </c>
      <c r="H40">
        <f t="shared" si="4"/>
        <v>965.63648539174255</v>
      </c>
      <c r="J40">
        <v>16</v>
      </c>
      <c r="K40">
        <v>-7798.439708104831</v>
      </c>
      <c r="L40">
        <v>7969.939708104831</v>
      </c>
    </row>
    <row r="41" spans="1:12" x14ac:dyDescent="0.2">
      <c r="A41" s="4">
        <v>3</v>
      </c>
      <c r="B41" s="7">
        <v>39</v>
      </c>
      <c r="C41" s="4">
        <v>745</v>
      </c>
      <c r="D41">
        <f t="shared" si="0"/>
        <v>-3981.8248937761427</v>
      </c>
      <c r="E41">
        <f t="shared" si="1"/>
        <v>-4147.7646683121729</v>
      </c>
      <c r="F41">
        <f t="shared" si="2"/>
        <v>4892.7646683121729</v>
      </c>
      <c r="G41">
        <f t="shared" si="3"/>
        <v>-9504.6939792153316</v>
      </c>
      <c r="H41">
        <f t="shared" si="4"/>
        <v>948.78212146597775</v>
      </c>
      <c r="J41">
        <v>17</v>
      </c>
      <c r="K41">
        <v>-7632.4999335688008</v>
      </c>
      <c r="L41">
        <v>7815.9999335688008</v>
      </c>
    </row>
    <row r="42" spans="1:12" x14ac:dyDescent="0.2">
      <c r="A42" s="4">
        <v>4</v>
      </c>
      <c r="B42" s="7">
        <v>40</v>
      </c>
      <c r="C42" s="4">
        <v>746.5</v>
      </c>
      <c r="D42">
        <f t="shared" si="0"/>
        <v>-3815.8851192401125</v>
      </c>
      <c r="E42">
        <f t="shared" si="1"/>
        <v>-3981.8248937761427</v>
      </c>
      <c r="F42">
        <f t="shared" si="2"/>
        <v>4728.3248937761427</v>
      </c>
      <c r="G42">
        <f t="shared" si="3"/>
        <v>-9531.0043431410977</v>
      </c>
      <c r="H42">
        <f t="shared" si="4"/>
        <v>922.47175754021282</v>
      </c>
      <c r="J42">
        <v>18</v>
      </c>
      <c r="K42">
        <v>-7466.5601590327715</v>
      </c>
      <c r="L42">
        <v>7674.0601590327715</v>
      </c>
    </row>
    <row r="43" spans="1:12" x14ac:dyDescent="0.2">
      <c r="A43" s="4">
        <v>5</v>
      </c>
      <c r="B43" s="7">
        <v>41</v>
      </c>
      <c r="C43" s="4">
        <v>779.3</v>
      </c>
      <c r="D43">
        <f t="shared" si="0"/>
        <v>-3649.9453447040833</v>
      </c>
      <c r="E43">
        <f t="shared" si="1"/>
        <v>-3815.8851192401125</v>
      </c>
      <c r="F43">
        <f t="shared" si="2"/>
        <v>4595.1851192401127</v>
      </c>
      <c r="G43">
        <f t="shared" si="3"/>
        <v>-9552.3067070668621</v>
      </c>
      <c r="H43">
        <f t="shared" si="4"/>
        <v>901.16939361444815</v>
      </c>
      <c r="J43">
        <v>19</v>
      </c>
      <c r="K43">
        <v>-7300.6203844967413</v>
      </c>
      <c r="L43">
        <v>7521.6203844967413</v>
      </c>
    </row>
    <row r="44" spans="1:12" x14ac:dyDescent="0.2">
      <c r="A44" s="4">
        <v>6</v>
      </c>
      <c r="B44" s="7">
        <v>42</v>
      </c>
      <c r="C44" s="4">
        <v>837.2</v>
      </c>
      <c r="D44">
        <f t="shared" si="0"/>
        <v>-3484.0055701680531</v>
      </c>
      <c r="E44">
        <f t="shared" si="1"/>
        <v>-3649.9453447040833</v>
      </c>
      <c r="F44">
        <f t="shared" si="2"/>
        <v>4487.1453447040831</v>
      </c>
      <c r="G44">
        <f t="shared" si="3"/>
        <v>-9569.593070992627</v>
      </c>
      <c r="H44">
        <f t="shared" si="4"/>
        <v>883.88302968868334</v>
      </c>
      <c r="J44">
        <v>20</v>
      </c>
      <c r="K44">
        <v>-7134.6806099607111</v>
      </c>
      <c r="L44">
        <v>7367.4806099607113</v>
      </c>
    </row>
    <row r="45" spans="1:12" x14ac:dyDescent="0.2">
      <c r="A45" s="4">
        <v>7</v>
      </c>
      <c r="B45" s="7">
        <v>43</v>
      </c>
      <c r="C45" s="4">
        <v>842.8</v>
      </c>
      <c r="D45">
        <f t="shared" si="0"/>
        <v>-3318.0657956320229</v>
      </c>
      <c r="E45">
        <f t="shared" si="1"/>
        <v>-3484.0055701680531</v>
      </c>
      <c r="F45">
        <f t="shared" si="2"/>
        <v>4326.8055701680532</v>
      </c>
      <c r="G45">
        <f t="shared" si="3"/>
        <v>-9595.2474349183922</v>
      </c>
      <c r="H45">
        <f t="shared" si="4"/>
        <v>858.22866576291858</v>
      </c>
      <c r="J45">
        <v>21</v>
      </c>
      <c r="K45">
        <v>-6968.7408354246818</v>
      </c>
      <c r="L45">
        <v>7221.9408354246816</v>
      </c>
    </row>
    <row r="46" spans="1:12" x14ac:dyDescent="0.2">
      <c r="A46" s="4">
        <v>8</v>
      </c>
      <c r="B46" s="14">
        <v>44</v>
      </c>
      <c r="C46" s="4">
        <v>831</v>
      </c>
      <c r="D46">
        <f t="shared" si="0"/>
        <v>-3152.1260210959936</v>
      </c>
      <c r="E46">
        <f t="shared" si="1"/>
        <v>-3318.0657956320229</v>
      </c>
      <c r="F46">
        <f t="shared" si="2"/>
        <v>4149.0657956320229</v>
      </c>
      <c r="G46">
        <f t="shared" si="3"/>
        <v>-9623.685798844157</v>
      </c>
      <c r="H46">
        <f t="shared" si="4"/>
        <v>829.79030183715372</v>
      </c>
      <c r="J46">
        <v>22</v>
      </c>
      <c r="K46">
        <v>-6802.8010608886516</v>
      </c>
      <c r="L46">
        <v>7067.8010608886516</v>
      </c>
    </row>
    <row r="47" spans="1:12" x14ac:dyDescent="0.2">
      <c r="A47" s="4">
        <v>9</v>
      </c>
      <c r="B47" s="7">
        <v>45</v>
      </c>
      <c r="C47" s="4">
        <v>848.1</v>
      </c>
      <c r="D47">
        <f t="shared" si="0"/>
        <v>-2986.1862465599634</v>
      </c>
      <c r="E47">
        <f t="shared" si="1"/>
        <v>-3152.1260210959936</v>
      </c>
      <c r="F47">
        <f t="shared" si="2"/>
        <v>4000.2260210959935</v>
      </c>
      <c r="G47">
        <f t="shared" si="3"/>
        <v>-9647.5001627699221</v>
      </c>
      <c r="H47">
        <f t="shared" si="4"/>
        <v>805.97593791138888</v>
      </c>
      <c r="J47">
        <v>23</v>
      </c>
      <c r="K47">
        <v>-6636.8612863526214</v>
      </c>
      <c r="L47">
        <v>6918.4612863526218</v>
      </c>
    </row>
    <row r="48" spans="1:12" x14ac:dyDescent="0.2">
      <c r="A48" s="4">
        <v>10</v>
      </c>
      <c r="B48" s="7">
        <v>46</v>
      </c>
      <c r="C48" s="4">
        <v>843.3</v>
      </c>
      <c r="D48">
        <f t="shared" si="0"/>
        <v>-2820.2464720239332</v>
      </c>
      <c r="E48">
        <f t="shared" si="1"/>
        <v>-2986.1862465599634</v>
      </c>
      <c r="F48">
        <f t="shared" si="2"/>
        <v>3829.4862465599635</v>
      </c>
      <c r="G48">
        <f t="shared" si="3"/>
        <v>-9674.8185266956862</v>
      </c>
      <c r="H48">
        <f t="shared" si="4"/>
        <v>778.65757398562414</v>
      </c>
      <c r="J48">
        <v>24</v>
      </c>
      <c r="K48">
        <v>-6470.9215118165921</v>
      </c>
      <c r="L48">
        <v>6825.1215118165919</v>
      </c>
    </row>
    <row r="49" spans="1:12" x14ac:dyDescent="0.2">
      <c r="A49" s="4">
        <v>11</v>
      </c>
      <c r="B49" s="7">
        <v>47</v>
      </c>
      <c r="C49" s="4">
        <v>835</v>
      </c>
      <c r="D49">
        <f t="shared" si="0"/>
        <v>-2654.3066974879039</v>
      </c>
      <c r="E49">
        <f t="shared" si="1"/>
        <v>-2820.2464720239332</v>
      </c>
      <c r="F49">
        <f t="shared" si="2"/>
        <v>3655.2464720239332</v>
      </c>
      <c r="G49">
        <f t="shared" si="3"/>
        <v>-9702.6968906214515</v>
      </c>
      <c r="H49">
        <f t="shared" si="4"/>
        <v>750.77921005985922</v>
      </c>
      <c r="J49">
        <v>25</v>
      </c>
      <c r="K49">
        <v>-6304.9817372805619</v>
      </c>
      <c r="L49">
        <v>6607.5817372805623</v>
      </c>
    </row>
    <row r="50" spans="1:12" x14ac:dyDescent="0.2">
      <c r="A50" s="4">
        <v>12</v>
      </c>
      <c r="B50" s="7">
        <v>48</v>
      </c>
      <c r="C50" s="4">
        <v>1017</v>
      </c>
      <c r="D50">
        <f t="shared" si="0"/>
        <v>-2488.3669229518737</v>
      </c>
      <c r="E50">
        <f t="shared" si="1"/>
        <v>-2654.3066974879039</v>
      </c>
      <c r="F50">
        <f t="shared" si="2"/>
        <v>3671.3066974879039</v>
      </c>
      <c r="G50">
        <f t="shared" si="3"/>
        <v>-9700.1272545472148</v>
      </c>
      <c r="H50">
        <f t="shared" si="4"/>
        <v>753.34884613409463</v>
      </c>
      <c r="J50">
        <v>26</v>
      </c>
      <c r="K50">
        <v>-6139.0419627445317</v>
      </c>
      <c r="L50">
        <v>6460.0419627445317</v>
      </c>
    </row>
    <row r="51" spans="1:12" x14ac:dyDescent="0.2">
      <c r="A51" s="4" t="s">
        <v>30</v>
      </c>
      <c r="B51" s="7">
        <v>49</v>
      </c>
      <c r="C51" s="4">
        <v>812</v>
      </c>
      <c r="D51">
        <f t="shared" si="0"/>
        <v>-2322.4271484158435</v>
      </c>
      <c r="E51">
        <f t="shared" si="1"/>
        <v>-2488.3669229518737</v>
      </c>
      <c r="F51">
        <f t="shared" si="2"/>
        <v>3300.3669229518737</v>
      </c>
      <c r="G51">
        <f t="shared" si="3"/>
        <v>-9759.4776184729799</v>
      </c>
      <c r="H51">
        <f t="shared" si="4"/>
        <v>693.99848220832973</v>
      </c>
      <c r="J51">
        <v>27</v>
      </c>
      <c r="K51">
        <v>-5973.1021882085015</v>
      </c>
      <c r="L51">
        <v>6334.6021882085015</v>
      </c>
    </row>
    <row r="52" spans="1:12" x14ac:dyDescent="0.2">
      <c r="A52" s="4">
        <v>2</v>
      </c>
      <c r="B52" s="7">
        <v>50</v>
      </c>
      <c r="C52" s="4">
        <v>821</v>
      </c>
      <c r="D52">
        <f t="shared" si="0"/>
        <v>-2156.4873738798142</v>
      </c>
      <c r="E52">
        <f t="shared" si="1"/>
        <v>-2322.4271484158435</v>
      </c>
      <c r="F52">
        <f t="shared" si="2"/>
        <v>3143.4271484158435</v>
      </c>
      <c r="G52">
        <f t="shared" si="3"/>
        <v>-9784.5879823987452</v>
      </c>
      <c r="H52">
        <f t="shared" si="4"/>
        <v>668.88811828256496</v>
      </c>
      <c r="J52">
        <v>28</v>
      </c>
      <c r="K52">
        <v>-5807.1624136724722</v>
      </c>
      <c r="L52">
        <v>6193.362413672472</v>
      </c>
    </row>
    <row r="53" spans="1:12" x14ac:dyDescent="0.2">
      <c r="A53" s="4">
        <v>3</v>
      </c>
      <c r="B53" s="7">
        <v>51</v>
      </c>
      <c r="C53" s="4">
        <v>903</v>
      </c>
      <c r="D53">
        <f t="shared" si="0"/>
        <v>-1990.5475993437831</v>
      </c>
      <c r="E53">
        <f t="shared" si="1"/>
        <v>-2156.4873738798142</v>
      </c>
      <c r="F53">
        <f t="shared" si="2"/>
        <v>3059.4873738798142</v>
      </c>
      <c r="G53">
        <f t="shared" si="3"/>
        <v>-9798.0183463245103</v>
      </c>
      <c r="H53">
        <f t="shared" si="4"/>
        <v>655.45775435680025</v>
      </c>
      <c r="J53">
        <v>29</v>
      </c>
      <c r="K53">
        <v>-5641.222639136442</v>
      </c>
      <c r="L53">
        <v>6071.1226391364416</v>
      </c>
    </row>
    <row r="54" spans="1:12" x14ac:dyDescent="0.2">
      <c r="A54" s="4">
        <v>4</v>
      </c>
      <c r="B54" s="7">
        <v>52</v>
      </c>
      <c r="C54" s="4">
        <v>901</v>
      </c>
      <c r="D54">
        <f t="shared" si="0"/>
        <v>-1824.6078248077538</v>
      </c>
      <c r="E54">
        <f t="shared" si="1"/>
        <v>-1990.5475993437831</v>
      </c>
      <c r="F54">
        <f t="shared" si="2"/>
        <v>2891.5475993437831</v>
      </c>
      <c r="G54">
        <f t="shared" si="3"/>
        <v>-9824.888710250274</v>
      </c>
      <c r="H54">
        <f t="shared" si="4"/>
        <v>628.58739043103537</v>
      </c>
      <c r="J54">
        <v>30</v>
      </c>
      <c r="K54">
        <v>-5475.2828646004118</v>
      </c>
      <c r="L54">
        <v>5955.8828646004122</v>
      </c>
    </row>
    <row r="55" spans="1:12" x14ac:dyDescent="0.2">
      <c r="A55" s="4">
        <v>5</v>
      </c>
      <c r="B55" s="7">
        <v>53</v>
      </c>
      <c r="C55" s="4">
        <v>920</v>
      </c>
      <c r="D55">
        <f t="shared" si="0"/>
        <v>-1658.6680502717245</v>
      </c>
      <c r="E55">
        <f t="shared" si="1"/>
        <v>-1824.6078248077538</v>
      </c>
      <c r="F55">
        <f t="shared" si="2"/>
        <v>2744.6078248077538</v>
      </c>
      <c r="G55">
        <f t="shared" si="3"/>
        <v>-9848.399074176039</v>
      </c>
      <c r="H55">
        <f t="shared" si="4"/>
        <v>605.07702650527062</v>
      </c>
      <c r="J55">
        <v>31</v>
      </c>
      <c r="K55">
        <v>-5309.3430900643825</v>
      </c>
      <c r="L55">
        <v>5808.8430900643825</v>
      </c>
    </row>
    <row r="56" spans="1:12" x14ac:dyDescent="0.2">
      <c r="A56" s="4">
        <v>6</v>
      </c>
      <c r="B56" s="7">
        <v>54</v>
      </c>
      <c r="C56" s="4">
        <v>993.2</v>
      </c>
      <c r="D56">
        <f t="shared" si="0"/>
        <v>-1492.7282757356934</v>
      </c>
      <c r="E56">
        <f t="shared" si="1"/>
        <v>-1658.6680502717245</v>
      </c>
      <c r="F56">
        <f t="shared" si="2"/>
        <v>2651.8680502717243</v>
      </c>
      <c r="G56">
        <f t="shared" si="3"/>
        <v>-9863.2374381018035</v>
      </c>
      <c r="H56">
        <f t="shared" si="4"/>
        <v>590.2386625795059</v>
      </c>
      <c r="J56">
        <v>32</v>
      </c>
      <c r="K56">
        <v>-5143.4033155283523</v>
      </c>
      <c r="L56">
        <v>5664.0033155283527</v>
      </c>
    </row>
    <row r="57" spans="1:12" x14ac:dyDescent="0.2">
      <c r="A57" s="4">
        <v>7</v>
      </c>
      <c r="B57" s="14">
        <v>55</v>
      </c>
      <c r="C57" s="4">
        <v>999.1</v>
      </c>
      <c r="D57">
        <f t="shared" si="0"/>
        <v>-1326.7885011996641</v>
      </c>
      <c r="E57">
        <f t="shared" si="1"/>
        <v>-1492.7282757356934</v>
      </c>
      <c r="F57">
        <f t="shared" si="2"/>
        <v>2491.8282757356933</v>
      </c>
      <c r="G57">
        <f t="shared" si="3"/>
        <v>-9888.8438020275698</v>
      </c>
      <c r="H57">
        <f t="shared" si="4"/>
        <v>564.63229865374092</v>
      </c>
      <c r="J57">
        <v>33</v>
      </c>
      <c r="K57">
        <v>-4977.4635409923221</v>
      </c>
      <c r="L57">
        <v>5541.9635409923221</v>
      </c>
    </row>
    <row r="58" spans="1:12" x14ac:dyDescent="0.2">
      <c r="A58" s="4">
        <v>8</v>
      </c>
      <c r="B58">
        <v>56</v>
      </c>
      <c r="C58" s="4">
        <v>982.3</v>
      </c>
      <c r="D58">
        <f t="shared" si="0"/>
        <v>-1160.8487266636348</v>
      </c>
      <c r="E58">
        <f t="shared" si="1"/>
        <v>-1326.7885011996641</v>
      </c>
      <c r="F58">
        <f t="shared" si="2"/>
        <v>2309.0885011996643</v>
      </c>
      <c r="G58">
        <f t="shared" si="3"/>
        <v>-9918.082165953334</v>
      </c>
      <c r="H58">
        <f t="shared" si="4"/>
        <v>535.39393472797633</v>
      </c>
      <c r="J58">
        <v>34</v>
      </c>
      <c r="K58">
        <v>-4811.5237664562928</v>
      </c>
      <c r="L58">
        <v>5406.0237664562928</v>
      </c>
    </row>
    <row r="59" spans="1:12" x14ac:dyDescent="0.2">
      <c r="A59" s="4">
        <v>9</v>
      </c>
      <c r="B59">
        <v>57</v>
      </c>
      <c r="C59" s="4">
        <v>1026.2</v>
      </c>
      <c r="D59">
        <f t="shared" si="0"/>
        <v>-994.9089521276037</v>
      </c>
      <c r="E59">
        <f t="shared" si="1"/>
        <v>-1160.8487266636348</v>
      </c>
      <c r="F59">
        <f t="shared" si="2"/>
        <v>2187.0487266636346</v>
      </c>
      <c r="G59">
        <f t="shared" si="3"/>
        <v>-9937.6085298790986</v>
      </c>
      <c r="H59">
        <f t="shared" si="4"/>
        <v>515.8675708022115</v>
      </c>
      <c r="J59">
        <v>35</v>
      </c>
      <c r="K59">
        <v>-4645.5839919202626</v>
      </c>
      <c r="L59">
        <v>5261.2839919202625</v>
      </c>
    </row>
    <row r="60" spans="1:12" x14ac:dyDescent="0.2">
      <c r="A60" s="4">
        <v>10</v>
      </c>
      <c r="B60">
        <v>58</v>
      </c>
      <c r="C60" s="4">
        <v>1006.1</v>
      </c>
      <c r="D60">
        <f t="shared" si="0"/>
        <v>-828.96917759157441</v>
      </c>
      <c r="E60">
        <f t="shared" si="1"/>
        <v>-994.9089521276037</v>
      </c>
      <c r="F60">
        <f t="shared" si="2"/>
        <v>2001.0089521276036</v>
      </c>
      <c r="G60">
        <f t="shared" si="3"/>
        <v>-9967.3748938048629</v>
      </c>
      <c r="H60">
        <f t="shared" si="4"/>
        <v>486.10120687644655</v>
      </c>
      <c r="J60">
        <v>36</v>
      </c>
      <c r="K60">
        <v>-4479.6442173842324</v>
      </c>
      <c r="L60">
        <v>5215.1442173842324</v>
      </c>
    </row>
    <row r="61" spans="1:12" x14ac:dyDescent="0.2">
      <c r="A61" s="4">
        <v>11</v>
      </c>
      <c r="B61">
        <v>59</v>
      </c>
      <c r="C61" s="4">
        <v>997.8</v>
      </c>
      <c r="D61">
        <f t="shared" si="0"/>
        <v>-663.02940305554512</v>
      </c>
      <c r="E61">
        <f t="shared" si="1"/>
        <v>-828.96917759157441</v>
      </c>
      <c r="F61">
        <f t="shared" si="2"/>
        <v>1826.7691775915744</v>
      </c>
      <c r="G61">
        <f t="shared" si="3"/>
        <v>-9995.2532577306283</v>
      </c>
      <c r="H61">
        <f t="shared" si="4"/>
        <v>458.22284295068187</v>
      </c>
      <c r="J61">
        <v>37</v>
      </c>
      <c r="K61">
        <v>-4313.7044428482031</v>
      </c>
      <c r="L61">
        <v>4968.5044428482033</v>
      </c>
    </row>
    <row r="62" spans="1:12" x14ac:dyDescent="0.2">
      <c r="A62" s="4">
        <v>12</v>
      </c>
      <c r="B62">
        <v>60</v>
      </c>
      <c r="C62" s="4">
        <v>1214.8</v>
      </c>
      <c r="D62">
        <f t="shared" si="0"/>
        <v>-497.08962851951401</v>
      </c>
      <c r="E62">
        <f t="shared" si="1"/>
        <v>-663.02940305554512</v>
      </c>
      <c r="F62">
        <f t="shared" si="2"/>
        <v>1877.8294030555451</v>
      </c>
      <c r="G62">
        <f t="shared" si="3"/>
        <v>-9987.083621656393</v>
      </c>
      <c r="H62">
        <f t="shared" si="4"/>
        <v>466.39247902491718</v>
      </c>
      <c r="J62">
        <v>38</v>
      </c>
      <c r="K62">
        <v>-4147.7646683121729</v>
      </c>
      <c r="L62">
        <v>4832.1646683121726</v>
      </c>
    </row>
    <row r="63" spans="1:12" x14ac:dyDescent="0.2">
      <c r="A63" s="4" t="s">
        <v>29</v>
      </c>
      <c r="B63">
        <v>61</v>
      </c>
      <c r="C63" s="4">
        <v>988</v>
      </c>
      <c r="D63">
        <f t="shared" si="0"/>
        <v>-331.14985398348472</v>
      </c>
      <c r="E63">
        <f t="shared" si="1"/>
        <v>-497.08962851951401</v>
      </c>
      <c r="F63">
        <f t="shared" si="2"/>
        <v>1485.089628519514</v>
      </c>
      <c r="G63">
        <f t="shared" si="3"/>
        <v>-10049.921985582158</v>
      </c>
      <c r="H63">
        <f t="shared" si="4"/>
        <v>403.55411509915223</v>
      </c>
      <c r="J63">
        <v>39</v>
      </c>
      <c r="K63">
        <v>-3981.8248937761427</v>
      </c>
      <c r="L63">
        <v>4726.8248937761427</v>
      </c>
    </row>
    <row r="64" spans="1:12" x14ac:dyDescent="0.2">
      <c r="A64" s="4">
        <v>2</v>
      </c>
      <c r="B64">
        <v>62</v>
      </c>
      <c r="C64" s="4">
        <v>1000</v>
      </c>
      <c r="D64">
        <f t="shared" si="0"/>
        <v>-165.21007944745543</v>
      </c>
      <c r="E64">
        <f t="shared" si="1"/>
        <v>-331.14985398348472</v>
      </c>
      <c r="F64">
        <f t="shared" si="2"/>
        <v>1331.1498539834847</v>
      </c>
      <c r="G64">
        <f t="shared" si="3"/>
        <v>-10074.552349507923</v>
      </c>
      <c r="H64">
        <f t="shared" si="4"/>
        <v>378.92375117338747</v>
      </c>
      <c r="J64">
        <v>40</v>
      </c>
      <c r="K64">
        <v>-3815.8851192401125</v>
      </c>
      <c r="L64">
        <v>4562.3851192401125</v>
      </c>
    </row>
    <row r="65" spans="1:12" x14ac:dyDescent="0.2">
      <c r="A65" s="4">
        <v>3</v>
      </c>
      <c r="B65">
        <v>63</v>
      </c>
      <c r="C65" s="4">
        <v>1059</v>
      </c>
      <c r="D65">
        <f t="shared" si="0"/>
        <v>0.72969508857568144</v>
      </c>
      <c r="E65">
        <f t="shared" si="1"/>
        <v>-165.21007944745543</v>
      </c>
      <c r="F65">
        <f t="shared" si="2"/>
        <v>1224.2100794474554</v>
      </c>
      <c r="G65">
        <f t="shared" si="3"/>
        <v>-10091.662713433687</v>
      </c>
      <c r="H65">
        <f t="shared" si="4"/>
        <v>361.81338724762281</v>
      </c>
      <c r="J65">
        <v>41</v>
      </c>
      <c r="K65">
        <v>-3649.9453447040833</v>
      </c>
      <c r="L65">
        <v>4429.2453447040834</v>
      </c>
    </row>
    <row r="66" spans="1:12" x14ac:dyDescent="0.2">
      <c r="A66" s="4">
        <v>4</v>
      </c>
      <c r="B66">
        <v>64</v>
      </c>
      <c r="C66" s="4">
        <v>1040</v>
      </c>
      <c r="D66">
        <f t="shared" si="0"/>
        <v>166.66946962460497</v>
      </c>
      <c r="E66">
        <f t="shared" si="1"/>
        <v>0.72969508857568144</v>
      </c>
      <c r="F66">
        <f t="shared" si="2"/>
        <v>1039.2703049114243</v>
      </c>
      <c r="G66">
        <f t="shared" si="3"/>
        <v>-10121.253077359452</v>
      </c>
      <c r="H66">
        <f t="shared" si="4"/>
        <v>332.22302332185785</v>
      </c>
      <c r="J66">
        <v>42</v>
      </c>
      <c r="K66">
        <v>-3484.0055701680531</v>
      </c>
      <c r="L66">
        <v>4321.2055701680529</v>
      </c>
    </row>
    <row r="67" spans="1:12" x14ac:dyDescent="0.2">
      <c r="A67" s="4">
        <v>5</v>
      </c>
      <c r="B67">
        <v>65</v>
      </c>
      <c r="C67" s="4">
        <v>1047</v>
      </c>
      <c r="D67">
        <f t="shared" si="0"/>
        <v>332.60924416063426</v>
      </c>
      <c r="E67">
        <f t="shared" si="1"/>
        <v>166.66946962460497</v>
      </c>
      <c r="F67">
        <f t="shared" si="2"/>
        <v>880.33053037539503</v>
      </c>
      <c r="G67">
        <f t="shared" si="3"/>
        <v>-10146.683441285217</v>
      </c>
      <c r="H67">
        <f t="shared" si="4"/>
        <v>306.79265939609314</v>
      </c>
      <c r="J67">
        <v>43</v>
      </c>
      <c r="K67">
        <v>-3318.0657956320229</v>
      </c>
      <c r="L67">
        <v>4160.865795632023</v>
      </c>
    </row>
    <row r="68" spans="1:12" x14ac:dyDescent="0.2">
      <c r="A68" s="4">
        <v>6</v>
      </c>
      <c r="B68">
        <v>66</v>
      </c>
      <c r="C68" s="4">
        <v>1122</v>
      </c>
      <c r="D68">
        <f t="shared" ref="D68:D131" si="5">B68*$K$18 +$K$17</f>
        <v>498.54901869666537</v>
      </c>
      <c r="E68">
        <f t="shared" si="1"/>
        <v>332.60924416063426</v>
      </c>
      <c r="F68">
        <f t="shared" si="2"/>
        <v>789.39075583936574</v>
      </c>
      <c r="G68">
        <f t="shared" si="3"/>
        <v>-10161.233805210983</v>
      </c>
      <c r="H68">
        <f t="shared" si="4"/>
        <v>292.24229547032849</v>
      </c>
      <c r="J68">
        <v>44</v>
      </c>
      <c r="K68">
        <v>-3152.1260210959936</v>
      </c>
      <c r="L68">
        <v>3983.1260210959936</v>
      </c>
    </row>
    <row r="69" spans="1:12" x14ac:dyDescent="0.2">
      <c r="A69" s="4">
        <v>7</v>
      </c>
      <c r="B69">
        <v>67</v>
      </c>
      <c r="C69" s="4">
        <v>1110</v>
      </c>
      <c r="D69">
        <f t="shared" si="5"/>
        <v>664.48879323269466</v>
      </c>
      <c r="E69">
        <f t="shared" ref="E69:E132" si="6">B68*$K$18+$K$17</f>
        <v>498.54901869666537</v>
      </c>
      <c r="F69">
        <f t="shared" ref="F69:F132" si="7">(C69-E69)</f>
        <v>611.45098130333463</v>
      </c>
      <c r="G69">
        <f t="shared" ref="G69:G132" si="8">$K$17+$K$18+(1-$N$2)^2 * F69</f>
        <v>-10189.704169136747</v>
      </c>
      <c r="H69">
        <f t="shared" ref="H69:H132" si="9">$K$18+(1-$N$2)^2 *F69</f>
        <v>263.77193154456347</v>
      </c>
      <c r="J69">
        <v>45</v>
      </c>
      <c r="K69">
        <v>-2986.1862465599634</v>
      </c>
      <c r="L69">
        <v>3834.2862465599633</v>
      </c>
    </row>
    <row r="70" spans="1:12" x14ac:dyDescent="0.2">
      <c r="A70" s="4">
        <v>8</v>
      </c>
      <c r="B70">
        <v>68</v>
      </c>
      <c r="C70" s="4">
        <v>1052</v>
      </c>
      <c r="D70">
        <f t="shared" si="5"/>
        <v>830.42856776872395</v>
      </c>
      <c r="E70">
        <f t="shared" si="6"/>
        <v>664.48879323269466</v>
      </c>
      <c r="F70">
        <f t="shared" si="7"/>
        <v>387.51120676730534</v>
      </c>
      <c r="G70">
        <f t="shared" si="8"/>
        <v>-10225.534533062511</v>
      </c>
      <c r="H70">
        <f t="shared" si="9"/>
        <v>227.94156761879879</v>
      </c>
      <c r="J70">
        <v>46</v>
      </c>
      <c r="K70">
        <v>-2820.2464720239332</v>
      </c>
      <c r="L70">
        <v>3663.5464720239333</v>
      </c>
    </row>
    <row r="71" spans="1:12" x14ac:dyDescent="0.2">
      <c r="A71" s="4">
        <v>9</v>
      </c>
      <c r="B71">
        <v>69</v>
      </c>
      <c r="C71" s="4">
        <v>1112</v>
      </c>
      <c r="D71">
        <f t="shared" si="5"/>
        <v>996.36834230475506</v>
      </c>
      <c r="E71">
        <f t="shared" si="6"/>
        <v>830.42856776872395</v>
      </c>
      <c r="F71">
        <f t="shared" si="7"/>
        <v>281.57143223127605</v>
      </c>
      <c r="G71">
        <f t="shared" si="8"/>
        <v>-10242.484896988277</v>
      </c>
      <c r="H71">
        <f t="shared" si="9"/>
        <v>210.99120369303409</v>
      </c>
      <c r="J71">
        <v>47</v>
      </c>
      <c r="K71">
        <v>-2654.3066974879039</v>
      </c>
      <c r="L71">
        <v>3489.3066974879039</v>
      </c>
    </row>
    <row r="72" spans="1:12" x14ac:dyDescent="0.2">
      <c r="A72" s="4">
        <v>10</v>
      </c>
      <c r="B72">
        <v>70</v>
      </c>
      <c r="C72" s="4">
        <v>1123</v>
      </c>
      <c r="D72">
        <f t="shared" si="5"/>
        <v>1162.3081168407844</v>
      </c>
      <c r="E72">
        <f t="shared" si="6"/>
        <v>996.36834230475506</v>
      </c>
      <c r="F72">
        <f t="shared" si="7"/>
        <v>126.63165769524494</v>
      </c>
      <c r="G72">
        <f t="shared" si="8"/>
        <v>-10267.275260914041</v>
      </c>
      <c r="H72">
        <f t="shared" si="9"/>
        <v>186.20083976726912</v>
      </c>
      <c r="J72">
        <v>48</v>
      </c>
      <c r="K72">
        <v>-2488.3669229518737</v>
      </c>
      <c r="L72">
        <v>3505.3669229518737</v>
      </c>
    </row>
    <row r="73" spans="1:12" x14ac:dyDescent="0.2">
      <c r="A73" s="4">
        <v>11</v>
      </c>
      <c r="B73">
        <v>71</v>
      </c>
      <c r="C73" s="4">
        <v>1164</v>
      </c>
      <c r="D73">
        <f t="shared" si="5"/>
        <v>1328.2478913768136</v>
      </c>
      <c r="E73">
        <f t="shared" si="6"/>
        <v>1162.3081168407844</v>
      </c>
      <c r="F73">
        <f t="shared" si="7"/>
        <v>1.6918831592156494</v>
      </c>
      <c r="G73">
        <f t="shared" si="8"/>
        <v>-10287.265624839805</v>
      </c>
      <c r="H73">
        <f t="shared" si="9"/>
        <v>166.21047584150443</v>
      </c>
      <c r="J73">
        <v>49</v>
      </c>
      <c r="K73">
        <v>-2322.4271484158435</v>
      </c>
      <c r="L73">
        <v>3134.4271484158435</v>
      </c>
    </row>
    <row r="74" spans="1:12" x14ac:dyDescent="0.2">
      <c r="A74" s="4">
        <v>12</v>
      </c>
      <c r="B74">
        <v>72</v>
      </c>
      <c r="C74" s="4">
        <v>1482</v>
      </c>
      <c r="D74">
        <f t="shared" si="5"/>
        <v>1494.1876659128447</v>
      </c>
      <c r="E74">
        <f t="shared" si="6"/>
        <v>1328.2478913768136</v>
      </c>
      <c r="F74">
        <f t="shared" si="7"/>
        <v>153.75210862318636</v>
      </c>
      <c r="G74">
        <f t="shared" si="8"/>
        <v>-10262.93598876557</v>
      </c>
      <c r="H74">
        <f t="shared" si="9"/>
        <v>190.54011191573974</v>
      </c>
      <c r="J74">
        <v>50</v>
      </c>
      <c r="K74">
        <v>-2156.4873738798142</v>
      </c>
      <c r="L74">
        <v>2977.4873738798142</v>
      </c>
    </row>
    <row r="75" spans="1:12" x14ac:dyDescent="0.2">
      <c r="A75" s="4" t="s">
        <v>28</v>
      </c>
      <c r="B75">
        <v>73</v>
      </c>
      <c r="C75" s="4">
        <v>1167</v>
      </c>
      <c r="D75">
        <f t="shared" si="5"/>
        <v>1660.127440448874</v>
      </c>
      <c r="E75">
        <f t="shared" si="6"/>
        <v>1494.1876659128447</v>
      </c>
      <c r="F75">
        <f t="shared" si="7"/>
        <v>-327.18766591284475</v>
      </c>
      <c r="G75">
        <f t="shared" si="8"/>
        <v>-10339.886352691336</v>
      </c>
      <c r="H75">
        <f t="shared" si="9"/>
        <v>113.58974798997474</v>
      </c>
      <c r="J75">
        <v>51</v>
      </c>
      <c r="K75">
        <v>-1990.5475993437831</v>
      </c>
      <c r="L75">
        <v>2893.5475993437831</v>
      </c>
    </row>
    <row r="76" spans="1:12" x14ac:dyDescent="0.2">
      <c r="A76" s="4">
        <v>2</v>
      </c>
      <c r="B76">
        <v>74</v>
      </c>
      <c r="C76" s="4">
        <v>1199</v>
      </c>
      <c r="D76">
        <f t="shared" si="5"/>
        <v>1826.0672149849033</v>
      </c>
      <c r="E76">
        <f t="shared" si="6"/>
        <v>1660.127440448874</v>
      </c>
      <c r="F76">
        <f t="shared" si="7"/>
        <v>-461.12744044887404</v>
      </c>
      <c r="G76">
        <f t="shared" si="8"/>
        <v>-10361.316716617101</v>
      </c>
      <c r="H76">
        <f t="shared" si="9"/>
        <v>92.159384064210059</v>
      </c>
      <c r="J76">
        <v>52</v>
      </c>
      <c r="K76">
        <v>-1824.6078248077538</v>
      </c>
      <c r="L76">
        <v>2725.6078248077538</v>
      </c>
    </row>
    <row r="77" spans="1:12" x14ac:dyDescent="0.2">
      <c r="A77" s="4">
        <v>3</v>
      </c>
      <c r="B77">
        <v>75</v>
      </c>
      <c r="C77" s="4">
        <v>1385</v>
      </c>
      <c r="D77">
        <f t="shared" si="5"/>
        <v>1992.0069895209344</v>
      </c>
      <c r="E77">
        <f t="shared" si="6"/>
        <v>1826.0672149849033</v>
      </c>
      <c r="F77">
        <f t="shared" si="7"/>
        <v>-441.06721498490333</v>
      </c>
      <c r="G77">
        <f t="shared" si="8"/>
        <v>-10358.107080542864</v>
      </c>
      <c r="H77">
        <f t="shared" si="9"/>
        <v>95.369020138445364</v>
      </c>
      <c r="J77">
        <v>53</v>
      </c>
      <c r="K77">
        <v>-1658.6680502717245</v>
      </c>
      <c r="L77">
        <v>2578.6680502717245</v>
      </c>
    </row>
    <row r="78" spans="1:12" x14ac:dyDescent="0.2">
      <c r="A78" s="4">
        <v>4</v>
      </c>
      <c r="B78">
        <v>76</v>
      </c>
      <c r="C78" s="4">
        <v>1423</v>
      </c>
      <c r="D78">
        <f t="shared" si="5"/>
        <v>2157.9467640569637</v>
      </c>
      <c r="E78">
        <f t="shared" si="6"/>
        <v>1992.0069895209344</v>
      </c>
      <c r="F78">
        <f t="shared" si="7"/>
        <v>-569.00698952093444</v>
      </c>
      <c r="G78">
        <f t="shared" si="8"/>
        <v>-10378.57744446863</v>
      </c>
      <c r="H78">
        <f t="shared" si="9"/>
        <v>74.898656212680393</v>
      </c>
      <c r="J78">
        <v>54</v>
      </c>
      <c r="K78">
        <v>-1492.7282757356934</v>
      </c>
      <c r="L78">
        <v>2485.9282757356932</v>
      </c>
    </row>
    <row r="79" spans="1:12" x14ac:dyDescent="0.2">
      <c r="A79" s="4">
        <v>5</v>
      </c>
      <c r="B79">
        <v>77</v>
      </c>
      <c r="C79" s="4">
        <v>1472</v>
      </c>
      <c r="D79">
        <f t="shared" si="5"/>
        <v>2323.886538592993</v>
      </c>
      <c r="E79">
        <f t="shared" si="6"/>
        <v>2157.9467640569637</v>
      </c>
      <c r="F79">
        <f t="shared" si="7"/>
        <v>-685.94676405696373</v>
      </c>
      <c r="G79">
        <f t="shared" si="8"/>
        <v>-10397.287808394394</v>
      </c>
      <c r="H79">
        <f t="shared" si="9"/>
        <v>56.188292286915697</v>
      </c>
      <c r="J79">
        <v>55</v>
      </c>
      <c r="K79">
        <v>-1326.7885011996641</v>
      </c>
      <c r="L79">
        <v>2325.888501199664</v>
      </c>
    </row>
    <row r="80" spans="1:12" x14ac:dyDescent="0.2">
      <c r="A80" s="4">
        <v>6</v>
      </c>
      <c r="B80">
        <v>78</v>
      </c>
      <c r="C80" s="4">
        <v>1626</v>
      </c>
      <c r="D80">
        <f t="shared" si="5"/>
        <v>2489.8263131290241</v>
      </c>
      <c r="E80">
        <f t="shared" si="6"/>
        <v>2323.886538592993</v>
      </c>
      <c r="F80">
        <f t="shared" si="7"/>
        <v>-697.88653859299302</v>
      </c>
      <c r="G80">
        <f t="shared" si="8"/>
        <v>-10399.198172320159</v>
      </c>
      <c r="H80">
        <f t="shared" si="9"/>
        <v>54.277928361151012</v>
      </c>
      <c r="J80">
        <v>56</v>
      </c>
      <c r="K80">
        <v>-1160.8487266636348</v>
      </c>
      <c r="L80">
        <v>2143.148726663635</v>
      </c>
    </row>
    <row r="81" spans="1:12" x14ac:dyDescent="0.2">
      <c r="A81" s="4">
        <v>7</v>
      </c>
      <c r="B81">
        <v>79</v>
      </c>
      <c r="C81" s="4">
        <v>1618</v>
      </c>
      <c r="D81">
        <f t="shared" si="5"/>
        <v>2655.7660876650534</v>
      </c>
      <c r="E81">
        <f t="shared" si="6"/>
        <v>2489.8263131290241</v>
      </c>
      <c r="F81">
        <f t="shared" si="7"/>
        <v>-871.82631312902413</v>
      </c>
      <c r="G81">
        <f t="shared" si="8"/>
        <v>-10427.028536245924</v>
      </c>
      <c r="H81">
        <f t="shared" si="9"/>
        <v>26.447564435386028</v>
      </c>
      <c r="J81">
        <v>57</v>
      </c>
      <c r="K81">
        <v>-994.9089521276037</v>
      </c>
      <c r="L81">
        <v>2021.1089521276037</v>
      </c>
    </row>
    <row r="82" spans="1:12" x14ac:dyDescent="0.2">
      <c r="A82" s="4">
        <v>8</v>
      </c>
      <c r="B82">
        <v>80</v>
      </c>
      <c r="C82" s="4">
        <v>1608</v>
      </c>
      <c r="D82">
        <f t="shared" si="5"/>
        <v>2821.7058622010845</v>
      </c>
      <c r="E82">
        <f t="shared" si="6"/>
        <v>2655.7660876650534</v>
      </c>
      <c r="F82">
        <f t="shared" si="7"/>
        <v>-1047.7660876650534</v>
      </c>
      <c r="G82">
        <f t="shared" si="8"/>
        <v>-10455.17890017169</v>
      </c>
      <c r="H82">
        <f t="shared" si="9"/>
        <v>-1.7027994903786521</v>
      </c>
      <c r="J82">
        <v>58</v>
      </c>
      <c r="K82">
        <v>-828.96917759157441</v>
      </c>
      <c r="L82">
        <v>1835.0691775915743</v>
      </c>
    </row>
    <row r="83" spans="1:12" x14ac:dyDescent="0.2">
      <c r="A83" s="4">
        <v>9</v>
      </c>
      <c r="B83">
        <v>81</v>
      </c>
      <c r="C83" s="4">
        <v>1684</v>
      </c>
      <c r="D83">
        <f t="shared" si="5"/>
        <v>2987.6456367371138</v>
      </c>
      <c r="E83">
        <f t="shared" si="6"/>
        <v>2821.7058622010845</v>
      </c>
      <c r="F83">
        <f t="shared" si="7"/>
        <v>-1137.7058622010845</v>
      </c>
      <c r="G83">
        <f t="shared" si="8"/>
        <v>-10469.569264097454</v>
      </c>
      <c r="H83">
        <f t="shared" si="9"/>
        <v>-16.093163416143653</v>
      </c>
      <c r="J83">
        <v>59</v>
      </c>
      <c r="K83">
        <v>-663.02940305554512</v>
      </c>
      <c r="L83">
        <v>1660.8294030555451</v>
      </c>
    </row>
    <row r="84" spans="1:12" x14ac:dyDescent="0.2">
      <c r="A84" s="4">
        <v>10</v>
      </c>
      <c r="B84">
        <v>82</v>
      </c>
      <c r="C84" s="4">
        <v>1716</v>
      </c>
      <c r="D84">
        <f t="shared" si="5"/>
        <v>3153.5854112731431</v>
      </c>
      <c r="E84">
        <f t="shared" si="6"/>
        <v>2987.6456367371138</v>
      </c>
      <c r="F84">
        <f t="shared" si="7"/>
        <v>-1271.6456367371138</v>
      </c>
      <c r="G84">
        <f t="shared" si="8"/>
        <v>-10490.999628023219</v>
      </c>
      <c r="H84">
        <f t="shared" si="9"/>
        <v>-37.523527341908334</v>
      </c>
      <c r="J84">
        <v>60</v>
      </c>
      <c r="K84">
        <v>-497.08962851951401</v>
      </c>
      <c r="L84">
        <v>1711.889628519514</v>
      </c>
    </row>
    <row r="85" spans="1:12" x14ac:dyDescent="0.2">
      <c r="A85" s="4">
        <v>11</v>
      </c>
      <c r="B85">
        <v>83</v>
      </c>
      <c r="C85" s="4">
        <v>1789</v>
      </c>
      <c r="D85">
        <f t="shared" si="5"/>
        <v>3319.5251858091742</v>
      </c>
      <c r="E85">
        <f t="shared" si="6"/>
        <v>3153.5854112731431</v>
      </c>
      <c r="F85">
        <f t="shared" si="7"/>
        <v>-1364.5854112731431</v>
      </c>
      <c r="G85">
        <f t="shared" si="8"/>
        <v>-10505.869991948983</v>
      </c>
      <c r="H85">
        <f t="shared" si="9"/>
        <v>-52.393891267673013</v>
      </c>
      <c r="J85">
        <v>61</v>
      </c>
      <c r="K85">
        <v>-331.14985398348472</v>
      </c>
      <c r="L85">
        <v>1319.1498539834847</v>
      </c>
    </row>
    <row r="86" spans="1:12" x14ac:dyDescent="0.2">
      <c r="A86" s="4">
        <v>12</v>
      </c>
      <c r="B86">
        <v>84</v>
      </c>
      <c r="C86" s="4">
        <v>2283</v>
      </c>
      <c r="D86">
        <f t="shared" si="5"/>
        <v>3485.4649603452035</v>
      </c>
      <c r="E86">
        <f t="shared" si="6"/>
        <v>3319.5251858091742</v>
      </c>
      <c r="F86">
        <f t="shared" si="7"/>
        <v>-1036.5251858091742</v>
      </c>
      <c r="G86">
        <f t="shared" si="8"/>
        <v>-10453.380355874748</v>
      </c>
      <c r="H86">
        <f t="shared" si="9"/>
        <v>9.5744806562009899E-2</v>
      </c>
      <c r="J86">
        <v>62</v>
      </c>
      <c r="K86">
        <v>-165.21007944745543</v>
      </c>
      <c r="L86">
        <v>1165.2100794474554</v>
      </c>
    </row>
    <row r="87" spans="1:12" x14ac:dyDescent="0.2">
      <c r="A87" s="4" t="s">
        <v>27</v>
      </c>
      <c r="B87">
        <v>85</v>
      </c>
      <c r="C87" s="4">
        <v>1830</v>
      </c>
      <c r="D87">
        <f t="shared" si="5"/>
        <v>3651.4047348812328</v>
      </c>
      <c r="E87">
        <f t="shared" si="6"/>
        <v>3485.4649603452035</v>
      </c>
      <c r="F87">
        <f t="shared" si="7"/>
        <v>-1655.4649603452035</v>
      </c>
      <c r="G87">
        <f t="shared" si="8"/>
        <v>-10552.410719800513</v>
      </c>
      <c r="H87">
        <f t="shared" si="9"/>
        <v>-98.934619119202694</v>
      </c>
      <c r="J87">
        <v>63</v>
      </c>
      <c r="K87">
        <v>0.72969508857568144</v>
      </c>
      <c r="L87">
        <v>1058.2703049114243</v>
      </c>
    </row>
    <row r="88" spans="1:12" x14ac:dyDescent="0.2">
      <c r="A88" s="4">
        <v>2</v>
      </c>
      <c r="B88">
        <v>86</v>
      </c>
      <c r="C88" s="4">
        <v>1839</v>
      </c>
      <c r="D88">
        <f t="shared" si="5"/>
        <v>3817.3445094172639</v>
      </c>
      <c r="E88">
        <f t="shared" si="6"/>
        <v>3651.4047348812328</v>
      </c>
      <c r="F88">
        <f t="shared" si="7"/>
        <v>-1812.4047348812328</v>
      </c>
      <c r="G88">
        <f t="shared" si="8"/>
        <v>-10577.521083726278</v>
      </c>
      <c r="H88">
        <f t="shared" si="9"/>
        <v>-124.04498304496741</v>
      </c>
      <c r="J88">
        <v>64</v>
      </c>
      <c r="K88">
        <v>166.66946962460497</v>
      </c>
      <c r="L88">
        <v>873.33053037539503</v>
      </c>
    </row>
    <row r="89" spans="1:12" x14ac:dyDescent="0.2">
      <c r="A89" s="4">
        <v>3</v>
      </c>
      <c r="B89">
        <v>87</v>
      </c>
      <c r="C89" s="4">
        <v>2018</v>
      </c>
      <c r="D89">
        <f t="shared" si="5"/>
        <v>3983.2842839532932</v>
      </c>
      <c r="E89">
        <f t="shared" si="6"/>
        <v>3817.3445094172639</v>
      </c>
      <c r="F89">
        <f t="shared" si="7"/>
        <v>-1799.3445094172639</v>
      </c>
      <c r="G89">
        <f t="shared" si="8"/>
        <v>-10575.431447652043</v>
      </c>
      <c r="H89">
        <f t="shared" si="9"/>
        <v>-121.95534697073236</v>
      </c>
      <c r="J89">
        <v>65</v>
      </c>
      <c r="K89">
        <v>332.60924416063426</v>
      </c>
      <c r="L89">
        <v>714.39075583936574</v>
      </c>
    </row>
    <row r="90" spans="1:12" x14ac:dyDescent="0.2">
      <c r="A90" s="4">
        <v>4</v>
      </c>
      <c r="B90">
        <v>88</v>
      </c>
      <c r="C90" s="4">
        <v>2039</v>
      </c>
      <c r="D90">
        <f t="shared" si="5"/>
        <v>4149.2240584893225</v>
      </c>
      <c r="E90">
        <f t="shared" si="6"/>
        <v>3983.2842839532932</v>
      </c>
      <c r="F90">
        <f t="shared" si="7"/>
        <v>-1944.2842839532932</v>
      </c>
      <c r="G90">
        <f t="shared" si="8"/>
        <v>-10598.621811577807</v>
      </c>
      <c r="H90">
        <f t="shared" si="9"/>
        <v>-145.14571089649706</v>
      </c>
      <c r="J90">
        <v>66</v>
      </c>
      <c r="K90">
        <v>498.54901869666537</v>
      </c>
      <c r="L90">
        <v>623.45098130333463</v>
      </c>
    </row>
    <row r="91" spans="1:12" x14ac:dyDescent="0.2">
      <c r="A91" s="4">
        <v>5</v>
      </c>
      <c r="B91">
        <v>89</v>
      </c>
      <c r="C91" s="4">
        <v>2101</v>
      </c>
      <c r="D91">
        <f t="shared" si="5"/>
        <v>4315.1638330253536</v>
      </c>
      <c r="E91">
        <f t="shared" si="6"/>
        <v>4149.2240584893225</v>
      </c>
      <c r="F91">
        <f t="shared" si="7"/>
        <v>-2048.2240584893225</v>
      </c>
      <c r="G91">
        <f t="shared" si="8"/>
        <v>-10615.252175503572</v>
      </c>
      <c r="H91">
        <f t="shared" si="9"/>
        <v>-161.77607482226176</v>
      </c>
      <c r="J91">
        <v>67</v>
      </c>
      <c r="K91">
        <v>664.48879323269466</v>
      </c>
      <c r="L91">
        <v>445.51120676730534</v>
      </c>
    </row>
    <row r="92" spans="1:12" x14ac:dyDescent="0.2">
      <c r="A92" s="4">
        <v>6</v>
      </c>
      <c r="B92">
        <v>90</v>
      </c>
      <c r="C92" s="4">
        <v>2294</v>
      </c>
      <c r="D92">
        <f t="shared" si="5"/>
        <v>4481.1036075613829</v>
      </c>
      <c r="E92">
        <f t="shared" si="6"/>
        <v>4315.1638330253536</v>
      </c>
      <c r="F92">
        <f t="shared" si="7"/>
        <v>-2021.1638330253536</v>
      </c>
      <c r="G92">
        <f t="shared" si="8"/>
        <v>-10610.922539429337</v>
      </c>
      <c r="H92">
        <f t="shared" si="9"/>
        <v>-157.44643874802671</v>
      </c>
      <c r="J92">
        <v>68</v>
      </c>
      <c r="K92">
        <v>830.42856776872395</v>
      </c>
      <c r="L92">
        <v>221.57143223127605</v>
      </c>
    </row>
    <row r="93" spans="1:12" x14ac:dyDescent="0.2">
      <c r="A93" s="4">
        <v>7</v>
      </c>
      <c r="B93">
        <v>91</v>
      </c>
      <c r="C93" s="4">
        <v>2302</v>
      </c>
      <c r="D93">
        <f t="shared" si="5"/>
        <v>4647.0433820974122</v>
      </c>
      <c r="E93">
        <f t="shared" si="6"/>
        <v>4481.1036075613829</v>
      </c>
      <c r="F93">
        <f t="shared" si="7"/>
        <v>-2179.1036075613829</v>
      </c>
      <c r="G93">
        <f t="shared" si="8"/>
        <v>-10636.192903355102</v>
      </c>
      <c r="H93">
        <f t="shared" si="9"/>
        <v>-182.71680267379139</v>
      </c>
      <c r="J93">
        <v>69</v>
      </c>
      <c r="K93">
        <v>996.36834230475506</v>
      </c>
      <c r="L93">
        <v>115.63165769524494</v>
      </c>
    </row>
    <row r="94" spans="1:12" x14ac:dyDescent="0.2">
      <c r="A94" s="4">
        <v>8</v>
      </c>
      <c r="B94">
        <v>92</v>
      </c>
      <c r="C94" s="4">
        <v>2289</v>
      </c>
      <c r="D94">
        <f t="shared" si="5"/>
        <v>4812.9831566334433</v>
      </c>
      <c r="E94">
        <f t="shared" si="6"/>
        <v>4647.0433820974122</v>
      </c>
      <c r="F94">
        <f t="shared" si="7"/>
        <v>-2358.0433820974122</v>
      </c>
      <c r="G94">
        <f t="shared" si="8"/>
        <v>-10664.823267280866</v>
      </c>
      <c r="H94">
        <f t="shared" si="9"/>
        <v>-211.34716659955609</v>
      </c>
      <c r="J94">
        <v>70</v>
      </c>
      <c r="K94">
        <v>1162.3081168407844</v>
      </c>
      <c r="L94">
        <v>-39.308116840784351</v>
      </c>
    </row>
    <row r="95" spans="1:12" x14ac:dyDescent="0.2">
      <c r="A95" s="4">
        <v>9</v>
      </c>
      <c r="B95">
        <v>93</v>
      </c>
      <c r="C95" s="4">
        <v>2367</v>
      </c>
      <c r="D95">
        <f t="shared" si="5"/>
        <v>4978.9229311694726</v>
      </c>
      <c r="E95">
        <f t="shared" si="6"/>
        <v>4812.9831566334433</v>
      </c>
      <c r="F95">
        <f t="shared" si="7"/>
        <v>-2445.9831566334433</v>
      </c>
      <c r="G95">
        <f t="shared" si="8"/>
        <v>-10678.893631206631</v>
      </c>
      <c r="H95">
        <f t="shared" si="9"/>
        <v>-225.41753052532107</v>
      </c>
      <c r="J95">
        <v>71</v>
      </c>
      <c r="K95">
        <v>1328.2478913768136</v>
      </c>
      <c r="L95">
        <v>-164.24789137681364</v>
      </c>
    </row>
    <row r="96" spans="1:12" x14ac:dyDescent="0.2">
      <c r="A96" s="4">
        <v>10</v>
      </c>
      <c r="B96">
        <v>94</v>
      </c>
      <c r="C96" s="4">
        <v>2425</v>
      </c>
      <c r="D96">
        <f t="shared" si="5"/>
        <v>5144.8627057055019</v>
      </c>
      <c r="E96">
        <f t="shared" si="6"/>
        <v>4978.9229311694726</v>
      </c>
      <c r="F96">
        <f t="shared" si="7"/>
        <v>-2553.9229311694726</v>
      </c>
      <c r="G96">
        <f t="shared" si="8"/>
        <v>-10696.163995132396</v>
      </c>
      <c r="H96">
        <f t="shared" si="9"/>
        <v>-242.68789445108575</v>
      </c>
      <c r="J96">
        <v>72</v>
      </c>
      <c r="K96">
        <v>1494.1876659128447</v>
      </c>
      <c r="L96">
        <v>-12.18766591284475</v>
      </c>
    </row>
    <row r="97" spans="1:12" x14ac:dyDescent="0.2">
      <c r="A97" s="4">
        <v>11</v>
      </c>
      <c r="B97">
        <v>95</v>
      </c>
      <c r="C97" s="4">
        <v>2508</v>
      </c>
      <c r="D97">
        <f t="shared" si="5"/>
        <v>5310.802480241533</v>
      </c>
      <c r="E97">
        <f t="shared" si="6"/>
        <v>5144.8627057055019</v>
      </c>
      <c r="F97">
        <f t="shared" si="7"/>
        <v>-2636.8627057055019</v>
      </c>
      <c r="G97">
        <f t="shared" si="8"/>
        <v>-10709.434359058161</v>
      </c>
      <c r="H97">
        <f t="shared" si="9"/>
        <v>-255.95825837685044</v>
      </c>
      <c r="J97">
        <v>73</v>
      </c>
      <c r="K97">
        <v>1660.127440448874</v>
      </c>
      <c r="L97">
        <v>-493.12744044887404</v>
      </c>
    </row>
    <row r="98" spans="1:12" x14ac:dyDescent="0.2">
      <c r="A98" s="4">
        <v>12</v>
      </c>
      <c r="B98">
        <v>96</v>
      </c>
      <c r="C98" s="4">
        <v>3025</v>
      </c>
      <c r="D98">
        <f t="shared" si="5"/>
        <v>5476.7422547775623</v>
      </c>
      <c r="E98">
        <f t="shared" si="6"/>
        <v>5310.802480241533</v>
      </c>
      <c r="F98">
        <f t="shared" si="7"/>
        <v>-2285.802480241533</v>
      </c>
      <c r="G98">
        <f t="shared" si="8"/>
        <v>-10653.264722983926</v>
      </c>
      <c r="H98">
        <f t="shared" si="9"/>
        <v>-199.78862230261541</v>
      </c>
      <c r="J98">
        <v>74</v>
      </c>
      <c r="K98">
        <v>1826.0672149849033</v>
      </c>
      <c r="L98">
        <v>-627.06721498490333</v>
      </c>
    </row>
    <row r="99" spans="1:12" x14ac:dyDescent="0.2">
      <c r="A99" s="4" t="s">
        <v>26</v>
      </c>
      <c r="B99">
        <v>97</v>
      </c>
      <c r="C99" s="4">
        <v>2733</v>
      </c>
      <c r="D99">
        <f t="shared" si="5"/>
        <v>5642.6820293135916</v>
      </c>
      <c r="E99">
        <f t="shared" si="6"/>
        <v>5476.7422547775623</v>
      </c>
      <c r="F99">
        <f t="shared" si="7"/>
        <v>-2743.7422547775623</v>
      </c>
      <c r="G99">
        <f t="shared" si="8"/>
        <v>-10726.535086909691</v>
      </c>
      <c r="H99">
        <f t="shared" si="9"/>
        <v>-273.05898622838015</v>
      </c>
      <c r="J99">
        <v>75</v>
      </c>
      <c r="K99">
        <v>1992.0069895209344</v>
      </c>
      <c r="L99">
        <v>-607.00698952093444</v>
      </c>
    </row>
    <row r="100" spans="1:12" x14ac:dyDescent="0.2">
      <c r="A100" s="4">
        <v>2</v>
      </c>
      <c r="B100">
        <v>98</v>
      </c>
      <c r="C100" s="4">
        <v>2655</v>
      </c>
      <c r="D100">
        <f t="shared" si="5"/>
        <v>5808.6218038496227</v>
      </c>
      <c r="E100">
        <f t="shared" si="6"/>
        <v>5642.6820293135916</v>
      </c>
      <c r="F100">
        <f t="shared" si="7"/>
        <v>-2987.6820293135916</v>
      </c>
      <c r="G100">
        <f t="shared" si="8"/>
        <v>-10765.565450835455</v>
      </c>
      <c r="H100">
        <f t="shared" si="9"/>
        <v>-312.08935015414482</v>
      </c>
      <c r="J100">
        <v>76</v>
      </c>
      <c r="K100">
        <v>2157.9467640569637</v>
      </c>
      <c r="L100">
        <v>-734.94676405696373</v>
      </c>
    </row>
    <row r="101" spans="1:12" x14ac:dyDescent="0.2">
      <c r="A101" s="4">
        <v>3</v>
      </c>
      <c r="B101">
        <v>99</v>
      </c>
      <c r="C101" s="4">
        <v>2964</v>
      </c>
      <c r="D101">
        <f t="shared" si="5"/>
        <v>5974.561578385652</v>
      </c>
      <c r="E101">
        <f t="shared" si="6"/>
        <v>5808.6218038496227</v>
      </c>
      <c r="F101">
        <f t="shared" si="7"/>
        <v>-2844.6218038496227</v>
      </c>
      <c r="G101">
        <f t="shared" si="8"/>
        <v>-10742.67581476122</v>
      </c>
      <c r="H101">
        <f t="shared" si="9"/>
        <v>-289.19971407990982</v>
      </c>
      <c r="J101">
        <v>77</v>
      </c>
      <c r="K101">
        <v>2323.886538592993</v>
      </c>
      <c r="L101">
        <v>-851.88653859299302</v>
      </c>
    </row>
    <row r="102" spans="1:12" x14ac:dyDescent="0.2">
      <c r="A102" s="4">
        <v>4</v>
      </c>
      <c r="B102">
        <v>100</v>
      </c>
      <c r="C102" s="4">
        <v>2923</v>
      </c>
      <c r="D102">
        <f t="shared" si="5"/>
        <v>6140.5013529216812</v>
      </c>
      <c r="E102">
        <f t="shared" si="6"/>
        <v>5974.561578385652</v>
      </c>
      <c r="F102">
        <f t="shared" si="7"/>
        <v>-3051.561578385652</v>
      </c>
      <c r="G102">
        <f t="shared" si="8"/>
        <v>-10775.786178686985</v>
      </c>
      <c r="H102">
        <f t="shared" si="9"/>
        <v>-322.31007800567448</v>
      </c>
      <c r="J102">
        <v>78</v>
      </c>
      <c r="K102">
        <v>2489.8263131290241</v>
      </c>
      <c r="L102">
        <v>-863.82631312902413</v>
      </c>
    </row>
    <row r="103" spans="1:12" x14ac:dyDescent="0.2">
      <c r="A103" s="4">
        <v>5</v>
      </c>
      <c r="B103">
        <v>101</v>
      </c>
      <c r="C103" s="4">
        <v>3054</v>
      </c>
      <c r="D103">
        <f t="shared" si="5"/>
        <v>6306.4411274577105</v>
      </c>
      <c r="E103">
        <f t="shared" si="6"/>
        <v>6140.5013529216812</v>
      </c>
      <c r="F103">
        <f t="shared" si="7"/>
        <v>-3086.5013529216812</v>
      </c>
      <c r="G103">
        <f t="shared" si="8"/>
        <v>-10781.37654261275</v>
      </c>
      <c r="H103">
        <f t="shared" si="9"/>
        <v>-327.90044193143916</v>
      </c>
      <c r="J103">
        <v>79</v>
      </c>
      <c r="K103">
        <v>2655.7660876650534</v>
      </c>
      <c r="L103">
        <v>-1037.7660876650534</v>
      </c>
    </row>
    <row r="104" spans="1:12" x14ac:dyDescent="0.2">
      <c r="A104" s="4">
        <v>6</v>
      </c>
      <c r="B104">
        <v>102</v>
      </c>
      <c r="C104" s="4">
        <v>3284</v>
      </c>
      <c r="D104">
        <f t="shared" si="5"/>
        <v>6472.3809019937435</v>
      </c>
      <c r="E104">
        <f t="shared" si="6"/>
        <v>6306.4411274577105</v>
      </c>
      <c r="F104">
        <f t="shared" si="7"/>
        <v>-3022.4411274577105</v>
      </c>
      <c r="G104">
        <f t="shared" si="8"/>
        <v>-10771.126906538515</v>
      </c>
      <c r="H104">
        <f t="shared" si="9"/>
        <v>-317.65080585720386</v>
      </c>
      <c r="J104">
        <v>80</v>
      </c>
      <c r="K104">
        <v>2821.7058622010845</v>
      </c>
      <c r="L104">
        <v>-1213.7058622010845</v>
      </c>
    </row>
    <row r="105" spans="1:12" x14ac:dyDescent="0.2">
      <c r="A105" s="4">
        <v>7</v>
      </c>
      <c r="B105">
        <v>103</v>
      </c>
      <c r="C105" s="4">
        <v>3364</v>
      </c>
      <c r="D105">
        <f t="shared" si="5"/>
        <v>6638.3206765297728</v>
      </c>
      <c r="E105">
        <f t="shared" si="6"/>
        <v>6472.3809019937435</v>
      </c>
      <c r="F105">
        <f t="shared" si="7"/>
        <v>-3108.3809019937435</v>
      </c>
      <c r="G105">
        <f t="shared" si="8"/>
        <v>-10784.87727046428</v>
      </c>
      <c r="H105">
        <f t="shared" si="9"/>
        <v>-331.40116978296913</v>
      </c>
      <c r="J105">
        <v>81</v>
      </c>
      <c r="K105">
        <v>2987.6456367371138</v>
      </c>
      <c r="L105">
        <v>-1303.6456367371138</v>
      </c>
    </row>
    <row r="106" spans="1:12" x14ac:dyDescent="0.2">
      <c r="A106" s="4">
        <v>8</v>
      </c>
      <c r="B106">
        <v>104</v>
      </c>
      <c r="C106" s="4">
        <v>3376</v>
      </c>
      <c r="D106">
        <f t="shared" si="5"/>
        <v>6804.260451065802</v>
      </c>
      <c r="E106">
        <f t="shared" si="6"/>
        <v>6638.3206765297728</v>
      </c>
      <c r="F106">
        <f t="shared" si="7"/>
        <v>-3262.3206765297728</v>
      </c>
      <c r="G106">
        <f t="shared" si="8"/>
        <v>-10809.507634390044</v>
      </c>
      <c r="H106">
        <f t="shared" si="9"/>
        <v>-356.03153370873378</v>
      </c>
      <c r="J106">
        <v>82</v>
      </c>
      <c r="K106">
        <v>3153.5854112731431</v>
      </c>
      <c r="L106">
        <v>-1437.5854112731431</v>
      </c>
    </row>
    <row r="107" spans="1:12" x14ac:dyDescent="0.2">
      <c r="A107" s="4">
        <v>9</v>
      </c>
      <c r="B107">
        <v>105</v>
      </c>
      <c r="C107" s="4">
        <v>3405</v>
      </c>
      <c r="D107">
        <f t="shared" si="5"/>
        <v>6970.2002256018313</v>
      </c>
      <c r="E107">
        <f t="shared" si="6"/>
        <v>6804.260451065802</v>
      </c>
      <c r="F107">
        <f t="shared" si="7"/>
        <v>-3399.260451065802</v>
      </c>
      <c r="G107">
        <f t="shared" si="8"/>
        <v>-10831.417998315808</v>
      </c>
      <c r="H107">
        <f t="shared" si="9"/>
        <v>-377.9418976344985</v>
      </c>
      <c r="J107">
        <v>83</v>
      </c>
      <c r="K107">
        <v>3319.5251858091742</v>
      </c>
      <c r="L107">
        <v>-1530.5251858091742</v>
      </c>
    </row>
    <row r="108" spans="1:12" x14ac:dyDescent="0.2">
      <c r="A108" s="4">
        <v>10</v>
      </c>
      <c r="B108">
        <v>106</v>
      </c>
      <c r="C108" s="4">
        <v>3515</v>
      </c>
      <c r="D108">
        <f t="shared" si="5"/>
        <v>7136.1400001378606</v>
      </c>
      <c r="E108">
        <f t="shared" si="6"/>
        <v>6970.2002256018313</v>
      </c>
      <c r="F108">
        <f t="shared" si="7"/>
        <v>-3455.2002256018313</v>
      </c>
      <c r="G108">
        <f t="shared" si="8"/>
        <v>-10840.368362241574</v>
      </c>
      <c r="H108">
        <f t="shared" si="9"/>
        <v>-386.89226156026319</v>
      </c>
      <c r="J108">
        <v>84</v>
      </c>
      <c r="K108">
        <v>3485.4649603452035</v>
      </c>
      <c r="L108">
        <v>-1202.4649603452035</v>
      </c>
    </row>
    <row r="109" spans="1:12" x14ac:dyDescent="0.2">
      <c r="A109" s="4">
        <v>11</v>
      </c>
      <c r="B109">
        <v>107</v>
      </c>
      <c r="C109" s="4">
        <v>3578</v>
      </c>
      <c r="D109">
        <f t="shared" si="5"/>
        <v>7302.0797746738899</v>
      </c>
      <c r="E109">
        <f t="shared" si="6"/>
        <v>7136.1400001378606</v>
      </c>
      <c r="F109">
        <f t="shared" si="7"/>
        <v>-3558.1400001378606</v>
      </c>
      <c r="G109">
        <f t="shared" si="8"/>
        <v>-10856.838726167338</v>
      </c>
      <c r="H109">
        <f t="shared" si="9"/>
        <v>-403.36262548602787</v>
      </c>
      <c r="J109">
        <v>85</v>
      </c>
      <c r="K109">
        <v>3651.4047348812328</v>
      </c>
      <c r="L109">
        <v>-1821.4047348812328</v>
      </c>
    </row>
    <row r="110" spans="1:12" x14ac:dyDescent="0.2">
      <c r="A110" s="4">
        <v>12</v>
      </c>
      <c r="B110">
        <v>108</v>
      </c>
      <c r="C110" s="4">
        <v>4541</v>
      </c>
      <c r="D110">
        <f t="shared" si="5"/>
        <v>7468.0195492099228</v>
      </c>
      <c r="E110">
        <f t="shared" si="6"/>
        <v>7302.0797746738899</v>
      </c>
      <c r="F110">
        <f t="shared" si="7"/>
        <v>-2761.0797746738899</v>
      </c>
      <c r="G110">
        <f t="shared" si="8"/>
        <v>-10729.309090093102</v>
      </c>
      <c r="H110">
        <f t="shared" si="9"/>
        <v>-275.83298941179254</v>
      </c>
      <c r="J110">
        <v>86</v>
      </c>
      <c r="K110">
        <v>3817.3445094172639</v>
      </c>
      <c r="L110">
        <v>-1978.3445094172639</v>
      </c>
    </row>
    <row r="111" spans="1:12" x14ac:dyDescent="0.2">
      <c r="A111" s="4" t="s">
        <v>25</v>
      </c>
      <c r="B111">
        <v>109</v>
      </c>
      <c r="C111" s="4">
        <v>3760</v>
      </c>
      <c r="D111">
        <f t="shared" si="5"/>
        <v>7633.9593237459521</v>
      </c>
      <c r="E111">
        <f t="shared" si="6"/>
        <v>7468.0195492099228</v>
      </c>
      <c r="F111">
        <f t="shared" si="7"/>
        <v>-3708.0195492099228</v>
      </c>
      <c r="G111">
        <f t="shared" si="8"/>
        <v>-10880.819454018869</v>
      </c>
      <c r="H111">
        <f t="shared" si="9"/>
        <v>-427.34335333755786</v>
      </c>
      <c r="J111">
        <v>87</v>
      </c>
      <c r="K111">
        <v>3983.2842839532932</v>
      </c>
      <c r="L111">
        <v>-1965.2842839532932</v>
      </c>
    </row>
    <row r="112" spans="1:12" x14ac:dyDescent="0.2">
      <c r="A112" s="4">
        <v>2</v>
      </c>
      <c r="B112">
        <v>110</v>
      </c>
      <c r="C112" s="4">
        <v>3725</v>
      </c>
      <c r="D112">
        <f t="shared" si="5"/>
        <v>7799.8990982819814</v>
      </c>
      <c r="E112">
        <f t="shared" si="6"/>
        <v>7633.9593237459521</v>
      </c>
      <c r="F112">
        <f t="shared" si="7"/>
        <v>-3908.9593237459521</v>
      </c>
      <c r="G112">
        <f t="shared" si="8"/>
        <v>-10912.969817944633</v>
      </c>
      <c r="H112">
        <f t="shared" si="9"/>
        <v>-459.49371726332259</v>
      </c>
      <c r="J112">
        <v>88</v>
      </c>
      <c r="K112">
        <v>4149.2240584893225</v>
      </c>
      <c r="L112">
        <v>-2110.2240584893225</v>
      </c>
    </row>
    <row r="113" spans="1:12" x14ac:dyDescent="0.2">
      <c r="A113" s="4">
        <v>3</v>
      </c>
      <c r="B113">
        <v>111</v>
      </c>
      <c r="C113" s="4">
        <v>4031</v>
      </c>
      <c r="D113">
        <f t="shared" si="5"/>
        <v>7965.8388728180107</v>
      </c>
      <c r="E113">
        <f t="shared" si="6"/>
        <v>7799.8990982819814</v>
      </c>
      <c r="F113">
        <f t="shared" si="7"/>
        <v>-3768.8990982819814</v>
      </c>
      <c r="G113">
        <f t="shared" si="8"/>
        <v>-10890.560181870398</v>
      </c>
      <c r="H113">
        <f t="shared" si="9"/>
        <v>-437.08408118908727</v>
      </c>
      <c r="J113">
        <v>89</v>
      </c>
      <c r="K113">
        <v>4315.1638330253536</v>
      </c>
      <c r="L113">
        <v>-2214.1638330253536</v>
      </c>
    </row>
    <row r="114" spans="1:12" x14ac:dyDescent="0.2">
      <c r="A114" s="4">
        <v>4</v>
      </c>
      <c r="B114">
        <v>112</v>
      </c>
      <c r="C114" s="4">
        <v>4110</v>
      </c>
      <c r="D114">
        <f t="shared" si="5"/>
        <v>8131.77864735404</v>
      </c>
      <c r="E114">
        <f t="shared" si="6"/>
        <v>7965.8388728180107</v>
      </c>
      <c r="F114">
        <f t="shared" si="7"/>
        <v>-3855.8388728180107</v>
      </c>
      <c r="G114">
        <f t="shared" si="8"/>
        <v>-10904.470545796163</v>
      </c>
      <c r="H114">
        <f t="shared" si="9"/>
        <v>-450.99444511485189</v>
      </c>
      <c r="J114">
        <v>90</v>
      </c>
      <c r="K114">
        <v>4481.1036075613829</v>
      </c>
      <c r="L114">
        <v>-2187.1036075613829</v>
      </c>
    </row>
    <row r="115" spans="1:12" x14ac:dyDescent="0.2">
      <c r="A115" s="4">
        <v>5</v>
      </c>
      <c r="B115">
        <v>113</v>
      </c>
      <c r="C115" s="4">
        <v>4187</v>
      </c>
      <c r="D115">
        <f t="shared" si="5"/>
        <v>8297.7184218900693</v>
      </c>
      <c r="E115">
        <f t="shared" si="6"/>
        <v>8131.77864735404</v>
      </c>
      <c r="F115">
        <f t="shared" si="7"/>
        <v>-3944.77864735404</v>
      </c>
      <c r="G115">
        <f t="shared" si="8"/>
        <v>-10918.700909721927</v>
      </c>
      <c r="H115">
        <f t="shared" si="9"/>
        <v>-465.22480904061666</v>
      </c>
      <c r="J115">
        <v>91</v>
      </c>
      <c r="K115">
        <v>4647.0433820974122</v>
      </c>
      <c r="L115">
        <v>-2345.0433820974122</v>
      </c>
    </row>
    <row r="116" spans="1:12" x14ac:dyDescent="0.2">
      <c r="A116" s="4">
        <v>6</v>
      </c>
      <c r="B116">
        <v>114</v>
      </c>
      <c r="C116" s="4">
        <v>4460</v>
      </c>
      <c r="D116">
        <f t="shared" si="5"/>
        <v>8463.6581964261022</v>
      </c>
      <c r="E116">
        <f t="shared" si="6"/>
        <v>8297.7184218900693</v>
      </c>
      <c r="F116">
        <f t="shared" si="7"/>
        <v>-3837.7184218900693</v>
      </c>
      <c r="G116">
        <f t="shared" si="8"/>
        <v>-10901.571273647691</v>
      </c>
      <c r="H116">
        <f t="shared" si="9"/>
        <v>-448.09517296638131</v>
      </c>
      <c r="J116">
        <v>92</v>
      </c>
      <c r="K116">
        <v>4812.9831566334433</v>
      </c>
      <c r="L116">
        <v>-2523.9831566334433</v>
      </c>
    </row>
    <row r="117" spans="1:12" x14ac:dyDescent="0.2">
      <c r="A117" s="4">
        <v>7</v>
      </c>
      <c r="B117">
        <v>115</v>
      </c>
      <c r="C117" s="4">
        <v>4597</v>
      </c>
      <c r="D117">
        <f t="shared" si="5"/>
        <v>8629.5979709621315</v>
      </c>
      <c r="E117">
        <f t="shared" si="6"/>
        <v>8463.6581964261022</v>
      </c>
      <c r="F117">
        <f t="shared" si="7"/>
        <v>-3866.6581964261022</v>
      </c>
      <c r="G117">
        <f t="shared" si="8"/>
        <v>-10906.201637573457</v>
      </c>
      <c r="H117">
        <f t="shared" si="9"/>
        <v>-452.72553689214652</v>
      </c>
      <c r="J117">
        <v>93</v>
      </c>
      <c r="K117">
        <v>4978.9229311694726</v>
      </c>
      <c r="L117">
        <v>-2611.9229311694726</v>
      </c>
    </row>
    <row r="118" spans="1:12" x14ac:dyDescent="0.2">
      <c r="A118" s="4">
        <v>8</v>
      </c>
      <c r="B118">
        <v>116</v>
      </c>
      <c r="C118" s="4">
        <v>4511</v>
      </c>
      <c r="D118">
        <f t="shared" si="5"/>
        <v>8795.5377454981608</v>
      </c>
      <c r="E118">
        <f t="shared" si="6"/>
        <v>8629.5979709621315</v>
      </c>
      <c r="F118">
        <f t="shared" si="7"/>
        <v>-4118.5979709621315</v>
      </c>
      <c r="G118">
        <f t="shared" si="8"/>
        <v>-10946.512001499221</v>
      </c>
      <c r="H118">
        <f t="shared" si="9"/>
        <v>-493.03590081791123</v>
      </c>
      <c r="J118">
        <v>94</v>
      </c>
      <c r="K118">
        <v>5144.8627057055019</v>
      </c>
      <c r="L118">
        <v>-2719.8627057055019</v>
      </c>
    </row>
    <row r="119" spans="1:12" x14ac:dyDescent="0.2">
      <c r="A119" s="4">
        <v>9</v>
      </c>
      <c r="B119">
        <v>117</v>
      </c>
      <c r="C119" s="4">
        <v>4521</v>
      </c>
      <c r="D119">
        <f t="shared" si="5"/>
        <v>8961.4775200341901</v>
      </c>
      <c r="E119">
        <f t="shared" si="6"/>
        <v>8795.5377454981608</v>
      </c>
      <c r="F119">
        <f t="shared" si="7"/>
        <v>-4274.5377454981608</v>
      </c>
      <c r="G119">
        <f t="shared" si="8"/>
        <v>-10971.462365424986</v>
      </c>
      <c r="H119">
        <f t="shared" si="9"/>
        <v>-517.98626474367597</v>
      </c>
      <c r="J119">
        <v>95</v>
      </c>
      <c r="K119">
        <v>5310.802480241533</v>
      </c>
      <c r="L119">
        <v>-2802.802480241533</v>
      </c>
    </row>
    <row r="120" spans="1:12" x14ac:dyDescent="0.2">
      <c r="A120" s="4">
        <v>10</v>
      </c>
      <c r="B120">
        <v>118</v>
      </c>
      <c r="C120" s="4">
        <v>4646</v>
      </c>
      <c r="D120">
        <f t="shared" si="5"/>
        <v>9127.4172945702194</v>
      </c>
      <c r="E120">
        <f t="shared" si="6"/>
        <v>8961.4775200341901</v>
      </c>
      <c r="F120">
        <f t="shared" si="7"/>
        <v>-4315.4775200341901</v>
      </c>
      <c r="G120">
        <f t="shared" si="8"/>
        <v>-10978.01272935075</v>
      </c>
      <c r="H120">
        <f t="shared" si="9"/>
        <v>-524.53662866944069</v>
      </c>
      <c r="J120">
        <v>96</v>
      </c>
      <c r="K120">
        <v>5476.7422547775623</v>
      </c>
      <c r="L120">
        <v>-2451.7422547775623</v>
      </c>
    </row>
    <row r="121" spans="1:12" x14ac:dyDescent="0.2">
      <c r="A121" s="4">
        <v>11</v>
      </c>
      <c r="B121">
        <v>119</v>
      </c>
      <c r="C121" s="4">
        <v>4694</v>
      </c>
      <c r="D121">
        <f t="shared" si="5"/>
        <v>9293.3570691062487</v>
      </c>
      <c r="E121">
        <f t="shared" si="6"/>
        <v>9127.4172945702194</v>
      </c>
      <c r="F121">
        <f t="shared" si="7"/>
        <v>-4433.4172945702194</v>
      </c>
      <c r="G121">
        <f t="shared" si="8"/>
        <v>-10996.883093276516</v>
      </c>
      <c r="H121">
        <f t="shared" si="9"/>
        <v>-543.40699259520534</v>
      </c>
      <c r="J121">
        <v>97</v>
      </c>
      <c r="K121">
        <v>5642.6820293135916</v>
      </c>
      <c r="L121">
        <v>-2909.6820293135916</v>
      </c>
    </row>
    <row r="122" spans="1:12" x14ac:dyDescent="0.2">
      <c r="A122" s="4">
        <v>12</v>
      </c>
      <c r="B122">
        <v>120</v>
      </c>
      <c r="C122" s="4">
        <v>5738</v>
      </c>
      <c r="D122">
        <f t="shared" si="5"/>
        <v>9459.2968436422816</v>
      </c>
      <c r="E122">
        <f t="shared" si="6"/>
        <v>9293.3570691062487</v>
      </c>
      <c r="F122">
        <f t="shared" si="7"/>
        <v>-3555.3570691062487</v>
      </c>
      <c r="G122">
        <f t="shared" si="8"/>
        <v>-10856.393457202281</v>
      </c>
      <c r="H122">
        <f t="shared" si="9"/>
        <v>-402.91735652097003</v>
      </c>
      <c r="J122">
        <v>98</v>
      </c>
      <c r="K122">
        <v>5808.6218038496227</v>
      </c>
      <c r="L122">
        <v>-3153.6218038496227</v>
      </c>
    </row>
    <row r="123" spans="1:12" x14ac:dyDescent="0.2">
      <c r="A123" s="4" t="s">
        <v>24</v>
      </c>
      <c r="B123">
        <v>121</v>
      </c>
      <c r="C123" s="4">
        <v>4696</v>
      </c>
      <c r="D123">
        <f t="shared" si="5"/>
        <v>9625.2366181783109</v>
      </c>
      <c r="E123">
        <f t="shared" si="6"/>
        <v>9459.2968436422816</v>
      </c>
      <c r="F123">
        <f t="shared" si="7"/>
        <v>-4763.2968436422816</v>
      </c>
      <c r="G123">
        <f t="shared" si="8"/>
        <v>-11049.663821128046</v>
      </c>
      <c r="H123">
        <f t="shared" si="9"/>
        <v>-596.18772044673528</v>
      </c>
      <c r="J123">
        <v>99</v>
      </c>
      <c r="K123">
        <v>5974.561578385652</v>
      </c>
      <c r="L123">
        <v>-3010.561578385652</v>
      </c>
    </row>
    <row r="124" spans="1:12" x14ac:dyDescent="0.2">
      <c r="A124" s="4">
        <v>2</v>
      </c>
      <c r="B124">
        <v>122</v>
      </c>
      <c r="C124" s="4">
        <v>4701</v>
      </c>
      <c r="D124">
        <f t="shared" si="5"/>
        <v>9791.1763927143402</v>
      </c>
      <c r="E124">
        <f t="shared" si="6"/>
        <v>9625.2366181783109</v>
      </c>
      <c r="F124">
        <f t="shared" si="7"/>
        <v>-4924.2366181783109</v>
      </c>
      <c r="G124">
        <f t="shared" si="8"/>
        <v>-11075.414185053811</v>
      </c>
      <c r="H124">
        <f t="shared" si="9"/>
        <v>-621.93808437250004</v>
      </c>
      <c r="J124">
        <v>100</v>
      </c>
      <c r="K124">
        <v>6140.5013529216812</v>
      </c>
      <c r="L124">
        <v>-3217.5013529216812</v>
      </c>
    </row>
    <row r="125" spans="1:12" x14ac:dyDescent="0.2">
      <c r="A125" s="4">
        <v>3</v>
      </c>
      <c r="B125">
        <v>123</v>
      </c>
      <c r="C125" s="4">
        <v>4986</v>
      </c>
      <c r="D125">
        <f t="shared" si="5"/>
        <v>9957.1161672503695</v>
      </c>
      <c r="E125">
        <f t="shared" si="6"/>
        <v>9791.1763927143402</v>
      </c>
      <c r="F125">
        <f t="shared" si="7"/>
        <v>-4805.1763927143402</v>
      </c>
      <c r="G125">
        <f t="shared" si="8"/>
        <v>-11056.364548979574</v>
      </c>
      <c r="H125">
        <f t="shared" si="9"/>
        <v>-602.88844829826462</v>
      </c>
      <c r="J125">
        <v>101</v>
      </c>
      <c r="K125">
        <v>6306.4411274577105</v>
      </c>
      <c r="L125">
        <v>-3252.4411274577105</v>
      </c>
    </row>
    <row r="126" spans="1:12" x14ac:dyDescent="0.2">
      <c r="A126" s="4">
        <v>4</v>
      </c>
      <c r="B126">
        <v>124</v>
      </c>
      <c r="C126" s="4">
        <v>5100</v>
      </c>
      <c r="D126">
        <f t="shared" si="5"/>
        <v>10123.055941786399</v>
      </c>
      <c r="E126">
        <f t="shared" si="6"/>
        <v>9957.1161672503695</v>
      </c>
      <c r="F126">
        <f t="shared" si="7"/>
        <v>-4857.1161672503695</v>
      </c>
      <c r="G126">
        <f t="shared" si="8"/>
        <v>-11064.674912905339</v>
      </c>
      <c r="H126">
        <f t="shared" si="9"/>
        <v>-611.19881222402933</v>
      </c>
      <c r="J126">
        <v>102</v>
      </c>
      <c r="K126">
        <v>6472.3809019937435</v>
      </c>
      <c r="L126">
        <v>-3188.3809019937435</v>
      </c>
    </row>
    <row r="127" spans="1:12" x14ac:dyDescent="0.2">
      <c r="A127" s="4">
        <v>5</v>
      </c>
      <c r="B127">
        <v>125</v>
      </c>
      <c r="C127" s="4">
        <v>5221</v>
      </c>
      <c r="D127">
        <f t="shared" si="5"/>
        <v>10288.995716322428</v>
      </c>
      <c r="E127">
        <f t="shared" si="6"/>
        <v>10123.055941786399</v>
      </c>
      <c r="F127">
        <f t="shared" si="7"/>
        <v>-4902.0559417863988</v>
      </c>
      <c r="G127">
        <f t="shared" si="8"/>
        <v>-11071.865276831104</v>
      </c>
      <c r="H127">
        <f t="shared" si="9"/>
        <v>-618.38917614979414</v>
      </c>
      <c r="J127">
        <v>103</v>
      </c>
      <c r="K127">
        <v>6638.3206765297728</v>
      </c>
      <c r="L127">
        <v>-3274.3206765297728</v>
      </c>
    </row>
    <row r="128" spans="1:12" x14ac:dyDescent="0.2">
      <c r="A128" s="4">
        <v>6</v>
      </c>
      <c r="B128">
        <v>126</v>
      </c>
      <c r="C128" s="4">
        <v>5550</v>
      </c>
      <c r="D128">
        <f t="shared" si="5"/>
        <v>10454.935490858461</v>
      </c>
      <c r="E128">
        <f t="shared" si="6"/>
        <v>10288.995716322428</v>
      </c>
      <c r="F128">
        <f t="shared" si="7"/>
        <v>-4738.9957163224281</v>
      </c>
      <c r="G128">
        <f t="shared" si="8"/>
        <v>-11045.775640756869</v>
      </c>
      <c r="H128">
        <f t="shared" si="9"/>
        <v>-592.29954007555875</v>
      </c>
      <c r="J128">
        <v>104</v>
      </c>
      <c r="K128">
        <v>6804.260451065802</v>
      </c>
      <c r="L128">
        <v>-3428.260451065802</v>
      </c>
    </row>
    <row r="129" spans="1:12" x14ac:dyDescent="0.2">
      <c r="A129" s="4">
        <v>7</v>
      </c>
      <c r="B129">
        <v>127</v>
      </c>
      <c r="C129" s="4">
        <v>5615</v>
      </c>
      <c r="D129">
        <f t="shared" si="5"/>
        <v>10620.87526539449</v>
      </c>
      <c r="E129">
        <f t="shared" si="6"/>
        <v>10454.935490858461</v>
      </c>
      <c r="F129">
        <f t="shared" si="7"/>
        <v>-4839.935490858461</v>
      </c>
      <c r="G129">
        <f t="shared" si="8"/>
        <v>-11061.926004682635</v>
      </c>
      <c r="H129">
        <f t="shared" si="9"/>
        <v>-608.44990400132406</v>
      </c>
      <c r="J129">
        <v>105</v>
      </c>
      <c r="K129">
        <v>6970.2002256018313</v>
      </c>
      <c r="L129">
        <v>-3565.2002256018313</v>
      </c>
    </row>
    <row r="130" spans="1:12" x14ac:dyDescent="0.2">
      <c r="A130" s="4">
        <v>8</v>
      </c>
      <c r="B130">
        <v>128</v>
      </c>
      <c r="C130" s="4">
        <v>5491</v>
      </c>
      <c r="D130">
        <f t="shared" si="5"/>
        <v>10786.81503993052</v>
      </c>
      <c r="E130">
        <f t="shared" si="6"/>
        <v>10620.87526539449</v>
      </c>
      <c r="F130">
        <f t="shared" si="7"/>
        <v>-5129.8752653944903</v>
      </c>
      <c r="G130">
        <f t="shared" si="8"/>
        <v>-11108.316368608399</v>
      </c>
      <c r="H130">
        <f t="shared" si="9"/>
        <v>-654.84026792708869</v>
      </c>
      <c r="J130">
        <v>106</v>
      </c>
      <c r="K130">
        <v>7136.1400001378606</v>
      </c>
      <c r="L130">
        <v>-3621.1400001378606</v>
      </c>
    </row>
    <row r="131" spans="1:12" x14ac:dyDescent="0.2">
      <c r="A131" s="4">
        <v>9</v>
      </c>
      <c r="B131">
        <v>129</v>
      </c>
      <c r="C131" s="4">
        <v>5556</v>
      </c>
      <c r="D131">
        <f t="shared" si="5"/>
        <v>10952.754814466549</v>
      </c>
      <c r="E131">
        <f t="shared" si="6"/>
        <v>10786.81503993052</v>
      </c>
      <c r="F131">
        <f t="shared" si="7"/>
        <v>-5230.8150399305196</v>
      </c>
      <c r="G131">
        <f t="shared" si="8"/>
        <v>-11124.466732534163</v>
      </c>
      <c r="H131">
        <f t="shared" si="9"/>
        <v>-670.99063185285331</v>
      </c>
      <c r="J131">
        <v>107</v>
      </c>
      <c r="K131">
        <v>7302.0797746738899</v>
      </c>
      <c r="L131">
        <v>-3724.0797746738899</v>
      </c>
    </row>
    <row r="132" spans="1:12" x14ac:dyDescent="0.2">
      <c r="A132" s="4">
        <v>10</v>
      </c>
      <c r="B132">
        <v>130</v>
      </c>
      <c r="C132" s="4">
        <v>5864</v>
      </c>
      <c r="D132">
        <f t="shared" ref="D132:D195" si="10">B132*$K$18 +$K$17</f>
        <v>11118.694589002578</v>
      </c>
      <c r="E132">
        <f t="shared" si="6"/>
        <v>10952.754814466549</v>
      </c>
      <c r="F132">
        <f t="shared" si="7"/>
        <v>-5088.7548144665489</v>
      </c>
      <c r="G132">
        <f t="shared" si="8"/>
        <v>-11101.737096459929</v>
      </c>
      <c r="H132">
        <f t="shared" si="9"/>
        <v>-648.26099577861805</v>
      </c>
      <c r="J132">
        <v>108</v>
      </c>
      <c r="K132">
        <v>7468.0195492099228</v>
      </c>
      <c r="L132">
        <v>-2927.0195492099228</v>
      </c>
    </row>
    <row r="133" spans="1:12" x14ac:dyDescent="0.2">
      <c r="A133" s="4">
        <v>11</v>
      </c>
      <c r="B133">
        <v>131</v>
      </c>
      <c r="C133" s="4">
        <v>5990</v>
      </c>
      <c r="D133">
        <f t="shared" si="10"/>
        <v>11284.634363538611</v>
      </c>
      <c r="E133">
        <f t="shared" ref="E133:E196" si="11">B132*$K$18+$K$17</f>
        <v>11118.694589002578</v>
      </c>
      <c r="F133">
        <f t="shared" ref="F133:F196" si="12">(C133-E133)</f>
        <v>-5128.6945890025781</v>
      </c>
      <c r="G133">
        <f t="shared" ref="G133:G196" si="13">$K$17+$K$18+(1-$N$2)^2 * F133</f>
        <v>-11108.127460385693</v>
      </c>
      <c r="H133">
        <f t="shared" ref="H133:H196" si="14">$K$18+(1-$N$2)^2 *F133</f>
        <v>-654.65135970438268</v>
      </c>
      <c r="J133">
        <v>109</v>
      </c>
      <c r="K133">
        <v>7633.9593237459521</v>
      </c>
      <c r="L133">
        <v>-3873.9593237459521</v>
      </c>
    </row>
    <row r="134" spans="1:12" x14ac:dyDescent="0.2">
      <c r="A134" s="4">
        <v>12</v>
      </c>
      <c r="B134">
        <v>132</v>
      </c>
      <c r="C134" s="4">
        <v>7344</v>
      </c>
      <c r="D134">
        <f t="shared" si="10"/>
        <v>11450.57413807464</v>
      </c>
      <c r="E134">
        <f t="shared" si="11"/>
        <v>11284.634363538611</v>
      </c>
      <c r="F134">
        <f t="shared" si="12"/>
        <v>-3940.6343635386111</v>
      </c>
      <c r="G134">
        <f t="shared" si="13"/>
        <v>-10918.037824311457</v>
      </c>
      <c r="H134">
        <f t="shared" si="14"/>
        <v>-464.56172363014792</v>
      </c>
      <c r="J134">
        <v>110</v>
      </c>
      <c r="K134">
        <v>7799.8990982819814</v>
      </c>
      <c r="L134">
        <v>-4074.8990982819814</v>
      </c>
    </row>
    <row r="135" spans="1:12" x14ac:dyDescent="0.2">
      <c r="A135" s="4" t="s">
        <v>23</v>
      </c>
      <c r="B135">
        <v>133</v>
      </c>
      <c r="C135" s="4">
        <v>5932</v>
      </c>
      <c r="D135">
        <f t="shared" si="10"/>
        <v>11616.51391261067</v>
      </c>
      <c r="E135">
        <f t="shared" si="11"/>
        <v>11450.57413807464</v>
      </c>
      <c r="F135">
        <f t="shared" si="12"/>
        <v>-5518.5741380746404</v>
      </c>
      <c r="G135">
        <f t="shared" si="13"/>
        <v>-11170.508188237223</v>
      </c>
      <c r="H135">
        <f t="shared" si="14"/>
        <v>-717.03208755591277</v>
      </c>
      <c r="J135">
        <v>111</v>
      </c>
      <c r="K135">
        <v>7965.8388728180107</v>
      </c>
      <c r="L135">
        <v>-3934.8388728180107</v>
      </c>
    </row>
    <row r="136" spans="1:12" x14ac:dyDescent="0.2">
      <c r="A136" s="4">
        <v>2</v>
      </c>
      <c r="B136">
        <v>134</v>
      </c>
      <c r="C136" s="4">
        <v>6141</v>
      </c>
      <c r="D136">
        <f t="shared" si="10"/>
        <v>11782.453687146699</v>
      </c>
      <c r="E136">
        <f t="shared" si="11"/>
        <v>11616.51391261067</v>
      </c>
      <c r="F136">
        <f t="shared" si="12"/>
        <v>-5475.5139126106696</v>
      </c>
      <c r="G136">
        <f t="shared" si="13"/>
        <v>-11163.618552162987</v>
      </c>
      <c r="H136">
        <f t="shared" si="14"/>
        <v>-710.14245148167743</v>
      </c>
      <c r="J136">
        <v>112</v>
      </c>
      <c r="K136">
        <v>8131.77864735404</v>
      </c>
      <c r="L136">
        <v>-4021.77864735404</v>
      </c>
    </row>
    <row r="137" spans="1:12" x14ac:dyDescent="0.2">
      <c r="A137" s="4">
        <v>3</v>
      </c>
      <c r="B137">
        <v>135</v>
      </c>
      <c r="C137" s="4">
        <v>6428</v>
      </c>
      <c r="D137">
        <f t="shared" si="10"/>
        <v>11948.393461682728</v>
      </c>
      <c r="E137">
        <f t="shared" si="11"/>
        <v>11782.453687146699</v>
      </c>
      <c r="F137">
        <f t="shared" si="12"/>
        <v>-5354.4536871466989</v>
      </c>
      <c r="G137">
        <f t="shared" si="13"/>
        <v>-11144.248916088753</v>
      </c>
      <c r="H137">
        <f t="shared" si="14"/>
        <v>-690.77281540744207</v>
      </c>
      <c r="J137">
        <v>113</v>
      </c>
      <c r="K137">
        <v>8297.7184218900693</v>
      </c>
      <c r="L137">
        <v>-4110.7184218900693</v>
      </c>
    </row>
    <row r="138" spans="1:12" x14ac:dyDescent="0.2">
      <c r="A138" s="4">
        <v>4</v>
      </c>
      <c r="B138">
        <v>136</v>
      </c>
      <c r="C138" s="4">
        <v>6448</v>
      </c>
      <c r="D138">
        <f t="shared" si="10"/>
        <v>12114.333236218758</v>
      </c>
      <c r="E138">
        <f t="shared" si="11"/>
        <v>11948.393461682728</v>
      </c>
      <c r="F138">
        <f t="shared" si="12"/>
        <v>-5500.3934616827282</v>
      </c>
      <c r="G138">
        <f t="shared" si="13"/>
        <v>-11167.599280014518</v>
      </c>
      <c r="H138">
        <f t="shared" si="14"/>
        <v>-714.12317933320674</v>
      </c>
      <c r="J138">
        <v>114</v>
      </c>
      <c r="K138">
        <v>8463.6581964261022</v>
      </c>
      <c r="L138">
        <v>-4003.6581964261022</v>
      </c>
    </row>
    <row r="139" spans="1:12" x14ac:dyDescent="0.2">
      <c r="A139" s="4">
        <v>5</v>
      </c>
      <c r="B139">
        <v>137</v>
      </c>
      <c r="C139" s="4">
        <v>6524</v>
      </c>
      <c r="D139">
        <f t="shared" si="10"/>
        <v>12280.27301075479</v>
      </c>
      <c r="E139">
        <f t="shared" si="11"/>
        <v>12114.333236218758</v>
      </c>
      <c r="F139">
        <f t="shared" si="12"/>
        <v>-5590.3332362187575</v>
      </c>
      <c r="G139">
        <f t="shared" si="13"/>
        <v>-11181.989643940282</v>
      </c>
      <c r="H139">
        <f t="shared" si="14"/>
        <v>-728.51354325897137</v>
      </c>
      <c r="J139">
        <v>115</v>
      </c>
      <c r="K139">
        <v>8629.5979709621315</v>
      </c>
      <c r="L139">
        <v>-4032.5979709621315</v>
      </c>
    </row>
    <row r="140" spans="1:12" x14ac:dyDescent="0.2">
      <c r="A140" s="4">
        <v>6</v>
      </c>
      <c r="B140">
        <v>138</v>
      </c>
      <c r="C140" s="4">
        <v>7003</v>
      </c>
      <c r="D140">
        <f t="shared" si="10"/>
        <v>12446.21278529082</v>
      </c>
      <c r="E140">
        <f t="shared" si="11"/>
        <v>12280.27301075479</v>
      </c>
      <c r="F140">
        <f t="shared" si="12"/>
        <v>-5277.2730107547904</v>
      </c>
      <c r="G140">
        <f t="shared" si="13"/>
        <v>-11131.900007866047</v>
      </c>
      <c r="H140">
        <f t="shared" si="14"/>
        <v>-678.42390718473666</v>
      </c>
      <c r="J140">
        <v>116</v>
      </c>
      <c r="K140">
        <v>8795.5377454981608</v>
      </c>
      <c r="L140">
        <v>-4284.5377454981608</v>
      </c>
    </row>
    <row r="141" spans="1:12" x14ac:dyDescent="0.2">
      <c r="A141" s="4">
        <v>7</v>
      </c>
      <c r="B141">
        <v>139</v>
      </c>
      <c r="C141" s="4">
        <v>6982</v>
      </c>
      <c r="D141">
        <f t="shared" si="10"/>
        <v>12612.152559826849</v>
      </c>
      <c r="E141">
        <f t="shared" si="11"/>
        <v>12446.21278529082</v>
      </c>
      <c r="F141">
        <f t="shared" si="12"/>
        <v>-5464.2127852908197</v>
      </c>
      <c r="G141">
        <f t="shared" si="13"/>
        <v>-11161.810371791811</v>
      </c>
      <c r="H141">
        <f t="shared" si="14"/>
        <v>-708.3342711105015</v>
      </c>
      <c r="J141">
        <v>117</v>
      </c>
      <c r="K141">
        <v>8961.4775200341901</v>
      </c>
      <c r="L141">
        <v>-4440.4775200341901</v>
      </c>
    </row>
    <row r="142" spans="1:12" x14ac:dyDescent="0.2">
      <c r="A142" s="4">
        <v>8</v>
      </c>
      <c r="B142">
        <v>140</v>
      </c>
      <c r="C142" s="4">
        <v>6873</v>
      </c>
      <c r="D142">
        <f t="shared" si="10"/>
        <v>12778.092334362878</v>
      </c>
      <c r="E142">
        <f t="shared" si="11"/>
        <v>12612.152559826849</v>
      </c>
      <c r="F142">
        <f t="shared" si="12"/>
        <v>-5739.152559826849</v>
      </c>
      <c r="G142">
        <f t="shared" si="13"/>
        <v>-11205.800735717576</v>
      </c>
      <c r="H142">
        <f t="shared" si="14"/>
        <v>-752.32463503626605</v>
      </c>
      <c r="J142">
        <v>118</v>
      </c>
      <c r="K142">
        <v>9127.4172945702194</v>
      </c>
      <c r="L142">
        <v>-4481.4172945702194</v>
      </c>
    </row>
    <row r="143" spans="1:12" x14ac:dyDescent="0.2">
      <c r="A143" s="4">
        <v>9</v>
      </c>
      <c r="B143">
        <v>141</v>
      </c>
      <c r="C143" s="4">
        <v>6918</v>
      </c>
      <c r="D143">
        <f t="shared" si="10"/>
        <v>12944.032108898908</v>
      </c>
      <c r="E143">
        <f t="shared" si="11"/>
        <v>12778.092334362878</v>
      </c>
      <c r="F143">
        <f t="shared" si="12"/>
        <v>-5860.0923343628783</v>
      </c>
      <c r="G143">
        <f t="shared" si="13"/>
        <v>-11225.151099643341</v>
      </c>
      <c r="H143">
        <f t="shared" si="14"/>
        <v>-771.67499896203071</v>
      </c>
      <c r="J143">
        <v>119</v>
      </c>
      <c r="K143">
        <v>9293.3570691062487</v>
      </c>
      <c r="L143">
        <v>-4599.3570691062487</v>
      </c>
    </row>
    <row r="144" spans="1:12" x14ac:dyDescent="0.2">
      <c r="A144" s="4">
        <v>10</v>
      </c>
      <c r="B144">
        <v>142</v>
      </c>
      <c r="C144" s="4">
        <v>6908</v>
      </c>
      <c r="D144">
        <f t="shared" si="10"/>
        <v>13109.971883434937</v>
      </c>
      <c r="E144">
        <f t="shared" si="11"/>
        <v>12944.032108898908</v>
      </c>
      <c r="F144">
        <f t="shared" si="12"/>
        <v>-6036.0321088989076</v>
      </c>
      <c r="G144">
        <f t="shared" si="13"/>
        <v>-11253.301463569105</v>
      </c>
      <c r="H144">
        <f t="shared" si="14"/>
        <v>-799.82536288779556</v>
      </c>
      <c r="J144">
        <v>120</v>
      </c>
      <c r="K144">
        <v>9459.2968436422816</v>
      </c>
      <c r="L144">
        <v>-3721.2968436422816</v>
      </c>
    </row>
    <row r="145" spans="1:12" x14ac:dyDescent="0.2">
      <c r="A145" s="4">
        <v>11</v>
      </c>
      <c r="B145">
        <v>143</v>
      </c>
      <c r="C145" s="4">
        <v>7046</v>
      </c>
      <c r="D145">
        <f t="shared" si="10"/>
        <v>13275.91165797097</v>
      </c>
      <c r="E145">
        <f t="shared" si="11"/>
        <v>13109.971883434937</v>
      </c>
      <c r="F145">
        <f t="shared" si="12"/>
        <v>-6063.9718834349369</v>
      </c>
      <c r="G145">
        <f t="shared" si="13"/>
        <v>-11257.771827494871</v>
      </c>
      <c r="H145">
        <f t="shared" si="14"/>
        <v>-804.29572681356012</v>
      </c>
      <c r="J145">
        <v>121</v>
      </c>
      <c r="K145">
        <v>9625.2366181783109</v>
      </c>
      <c r="L145">
        <v>-4929.2366181783109</v>
      </c>
    </row>
    <row r="146" spans="1:12" x14ac:dyDescent="0.2">
      <c r="A146" s="4">
        <v>12</v>
      </c>
      <c r="B146">
        <v>144</v>
      </c>
      <c r="C146" s="4">
        <v>8799</v>
      </c>
      <c r="D146">
        <f t="shared" si="10"/>
        <v>13441.851432506999</v>
      </c>
      <c r="E146">
        <f t="shared" si="11"/>
        <v>13275.91165797097</v>
      </c>
      <c r="F146">
        <f t="shared" si="12"/>
        <v>-4476.9116579709698</v>
      </c>
      <c r="G146">
        <f t="shared" si="13"/>
        <v>-11003.842191420636</v>
      </c>
      <c r="H146">
        <f t="shared" si="14"/>
        <v>-550.3660907393255</v>
      </c>
      <c r="J146">
        <v>122</v>
      </c>
      <c r="K146">
        <v>9791.1763927143402</v>
      </c>
      <c r="L146">
        <v>-5090.1763927143402</v>
      </c>
    </row>
    <row r="147" spans="1:12" x14ac:dyDescent="0.2">
      <c r="A147" s="4" t="s">
        <v>22</v>
      </c>
      <c r="B147">
        <v>145</v>
      </c>
      <c r="C147" s="4">
        <v>7346</v>
      </c>
      <c r="D147">
        <f t="shared" si="10"/>
        <v>13607.791207043028</v>
      </c>
      <c r="E147">
        <f t="shared" si="11"/>
        <v>13441.851432506999</v>
      </c>
      <c r="F147">
        <f t="shared" si="12"/>
        <v>-6095.8514325069991</v>
      </c>
      <c r="G147">
        <f t="shared" si="13"/>
        <v>-11262.872555346401</v>
      </c>
      <c r="H147">
        <f t="shared" si="14"/>
        <v>-809.39645466509023</v>
      </c>
      <c r="J147">
        <v>123</v>
      </c>
      <c r="K147">
        <v>9957.1161672503695</v>
      </c>
      <c r="L147">
        <v>-4971.1161672503695</v>
      </c>
    </row>
    <row r="148" spans="1:12" x14ac:dyDescent="0.2">
      <c r="A148" s="4">
        <v>2</v>
      </c>
      <c r="B148">
        <v>146</v>
      </c>
      <c r="C148" s="4">
        <v>7465</v>
      </c>
      <c r="D148">
        <f t="shared" si="10"/>
        <v>13773.730981579058</v>
      </c>
      <c r="E148">
        <f t="shared" si="11"/>
        <v>13607.791207043028</v>
      </c>
      <c r="F148">
        <f t="shared" si="12"/>
        <v>-6142.7912070430284</v>
      </c>
      <c r="G148">
        <f t="shared" si="13"/>
        <v>-11270.382919272164</v>
      </c>
      <c r="H148">
        <f t="shared" si="14"/>
        <v>-816.90681859085475</v>
      </c>
      <c r="J148">
        <v>124</v>
      </c>
      <c r="K148">
        <v>10123.055941786399</v>
      </c>
      <c r="L148">
        <v>-5023.0559417863988</v>
      </c>
    </row>
    <row r="149" spans="1:12" x14ac:dyDescent="0.2">
      <c r="A149" s="4">
        <v>3</v>
      </c>
      <c r="B149">
        <v>147</v>
      </c>
      <c r="C149" s="4">
        <v>8093</v>
      </c>
      <c r="D149">
        <f t="shared" si="10"/>
        <v>13939.670756115087</v>
      </c>
      <c r="E149">
        <f t="shared" si="11"/>
        <v>13773.730981579058</v>
      </c>
      <c r="F149">
        <f t="shared" si="12"/>
        <v>-5680.7309815790577</v>
      </c>
      <c r="G149">
        <f t="shared" si="13"/>
        <v>-11196.45328319793</v>
      </c>
      <c r="H149">
        <f t="shared" si="14"/>
        <v>-742.97718251661945</v>
      </c>
      <c r="J149">
        <v>125</v>
      </c>
      <c r="K149">
        <v>10288.995716322428</v>
      </c>
      <c r="L149">
        <v>-5067.9957163224281</v>
      </c>
    </row>
    <row r="150" spans="1:12" x14ac:dyDescent="0.2">
      <c r="A150" s="4">
        <v>4</v>
      </c>
      <c r="B150">
        <v>148</v>
      </c>
      <c r="C150" s="4">
        <v>8002</v>
      </c>
      <c r="D150">
        <f t="shared" si="10"/>
        <v>14105.610530651116</v>
      </c>
      <c r="E150">
        <f t="shared" si="11"/>
        <v>13939.670756115087</v>
      </c>
      <c r="F150">
        <f t="shared" si="12"/>
        <v>-5937.670756115087</v>
      </c>
      <c r="G150">
        <f t="shared" si="13"/>
        <v>-11237.563647123694</v>
      </c>
      <c r="H150">
        <f t="shared" si="14"/>
        <v>-784.08754644238411</v>
      </c>
      <c r="J150">
        <v>126</v>
      </c>
      <c r="K150">
        <v>10454.935490858461</v>
      </c>
      <c r="L150">
        <v>-4904.935490858461</v>
      </c>
    </row>
    <row r="151" spans="1:12" x14ac:dyDescent="0.2">
      <c r="A151" s="4">
        <v>5</v>
      </c>
      <c r="B151">
        <v>149</v>
      </c>
      <c r="C151" s="4">
        <v>8089</v>
      </c>
      <c r="D151">
        <f t="shared" si="10"/>
        <v>14271.550305187149</v>
      </c>
      <c r="E151">
        <f t="shared" si="11"/>
        <v>14105.610530651116</v>
      </c>
      <c r="F151">
        <f t="shared" si="12"/>
        <v>-6016.6105306511163</v>
      </c>
      <c r="G151">
        <f t="shared" si="13"/>
        <v>-11250.19401104946</v>
      </c>
      <c r="H151">
        <f t="shared" si="14"/>
        <v>-796.71791036814898</v>
      </c>
      <c r="J151">
        <v>127</v>
      </c>
      <c r="K151">
        <v>10620.87526539449</v>
      </c>
      <c r="L151">
        <v>-5005.8752653944903</v>
      </c>
    </row>
    <row r="152" spans="1:12" x14ac:dyDescent="0.2">
      <c r="A152" s="4">
        <v>6</v>
      </c>
      <c r="B152">
        <v>150</v>
      </c>
      <c r="C152" s="4">
        <v>8637</v>
      </c>
      <c r="D152">
        <f t="shared" si="10"/>
        <v>14437.490079723178</v>
      </c>
      <c r="E152">
        <f t="shared" si="11"/>
        <v>14271.550305187149</v>
      </c>
      <c r="F152">
        <f t="shared" si="12"/>
        <v>-5634.5503051871492</v>
      </c>
      <c r="G152">
        <f t="shared" si="13"/>
        <v>-11189.064374975223</v>
      </c>
      <c r="H152">
        <f t="shared" si="14"/>
        <v>-735.58827429391408</v>
      </c>
      <c r="J152">
        <v>128</v>
      </c>
      <c r="K152">
        <v>10786.81503993052</v>
      </c>
      <c r="L152">
        <v>-5295.8150399305196</v>
      </c>
    </row>
    <row r="153" spans="1:12" x14ac:dyDescent="0.2">
      <c r="A153" s="4">
        <v>7</v>
      </c>
      <c r="B153">
        <v>151</v>
      </c>
      <c r="C153" s="4">
        <v>8651</v>
      </c>
      <c r="D153">
        <f t="shared" si="10"/>
        <v>14603.429854259208</v>
      </c>
      <c r="E153">
        <f t="shared" si="11"/>
        <v>14437.490079723178</v>
      </c>
      <c r="F153">
        <f t="shared" si="12"/>
        <v>-5786.4900797231785</v>
      </c>
      <c r="G153">
        <f t="shared" si="13"/>
        <v>-11213.37473890099</v>
      </c>
      <c r="H153">
        <f t="shared" si="14"/>
        <v>-759.89863821967879</v>
      </c>
      <c r="J153">
        <v>129</v>
      </c>
      <c r="K153">
        <v>10952.754814466549</v>
      </c>
      <c r="L153">
        <v>-5396.7548144665489</v>
      </c>
    </row>
    <row r="154" spans="1:12" x14ac:dyDescent="0.2">
      <c r="A154" s="4">
        <v>8</v>
      </c>
      <c r="B154">
        <v>152</v>
      </c>
      <c r="C154" s="4">
        <v>8616</v>
      </c>
      <c r="D154">
        <f t="shared" si="10"/>
        <v>14769.369628795237</v>
      </c>
      <c r="E154">
        <f t="shared" si="11"/>
        <v>14603.429854259208</v>
      </c>
      <c r="F154">
        <f t="shared" si="12"/>
        <v>-5987.4298542592078</v>
      </c>
      <c r="G154">
        <f t="shared" si="13"/>
        <v>-11245.525102826754</v>
      </c>
      <c r="H154">
        <f t="shared" si="14"/>
        <v>-792.04900214544341</v>
      </c>
      <c r="J154">
        <v>130</v>
      </c>
      <c r="K154">
        <v>11118.694589002578</v>
      </c>
      <c r="L154">
        <v>-5254.6945890025781</v>
      </c>
    </row>
    <row r="155" spans="1:12" x14ac:dyDescent="0.2">
      <c r="A155" s="4">
        <v>9</v>
      </c>
      <c r="B155">
        <v>153</v>
      </c>
      <c r="C155" s="4">
        <v>8829</v>
      </c>
      <c r="D155">
        <f t="shared" si="10"/>
        <v>14935.309403331266</v>
      </c>
      <c r="E155">
        <f t="shared" si="11"/>
        <v>14769.369628795237</v>
      </c>
      <c r="F155">
        <f t="shared" si="12"/>
        <v>-5940.3696287952371</v>
      </c>
      <c r="G155">
        <f t="shared" si="13"/>
        <v>-11237.995466752518</v>
      </c>
      <c r="H155">
        <f t="shared" si="14"/>
        <v>-784.5193660712082</v>
      </c>
      <c r="J155">
        <v>131</v>
      </c>
      <c r="K155">
        <v>11284.634363538611</v>
      </c>
      <c r="L155">
        <v>-5294.6343635386111</v>
      </c>
    </row>
    <row r="156" spans="1:12" x14ac:dyDescent="0.2">
      <c r="A156" s="4">
        <v>10</v>
      </c>
      <c r="B156">
        <v>154</v>
      </c>
      <c r="C156" s="4">
        <v>8701</v>
      </c>
      <c r="D156">
        <f t="shared" si="10"/>
        <v>15101.249177867296</v>
      </c>
      <c r="E156">
        <f t="shared" si="11"/>
        <v>14935.309403331266</v>
      </c>
      <c r="F156">
        <f t="shared" si="12"/>
        <v>-6234.3094033312664</v>
      </c>
      <c r="G156">
        <f t="shared" si="13"/>
        <v>-11285.025830678283</v>
      </c>
      <c r="H156">
        <f t="shared" si="14"/>
        <v>-831.54972999697293</v>
      </c>
      <c r="J156">
        <v>132</v>
      </c>
      <c r="K156">
        <v>11450.57413807464</v>
      </c>
      <c r="L156">
        <v>-4106.5741380746404</v>
      </c>
    </row>
    <row r="157" spans="1:12" x14ac:dyDescent="0.2">
      <c r="A157" s="4">
        <v>11</v>
      </c>
      <c r="B157">
        <v>155</v>
      </c>
      <c r="C157" s="4">
        <v>8931</v>
      </c>
      <c r="D157">
        <f t="shared" si="10"/>
        <v>15267.188952403329</v>
      </c>
      <c r="E157">
        <f t="shared" si="11"/>
        <v>15101.249177867296</v>
      </c>
      <c r="F157">
        <f t="shared" si="12"/>
        <v>-6170.2491778672957</v>
      </c>
      <c r="G157">
        <f t="shared" si="13"/>
        <v>-11274.776194604048</v>
      </c>
      <c r="H157">
        <f t="shared" si="14"/>
        <v>-821.30009392273769</v>
      </c>
      <c r="J157">
        <v>133</v>
      </c>
      <c r="K157">
        <v>11616.51391261067</v>
      </c>
      <c r="L157">
        <v>-5684.5139126106696</v>
      </c>
    </row>
    <row r="158" spans="1:12" x14ac:dyDescent="0.2">
      <c r="A158" s="4">
        <v>12</v>
      </c>
      <c r="B158">
        <v>156</v>
      </c>
      <c r="C158" s="4">
        <v>11319</v>
      </c>
      <c r="D158">
        <f t="shared" si="10"/>
        <v>15433.128726939358</v>
      </c>
      <c r="E158">
        <f t="shared" si="11"/>
        <v>15267.188952403329</v>
      </c>
      <c r="F158">
        <f t="shared" si="12"/>
        <v>-3948.1889524033286</v>
      </c>
      <c r="G158">
        <f t="shared" si="13"/>
        <v>-10919.246558529812</v>
      </c>
      <c r="H158">
        <f t="shared" si="14"/>
        <v>-465.77045784850276</v>
      </c>
      <c r="J158">
        <v>134</v>
      </c>
      <c r="K158">
        <v>11782.453687146699</v>
      </c>
      <c r="L158">
        <v>-5641.4536871466989</v>
      </c>
    </row>
    <row r="159" spans="1:12" x14ac:dyDescent="0.2">
      <c r="A159" s="4" t="s">
        <v>21</v>
      </c>
      <c r="B159">
        <v>157</v>
      </c>
      <c r="C159" s="4">
        <v>9016</v>
      </c>
      <c r="D159">
        <f t="shared" si="10"/>
        <v>15599.068501475387</v>
      </c>
      <c r="E159">
        <f t="shared" si="11"/>
        <v>15433.128726939358</v>
      </c>
      <c r="F159">
        <f t="shared" si="12"/>
        <v>-6417.1287269393579</v>
      </c>
      <c r="G159">
        <f t="shared" si="13"/>
        <v>-11314.276922455578</v>
      </c>
      <c r="H159">
        <f t="shared" si="14"/>
        <v>-860.80082177426743</v>
      </c>
      <c r="J159">
        <v>135</v>
      </c>
      <c r="K159">
        <v>11948.393461682728</v>
      </c>
      <c r="L159">
        <v>-5520.3934616827282</v>
      </c>
    </row>
    <row r="160" spans="1:12" x14ac:dyDescent="0.2">
      <c r="A160" s="4">
        <v>2</v>
      </c>
      <c r="B160">
        <v>158</v>
      </c>
      <c r="C160" s="4">
        <v>9255</v>
      </c>
      <c r="D160">
        <f t="shared" si="10"/>
        <v>15765.008276011416</v>
      </c>
      <c r="E160">
        <f t="shared" si="11"/>
        <v>15599.068501475387</v>
      </c>
      <c r="F160">
        <f t="shared" si="12"/>
        <v>-6344.0685014753872</v>
      </c>
      <c r="G160">
        <f t="shared" si="13"/>
        <v>-11302.587286381342</v>
      </c>
      <c r="H160">
        <f t="shared" si="14"/>
        <v>-849.11118570003214</v>
      </c>
      <c r="J160">
        <v>136</v>
      </c>
      <c r="K160">
        <v>12114.333236218758</v>
      </c>
      <c r="L160">
        <v>-5666.3332362187575</v>
      </c>
    </row>
    <row r="161" spans="1:12" x14ac:dyDescent="0.2">
      <c r="A161" s="4">
        <v>3</v>
      </c>
      <c r="B161">
        <v>159</v>
      </c>
      <c r="C161" s="4">
        <v>9914</v>
      </c>
      <c r="D161">
        <f t="shared" si="10"/>
        <v>15930.948050547446</v>
      </c>
      <c r="E161">
        <f t="shared" si="11"/>
        <v>15765.008276011416</v>
      </c>
      <c r="F161">
        <f t="shared" si="12"/>
        <v>-5851.0082760114165</v>
      </c>
      <c r="G161">
        <f t="shared" si="13"/>
        <v>-11223.697650307107</v>
      </c>
      <c r="H161">
        <f t="shared" si="14"/>
        <v>-770.2215496257968</v>
      </c>
      <c r="J161">
        <v>137</v>
      </c>
      <c r="K161">
        <v>12280.27301075479</v>
      </c>
      <c r="L161">
        <v>-5756.2730107547904</v>
      </c>
    </row>
    <row r="162" spans="1:12" x14ac:dyDescent="0.2">
      <c r="A162" s="4">
        <v>4</v>
      </c>
      <c r="B162">
        <v>160</v>
      </c>
      <c r="C162" s="4">
        <v>9833</v>
      </c>
      <c r="D162">
        <f t="shared" si="10"/>
        <v>16096.887825083479</v>
      </c>
      <c r="E162">
        <f t="shared" si="11"/>
        <v>15930.948050547446</v>
      </c>
      <c r="F162">
        <f t="shared" si="12"/>
        <v>-6097.9480505474457</v>
      </c>
      <c r="G162">
        <f t="shared" si="13"/>
        <v>-11263.208014232872</v>
      </c>
      <c r="H162">
        <f t="shared" si="14"/>
        <v>-809.73191355156155</v>
      </c>
      <c r="J162">
        <v>138</v>
      </c>
      <c r="K162">
        <v>12446.21278529082</v>
      </c>
      <c r="L162">
        <v>-5443.2127852908197</v>
      </c>
    </row>
    <row r="163" spans="1:12" x14ac:dyDescent="0.2">
      <c r="A163" s="4">
        <v>5</v>
      </c>
      <c r="B163">
        <v>161</v>
      </c>
      <c r="C163" s="4">
        <v>10257</v>
      </c>
      <c r="D163">
        <f t="shared" si="10"/>
        <v>16262.827599619508</v>
      </c>
      <c r="E163">
        <f t="shared" si="11"/>
        <v>16096.887825083479</v>
      </c>
      <c r="F163">
        <f t="shared" si="12"/>
        <v>-5839.8878250834787</v>
      </c>
      <c r="G163">
        <f t="shared" si="13"/>
        <v>-11221.918378158636</v>
      </c>
      <c r="H163">
        <f t="shared" si="14"/>
        <v>-768.4422774773268</v>
      </c>
      <c r="J163">
        <v>139</v>
      </c>
      <c r="K163">
        <v>12612.152559826849</v>
      </c>
      <c r="L163">
        <v>-5630.152559826849</v>
      </c>
    </row>
    <row r="164" spans="1:12" x14ac:dyDescent="0.2">
      <c r="A164" s="4">
        <v>6</v>
      </c>
      <c r="B164">
        <v>162</v>
      </c>
      <c r="C164" s="4">
        <v>11106</v>
      </c>
      <c r="D164">
        <f t="shared" si="10"/>
        <v>16428.767374155537</v>
      </c>
      <c r="E164">
        <f t="shared" si="11"/>
        <v>16262.827599619508</v>
      </c>
      <c r="F164">
        <f t="shared" si="12"/>
        <v>-5156.827599619508</v>
      </c>
      <c r="G164">
        <f t="shared" si="13"/>
        <v>-11112.628742084402</v>
      </c>
      <c r="H164">
        <f t="shared" si="14"/>
        <v>-659.15264140309159</v>
      </c>
      <c r="J164">
        <v>140</v>
      </c>
      <c r="K164">
        <v>12778.092334362878</v>
      </c>
      <c r="L164">
        <v>-5905.0923343628783</v>
      </c>
    </row>
    <row r="165" spans="1:12" x14ac:dyDescent="0.2">
      <c r="A165" s="4">
        <v>7</v>
      </c>
      <c r="B165">
        <v>163</v>
      </c>
      <c r="C165" s="4">
        <v>10883</v>
      </c>
      <c r="D165">
        <f t="shared" si="10"/>
        <v>16594.707148691567</v>
      </c>
      <c r="E165">
        <f t="shared" si="11"/>
        <v>16428.767374155537</v>
      </c>
      <c r="F165">
        <f t="shared" si="12"/>
        <v>-5545.7673741555373</v>
      </c>
      <c r="G165">
        <f t="shared" si="13"/>
        <v>-11174.859106010166</v>
      </c>
      <c r="H165">
        <f t="shared" si="14"/>
        <v>-721.38300532885614</v>
      </c>
      <c r="J165">
        <v>141</v>
      </c>
      <c r="K165">
        <v>12944.032108898908</v>
      </c>
      <c r="L165">
        <v>-6026.0321088989076</v>
      </c>
    </row>
    <row r="166" spans="1:12" x14ac:dyDescent="0.2">
      <c r="A166" s="4">
        <v>8</v>
      </c>
      <c r="B166">
        <v>164</v>
      </c>
      <c r="C166" s="4">
        <v>10853</v>
      </c>
      <c r="D166">
        <f t="shared" si="10"/>
        <v>16760.646923227596</v>
      </c>
      <c r="E166">
        <f t="shared" si="11"/>
        <v>16594.707148691567</v>
      </c>
      <c r="F166">
        <f t="shared" si="12"/>
        <v>-5741.7071486915665</v>
      </c>
      <c r="G166">
        <f t="shared" si="13"/>
        <v>-11206.209469935931</v>
      </c>
      <c r="H166">
        <f t="shared" si="14"/>
        <v>-752.73336925462081</v>
      </c>
      <c r="J166">
        <v>142</v>
      </c>
      <c r="K166">
        <v>13109.971883434937</v>
      </c>
      <c r="L166">
        <v>-6201.9718834349369</v>
      </c>
    </row>
    <row r="167" spans="1:12" x14ac:dyDescent="0.2">
      <c r="A167" s="4">
        <v>9</v>
      </c>
      <c r="B167">
        <v>165</v>
      </c>
      <c r="C167" s="4">
        <v>11127</v>
      </c>
      <c r="D167">
        <f t="shared" si="10"/>
        <v>16926.586697763625</v>
      </c>
      <c r="E167">
        <f t="shared" si="11"/>
        <v>16760.646923227596</v>
      </c>
      <c r="F167">
        <f t="shared" si="12"/>
        <v>-5633.6469232275958</v>
      </c>
      <c r="G167">
        <f t="shared" si="13"/>
        <v>-11188.919833861695</v>
      </c>
      <c r="H167">
        <f t="shared" si="14"/>
        <v>-735.44373318038561</v>
      </c>
      <c r="J167">
        <v>143</v>
      </c>
      <c r="K167">
        <v>13275.91165797097</v>
      </c>
      <c r="L167">
        <v>-6229.9116579709698</v>
      </c>
    </row>
    <row r="168" spans="1:12" x14ac:dyDescent="0.2">
      <c r="A168" s="4">
        <v>10</v>
      </c>
      <c r="B168">
        <v>166</v>
      </c>
      <c r="C168" s="4">
        <v>11046</v>
      </c>
      <c r="D168">
        <f t="shared" si="10"/>
        <v>17092.526472299658</v>
      </c>
      <c r="E168">
        <f t="shared" si="11"/>
        <v>16926.586697763625</v>
      </c>
      <c r="F168">
        <f t="shared" si="12"/>
        <v>-5880.5866977636251</v>
      </c>
      <c r="G168">
        <f t="shared" si="13"/>
        <v>-11228.43019778746</v>
      </c>
      <c r="H168">
        <f t="shared" si="14"/>
        <v>-774.95409710615036</v>
      </c>
      <c r="J168">
        <v>144</v>
      </c>
      <c r="K168">
        <v>13441.851432506999</v>
      </c>
      <c r="L168">
        <v>-4642.8514325069991</v>
      </c>
    </row>
    <row r="169" spans="1:12" x14ac:dyDescent="0.2">
      <c r="A169" s="4">
        <v>11</v>
      </c>
      <c r="B169">
        <v>167</v>
      </c>
      <c r="C169" s="4">
        <v>11303</v>
      </c>
      <c r="D169">
        <f t="shared" si="10"/>
        <v>17258.466246835687</v>
      </c>
      <c r="E169">
        <f t="shared" si="11"/>
        <v>17092.526472299658</v>
      </c>
      <c r="F169">
        <f t="shared" si="12"/>
        <v>-5789.5264722996581</v>
      </c>
      <c r="G169">
        <f t="shared" si="13"/>
        <v>-11213.860561713225</v>
      </c>
      <c r="H169">
        <f t="shared" si="14"/>
        <v>-760.38446103191563</v>
      </c>
      <c r="J169">
        <v>145</v>
      </c>
      <c r="K169">
        <v>13607.791207043028</v>
      </c>
      <c r="L169">
        <v>-6261.7912070430284</v>
      </c>
    </row>
    <row r="170" spans="1:12" x14ac:dyDescent="0.2">
      <c r="A170" s="4">
        <v>12</v>
      </c>
      <c r="B170">
        <v>168</v>
      </c>
      <c r="C170" s="4">
        <v>14263</v>
      </c>
      <c r="D170">
        <f t="shared" si="10"/>
        <v>17424.406021371717</v>
      </c>
      <c r="E170">
        <f t="shared" si="11"/>
        <v>17258.466246835687</v>
      </c>
      <c r="F170">
        <f t="shared" si="12"/>
        <v>-2995.4662468356873</v>
      </c>
      <c r="G170">
        <f t="shared" si="13"/>
        <v>-10766.810925638991</v>
      </c>
      <c r="H170">
        <f t="shared" si="14"/>
        <v>-313.33482495768015</v>
      </c>
      <c r="J170">
        <v>146</v>
      </c>
      <c r="K170">
        <v>13773.730981579058</v>
      </c>
      <c r="L170">
        <v>-6308.7309815790577</v>
      </c>
    </row>
    <row r="171" spans="1:12" x14ac:dyDescent="0.2">
      <c r="A171" s="4" t="s">
        <v>20</v>
      </c>
      <c r="B171">
        <v>169</v>
      </c>
      <c r="C171" s="4">
        <v>11430</v>
      </c>
      <c r="D171">
        <f t="shared" si="10"/>
        <v>17590.345795907746</v>
      </c>
      <c r="E171">
        <f t="shared" si="11"/>
        <v>17424.406021371717</v>
      </c>
      <c r="F171">
        <f t="shared" si="12"/>
        <v>-5994.4060213717166</v>
      </c>
      <c r="G171">
        <f t="shared" si="13"/>
        <v>-11246.641289564755</v>
      </c>
      <c r="H171">
        <f t="shared" si="14"/>
        <v>-793.1651888834449</v>
      </c>
      <c r="J171">
        <v>147</v>
      </c>
      <c r="K171">
        <v>13939.670756115087</v>
      </c>
      <c r="L171">
        <v>-5846.670756115087</v>
      </c>
    </row>
    <row r="172" spans="1:12" x14ac:dyDescent="0.2">
      <c r="A172" s="4">
        <v>2</v>
      </c>
      <c r="B172">
        <v>170</v>
      </c>
      <c r="C172" s="4">
        <v>11757</v>
      </c>
      <c r="D172">
        <f t="shared" si="10"/>
        <v>17756.285570443775</v>
      </c>
      <c r="E172">
        <f t="shared" si="11"/>
        <v>17590.345795907746</v>
      </c>
      <c r="F172">
        <f t="shared" si="12"/>
        <v>-5833.3457959077459</v>
      </c>
      <c r="G172">
        <f t="shared" si="13"/>
        <v>-11220.87165349052</v>
      </c>
      <c r="H172">
        <f t="shared" si="14"/>
        <v>-767.39555280920968</v>
      </c>
      <c r="J172">
        <v>148</v>
      </c>
      <c r="K172">
        <v>14105.610530651116</v>
      </c>
      <c r="L172">
        <v>-6103.6105306511163</v>
      </c>
    </row>
    <row r="173" spans="1:12" x14ac:dyDescent="0.2">
      <c r="A173" s="4">
        <v>3</v>
      </c>
      <c r="B173">
        <v>171</v>
      </c>
      <c r="C173" s="4">
        <v>12448</v>
      </c>
      <c r="D173">
        <f t="shared" si="10"/>
        <v>17922.225344979805</v>
      </c>
      <c r="E173">
        <f t="shared" si="11"/>
        <v>17756.285570443775</v>
      </c>
      <c r="F173">
        <f t="shared" si="12"/>
        <v>-5308.2855704437752</v>
      </c>
      <c r="G173">
        <f t="shared" si="13"/>
        <v>-11136.862017416284</v>
      </c>
      <c r="H173">
        <f t="shared" si="14"/>
        <v>-683.38591673497422</v>
      </c>
      <c r="J173">
        <v>149</v>
      </c>
      <c r="K173">
        <v>14271.550305187149</v>
      </c>
      <c r="L173">
        <v>-6182.5503051871492</v>
      </c>
    </row>
    <row r="174" spans="1:12" x14ac:dyDescent="0.2">
      <c r="A174" s="4">
        <v>4</v>
      </c>
      <c r="B174">
        <v>172</v>
      </c>
      <c r="C174" s="4">
        <v>12494</v>
      </c>
      <c r="D174">
        <f t="shared" si="10"/>
        <v>18088.165119515837</v>
      </c>
      <c r="E174">
        <f t="shared" si="11"/>
        <v>17922.225344979805</v>
      </c>
      <c r="F174">
        <f t="shared" si="12"/>
        <v>-5428.2253449798045</v>
      </c>
      <c r="G174">
        <f t="shared" si="13"/>
        <v>-11156.05238134205</v>
      </c>
      <c r="H174">
        <f t="shared" si="14"/>
        <v>-702.57628066073903</v>
      </c>
      <c r="J174">
        <v>150</v>
      </c>
      <c r="K174">
        <v>14437.490079723178</v>
      </c>
      <c r="L174">
        <v>-5800.4900797231785</v>
      </c>
    </row>
    <row r="175" spans="1:12" x14ac:dyDescent="0.2">
      <c r="A175" s="4">
        <v>5</v>
      </c>
      <c r="B175">
        <v>173</v>
      </c>
      <c r="C175" s="4">
        <v>12787</v>
      </c>
      <c r="D175">
        <f t="shared" si="10"/>
        <v>18254.104894051867</v>
      </c>
      <c r="E175">
        <f t="shared" si="11"/>
        <v>18088.165119515837</v>
      </c>
      <c r="F175">
        <f t="shared" si="12"/>
        <v>-5301.1651195158374</v>
      </c>
      <c r="G175">
        <f t="shared" si="13"/>
        <v>-11135.722745267814</v>
      </c>
      <c r="H175">
        <f t="shared" si="14"/>
        <v>-682.24664458650432</v>
      </c>
      <c r="J175">
        <v>151</v>
      </c>
      <c r="K175">
        <v>14603.429854259208</v>
      </c>
      <c r="L175">
        <v>-5952.4298542592078</v>
      </c>
    </row>
    <row r="176" spans="1:12" x14ac:dyDescent="0.2">
      <c r="A176" s="4">
        <v>6</v>
      </c>
      <c r="B176">
        <v>174</v>
      </c>
      <c r="C176" s="4">
        <v>13712</v>
      </c>
      <c r="D176">
        <f t="shared" si="10"/>
        <v>18420.044668587896</v>
      </c>
      <c r="E176">
        <f t="shared" si="11"/>
        <v>18254.104894051867</v>
      </c>
      <c r="F176">
        <f t="shared" si="12"/>
        <v>-4542.1048940518667</v>
      </c>
      <c r="G176">
        <f t="shared" si="13"/>
        <v>-11014.273109193578</v>
      </c>
      <c r="H176">
        <f t="shared" si="14"/>
        <v>-560.7970085122688</v>
      </c>
      <c r="J176">
        <v>152</v>
      </c>
      <c r="K176">
        <v>14769.369628795237</v>
      </c>
      <c r="L176">
        <v>-6153.3696287952371</v>
      </c>
    </row>
    <row r="177" spans="1:12" x14ac:dyDescent="0.2">
      <c r="A177" s="4">
        <v>7</v>
      </c>
      <c r="B177">
        <v>175</v>
      </c>
      <c r="C177" s="4">
        <v>13546</v>
      </c>
      <c r="D177">
        <f t="shared" si="10"/>
        <v>18585.984443123925</v>
      </c>
      <c r="E177">
        <f t="shared" si="11"/>
        <v>18420.044668587896</v>
      </c>
      <c r="F177">
        <f t="shared" si="12"/>
        <v>-4874.044668587896</v>
      </c>
      <c r="G177">
        <f t="shared" si="13"/>
        <v>-11067.383473119344</v>
      </c>
      <c r="H177">
        <f t="shared" si="14"/>
        <v>-613.90737243803369</v>
      </c>
      <c r="J177">
        <v>153</v>
      </c>
      <c r="K177">
        <v>14935.309403331266</v>
      </c>
      <c r="L177">
        <v>-6106.3094033312664</v>
      </c>
    </row>
    <row r="178" spans="1:12" x14ac:dyDescent="0.2">
      <c r="A178" s="4">
        <v>8</v>
      </c>
      <c r="B178">
        <v>176</v>
      </c>
      <c r="C178" s="4">
        <v>13270</v>
      </c>
      <c r="D178">
        <f t="shared" si="10"/>
        <v>18751.924217659955</v>
      </c>
      <c r="E178">
        <f t="shared" si="11"/>
        <v>18585.984443123925</v>
      </c>
      <c r="F178">
        <f t="shared" si="12"/>
        <v>-5315.9844431239253</v>
      </c>
      <c r="G178">
        <f t="shared" si="13"/>
        <v>-11138.093837045108</v>
      </c>
      <c r="H178">
        <f t="shared" si="14"/>
        <v>-684.61773636379826</v>
      </c>
      <c r="J178">
        <v>154</v>
      </c>
      <c r="K178">
        <v>15101.249177867296</v>
      </c>
      <c r="L178">
        <v>-6400.2491778672957</v>
      </c>
    </row>
    <row r="179" spans="1:12" x14ac:dyDescent="0.2">
      <c r="A179" s="4">
        <v>9</v>
      </c>
      <c r="B179">
        <v>177</v>
      </c>
      <c r="C179" s="4">
        <v>13677</v>
      </c>
      <c r="D179">
        <f t="shared" si="10"/>
        <v>18917.863992195984</v>
      </c>
      <c r="E179">
        <f t="shared" si="11"/>
        <v>18751.924217659955</v>
      </c>
      <c r="F179">
        <f t="shared" si="12"/>
        <v>-5074.9242176599546</v>
      </c>
      <c r="G179">
        <f t="shared" si="13"/>
        <v>-11099.524200970873</v>
      </c>
      <c r="H179">
        <f t="shared" si="14"/>
        <v>-646.04810028956308</v>
      </c>
      <c r="J179">
        <v>155</v>
      </c>
      <c r="K179">
        <v>15267.188952403329</v>
      </c>
      <c r="L179">
        <v>-6336.1889524033286</v>
      </c>
    </row>
    <row r="180" spans="1:12" x14ac:dyDescent="0.2">
      <c r="A180" s="4">
        <v>10</v>
      </c>
      <c r="B180">
        <v>178</v>
      </c>
      <c r="C180" s="4">
        <v>13986</v>
      </c>
      <c r="D180">
        <f t="shared" si="10"/>
        <v>19083.803766732017</v>
      </c>
      <c r="E180">
        <f t="shared" si="11"/>
        <v>18917.863992195984</v>
      </c>
      <c r="F180">
        <f t="shared" si="12"/>
        <v>-4931.8639921959839</v>
      </c>
      <c r="G180">
        <f t="shared" si="13"/>
        <v>-11076.634564896638</v>
      </c>
      <c r="H180">
        <f t="shared" si="14"/>
        <v>-623.15846421532774</v>
      </c>
      <c r="J180">
        <v>156</v>
      </c>
      <c r="K180">
        <v>15433.128726939358</v>
      </c>
      <c r="L180">
        <v>-4114.1287269393579</v>
      </c>
    </row>
    <row r="181" spans="1:12" x14ac:dyDescent="0.2">
      <c r="A181" s="4">
        <v>11</v>
      </c>
      <c r="B181">
        <v>179</v>
      </c>
      <c r="C181" s="4">
        <v>14656</v>
      </c>
      <c r="D181">
        <f t="shared" si="10"/>
        <v>19249.743541268046</v>
      </c>
      <c r="E181">
        <f t="shared" si="11"/>
        <v>19083.803766732017</v>
      </c>
      <c r="F181">
        <f t="shared" si="12"/>
        <v>-4427.8037667320168</v>
      </c>
      <c r="G181">
        <f t="shared" si="13"/>
        <v>-10995.984928822403</v>
      </c>
      <c r="H181">
        <f t="shared" si="14"/>
        <v>-542.50882814109286</v>
      </c>
      <c r="J181">
        <v>157</v>
      </c>
      <c r="K181">
        <v>15599.068501475387</v>
      </c>
      <c r="L181">
        <v>-6583.0685014753872</v>
      </c>
    </row>
    <row r="182" spans="1:12" x14ac:dyDescent="0.2">
      <c r="A182" s="4">
        <v>12</v>
      </c>
      <c r="B182">
        <v>180</v>
      </c>
      <c r="C182" s="4">
        <v>18591</v>
      </c>
      <c r="D182">
        <f t="shared" si="10"/>
        <v>19415.683315804075</v>
      </c>
      <c r="E182">
        <f t="shared" si="11"/>
        <v>19249.743541268046</v>
      </c>
      <c r="F182">
        <f t="shared" si="12"/>
        <v>-658.7435412680461</v>
      </c>
      <c r="G182">
        <f t="shared" si="13"/>
        <v>-10392.935292748167</v>
      </c>
      <c r="H182">
        <f t="shared" si="14"/>
        <v>60.540807933142517</v>
      </c>
      <c r="J182">
        <v>158</v>
      </c>
      <c r="K182">
        <v>15765.008276011416</v>
      </c>
      <c r="L182">
        <v>-6510.0082760114165</v>
      </c>
    </row>
    <row r="183" spans="1:12" x14ac:dyDescent="0.2">
      <c r="A183" s="4" t="s">
        <v>19</v>
      </c>
      <c r="B183">
        <v>181</v>
      </c>
      <c r="C183" s="4">
        <v>14771</v>
      </c>
      <c r="D183">
        <f t="shared" si="10"/>
        <v>19581.623090340105</v>
      </c>
      <c r="E183">
        <f t="shared" si="11"/>
        <v>19415.683315804075</v>
      </c>
      <c r="F183">
        <f t="shared" si="12"/>
        <v>-4644.6833158040754</v>
      </c>
      <c r="G183">
        <f t="shared" si="13"/>
        <v>-11030.685656673933</v>
      </c>
      <c r="H183">
        <f t="shared" si="14"/>
        <v>-577.2095559926222</v>
      </c>
      <c r="J183">
        <v>159</v>
      </c>
      <c r="K183">
        <v>15930.948050547446</v>
      </c>
      <c r="L183">
        <v>-6016.9480505474457</v>
      </c>
    </row>
    <row r="184" spans="1:12" x14ac:dyDescent="0.2">
      <c r="A184" s="4">
        <v>2</v>
      </c>
      <c r="B184">
        <v>182</v>
      </c>
      <c r="C184" s="4">
        <v>15354</v>
      </c>
      <c r="D184">
        <f t="shared" si="10"/>
        <v>19747.562864876134</v>
      </c>
      <c r="E184">
        <f t="shared" si="11"/>
        <v>19581.623090340105</v>
      </c>
      <c r="F184">
        <f t="shared" si="12"/>
        <v>-4227.6230903401047</v>
      </c>
      <c r="G184">
        <f t="shared" si="13"/>
        <v>-10963.956020599697</v>
      </c>
      <c r="H184">
        <f t="shared" si="14"/>
        <v>-510.479919918387</v>
      </c>
      <c r="J184">
        <v>160</v>
      </c>
      <c r="K184">
        <v>16096.887825083479</v>
      </c>
      <c r="L184">
        <v>-6263.8878250834787</v>
      </c>
    </row>
    <row r="185" spans="1:12" x14ac:dyDescent="0.2">
      <c r="A185" s="4">
        <v>3</v>
      </c>
      <c r="B185">
        <v>183</v>
      </c>
      <c r="C185" s="4">
        <v>16172</v>
      </c>
      <c r="D185">
        <f t="shared" si="10"/>
        <v>19913.502639412163</v>
      </c>
      <c r="E185">
        <f t="shared" si="11"/>
        <v>19747.562864876134</v>
      </c>
      <c r="F185">
        <f t="shared" si="12"/>
        <v>-3575.562864876134</v>
      </c>
      <c r="G185">
        <f t="shared" si="13"/>
        <v>-10859.626384525462</v>
      </c>
      <c r="H185">
        <f t="shared" si="14"/>
        <v>-406.1502838441516</v>
      </c>
      <c r="J185">
        <v>161</v>
      </c>
      <c r="K185">
        <v>16262.827599619508</v>
      </c>
      <c r="L185">
        <v>-6005.827599619508</v>
      </c>
    </row>
    <row r="186" spans="1:12" x14ac:dyDescent="0.2">
      <c r="A186" s="4">
        <v>4</v>
      </c>
      <c r="B186">
        <v>184</v>
      </c>
      <c r="C186" s="4">
        <v>16538</v>
      </c>
      <c r="D186">
        <f t="shared" si="10"/>
        <v>20079.442413948196</v>
      </c>
      <c r="E186">
        <f t="shared" si="11"/>
        <v>19913.502639412163</v>
      </c>
      <c r="F186">
        <f t="shared" si="12"/>
        <v>-3375.5026394121633</v>
      </c>
      <c r="G186">
        <f t="shared" si="13"/>
        <v>-10827.616748451226</v>
      </c>
      <c r="H186">
        <f t="shared" si="14"/>
        <v>-374.14064776991626</v>
      </c>
      <c r="J186">
        <v>162</v>
      </c>
      <c r="K186">
        <v>16428.767374155537</v>
      </c>
      <c r="L186">
        <v>-5322.7673741555373</v>
      </c>
    </row>
    <row r="187" spans="1:12" x14ac:dyDescent="0.2">
      <c r="A187" s="4">
        <v>5</v>
      </c>
      <c r="B187">
        <v>185</v>
      </c>
      <c r="C187" s="4">
        <v>16643</v>
      </c>
      <c r="D187">
        <f t="shared" si="10"/>
        <v>20245.382188484225</v>
      </c>
      <c r="E187">
        <f t="shared" si="11"/>
        <v>20079.442413948196</v>
      </c>
      <c r="F187">
        <f t="shared" si="12"/>
        <v>-3436.4424139481962</v>
      </c>
      <c r="G187">
        <f t="shared" si="13"/>
        <v>-10837.367112376993</v>
      </c>
      <c r="H187">
        <f t="shared" si="14"/>
        <v>-383.89101169568158</v>
      </c>
      <c r="J187">
        <v>163</v>
      </c>
      <c r="K187">
        <v>16594.707148691567</v>
      </c>
      <c r="L187">
        <v>-5711.7071486915665</v>
      </c>
    </row>
    <row r="188" spans="1:12" x14ac:dyDescent="0.2">
      <c r="A188" s="4">
        <v>6</v>
      </c>
      <c r="B188">
        <v>186</v>
      </c>
      <c r="C188" s="4">
        <v>17715</v>
      </c>
      <c r="D188">
        <f t="shared" si="10"/>
        <v>20411.321963020255</v>
      </c>
      <c r="E188">
        <f t="shared" si="11"/>
        <v>20245.382188484225</v>
      </c>
      <c r="F188">
        <f t="shared" si="12"/>
        <v>-2530.3821884842255</v>
      </c>
      <c r="G188">
        <f t="shared" si="13"/>
        <v>-10692.397476302756</v>
      </c>
      <c r="H188">
        <f t="shared" si="14"/>
        <v>-238.92137562144626</v>
      </c>
      <c r="J188">
        <v>164</v>
      </c>
      <c r="K188">
        <v>16760.646923227596</v>
      </c>
      <c r="L188">
        <v>-5907.6469232275958</v>
      </c>
    </row>
    <row r="189" spans="1:12" x14ac:dyDescent="0.2">
      <c r="A189" s="4">
        <v>7</v>
      </c>
      <c r="B189">
        <v>187</v>
      </c>
      <c r="C189" s="4">
        <v>17758</v>
      </c>
      <c r="D189">
        <f t="shared" si="10"/>
        <v>20577.261737556284</v>
      </c>
      <c r="E189">
        <f t="shared" si="11"/>
        <v>20411.321963020255</v>
      </c>
      <c r="F189">
        <f t="shared" si="12"/>
        <v>-2653.3219630202548</v>
      </c>
      <c r="G189">
        <f t="shared" si="13"/>
        <v>-10712.067840228521</v>
      </c>
      <c r="H189">
        <f t="shared" si="14"/>
        <v>-258.59173954721092</v>
      </c>
      <c r="J189">
        <v>165</v>
      </c>
      <c r="K189">
        <v>16926.586697763625</v>
      </c>
      <c r="L189">
        <v>-5799.5866977636251</v>
      </c>
    </row>
    <row r="190" spans="1:12" x14ac:dyDescent="0.2">
      <c r="A190" s="4">
        <v>8</v>
      </c>
      <c r="B190">
        <v>188</v>
      </c>
      <c r="C190" s="4">
        <v>17244</v>
      </c>
      <c r="D190">
        <f t="shared" si="10"/>
        <v>20743.201512092313</v>
      </c>
      <c r="E190">
        <f t="shared" si="11"/>
        <v>20577.261737556284</v>
      </c>
      <c r="F190">
        <f t="shared" si="12"/>
        <v>-3333.2617375562841</v>
      </c>
      <c r="G190">
        <f t="shared" si="13"/>
        <v>-10820.858204154287</v>
      </c>
      <c r="H190">
        <f t="shared" si="14"/>
        <v>-367.38210347297564</v>
      </c>
      <c r="J190">
        <v>166</v>
      </c>
      <c r="K190">
        <v>17092.526472299658</v>
      </c>
      <c r="L190">
        <v>-6046.5264722996581</v>
      </c>
    </row>
    <row r="191" spans="1:12" x14ac:dyDescent="0.2">
      <c r="A191" s="4">
        <v>9</v>
      </c>
      <c r="B191">
        <v>189</v>
      </c>
      <c r="C191" s="4">
        <v>17739</v>
      </c>
      <c r="D191">
        <f t="shared" si="10"/>
        <v>20909.141286628343</v>
      </c>
      <c r="E191">
        <f t="shared" si="11"/>
        <v>20743.201512092313</v>
      </c>
      <c r="F191">
        <f t="shared" si="12"/>
        <v>-3004.2015120923134</v>
      </c>
      <c r="G191">
        <f t="shared" si="13"/>
        <v>-10768.20856808005</v>
      </c>
      <c r="H191">
        <f t="shared" si="14"/>
        <v>-314.73246739874031</v>
      </c>
      <c r="J191">
        <v>167</v>
      </c>
      <c r="K191">
        <v>17258.466246835687</v>
      </c>
      <c r="L191">
        <v>-5955.4662468356873</v>
      </c>
    </row>
    <row r="192" spans="1:12" x14ac:dyDescent="0.2">
      <c r="A192" s="4">
        <v>10</v>
      </c>
      <c r="B192">
        <v>190</v>
      </c>
      <c r="C192" s="4">
        <v>17643</v>
      </c>
      <c r="D192">
        <f t="shared" si="10"/>
        <v>21075.081061164376</v>
      </c>
      <c r="E192">
        <f t="shared" si="11"/>
        <v>20909.141286628343</v>
      </c>
      <c r="F192">
        <f t="shared" si="12"/>
        <v>-3266.1412866283426</v>
      </c>
      <c r="G192">
        <f t="shared" si="13"/>
        <v>-10810.118932005815</v>
      </c>
      <c r="H192">
        <f t="shared" si="14"/>
        <v>-356.64283132450504</v>
      </c>
      <c r="J192">
        <v>168</v>
      </c>
      <c r="K192">
        <v>17424.406021371717</v>
      </c>
      <c r="L192">
        <v>-3161.4060213717166</v>
      </c>
    </row>
    <row r="193" spans="1:12" x14ac:dyDescent="0.2">
      <c r="A193" s="4">
        <v>11</v>
      </c>
      <c r="B193">
        <v>191</v>
      </c>
      <c r="C193" s="4">
        <v>17598</v>
      </c>
      <c r="D193">
        <f t="shared" si="10"/>
        <v>21241.020835700405</v>
      </c>
      <c r="E193">
        <f t="shared" si="11"/>
        <v>21075.081061164376</v>
      </c>
      <c r="F193">
        <f t="shared" si="12"/>
        <v>-3477.0810611643756</v>
      </c>
      <c r="G193">
        <f t="shared" si="13"/>
        <v>-10843.869295931581</v>
      </c>
      <c r="H193">
        <f t="shared" si="14"/>
        <v>-390.39319525027025</v>
      </c>
      <c r="J193">
        <v>169</v>
      </c>
      <c r="K193">
        <v>17590.345795907746</v>
      </c>
      <c r="L193">
        <v>-6160.3457959077459</v>
      </c>
    </row>
    <row r="194" spans="1:12" x14ac:dyDescent="0.2">
      <c r="A194" s="4">
        <v>12</v>
      </c>
      <c r="B194">
        <v>192</v>
      </c>
      <c r="C194" s="4">
        <v>21681</v>
      </c>
      <c r="D194">
        <f t="shared" si="10"/>
        <v>21406.960610236434</v>
      </c>
      <c r="E194">
        <f t="shared" si="11"/>
        <v>21241.020835700405</v>
      </c>
      <c r="F194">
        <f t="shared" si="12"/>
        <v>439.97916429959514</v>
      </c>
      <c r="G194">
        <f t="shared" si="13"/>
        <v>-10217.139659857345</v>
      </c>
      <c r="H194">
        <f t="shared" si="14"/>
        <v>236.33644082396515</v>
      </c>
      <c r="J194">
        <v>170</v>
      </c>
      <c r="K194">
        <v>17756.285570443775</v>
      </c>
      <c r="L194">
        <v>-5999.2855704437752</v>
      </c>
    </row>
    <row r="195" spans="1:12" x14ac:dyDescent="0.2">
      <c r="A195" s="4" t="s">
        <v>18</v>
      </c>
      <c r="B195">
        <v>193</v>
      </c>
      <c r="C195" s="4">
        <v>17119</v>
      </c>
      <c r="D195">
        <f t="shared" si="10"/>
        <v>21572.900384772463</v>
      </c>
      <c r="E195">
        <f t="shared" si="11"/>
        <v>21406.960610236434</v>
      </c>
      <c r="F195">
        <f t="shared" si="12"/>
        <v>-4287.9606102364341</v>
      </c>
      <c r="G195">
        <f t="shared" si="13"/>
        <v>-10973.610023783111</v>
      </c>
      <c r="H195">
        <f t="shared" si="14"/>
        <v>-520.13392310179961</v>
      </c>
      <c r="J195">
        <v>171</v>
      </c>
      <c r="K195">
        <v>17922.225344979805</v>
      </c>
      <c r="L195">
        <v>-5474.2253449798045</v>
      </c>
    </row>
    <row r="196" spans="1:12" x14ac:dyDescent="0.2">
      <c r="A196" s="4">
        <v>2</v>
      </c>
      <c r="B196">
        <v>194</v>
      </c>
      <c r="C196" s="4">
        <v>17098</v>
      </c>
      <c r="D196">
        <f t="shared" ref="D196:D259" si="15">B196*$K$18 +$K$17</f>
        <v>21738.840159308493</v>
      </c>
      <c r="E196">
        <f t="shared" si="11"/>
        <v>21572.900384772463</v>
      </c>
      <c r="F196">
        <f t="shared" si="12"/>
        <v>-4474.9003847724634</v>
      </c>
      <c r="G196">
        <f t="shared" si="13"/>
        <v>-11003.520387708875</v>
      </c>
      <c r="H196">
        <f t="shared" si="14"/>
        <v>-550.04428702756445</v>
      </c>
      <c r="J196">
        <v>172</v>
      </c>
      <c r="K196">
        <v>18088.165119515837</v>
      </c>
      <c r="L196">
        <v>-5594.1651195158374</v>
      </c>
    </row>
    <row r="197" spans="1:12" x14ac:dyDescent="0.2">
      <c r="A197" s="4">
        <v>3</v>
      </c>
      <c r="B197">
        <v>195</v>
      </c>
      <c r="C197" s="4">
        <v>18129</v>
      </c>
      <c r="D197">
        <f t="shared" si="15"/>
        <v>21904.779933844526</v>
      </c>
      <c r="E197">
        <f t="shared" ref="E197:E260" si="16">B196*$K$18+$K$17</f>
        <v>21738.840159308493</v>
      </c>
      <c r="F197">
        <f t="shared" ref="F197:F260" si="17">(C197-E197)</f>
        <v>-3609.8401593084927</v>
      </c>
      <c r="G197">
        <f t="shared" ref="G197:G260" si="18">$K$17+$K$18+(1-$N$2)^2 * F197</f>
        <v>-10865.11075163464</v>
      </c>
      <c r="H197">
        <f t="shared" ref="H197:H260" si="19">$K$18+(1-$N$2)^2 *F197</f>
        <v>-411.63465095332907</v>
      </c>
      <c r="J197">
        <v>173</v>
      </c>
      <c r="K197">
        <v>18254.104894051867</v>
      </c>
      <c r="L197">
        <v>-5467.1048940518667</v>
      </c>
    </row>
    <row r="198" spans="1:12" x14ac:dyDescent="0.2">
      <c r="A198" s="4">
        <v>4</v>
      </c>
      <c r="B198">
        <v>196</v>
      </c>
      <c r="C198" s="4">
        <v>18009</v>
      </c>
      <c r="D198">
        <f t="shared" si="15"/>
        <v>22070.719708380555</v>
      </c>
      <c r="E198">
        <f t="shared" si="16"/>
        <v>21904.779933844526</v>
      </c>
      <c r="F198">
        <f t="shared" si="17"/>
        <v>-3895.7799338445257</v>
      </c>
      <c r="G198">
        <f t="shared" si="18"/>
        <v>-10910.861115560405</v>
      </c>
      <c r="H198">
        <f t="shared" si="19"/>
        <v>-457.38501487909429</v>
      </c>
      <c r="J198">
        <v>174</v>
      </c>
      <c r="K198">
        <v>18420.044668587896</v>
      </c>
      <c r="L198">
        <v>-4708.044668587896</v>
      </c>
    </row>
    <row r="199" spans="1:12" x14ac:dyDescent="0.2">
      <c r="A199" s="4">
        <v>5</v>
      </c>
      <c r="B199">
        <v>197</v>
      </c>
      <c r="C199" s="4">
        <v>18007</v>
      </c>
      <c r="D199">
        <f t="shared" si="15"/>
        <v>22236.659482916584</v>
      </c>
      <c r="E199">
        <f t="shared" si="16"/>
        <v>22070.719708380555</v>
      </c>
      <c r="F199">
        <f t="shared" si="17"/>
        <v>-4063.7197083805549</v>
      </c>
      <c r="G199">
        <f t="shared" si="18"/>
        <v>-10937.731479486169</v>
      </c>
      <c r="H199">
        <f t="shared" si="19"/>
        <v>-484.25537880485905</v>
      </c>
      <c r="J199">
        <v>175</v>
      </c>
      <c r="K199">
        <v>18585.984443123925</v>
      </c>
      <c r="L199">
        <v>-5039.9844431239253</v>
      </c>
    </row>
    <row r="200" spans="1:12" x14ac:dyDescent="0.2">
      <c r="A200" s="4">
        <v>6</v>
      </c>
      <c r="B200">
        <v>198</v>
      </c>
      <c r="C200" s="4">
        <v>19247</v>
      </c>
      <c r="D200">
        <f t="shared" si="15"/>
        <v>22402.599257452614</v>
      </c>
      <c r="E200">
        <f t="shared" si="16"/>
        <v>22236.659482916584</v>
      </c>
      <c r="F200">
        <f t="shared" si="17"/>
        <v>-2989.6594829165842</v>
      </c>
      <c r="G200">
        <f t="shared" si="18"/>
        <v>-10765.881843411935</v>
      </c>
      <c r="H200">
        <f t="shared" si="19"/>
        <v>-312.40574273062367</v>
      </c>
      <c r="J200">
        <v>176</v>
      </c>
      <c r="K200">
        <v>18751.924217659955</v>
      </c>
      <c r="L200">
        <v>-5481.9242176599546</v>
      </c>
    </row>
    <row r="201" spans="1:12" x14ac:dyDescent="0.2">
      <c r="A201" s="4">
        <v>7</v>
      </c>
      <c r="B201">
        <v>199</v>
      </c>
      <c r="C201" s="4">
        <v>18872</v>
      </c>
      <c r="D201">
        <f t="shared" si="15"/>
        <v>22568.539031988646</v>
      </c>
      <c r="E201">
        <f t="shared" si="16"/>
        <v>22402.599257452614</v>
      </c>
      <c r="F201">
        <f t="shared" si="17"/>
        <v>-3530.5992574526135</v>
      </c>
      <c r="G201">
        <f t="shared" si="18"/>
        <v>-10852.432207337699</v>
      </c>
      <c r="H201">
        <f t="shared" si="19"/>
        <v>-398.95610665638839</v>
      </c>
      <c r="J201">
        <v>177</v>
      </c>
      <c r="K201">
        <v>18917.863992195984</v>
      </c>
      <c r="L201">
        <v>-5240.8639921959839</v>
      </c>
    </row>
    <row r="202" spans="1:12" x14ac:dyDescent="0.2">
      <c r="A202" s="4">
        <v>8</v>
      </c>
      <c r="B202">
        <v>200</v>
      </c>
      <c r="C202" s="4">
        <v>18335</v>
      </c>
      <c r="D202">
        <f t="shared" si="15"/>
        <v>22734.478806524672</v>
      </c>
      <c r="E202">
        <f t="shared" si="16"/>
        <v>22568.539031988646</v>
      </c>
      <c r="F202">
        <f t="shared" si="17"/>
        <v>-4233.5390319886465</v>
      </c>
      <c r="G202">
        <f t="shared" si="18"/>
        <v>-10964.902571263465</v>
      </c>
      <c r="H202">
        <f t="shared" si="19"/>
        <v>-511.42647058215363</v>
      </c>
      <c r="J202">
        <v>178</v>
      </c>
      <c r="K202">
        <v>19083.803766732017</v>
      </c>
      <c r="L202">
        <v>-5097.8037667320168</v>
      </c>
    </row>
    <row r="203" spans="1:12" x14ac:dyDescent="0.2">
      <c r="A203" s="4">
        <v>9</v>
      </c>
      <c r="B203">
        <v>201</v>
      </c>
      <c r="C203" s="4">
        <v>18838</v>
      </c>
      <c r="D203">
        <f t="shared" si="15"/>
        <v>22900.418581060705</v>
      </c>
      <c r="E203">
        <f t="shared" si="16"/>
        <v>22734.478806524672</v>
      </c>
      <c r="F203">
        <f t="shared" si="17"/>
        <v>-3896.4788065246721</v>
      </c>
      <c r="G203">
        <f t="shared" si="18"/>
        <v>-10910.972935189227</v>
      </c>
      <c r="H203">
        <f t="shared" si="19"/>
        <v>-457.49683450791775</v>
      </c>
      <c r="J203">
        <v>179</v>
      </c>
      <c r="K203">
        <v>19249.743541268046</v>
      </c>
      <c r="L203">
        <v>-4593.7435412680461</v>
      </c>
    </row>
    <row r="204" spans="1:12" x14ac:dyDescent="0.2">
      <c r="A204" s="4">
        <v>10</v>
      </c>
      <c r="B204">
        <v>202</v>
      </c>
      <c r="C204" s="4">
        <v>18798</v>
      </c>
      <c r="D204">
        <f t="shared" si="15"/>
        <v>23066.358355596731</v>
      </c>
      <c r="E204">
        <f t="shared" si="16"/>
        <v>22900.418581060705</v>
      </c>
      <c r="F204">
        <f t="shared" si="17"/>
        <v>-4102.418581060705</v>
      </c>
      <c r="G204">
        <f t="shared" si="18"/>
        <v>-10943.923299114993</v>
      </c>
      <c r="H204">
        <f t="shared" si="19"/>
        <v>-490.44719843368301</v>
      </c>
      <c r="J204">
        <v>180</v>
      </c>
      <c r="K204">
        <v>19415.683315804075</v>
      </c>
      <c r="L204">
        <v>-824.68331580407539</v>
      </c>
    </row>
    <row r="205" spans="1:12" x14ac:dyDescent="0.2">
      <c r="A205" s="4">
        <v>11</v>
      </c>
      <c r="B205">
        <v>203</v>
      </c>
      <c r="C205" s="4">
        <v>19215</v>
      </c>
      <c r="D205">
        <f t="shared" si="15"/>
        <v>23232.298130132764</v>
      </c>
      <c r="E205">
        <f t="shared" si="16"/>
        <v>23066.358355596731</v>
      </c>
      <c r="F205">
        <f t="shared" si="17"/>
        <v>-3851.3583555967307</v>
      </c>
      <c r="G205">
        <f t="shared" si="18"/>
        <v>-10903.753663040758</v>
      </c>
      <c r="H205">
        <f t="shared" si="19"/>
        <v>-450.27756235944713</v>
      </c>
      <c r="J205">
        <v>181</v>
      </c>
      <c r="K205">
        <v>19581.623090340105</v>
      </c>
      <c r="L205">
        <v>-4810.6230903401047</v>
      </c>
    </row>
    <row r="206" spans="1:12" x14ac:dyDescent="0.2">
      <c r="A206" s="4">
        <v>12</v>
      </c>
      <c r="B206">
        <v>204</v>
      </c>
      <c r="C206" s="4">
        <v>23827</v>
      </c>
      <c r="D206">
        <f t="shared" si="15"/>
        <v>23398.237904668797</v>
      </c>
      <c r="E206">
        <f t="shared" si="16"/>
        <v>23232.298130132764</v>
      </c>
      <c r="F206">
        <f t="shared" si="17"/>
        <v>594.70186986723638</v>
      </c>
      <c r="G206">
        <f t="shared" si="18"/>
        <v>-10192.384026966523</v>
      </c>
      <c r="H206">
        <f t="shared" si="19"/>
        <v>261.09207371478777</v>
      </c>
      <c r="J206">
        <v>182</v>
      </c>
      <c r="K206">
        <v>19747.562864876134</v>
      </c>
      <c r="L206">
        <v>-4393.562864876134</v>
      </c>
    </row>
    <row r="207" spans="1:12" x14ac:dyDescent="0.2">
      <c r="A207" s="4" t="s">
        <v>17</v>
      </c>
      <c r="B207">
        <v>205</v>
      </c>
      <c r="C207" s="4">
        <v>18938</v>
      </c>
      <c r="D207">
        <f t="shared" si="15"/>
        <v>23564.177679204822</v>
      </c>
      <c r="E207">
        <f t="shared" si="16"/>
        <v>23398.237904668797</v>
      </c>
      <c r="F207">
        <f t="shared" si="17"/>
        <v>-4460.2379046687965</v>
      </c>
      <c r="G207">
        <f t="shared" si="18"/>
        <v>-11001.174390892287</v>
      </c>
      <c r="H207">
        <f t="shared" si="19"/>
        <v>-547.69829021097758</v>
      </c>
      <c r="J207">
        <v>183</v>
      </c>
      <c r="K207">
        <v>19913.502639412163</v>
      </c>
      <c r="L207">
        <v>-3741.5026394121633</v>
      </c>
    </row>
    <row r="208" spans="1:12" x14ac:dyDescent="0.2">
      <c r="A208" s="4">
        <v>2</v>
      </c>
      <c r="B208">
        <v>206</v>
      </c>
      <c r="C208" s="4">
        <v>19017</v>
      </c>
      <c r="D208">
        <f t="shared" si="15"/>
        <v>23730.117453740855</v>
      </c>
      <c r="E208">
        <f t="shared" si="16"/>
        <v>23564.177679204822</v>
      </c>
      <c r="F208">
        <f t="shared" si="17"/>
        <v>-4547.1776792048222</v>
      </c>
      <c r="G208">
        <f t="shared" si="18"/>
        <v>-11015.084754818052</v>
      </c>
      <c r="H208">
        <f t="shared" si="19"/>
        <v>-561.60865413674173</v>
      </c>
      <c r="J208">
        <v>184</v>
      </c>
      <c r="K208">
        <v>20079.442413948196</v>
      </c>
      <c r="L208">
        <v>-3541.4424139481962</v>
      </c>
    </row>
    <row r="209" spans="1:12" x14ac:dyDescent="0.2">
      <c r="A209" s="4">
        <v>3</v>
      </c>
      <c r="B209">
        <v>207</v>
      </c>
      <c r="C209" s="4">
        <v>20589</v>
      </c>
      <c r="D209">
        <f t="shared" si="15"/>
        <v>23896.057228276881</v>
      </c>
      <c r="E209">
        <f t="shared" si="16"/>
        <v>23730.117453740855</v>
      </c>
      <c r="F209">
        <f t="shared" si="17"/>
        <v>-3141.1174537408551</v>
      </c>
      <c r="G209">
        <f t="shared" si="18"/>
        <v>-10790.115118743817</v>
      </c>
      <c r="H209">
        <f t="shared" si="19"/>
        <v>-336.63901806250698</v>
      </c>
      <c r="J209">
        <v>185</v>
      </c>
      <c r="K209">
        <v>20245.382188484225</v>
      </c>
      <c r="L209">
        <v>-3602.3821884842255</v>
      </c>
    </row>
    <row r="210" spans="1:12" x14ac:dyDescent="0.2">
      <c r="A210" s="4">
        <v>4</v>
      </c>
      <c r="B210">
        <v>208</v>
      </c>
      <c r="C210" s="4">
        <v>20358</v>
      </c>
      <c r="D210">
        <f t="shared" si="15"/>
        <v>24061.997002812914</v>
      </c>
      <c r="E210">
        <f t="shared" si="16"/>
        <v>23896.057228276881</v>
      </c>
      <c r="F210">
        <f t="shared" si="17"/>
        <v>-3538.0572282768808</v>
      </c>
      <c r="G210">
        <f t="shared" si="18"/>
        <v>-10853.625482669582</v>
      </c>
      <c r="H210">
        <f t="shared" si="19"/>
        <v>-400.14938198827116</v>
      </c>
      <c r="J210">
        <v>186</v>
      </c>
      <c r="K210">
        <v>20411.321963020255</v>
      </c>
      <c r="L210">
        <v>-2696.3219630202548</v>
      </c>
    </row>
    <row r="211" spans="1:12" x14ac:dyDescent="0.2">
      <c r="A211" s="4">
        <v>5</v>
      </c>
      <c r="B211">
        <v>209</v>
      </c>
      <c r="C211" s="4">
        <v>20279</v>
      </c>
      <c r="D211">
        <f t="shared" si="15"/>
        <v>24227.936777348939</v>
      </c>
      <c r="E211">
        <f t="shared" si="16"/>
        <v>24061.997002812914</v>
      </c>
      <c r="F211">
        <f t="shared" si="17"/>
        <v>-3782.9970028129137</v>
      </c>
      <c r="G211">
        <f t="shared" si="18"/>
        <v>-10892.815846595347</v>
      </c>
      <c r="H211">
        <f t="shared" si="19"/>
        <v>-439.33974591403643</v>
      </c>
      <c r="J211">
        <v>187</v>
      </c>
      <c r="K211">
        <v>20577.261737556284</v>
      </c>
      <c r="L211">
        <v>-2819.2617375562841</v>
      </c>
    </row>
    <row r="212" spans="1:12" x14ac:dyDescent="0.2">
      <c r="A212" s="4">
        <v>6</v>
      </c>
      <c r="B212">
        <v>210</v>
      </c>
      <c r="C212" s="4">
        <v>21795</v>
      </c>
      <c r="D212">
        <f t="shared" si="15"/>
        <v>24393.876551884972</v>
      </c>
      <c r="E212">
        <f t="shared" si="16"/>
        <v>24227.936777348939</v>
      </c>
      <c r="F212">
        <f t="shared" si="17"/>
        <v>-2432.9367773489394</v>
      </c>
      <c r="G212">
        <f t="shared" si="18"/>
        <v>-10676.80621052111</v>
      </c>
      <c r="H212">
        <f t="shared" si="19"/>
        <v>-223.33010983980046</v>
      </c>
      <c r="J212">
        <v>188</v>
      </c>
      <c r="K212">
        <v>20743.201512092313</v>
      </c>
      <c r="L212">
        <v>-3499.2015120923134</v>
      </c>
    </row>
    <row r="213" spans="1:12" x14ac:dyDescent="0.2">
      <c r="A213" s="4">
        <v>7</v>
      </c>
      <c r="B213">
        <v>211</v>
      </c>
      <c r="C213" s="4">
        <v>21325</v>
      </c>
      <c r="D213">
        <f t="shared" si="15"/>
        <v>24559.816326421005</v>
      </c>
      <c r="E213">
        <f t="shared" si="16"/>
        <v>24393.876551884972</v>
      </c>
      <c r="F213">
        <f t="shared" si="17"/>
        <v>-3068.8765518849723</v>
      </c>
      <c r="G213">
        <f t="shared" si="18"/>
        <v>-10778.556574446877</v>
      </c>
      <c r="H213">
        <f t="shared" si="19"/>
        <v>-325.08047376556573</v>
      </c>
      <c r="J213">
        <v>189</v>
      </c>
      <c r="K213">
        <v>20909.141286628343</v>
      </c>
      <c r="L213">
        <v>-3170.1412866283426</v>
      </c>
    </row>
    <row r="214" spans="1:12" x14ac:dyDescent="0.2">
      <c r="A214" s="4">
        <v>8</v>
      </c>
      <c r="B214">
        <v>212</v>
      </c>
      <c r="C214" s="4">
        <v>20753</v>
      </c>
      <c r="D214">
        <f t="shared" si="15"/>
        <v>24725.756100957031</v>
      </c>
      <c r="E214">
        <f t="shared" si="16"/>
        <v>24559.816326421005</v>
      </c>
      <c r="F214">
        <f t="shared" si="17"/>
        <v>-3806.8163264210052</v>
      </c>
      <c r="G214">
        <f t="shared" si="18"/>
        <v>-10896.626938372641</v>
      </c>
      <c r="H214">
        <f t="shared" si="19"/>
        <v>-443.15083769133099</v>
      </c>
      <c r="J214">
        <v>190</v>
      </c>
      <c r="K214">
        <v>21075.081061164376</v>
      </c>
      <c r="L214">
        <v>-3432.0810611643756</v>
      </c>
    </row>
    <row r="215" spans="1:12" x14ac:dyDescent="0.2">
      <c r="A215" s="4">
        <v>9</v>
      </c>
      <c r="B215">
        <v>213</v>
      </c>
      <c r="C215" s="4">
        <v>20999</v>
      </c>
      <c r="D215">
        <f t="shared" si="15"/>
        <v>24891.695875493064</v>
      </c>
      <c r="E215">
        <f t="shared" si="16"/>
        <v>24725.756100957031</v>
      </c>
      <c r="F215">
        <f t="shared" si="17"/>
        <v>-3726.7561009570309</v>
      </c>
      <c r="G215">
        <f t="shared" si="18"/>
        <v>-10883.817302298405</v>
      </c>
      <c r="H215">
        <f t="shared" si="19"/>
        <v>-430.34120161709512</v>
      </c>
      <c r="J215">
        <v>191</v>
      </c>
      <c r="K215">
        <v>21241.020835700405</v>
      </c>
      <c r="L215">
        <v>-3643.0208357004049</v>
      </c>
    </row>
    <row r="216" spans="1:12" x14ac:dyDescent="0.2">
      <c r="A216" s="4">
        <v>10</v>
      </c>
      <c r="B216">
        <v>214</v>
      </c>
      <c r="C216" s="4">
        <v>20970</v>
      </c>
      <c r="D216">
        <f t="shared" si="15"/>
        <v>25057.635650029089</v>
      </c>
      <c r="E216">
        <f t="shared" si="16"/>
        <v>24891.695875493064</v>
      </c>
      <c r="F216">
        <f t="shared" si="17"/>
        <v>-3921.6958754930638</v>
      </c>
      <c r="G216">
        <f t="shared" si="18"/>
        <v>-10915.00766622417</v>
      </c>
      <c r="H216">
        <f t="shared" si="19"/>
        <v>-461.53156554286039</v>
      </c>
      <c r="J216">
        <v>192</v>
      </c>
      <c r="K216">
        <v>21406.960610236434</v>
      </c>
      <c r="L216">
        <v>274.03938976356585</v>
      </c>
    </row>
    <row r="217" spans="1:12" x14ac:dyDescent="0.2">
      <c r="A217" s="4">
        <v>11</v>
      </c>
      <c r="B217">
        <v>215</v>
      </c>
      <c r="C217" s="4">
        <v>21486</v>
      </c>
      <c r="D217">
        <f t="shared" si="15"/>
        <v>25223.575424565122</v>
      </c>
      <c r="E217">
        <f t="shared" si="16"/>
        <v>25057.635650029089</v>
      </c>
      <c r="F217">
        <f t="shared" si="17"/>
        <v>-3571.6356500290894</v>
      </c>
      <c r="G217">
        <f t="shared" si="18"/>
        <v>-10858.998030149934</v>
      </c>
      <c r="H217">
        <f t="shared" si="19"/>
        <v>-405.52192946862448</v>
      </c>
      <c r="J217">
        <v>193</v>
      </c>
      <c r="K217">
        <v>21572.900384772463</v>
      </c>
      <c r="L217">
        <v>-4453.9003847724634</v>
      </c>
    </row>
    <row r="218" spans="1:12" x14ac:dyDescent="0.2">
      <c r="A218" s="4">
        <v>12</v>
      </c>
      <c r="B218">
        <v>216</v>
      </c>
      <c r="C218" s="4">
        <v>28027</v>
      </c>
      <c r="D218">
        <f t="shared" si="15"/>
        <v>25389.515199101155</v>
      </c>
      <c r="E218">
        <f t="shared" si="16"/>
        <v>25223.575424565122</v>
      </c>
      <c r="F218">
        <f t="shared" si="17"/>
        <v>2803.4245754348776</v>
      </c>
      <c r="G218">
        <f t="shared" si="18"/>
        <v>-9838.988394075699</v>
      </c>
      <c r="H218">
        <f t="shared" si="19"/>
        <v>614.48770660561036</v>
      </c>
      <c r="J218">
        <v>194</v>
      </c>
      <c r="K218">
        <v>21738.840159308493</v>
      </c>
      <c r="L218">
        <v>-4640.8401593084927</v>
      </c>
    </row>
    <row r="219" spans="1:12" x14ac:dyDescent="0.2">
      <c r="A219" s="4" t="s">
        <v>16</v>
      </c>
      <c r="B219">
        <v>217</v>
      </c>
      <c r="C219" s="4">
        <v>20669</v>
      </c>
      <c r="D219">
        <f t="shared" si="15"/>
        <v>25555.454973637181</v>
      </c>
      <c r="E219">
        <f t="shared" si="16"/>
        <v>25389.515199101155</v>
      </c>
      <c r="F219">
        <f t="shared" si="17"/>
        <v>-4720.5151991011553</v>
      </c>
      <c r="G219">
        <f t="shared" si="18"/>
        <v>-11042.818758001466</v>
      </c>
      <c r="H219">
        <f t="shared" si="19"/>
        <v>-589.34265732015501</v>
      </c>
      <c r="J219">
        <v>195</v>
      </c>
      <c r="K219">
        <v>21904.779933844526</v>
      </c>
      <c r="L219">
        <v>-3775.7799338445257</v>
      </c>
    </row>
    <row r="220" spans="1:12" x14ac:dyDescent="0.2">
      <c r="A220" s="4">
        <v>2</v>
      </c>
      <c r="B220">
        <v>218</v>
      </c>
      <c r="C220" s="4">
        <v>20680</v>
      </c>
      <c r="D220">
        <f t="shared" si="15"/>
        <v>25721.394748173214</v>
      </c>
      <c r="E220">
        <f t="shared" si="16"/>
        <v>25555.454973637181</v>
      </c>
      <c r="F220">
        <f t="shared" si="17"/>
        <v>-4875.454973637181</v>
      </c>
      <c r="G220">
        <f t="shared" si="18"/>
        <v>-11067.609121927229</v>
      </c>
      <c r="H220">
        <f t="shared" si="19"/>
        <v>-614.13302124591928</v>
      </c>
      <c r="J220">
        <v>196</v>
      </c>
      <c r="K220">
        <v>22070.719708380555</v>
      </c>
      <c r="L220">
        <v>-4061.7197083805549</v>
      </c>
    </row>
    <row r="221" spans="1:12" x14ac:dyDescent="0.2">
      <c r="A221" s="4">
        <v>3</v>
      </c>
      <c r="B221">
        <v>219</v>
      </c>
      <c r="C221" s="4">
        <v>22673</v>
      </c>
      <c r="D221">
        <f t="shared" si="15"/>
        <v>25887.33452270924</v>
      </c>
      <c r="E221">
        <f t="shared" si="16"/>
        <v>25721.394748173214</v>
      </c>
      <c r="F221">
        <f t="shared" si="17"/>
        <v>-3048.3947481732139</v>
      </c>
      <c r="G221">
        <f t="shared" si="18"/>
        <v>-10775.279485852994</v>
      </c>
      <c r="H221">
        <f t="shared" si="19"/>
        <v>-321.8033851716844</v>
      </c>
      <c r="J221">
        <v>197</v>
      </c>
      <c r="K221">
        <v>22236.659482916584</v>
      </c>
      <c r="L221">
        <v>-4229.6594829165842</v>
      </c>
    </row>
    <row r="222" spans="1:12" x14ac:dyDescent="0.2">
      <c r="A222" s="4">
        <v>4</v>
      </c>
      <c r="B222">
        <v>220</v>
      </c>
      <c r="C222" s="4">
        <v>22519</v>
      </c>
      <c r="D222">
        <f t="shared" si="15"/>
        <v>26053.274297245272</v>
      </c>
      <c r="E222">
        <f t="shared" si="16"/>
        <v>25887.33452270924</v>
      </c>
      <c r="F222">
        <f t="shared" si="17"/>
        <v>-3368.3345227092395</v>
      </c>
      <c r="G222">
        <f t="shared" si="18"/>
        <v>-10826.469849778759</v>
      </c>
      <c r="H222">
        <f t="shared" si="19"/>
        <v>-372.99374909744853</v>
      </c>
      <c r="J222">
        <v>198</v>
      </c>
      <c r="K222">
        <v>22402.599257452614</v>
      </c>
      <c r="L222">
        <v>-3155.5992574526135</v>
      </c>
    </row>
    <row r="223" spans="1:12" x14ac:dyDescent="0.2">
      <c r="A223" s="4">
        <v>5</v>
      </c>
      <c r="B223">
        <v>221</v>
      </c>
      <c r="C223" s="4">
        <v>22779</v>
      </c>
      <c r="D223">
        <f t="shared" si="15"/>
        <v>26219.214071781298</v>
      </c>
      <c r="E223">
        <f t="shared" si="16"/>
        <v>26053.274297245272</v>
      </c>
      <c r="F223">
        <f t="shared" si="17"/>
        <v>-3274.2742972452725</v>
      </c>
      <c r="G223">
        <f t="shared" si="18"/>
        <v>-10811.420213704525</v>
      </c>
      <c r="H223">
        <f t="shared" si="19"/>
        <v>-357.94411302321379</v>
      </c>
      <c r="J223">
        <v>199</v>
      </c>
      <c r="K223">
        <v>22568.539031988646</v>
      </c>
      <c r="L223">
        <v>-3696.5390319886465</v>
      </c>
    </row>
    <row r="224" spans="1:12" x14ac:dyDescent="0.2">
      <c r="A224" s="4">
        <v>6</v>
      </c>
      <c r="B224">
        <v>222</v>
      </c>
      <c r="C224" s="4">
        <v>24137</v>
      </c>
      <c r="D224">
        <f t="shared" si="15"/>
        <v>26385.153846317331</v>
      </c>
      <c r="E224">
        <f t="shared" si="16"/>
        <v>26219.214071781298</v>
      </c>
      <c r="F224">
        <f t="shared" si="17"/>
        <v>-2082.2140717812981</v>
      </c>
      <c r="G224">
        <f t="shared" si="18"/>
        <v>-10620.690577630288</v>
      </c>
      <c r="H224">
        <f t="shared" si="19"/>
        <v>-167.21447694897785</v>
      </c>
      <c r="J224">
        <v>200</v>
      </c>
      <c r="K224">
        <v>22734.478806524672</v>
      </c>
      <c r="L224">
        <v>-4399.4788065246721</v>
      </c>
    </row>
    <row r="225" spans="1:12" x14ac:dyDescent="0.2">
      <c r="A225" s="4">
        <v>7</v>
      </c>
      <c r="B225">
        <v>223</v>
      </c>
      <c r="C225" s="4">
        <v>23598</v>
      </c>
      <c r="D225">
        <f t="shared" si="15"/>
        <v>26551.093620853364</v>
      </c>
      <c r="E225">
        <f t="shared" si="16"/>
        <v>26385.153846317331</v>
      </c>
      <c r="F225">
        <f t="shared" si="17"/>
        <v>-2787.153846317331</v>
      </c>
      <c r="G225">
        <f t="shared" si="18"/>
        <v>-10733.480941556054</v>
      </c>
      <c r="H225">
        <f t="shared" si="19"/>
        <v>-280.00484087474314</v>
      </c>
      <c r="J225">
        <v>201</v>
      </c>
      <c r="K225">
        <v>22900.418581060705</v>
      </c>
      <c r="L225">
        <v>-4062.418581060705</v>
      </c>
    </row>
    <row r="226" spans="1:12" x14ac:dyDescent="0.2">
      <c r="A226" s="4">
        <v>8</v>
      </c>
      <c r="B226">
        <v>224</v>
      </c>
      <c r="C226" s="4">
        <v>23051</v>
      </c>
      <c r="D226">
        <f t="shared" si="15"/>
        <v>26717.03339538939</v>
      </c>
      <c r="E226">
        <f t="shared" si="16"/>
        <v>26551.093620853364</v>
      </c>
      <c r="F226">
        <f t="shared" si="17"/>
        <v>-3500.093620853364</v>
      </c>
      <c r="G226">
        <f t="shared" si="18"/>
        <v>-10847.551305481818</v>
      </c>
      <c r="H226">
        <f t="shared" si="19"/>
        <v>-394.0752048005084</v>
      </c>
      <c r="J226">
        <v>202</v>
      </c>
      <c r="K226">
        <v>23066.358355596731</v>
      </c>
      <c r="L226">
        <v>-4268.3583555967307</v>
      </c>
    </row>
    <row r="227" spans="1:12" x14ac:dyDescent="0.2">
      <c r="A227" s="4">
        <v>9</v>
      </c>
      <c r="B227">
        <v>225</v>
      </c>
      <c r="C227" s="4">
        <v>23468</v>
      </c>
      <c r="D227">
        <f t="shared" si="15"/>
        <v>26882.973169925423</v>
      </c>
      <c r="E227">
        <f t="shared" si="16"/>
        <v>26717.03339538939</v>
      </c>
      <c r="F227">
        <f t="shared" si="17"/>
        <v>-3249.0333953893896</v>
      </c>
      <c r="G227">
        <f t="shared" si="18"/>
        <v>-10807.381669407583</v>
      </c>
      <c r="H227">
        <f t="shared" si="19"/>
        <v>-353.90556872627252</v>
      </c>
      <c r="J227">
        <v>203</v>
      </c>
      <c r="K227">
        <v>23232.298130132764</v>
      </c>
      <c r="L227">
        <v>-4017.2981301327636</v>
      </c>
    </row>
    <row r="228" spans="1:12" x14ac:dyDescent="0.2">
      <c r="A228" s="4">
        <v>10</v>
      </c>
      <c r="B228">
        <v>226</v>
      </c>
      <c r="C228" s="4">
        <v>23602</v>
      </c>
      <c r="D228">
        <f t="shared" si="15"/>
        <v>27048.912944461448</v>
      </c>
      <c r="E228">
        <f t="shared" si="16"/>
        <v>26882.973169925423</v>
      </c>
      <c r="F228">
        <f t="shared" si="17"/>
        <v>-3280.9731699254226</v>
      </c>
      <c r="G228">
        <f t="shared" si="18"/>
        <v>-10812.492033333348</v>
      </c>
      <c r="H228">
        <f t="shared" si="19"/>
        <v>-359.01593265203775</v>
      </c>
      <c r="J228">
        <v>204</v>
      </c>
      <c r="K228">
        <v>23398.237904668797</v>
      </c>
      <c r="L228">
        <v>428.76209533120345</v>
      </c>
    </row>
    <row r="229" spans="1:12" x14ac:dyDescent="0.2">
      <c r="A229" s="4">
        <v>11</v>
      </c>
      <c r="B229">
        <v>227</v>
      </c>
      <c r="C229" s="4">
        <v>24296</v>
      </c>
      <c r="D229">
        <f t="shared" si="15"/>
        <v>27214.852718997481</v>
      </c>
      <c r="E229">
        <f t="shared" si="16"/>
        <v>27048.912944461448</v>
      </c>
      <c r="F229">
        <f t="shared" si="17"/>
        <v>-2752.9129444614482</v>
      </c>
      <c r="G229">
        <f t="shared" si="18"/>
        <v>-10728.002397259112</v>
      </c>
      <c r="H229">
        <f t="shared" si="19"/>
        <v>-274.52629657780187</v>
      </c>
      <c r="J229">
        <v>205</v>
      </c>
      <c r="K229">
        <v>23564.177679204822</v>
      </c>
      <c r="L229">
        <v>-4626.1776792048222</v>
      </c>
    </row>
    <row r="230" spans="1:12" x14ac:dyDescent="0.2">
      <c r="A230" s="4">
        <v>12</v>
      </c>
      <c r="B230">
        <v>228</v>
      </c>
      <c r="C230" s="4">
        <v>32809</v>
      </c>
      <c r="D230">
        <f t="shared" si="15"/>
        <v>27380.792493533514</v>
      </c>
      <c r="E230">
        <f t="shared" si="16"/>
        <v>27214.852718997481</v>
      </c>
      <c r="F230">
        <f t="shared" si="17"/>
        <v>5594.1472810025189</v>
      </c>
      <c r="G230">
        <f t="shared" si="18"/>
        <v>-9392.4727611848775</v>
      </c>
      <c r="H230">
        <f t="shared" si="19"/>
        <v>1061.003339496433</v>
      </c>
      <c r="J230">
        <v>206</v>
      </c>
      <c r="K230">
        <v>23730.117453740855</v>
      </c>
      <c r="L230">
        <v>-4713.1174537408551</v>
      </c>
    </row>
    <row r="231" spans="1:12" x14ac:dyDescent="0.2">
      <c r="A231" s="4" t="s">
        <v>15</v>
      </c>
      <c r="B231">
        <v>229</v>
      </c>
      <c r="C231" s="4">
        <v>23746</v>
      </c>
      <c r="D231">
        <f t="shared" si="15"/>
        <v>27546.73226806954</v>
      </c>
      <c r="E231">
        <f t="shared" si="16"/>
        <v>27380.792493533514</v>
      </c>
      <c r="F231">
        <f t="shared" si="17"/>
        <v>-3634.7924935335141</v>
      </c>
      <c r="G231">
        <f t="shared" si="18"/>
        <v>-10869.103125110643</v>
      </c>
      <c r="H231">
        <f t="shared" si="19"/>
        <v>-415.62702442933249</v>
      </c>
      <c r="J231">
        <v>207</v>
      </c>
      <c r="K231">
        <v>23896.057228276881</v>
      </c>
      <c r="L231">
        <v>-3307.0572282768808</v>
      </c>
    </row>
    <row r="232" spans="1:12" x14ac:dyDescent="0.2">
      <c r="A232" s="4">
        <v>2</v>
      </c>
      <c r="B232">
        <v>230</v>
      </c>
      <c r="C232" s="4">
        <v>24036</v>
      </c>
      <c r="D232">
        <f t="shared" si="15"/>
        <v>27712.672042605573</v>
      </c>
      <c r="E232">
        <f t="shared" si="16"/>
        <v>27546.73226806954</v>
      </c>
      <c r="F232">
        <f t="shared" si="17"/>
        <v>-3510.7322680695397</v>
      </c>
      <c r="G232">
        <f t="shared" si="18"/>
        <v>-10849.253489036408</v>
      </c>
      <c r="H232">
        <f t="shared" si="19"/>
        <v>-395.77738835509655</v>
      </c>
      <c r="J232">
        <v>208</v>
      </c>
      <c r="K232">
        <v>24061.997002812914</v>
      </c>
      <c r="L232">
        <v>-3703.9970028129137</v>
      </c>
    </row>
    <row r="233" spans="1:12" x14ac:dyDescent="0.2">
      <c r="A233" s="4">
        <v>3</v>
      </c>
      <c r="B233">
        <v>231</v>
      </c>
      <c r="C233" s="4">
        <v>25487</v>
      </c>
      <c r="D233">
        <f t="shared" si="15"/>
        <v>27878.611817141598</v>
      </c>
      <c r="E233">
        <f t="shared" si="16"/>
        <v>27712.672042605573</v>
      </c>
      <c r="F233">
        <f t="shared" si="17"/>
        <v>-2225.6720426055726</v>
      </c>
      <c r="G233">
        <f t="shared" si="18"/>
        <v>-10643.643852962172</v>
      </c>
      <c r="H233">
        <f t="shared" si="19"/>
        <v>-190.16775228086175</v>
      </c>
      <c r="J233">
        <v>209</v>
      </c>
      <c r="K233">
        <v>24227.936777348939</v>
      </c>
      <c r="L233">
        <v>-3948.9367773489394</v>
      </c>
    </row>
    <row r="234" spans="1:12" x14ac:dyDescent="0.2">
      <c r="A234" s="4">
        <v>4</v>
      </c>
      <c r="B234">
        <v>232</v>
      </c>
      <c r="C234" s="4">
        <v>25800</v>
      </c>
      <c r="D234">
        <f t="shared" si="15"/>
        <v>28044.551591677631</v>
      </c>
      <c r="E234">
        <f t="shared" si="16"/>
        <v>27878.611817141598</v>
      </c>
      <c r="F234">
        <f t="shared" si="17"/>
        <v>-2078.6118171415983</v>
      </c>
      <c r="G234">
        <f t="shared" si="18"/>
        <v>-10620.114216887936</v>
      </c>
      <c r="H234">
        <f t="shared" si="19"/>
        <v>-166.63811620662585</v>
      </c>
      <c r="J234">
        <v>210</v>
      </c>
      <c r="K234">
        <v>24393.876551884972</v>
      </c>
      <c r="L234">
        <v>-2598.8765518849723</v>
      </c>
    </row>
    <row r="235" spans="1:12" x14ac:dyDescent="0.2">
      <c r="A235" s="4">
        <v>5</v>
      </c>
      <c r="B235">
        <v>233</v>
      </c>
      <c r="C235" s="4">
        <v>26385</v>
      </c>
      <c r="D235">
        <f t="shared" si="15"/>
        <v>28210.491366213664</v>
      </c>
      <c r="E235">
        <f t="shared" si="16"/>
        <v>28044.551591677631</v>
      </c>
      <c r="F235">
        <f t="shared" si="17"/>
        <v>-1659.5515916776312</v>
      </c>
      <c r="G235">
        <f t="shared" si="18"/>
        <v>-10553.064580813701</v>
      </c>
      <c r="H235">
        <f t="shared" si="19"/>
        <v>-99.588480132391112</v>
      </c>
      <c r="J235">
        <v>211</v>
      </c>
      <c r="K235">
        <v>24559.816326421005</v>
      </c>
      <c r="L235">
        <v>-3234.8163264210052</v>
      </c>
    </row>
    <row r="236" spans="1:12" x14ac:dyDescent="0.2">
      <c r="A236" s="4">
        <v>6</v>
      </c>
      <c r="B236">
        <v>234</v>
      </c>
      <c r="C236" s="4">
        <v>27494</v>
      </c>
      <c r="D236">
        <f t="shared" si="15"/>
        <v>28376.43114074969</v>
      </c>
      <c r="E236">
        <f t="shared" si="16"/>
        <v>28210.491366213664</v>
      </c>
      <c r="F236">
        <f t="shared" si="17"/>
        <v>-716.49136621366415</v>
      </c>
      <c r="G236">
        <f t="shared" si="18"/>
        <v>-10402.174944739467</v>
      </c>
      <c r="H236">
        <f t="shared" si="19"/>
        <v>51.301155941843632</v>
      </c>
      <c r="J236">
        <v>212</v>
      </c>
      <c r="K236">
        <v>24725.756100957031</v>
      </c>
      <c r="L236">
        <v>-3972.7561009570309</v>
      </c>
    </row>
    <row r="237" spans="1:12" x14ac:dyDescent="0.2">
      <c r="A237" s="4">
        <v>7</v>
      </c>
      <c r="B237">
        <v>235</v>
      </c>
      <c r="C237" s="4">
        <v>26684</v>
      </c>
      <c r="D237">
        <f t="shared" si="15"/>
        <v>28542.370915285723</v>
      </c>
      <c r="E237">
        <f t="shared" si="16"/>
        <v>28376.43114074969</v>
      </c>
      <c r="F237">
        <f t="shared" si="17"/>
        <v>-1692.4311407496898</v>
      </c>
      <c r="G237">
        <f t="shared" si="18"/>
        <v>-10558.325308665231</v>
      </c>
      <c r="H237">
        <f t="shared" si="19"/>
        <v>-104.84920798392051</v>
      </c>
      <c r="J237">
        <v>213</v>
      </c>
      <c r="K237">
        <v>24891.695875493064</v>
      </c>
      <c r="L237">
        <v>-3892.6958754930638</v>
      </c>
    </row>
    <row r="238" spans="1:12" x14ac:dyDescent="0.2">
      <c r="A238" s="4">
        <v>8</v>
      </c>
      <c r="B238">
        <v>236</v>
      </c>
      <c r="C238" s="4">
        <v>25718</v>
      </c>
      <c r="D238">
        <f t="shared" si="15"/>
        <v>28708.310689821748</v>
      </c>
      <c r="E238">
        <f t="shared" si="16"/>
        <v>28542.370915285723</v>
      </c>
      <c r="F238">
        <f t="shared" si="17"/>
        <v>-2824.3709152857227</v>
      </c>
      <c r="G238">
        <f t="shared" si="18"/>
        <v>-10739.435672590997</v>
      </c>
      <c r="H238">
        <f t="shared" si="19"/>
        <v>-285.95957190968579</v>
      </c>
      <c r="J238">
        <v>214</v>
      </c>
      <c r="K238">
        <v>25057.635650029089</v>
      </c>
      <c r="L238">
        <v>-4087.6356500290894</v>
      </c>
    </row>
    <row r="239" spans="1:12" x14ac:dyDescent="0.2">
      <c r="A239" s="4">
        <v>9</v>
      </c>
      <c r="B239">
        <v>237</v>
      </c>
      <c r="C239" s="4">
        <v>25996</v>
      </c>
      <c r="D239">
        <f t="shared" si="15"/>
        <v>28874.250464357781</v>
      </c>
      <c r="E239">
        <f t="shared" si="16"/>
        <v>28708.310689821748</v>
      </c>
      <c r="F239">
        <f t="shared" si="17"/>
        <v>-2712.3106898217484</v>
      </c>
      <c r="G239">
        <f t="shared" si="18"/>
        <v>-10721.506036516761</v>
      </c>
      <c r="H239">
        <f t="shared" si="19"/>
        <v>-268.02993583544992</v>
      </c>
      <c r="J239">
        <v>215</v>
      </c>
      <c r="K239">
        <v>25223.575424565122</v>
      </c>
      <c r="L239">
        <v>-3737.5754245651224</v>
      </c>
    </row>
    <row r="240" spans="1:12" x14ac:dyDescent="0.2">
      <c r="A240" s="4">
        <v>10</v>
      </c>
      <c r="B240">
        <v>238</v>
      </c>
      <c r="C240" s="4">
        <v>26803</v>
      </c>
      <c r="D240">
        <f t="shared" si="15"/>
        <v>29040.190238893807</v>
      </c>
      <c r="E240">
        <f t="shared" si="16"/>
        <v>28874.250464357781</v>
      </c>
      <c r="F240">
        <f t="shared" si="17"/>
        <v>-2071.2504643577813</v>
      </c>
      <c r="G240">
        <f t="shared" si="18"/>
        <v>-10618.936400442526</v>
      </c>
      <c r="H240">
        <f t="shared" si="19"/>
        <v>-165.46029976121514</v>
      </c>
      <c r="J240">
        <v>216</v>
      </c>
      <c r="K240">
        <v>25389.515199101155</v>
      </c>
      <c r="L240">
        <v>2637.4848008988447</v>
      </c>
    </row>
    <row r="241" spans="1:12" x14ac:dyDescent="0.2">
      <c r="A241" s="4">
        <v>11</v>
      </c>
      <c r="B241">
        <v>239</v>
      </c>
      <c r="C241" s="4">
        <v>27448</v>
      </c>
      <c r="D241">
        <f t="shared" si="15"/>
        <v>29206.13001342984</v>
      </c>
      <c r="E241">
        <f t="shared" si="16"/>
        <v>29040.190238893807</v>
      </c>
      <c r="F241">
        <f t="shared" si="17"/>
        <v>-1592.190238893807</v>
      </c>
      <c r="G241">
        <f t="shared" si="18"/>
        <v>-10542.286764368289</v>
      </c>
      <c r="H241">
        <f t="shared" si="19"/>
        <v>-88.81066368697924</v>
      </c>
      <c r="J241">
        <v>217</v>
      </c>
      <c r="K241">
        <v>25555.454973637181</v>
      </c>
      <c r="L241">
        <v>-4886.454973637181</v>
      </c>
    </row>
    <row r="242" spans="1:12" x14ac:dyDescent="0.2">
      <c r="A242" s="4">
        <v>12</v>
      </c>
      <c r="B242">
        <v>240</v>
      </c>
      <c r="C242" s="4">
        <v>36450</v>
      </c>
      <c r="D242">
        <f t="shared" si="15"/>
        <v>29372.069787965873</v>
      </c>
      <c r="E242">
        <f t="shared" si="16"/>
        <v>29206.13001342984</v>
      </c>
      <c r="F242">
        <f t="shared" si="17"/>
        <v>7243.8699865701601</v>
      </c>
      <c r="G242">
        <f t="shared" si="18"/>
        <v>-9128.5171282940537</v>
      </c>
      <c r="H242">
        <f t="shared" si="19"/>
        <v>1324.9589723872559</v>
      </c>
      <c r="J242">
        <v>218</v>
      </c>
      <c r="K242">
        <v>25721.394748173214</v>
      </c>
      <c r="L242">
        <v>-5041.3947481732139</v>
      </c>
    </row>
    <row r="243" spans="1:12" x14ac:dyDescent="0.2">
      <c r="A243" s="4" t="s">
        <v>14</v>
      </c>
      <c r="B243">
        <v>241</v>
      </c>
      <c r="C243" s="4">
        <v>26840</v>
      </c>
      <c r="D243">
        <f t="shared" si="15"/>
        <v>29538.009562501898</v>
      </c>
      <c r="E243">
        <f t="shared" si="16"/>
        <v>29372.069787965873</v>
      </c>
      <c r="F243">
        <f t="shared" si="17"/>
        <v>-2532.0697879658728</v>
      </c>
      <c r="G243">
        <f t="shared" si="18"/>
        <v>-10692.66749221982</v>
      </c>
      <c r="H243">
        <f t="shared" si="19"/>
        <v>-239.19139153850983</v>
      </c>
      <c r="J243">
        <v>219</v>
      </c>
      <c r="K243">
        <v>25887.33452270924</v>
      </c>
      <c r="L243">
        <v>-3214.3345227092395</v>
      </c>
    </row>
    <row r="244" spans="1:12" x14ac:dyDescent="0.2">
      <c r="A244" s="4">
        <v>2</v>
      </c>
      <c r="B244">
        <v>242</v>
      </c>
      <c r="C244" s="4">
        <v>26620</v>
      </c>
      <c r="D244">
        <f t="shared" si="15"/>
        <v>29703.949337037931</v>
      </c>
      <c r="E244">
        <f t="shared" si="16"/>
        <v>29538.009562501898</v>
      </c>
      <c r="F244">
        <f t="shared" si="17"/>
        <v>-2918.0095625018985</v>
      </c>
      <c r="G244">
        <f t="shared" si="18"/>
        <v>-10754.417856145585</v>
      </c>
      <c r="H244">
        <f t="shared" si="19"/>
        <v>-300.94175546427391</v>
      </c>
      <c r="J244">
        <v>220</v>
      </c>
      <c r="K244">
        <v>26053.274297245272</v>
      </c>
      <c r="L244">
        <v>-3534.2742972452725</v>
      </c>
    </row>
    <row r="245" spans="1:12" x14ac:dyDescent="0.2">
      <c r="A245" s="4">
        <v>3</v>
      </c>
      <c r="B245">
        <v>243</v>
      </c>
      <c r="C245" s="4">
        <v>28693</v>
      </c>
      <c r="D245">
        <f t="shared" si="15"/>
        <v>29869.889111573957</v>
      </c>
      <c r="E245">
        <f t="shared" si="16"/>
        <v>29703.949337037931</v>
      </c>
      <c r="F245">
        <f t="shared" si="17"/>
        <v>-1010.9493370379314</v>
      </c>
      <c r="G245">
        <f t="shared" si="18"/>
        <v>-10449.28822007135</v>
      </c>
      <c r="H245">
        <f t="shared" si="19"/>
        <v>4.187880609960871</v>
      </c>
      <c r="J245">
        <v>221</v>
      </c>
      <c r="K245">
        <v>26219.214071781298</v>
      </c>
      <c r="L245">
        <v>-3440.2140717812981</v>
      </c>
    </row>
    <row r="246" spans="1:12" x14ac:dyDescent="0.2">
      <c r="A246" s="4">
        <v>4</v>
      </c>
      <c r="B246">
        <v>244</v>
      </c>
      <c r="C246" s="4">
        <v>30026</v>
      </c>
      <c r="D246">
        <f t="shared" si="15"/>
        <v>30035.82888610999</v>
      </c>
      <c r="E246">
        <f t="shared" si="16"/>
        <v>29869.889111573957</v>
      </c>
      <c r="F246">
        <f t="shared" si="17"/>
        <v>156.11088842604295</v>
      </c>
      <c r="G246">
        <f t="shared" si="18"/>
        <v>-10262.558583997114</v>
      </c>
      <c r="H246">
        <f t="shared" si="19"/>
        <v>190.91751668419678</v>
      </c>
      <c r="J246">
        <v>222</v>
      </c>
      <c r="K246">
        <v>26385.153846317331</v>
      </c>
      <c r="L246">
        <v>-2248.153846317331</v>
      </c>
    </row>
    <row r="247" spans="1:12" x14ac:dyDescent="0.2">
      <c r="A247" s="4">
        <v>5</v>
      </c>
      <c r="B247">
        <v>245</v>
      </c>
      <c r="C247" s="4">
        <v>29723</v>
      </c>
      <c r="D247">
        <f t="shared" si="15"/>
        <v>30201.768660646023</v>
      </c>
      <c r="E247">
        <f t="shared" si="16"/>
        <v>30035.82888610999</v>
      </c>
      <c r="F247">
        <f t="shared" si="17"/>
        <v>-312.82888610998998</v>
      </c>
      <c r="G247">
        <f t="shared" si="18"/>
        <v>-10337.588947922879</v>
      </c>
      <c r="H247">
        <f t="shared" si="19"/>
        <v>115.88715275843151</v>
      </c>
      <c r="J247">
        <v>223</v>
      </c>
      <c r="K247">
        <v>26551.093620853364</v>
      </c>
      <c r="L247">
        <v>-2953.093620853364</v>
      </c>
    </row>
    <row r="248" spans="1:12" x14ac:dyDescent="0.2">
      <c r="A248" s="4">
        <v>6</v>
      </c>
      <c r="B248">
        <v>246</v>
      </c>
      <c r="C248" s="4">
        <v>30986</v>
      </c>
      <c r="D248">
        <f t="shared" si="15"/>
        <v>30367.708435182049</v>
      </c>
      <c r="E248">
        <f t="shared" si="16"/>
        <v>30201.768660646023</v>
      </c>
      <c r="F248">
        <f t="shared" si="17"/>
        <v>784.23133935397709</v>
      </c>
      <c r="G248">
        <f t="shared" si="18"/>
        <v>-10162.059311848643</v>
      </c>
      <c r="H248">
        <f t="shared" si="19"/>
        <v>291.41678883266627</v>
      </c>
      <c r="J248">
        <v>224</v>
      </c>
      <c r="K248">
        <v>26717.03339538939</v>
      </c>
      <c r="L248">
        <v>-3666.0333953893896</v>
      </c>
    </row>
    <row r="249" spans="1:12" x14ac:dyDescent="0.2">
      <c r="A249" s="4">
        <v>7</v>
      </c>
      <c r="B249">
        <v>247</v>
      </c>
      <c r="C249" s="4">
        <v>30229</v>
      </c>
      <c r="D249">
        <f t="shared" si="15"/>
        <v>30533.648209718081</v>
      </c>
      <c r="E249">
        <f t="shared" si="16"/>
        <v>30367.708435182049</v>
      </c>
      <c r="F249">
        <f t="shared" si="17"/>
        <v>-138.70843518204856</v>
      </c>
      <c r="G249">
        <f t="shared" si="18"/>
        <v>-10309.729675774408</v>
      </c>
      <c r="H249">
        <f t="shared" si="19"/>
        <v>143.74642490690215</v>
      </c>
      <c r="J249">
        <v>225</v>
      </c>
      <c r="K249">
        <v>26882.973169925423</v>
      </c>
      <c r="L249">
        <v>-3414.9731699254226</v>
      </c>
    </row>
    <row r="250" spans="1:12" x14ac:dyDescent="0.2">
      <c r="A250" s="4">
        <v>8</v>
      </c>
      <c r="B250">
        <v>248</v>
      </c>
      <c r="C250" s="4">
        <v>29226</v>
      </c>
      <c r="D250">
        <f t="shared" si="15"/>
        <v>30699.587984254107</v>
      </c>
      <c r="E250">
        <f t="shared" si="16"/>
        <v>30533.648209718081</v>
      </c>
      <c r="F250">
        <f t="shared" si="17"/>
        <v>-1307.6482097180815</v>
      </c>
      <c r="G250">
        <f t="shared" si="18"/>
        <v>-10496.760039700173</v>
      </c>
      <c r="H250">
        <f t="shared" si="19"/>
        <v>-43.283939018863151</v>
      </c>
      <c r="J250">
        <v>226</v>
      </c>
      <c r="K250">
        <v>27048.912944461448</v>
      </c>
      <c r="L250">
        <v>-3446.9129444614482</v>
      </c>
    </row>
    <row r="251" spans="1:12" x14ac:dyDescent="0.2">
      <c r="A251" s="4">
        <v>9</v>
      </c>
      <c r="B251">
        <v>249</v>
      </c>
      <c r="C251" s="4">
        <v>29346</v>
      </c>
      <c r="D251">
        <f t="shared" si="15"/>
        <v>30865.52775879014</v>
      </c>
      <c r="E251">
        <f t="shared" si="16"/>
        <v>30699.587984254107</v>
      </c>
      <c r="F251">
        <f t="shared" si="17"/>
        <v>-1353.5879842541071</v>
      </c>
      <c r="G251">
        <f t="shared" si="18"/>
        <v>-10504.110403625937</v>
      </c>
      <c r="H251">
        <f t="shared" si="19"/>
        <v>-50.634302944627279</v>
      </c>
      <c r="J251">
        <v>227</v>
      </c>
      <c r="K251">
        <v>27214.852718997481</v>
      </c>
      <c r="L251">
        <v>-2918.8527189974811</v>
      </c>
    </row>
    <row r="252" spans="1:12" x14ac:dyDescent="0.2">
      <c r="A252" s="4">
        <v>10</v>
      </c>
      <c r="B252">
        <v>250</v>
      </c>
      <c r="C252" s="4">
        <v>30069</v>
      </c>
      <c r="D252">
        <f t="shared" si="15"/>
        <v>31031.467533326166</v>
      </c>
      <c r="E252">
        <f t="shared" si="16"/>
        <v>30865.52775879014</v>
      </c>
      <c r="F252">
        <f t="shared" si="17"/>
        <v>-796.52775879014007</v>
      </c>
      <c r="G252">
        <f t="shared" si="18"/>
        <v>-10414.980767551702</v>
      </c>
      <c r="H252">
        <f t="shared" si="19"/>
        <v>38.495333129607474</v>
      </c>
      <c r="J252">
        <v>228</v>
      </c>
      <c r="K252">
        <v>27380.792493533514</v>
      </c>
      <c r="L252">
        <v>5428.2075064664859</v>
      </c>
    </row>
    <row r="253" spans="1:12" x14ac:dyDescent="0.2">
      <c r="A253" s="4">
        <v>11</v>
      </c>
      <c r="B253">
        <v>251</v>
      </c>
      <c r="C253" s="4">
        <v>30290</v>
      </c>
      <c r="D253">
        <f t="shared" si="15"/>
        <v>31197.407307862199</v>
      </c>
      <c r="E253">
        <f t="shared" si="16"/>
        <v>31031.467533326166</v>
      </c>
      <c r="F253">
        <f t="shared" si="17"/>
        <v>-741.46753332616572</v>
      </c>
      <c r="G253">
        <f t="shared" si="18"/>
        <v>-10406.171131477467</v>
      </c>
      <c r="H253">
        <f t="shared" si="19"/>
        <v>47.30496920384337</v>
      </c>
      <c r="J253">
        <v>229</v>
      </c>
      <c r="K253">
        <v>27546.73226806954</v>
      </c>
      <c r="L253">
        <v>-3800.7322680695397</v>
      </c>
    </row>
    <row r="254" spans="1:12" x14ac:dyDescent="0.2">
      <c r="A254" s="4">
        <v>12</v>
      </c>
      <c r="B254">
        <v>252</v>
      </c>
      <c r="C254" s="4">
        <v>39648</v>
      </c>
      <c r="D254">
        <f t="shared" si="15"/>
        <v>31363.347082398232</v>
      </c>
      <c r="E254">
        <f t="shared" si="16"/>
        <v>31197.407307862199</v>
      </c>
      <c r="F254">
        <f t="shared" si="17"/>
        <v>8450.5926921378014</v>
      </c>
      <c r="G254">
        <f t="shared" si="18"/>
        <v>-8935.4414954032327</v>
      </c>
      <c r="H254">
        <f t="shared" si="19"/>
        <v>1518.0346052780785</v>
      </c>
      <c r="J254">
        <v>230</v>
      </c>
      <c r="K254">
        <v>27712.672042605573</v>
      </c>
      <c r="L254">
        <v>-3676.6720426055726</v>
      </c>
    </row>
    <row r="255" spans="1:12" x14ac:dyDescent="0.2">
      <c r="A255" s="4" t="s">
        <v>13</v>
      </c>
      <c r="B255">
        <v>253</v>
      </c>
      <c r="C255" s="4">
        <v>29535</v>
      </c>
      <c r="D255">
        <f t="shared" si="15"/>
        <v>31529.286856934257</v>
      </c>
      <c r="E255">
        <f t="shared" si="16"/>
        <v>31363.347082398232</v>
      </c>
      <c r="F255">
        <f t="shared" si="17"/>
        <v>-1828.3470823982316</v>
      </c>
      <c r="G255">
        <f t="shared" si="18"/>
        <v>-10580.071859328997</v>
      </c>
      <c r="H255">
        <f t="shared" si="19"/>
        <v>-126.59575864768721</v>
      </c>
      <c r="J255">
        <v>231</v>
      </c>
      <c r="K255">
        <v>27878.611817141598</v>
      </c>
      <c r="L255">
        <v>-2391.6118171415983</v>
      </c>
    </row>
    <row r="256" spans="1:12" x14ac:dyDescent="0.2">
      <c r="A256" s="4">
        <v>2</v>
      </c>
      <c r="B256">
        <v>254</v>
      </c>
      <c r="C256" s="4">
        <v>29255</v>
      </c>
      <c r="D256">
        <f t="shared" si="15"/>
        <v>31695.22663147029</v>
      </c>
      <c r="E256">
        <f t="shared" si="16"/>
        <v>31529.286856934257</v>
      </c>
      <c r="F256">
        <f t="shared" si="17"/>
        <v>-2274.2868569342572</v>
      </c>
      <c r="G256">
        <f t="shared" si="18"/>
        <v>-10651.422223254762</v>
      </c>
      <c r="H256">
        <f t="shared" si="19"/>
        <v>-197.94612257345131</v>
      </c>
      <c r="J256">
        <v>232</v>
      </c>
      <c r="K256">
        <v>28044.551591677631</v>
      </c>
      <c r="L256">
        <v>-2244.5515916776312</v>
      </c>
    </row>
    <row r="257" spans="1:12" x14ac:dyDescent="0.2">
      <c r="A257" s="4">
        <v>3</v>
      </c>
      <c r="B257">
        <v>255</v>
      </c>
      <c r="C257" s="4">
        <v>31486</v>
      </c>
      <c r="D257">
        <f t="shared" si="15"/>
        <v>31861.166406006316</v>
      </c>
      <c r="E257">
        <f t="shared" si="16"/>
        <v>31695.22663147029</v>
      </c>
      <c r="F257">
        <f t="shared" si="17"/>
        <v>-209.22663147029016</v>
      </c>
      <c r="G257">
        <f t="shared" si="18"/>
        <v>-10321.012587180527</v>
      </c>
      <c r="H257">
        <f t="shared" si="19"/>
        <v>132.46351350078348</v>
      </c>
      <c r="J257">
        <v>233</v>
      </c>
      <c r="K257">
        <v>28210.491366213664</v>
      </c>
      <c r="L257">
        <v>-1825.4913662136642</v>
      </c>
    </row>
    <row r="258" spans="1:12" x14ac:dyDescent="0.2">
      <c r="A258" s="4">
        <v>4</v>
      </c>
      <c r="B258">
        <v>256</v>
      </c>
      <c r="C258" s="4">
        <v>32947</v>
      </c>
      <c r="D258">
        <f t="shared" si="15"/>
        <v>32027.106180542349</v>
      </c>
      <c r="E258">
        <f t="shared" si="16"/>
        <v>31861.166406006316</v>
      </c>
      <c r="F258">
        <f t="shared" si="17"/>
        <v>1085.8335939936842</v>
      </c>
      <c r="G258">
        <f t="shared" si="18"/>
        <v>-10113.80295110629</v>
      </c>
      <c r="H258">
        <f t="shared" si="19"/>
        <v>339.67314957501941</v>
      </c>
      <c r="J258">
        <v>234</v>
      </c>
      <c r="K258">
        <v>28376.43114074969</v>
      </c>
      <c r="L258">
        <v>-882.4311407496898</v>
      </c>
    </row>
    <row r="259" spans="1:12" x14ac:dyDescent="0.2">
      <c r="A259" s="4">
        <v>5</v>
      </c>
      <c r="B259">
        <v>257</v>
      </c>
      <c r="C259" s="4">
        <v>32272</v>
      </c>
      <c r="D259">
        <f t="shared" si="15"/>
        <v>32193.045955078382</v>
      </c>
      <c r="E259">
        <f t="shared" si="16"/>
        <v>32027.106180542349</v>
      </c>
      <c r="F259">
        <f t="shared" si="17"/>
        <v>244.89381945765126</v>
      </c>
      <c r="G259">
        <f t="shared" si="18"/>
        <v>-10248.353315032056</v>
      </c>
      <c r="H259">
        <f t="shared" si="19"/>
        <v>205.12278564925413</v>
      </c>
      <c r="J259">
        <v>235</v>
      </c>
      <c r="K259">
        <v>28542.370915285723</v>
      </c>
      <c r="L259">
        <v>-1858.3709152857227</v>
      </c>
    </row>
    <row r="260" spans="1:12" x14ac:dyDescent="0.2">
      <c r="A260" s="4">
        <v>6</v>
      </c>
      <c r="B260">
        <v>258</v>
      </c>
      <c r="C260" s="4">
        <v>33726</v>
      </c>
      <c r="D260">
        <f t="shared" ref="D260:D323" si="20">B260*$K$18 +$K$17</f>
        <v>32358.985729614407</v>
      </c>
      <c r="E260">
        <f t="shared" si="16"/>
        <v>32193.045955078382</v>
      </c>
      <c r="F260">
        <f t="shared" si="17"/>
        <v>1532.9540449216183</v>
      </c>
      <c r="G260">
        <f t="shared" si="18"/>
        <v>-10042.263678957821</v>
      </c>
      <c r="H260">
        <f t="shared" si="19"/>
        <v>411.21242172348889</v>
      </c>
      <c r="J260">
        <v>236</v>
      </c>
      <c r="K260">
        <v>28708.310689821748</v>
      </c>
      <c r="L260">
        <v>-2990.3106898217484</v>
      </c>
    </row>
    <row r="261" spans="1:12" x14ac:dyDescent="0.2">
      <c r="A261" s="4">
        <v>7</v>
      </c>
      <c r="B261">
        <v>259</v>
      </c>
      <c r="C261" s="4">
        <v>32515</v>
      </c>
      <c r="D261">
        <f t="shared" si="20"/>
        <v>32524.92550415044</v>
      </c>
      <c r="E261">
        <f t="shared" ref="E261:E324" si="21">B260*$K$18+$K$17</f>
        <v>32358.985729614407</v>
      </c>
      <c r="F261">
        <f t="shared" ref="F261:F324" si="22">(C261-E261)</f>
        <v>156.01427038559268</v>
      </c>
      <c r="G261">
        <f t="shared" ref="G261:G324" si="23">$K$17+$K$18+(1-$N$2)^2 * F261</f>
        <v>-10262.574042883585</v>
      </c>
      <c r="H261">
        <f t="shared" ref="H261:H324" si="24">$K$18+(1-$N$2)^2 *F261</f>
        <v>190.90205779772475</v>
      </c>
      <c r="J261">
        <v>237</v>
      </c>
      <c r="K261">
        <v>28874.250464357781</v>
      </c>
      <c r="L261">
        <v>-2878.2504643577813</v>
      </c>
    </row>
    <row r="262" spans="1:12" x14ac:dyDescent="0.2">
      <c r="A262" s="4">
        <v>8</v>
      </c>
      <c r="B262">
        <v>260</v>
      </c>
      <c r="C262" s="4">
        <v>30763</v>
      </c>
      <c r="D262">
        <f t="shared" si="20"/>
        <v>32690.865278686466</v>
      </c>
      <c r="E262">
        <f t="shared" si="21"/>
        <v>32524.92550415044</v>
      </c>
      <c r="F262">
        <f t="shared" si="22"/>
        <v>-1761.9255041504402</v>
      </c>
      <c r="G262">
        <f t="shared" si="23"/>
        <v>-10569.444406809351</v>
      </c>
      <c r="H262">
        <f t="shared" si="24"/>
        <v>-115.96830612804058</v>
      </c>
      <c r="J262">
        <v>238</v>
      </c>
      <c r="K262">
        <v>29040.190238893807</v>
      </c>
      <c r="L262">
        <v>-2237.190238893807</v>
      </c>
    </row>
    <row r="263" spans="1:12" x14ac:dyDescent="0.2">
      <c r="A263" s="4">
        <v>9</v>
      </c>
      <c r="B263">
        <v>261</v>
      </c>
      <c r="C263" s="4">
        <v>31929</v>
      </c>
      <c r="D263">
        <f t="shared" si="20"/>
        <v>32856.805053222502</v>
      </c>
      <c r="E263">
        <f t="shared" si="21"/>
        <v>32690.865278686466</v>
      </c>
      <c r="F263">
        <f t="shared" si="22"/>
        <v>-761.8652786864659</v>
      </c>
      <c r="G263">
        <f t="shared" si="23"/>
        <v>-10409.434770735115</v>
      </c>
      <c r="H263">
        <f t="shared" si="24"/>
        <v>44.041329946195347</v>
      </c>
      <c r="J263">
        <v>239</v>
      </c>
      <c r="K263">
        <v>29206.13001342984</v>
      </c>
      <c r="L263">
        <v>-1758.1300134298399</v>
      </c>
    </row>
    <row r="264" spans="1:12" x14ac:dyDescent="0.2">
      <c r="A264" s="4">
        <v>10</v>
      </c>
      <c r="B264">
        <v>262</v>
      </c>
      <c r="C264" s="4">
        <v>32439</v>
      </c>
      <c r="D264">
        <f t="shared" si="20"/>
        <v>33022.744827758535</v>
      </c>
      <c r="E264">
        <f t="shared" si="21"/>
        <v>32856.805053222502</v>
      </c>
      <c r="F264">
        <f t="shared" si="22"/>
        <v>-417.80505322250247</v>
      </c>
      <c r="G264">
        <f t="shared" si="23"/>
        <v>-10354.385134660881</v>
      </c>
      <c r="H264">
        <f t="shared" si="24"/>
        <v>99.090966020429505</v>
      </c>
      <c r="J264">
        <v>240</v>
      </c>
      <c r="K264">
        <v>29372.069787965873</v>
      </c>
      <c r="L264">
        <v>7077.9302120341272</v>
      </c>
    </row>
    <row r="265" spans="1:12" x14ac:dyDescent="0.2">
      <c r="A265" s="4">
        <v>11</v>
      </c>
      <c r="B265">
        <v>263</v>
      </c>
      <c r="C265" s="4">
        <v>32546</v>
      </c>
      <c r="D265">
        <f t="shared" si="20"/>
        <v>33188.684602294554</v>
      </c>
      <c r="E265">
        <f t="shared" si="21"/>
        <v>33022.744827758535</v>
      </c>
      <c r="F265">
        <f t="shared" si="22"/>
        <v>-476.74482775853539</v>
      </c>
      <c r="G265">
        <f t="shared" si="23"/>
        <v>-10363.815498586646</v>
      </c>
      <c r="H265">
        <f t="shared" si="24"/>
        <v>89.660602094664242</v>
      </c>
      <c r="J265">
        <v>241</v>
      </c>
      <c r="K265">
        <v>29538.009562501898</v>
      </c>
      <c r="L265">
        <v>-2698.0095625018985</v>
      </c>
    </row>
    <row r="266" spans="1:12" x14ac:dyDescent="0.2">
      <c r="A266" s="4">
        <v>12</v>
      </c>
      <c r="B266">
        <v>264</v>
      </c>
      <c r="C266" s="4">
        <v>42136</v>
      </c>
      <c r="D266">
        <f t="shared" si="20"/>
        <v>33354.624376830587</v>
      </c>
      <c r="E266">
        <f t="shared" si="21"/>
        <v>33188.684602294554</v>
      </c>
      <c r="F266">
        <f t="shared" si="22"/>
        <v>8947.3153977054462</v>
      </c>
      <c r="G266">
        <f t="shared" si="23"/>
        <v>-8855.9658625124084</v>
      </c>
      <c r="H266">
        <f t="shared" si="24"/>
        <v>1597.5102381689017</v>
      </c>
      <c r="J266">
        <v>242</v>
      </c>
      <c r="K266">
        <v>29703.949337037931</v>
      </c>
      <c r="L266">
        <v>-3083.9493370379314</v>
      </c>
    </row>
    <row r="267" spans="1:12" x14ac:dyDescent="0.2">
      <c r="A267" s="4" t="s">
        <v>12</v>
      </c>
      <c r="B267">
        <v>265</v>
      </c>
      <c r="C267" s="4">
        <v>30929</v>
      </c>
      <c r="D267">
        <f t="shared" si="20"/>
        <v>33520.56415136662</v>
      </c>
      <c r="E267">
        <f t="shared" si="21"/>
        <v>33354.624376830587</v>
      </c>
      <c r="F267">
        <f t="shared" si="22"/>
        <v>-2425.6243768305867</v>
      </c>
      <c r="G267">
        <f t="shared" si="23"/>
        <v>-10675.636226438175</v>
      </c>
      <c r="H267">
        <f t="shared" si="24"/>
        <v>-222.16012575686403</v>
      </c>
      <c r="J267">
        <v>243</v>
      </c>
      <c r="K267">
        <v>29869.889111573957</v>
      </c>
      <c r="L267">
        <v>-1176.8891115739571</v>
      </c>
    </row>
    <row r="268" spans="1:12" x14ac:dyDescent="0.2">
      <c r="A268" s="4">
        <v>2</v>
      </c>
      <c r="B268">
        <v>266</v>
      </c>
      <c r="C268" s="4">
        <v>31325</v>
      </c>
      <c r="D268">
        <f t="shared" si="20"/>
        <v>33686.503925902653</v>
      </c>
      <c r="E268">
        <f t="shared" si="21"/>
        <v>33520.56415136662</v>
      </c>
      <c r="F268">
        <f t="shared" si="22"/>
        <v>-2195.5641513666196</v>
      </c>
      <c r="G268">
        <f t="shared" si="23"/>
        <v>-10638.82659036394</v>
      </c>
      <c r="H268">
        <f t="shared" si="24"/>
        <v>-185.3504896826293</v>
      </c>
      <c r="J268">
        <v>244</v>
      </c>
      <c r="K268">
        <v>30035.82888610999</v>
      </c>
      <c r="L268">
        <v>-9.8288861099899805</v>
      </c>
    </row>
    <row r="269" spans="1:12" x14ac:dyDescent="0.2">
      <c r="A269" s="4">
        <v>3</v>
      </c>
      <c r="B269">
        <v>267</v>
      </c>
      <c r="C269" s="4">
        <v>32642</v>
      </c>
      <c r="D269">
        <f t="shared" si="20"/>
        <v>33852.443700438671</v>
      </c>
      <c r="E269">
        <f t="shared" si="21"/>
        <v>33686.503925902653</v>
      </c>
      <c r="F269">
        <f t="shared" si="22"/>
        <v>-1044.5039259026526</v>
      </c>
      <c r="G269">
        <f t="shared" si="23"/>
        <v>-10454.656954289705</v>
      </c>
      <c r="H269">
        <f t="shared" si="24"/>
        <v>-1.1808536083945285</v>
      </c>
      <c r="J269">
        <v>245</v>
      </c>
      <c r="K269">
        <v>30201.768660646023</v>
      </c>
      <c r="L269">
        <v>-478.76866064602291</v>
      </c>
    </row>
    <row r="270" spans="1:12" x14ac:dyDescent="0.2">
      <c r="A270" s="4">
        <v>4</v>
      </c>
      <c r="B270">
        <v>268</v>
      </c>
      <c r="C270" s="4">
        <v>34377</v>
      </c>
      <c r="D270">
        <f t="shared" si="20"/>
        <v>34018.383474974704</v>
      </c>
      <c r="E270">
        <f t="shared" si="21"/>
        <v>33852.443700438671</v>
      </c>
      <c r="F270">
        <f t="shared" si="22"/>
        <v>524.55629956132907</v>
      </c>
      <c r="G270">
        <f t="shared" si="23"/>
        <v>-10203.607318215467</v>
      </c>
      <c r="H270">
        <f t="shared" si="24"/>
        <v>249.86878246584257</v>
      </c>
      <c r="J270">
        <v>246</v>
      </c>
      <c r="K270">
        <v>30367.708435182049</v>
      </c>
      <c r="L270">
        <v>618.29156481795144</v>
      </c>
    </row>
    <row r="271" spans="1:12" x14ac:dyDescent="0.2">
      <c r="A271" s="4">
        <v>5</v>
      </c>
      <c r="B271">
        <v>269</v>
      </c>
      <c r="C271" s="4">
        <v>34380</v>
      </c>
      <c r="D271">
        <f t="shared" si="20"/>
        <v>34184.323249510737</v>
      </c>
      <c r="E271">
        <f t="shared" si="21"/>
        <v>34018.383474974704</v>
      </c>
      <c r="F271">
        <f t="shared" si="22"/>
        <v>361.61652502529614</v>
      </c>
      <c r="G271">
        <f t="shared" si="23"/>
        <v>-10229.677682141233</v>
      </c>
      <c r="H271">
        <f t="shared" si="24"/>
        <v>223.79841854007731</v>
      </c>
      <c r="J271">
        <v>247</v>
      </c>
      <c r="K271">
        <v>30533.648209718081</v>
      </c>
      <c r="L271">
        <v>-304.64820971808149</v>
      </c>
    </row>
    <row r="272" spans="1:12" x14ac:dyDescent="0.2">
      <c r="A272" s="4">
        <v>6</v>
      </c>
      <c r="B272">
        <v>270</v>
      </c>
      <c r="C272" s="4">
        <v>35395</v>
      </c>
      <c r="D272">
        <f t="shared" si="20"/>
        <v>34350.26302404677</v>
      </c>
      <c r="E272">
        <f t="shared" si="21"/>
        <v>34184.323249510737</v>
      </c>
      <c r="F272">
        <f t="shared" si="22"/>
        <v>1210.6767504892632</v>
      </c>
      <c r="G272">
        <f t="shared" si="23"/>
        <v>-10093.828046066998</v>
      </c>
      <c r="H272">
        <f t="shared" si="24"/>
        <v>359.64805461431206</v>
      </c>
      <c r="J272">
        <v>248</v>
      </c>
      <c r="K272">
        <v>30699.587984254107</v>
      </c>
      <c r="L272">
        <v>-1473.5879842541071</v>
      </c>
    </row>
    <row r="273" spans="1:12" x14ac:dyDescent="0.2">
      <c r="A273" s="4">
        <v>7</v>
      </c>
      <c r="B273">
        <v>271</v>
      </c>
      <c r="C273" s="4">
        <v>33901</v>
      </c>
      <c r="D273">
        <f t="shared" si="20"/>
        <v>34516.202798582803</v>
      </c>
      <c r="E273">
        <f t="shared" si="21"/>
        <v>34350.26302404677</v>
      </c>
      <c r="F273">
        <f t="shared" si="22"/>
        <v>-449.26302404676971</v>
      </c>
      <c r="G273">
        <f t="shared" si="23"/>
        <v>-10359.418409992764</v>
      </c>
      <c r="H273">
        <f t="shared" si="24"/>
        <v>94.057690688546742</v>
      </c>
      <c r="J273">
        <v>249</v>
      </c>
      <c r="K273">
        <v>30865.52775879014</v>
      </c>
      <c r="L273">
        <v>-1519.5277587901401</v>
      </c>
    </row>
    <row r="274" spans="1:12" x14ac:dyDescent="0.2">
      <c r="A274" s="4">
        <v>8</v>
      </c>
      <c r="B274">
        <v>272</v>
      </c>
      <c r="C274" s="4">
        <v>32176</v>
      </c>
      <c r="D274">
        <f t="shared" si="20"/>
        <v>34682.142573118821</v>
      </c>
      <c r="E274">
        <f t="shared" si="21"/>
        <v>34516.202798582803</v>
      </c>
      <c r="F274">
        <f t="shared" si="22"/>
        <v>-2340.2027985828026</v>
      </c>
      <c r="G274">
        <f t="shared" si="23"/>
        <v>-10661.968773918528</v>
      </c>
      <c r="H274">
        <f t="shared" si="24"/>
        <v>-208.49267323721858</v>
      </c>
      <c r="J274">
        <v>250</v>
      </c>
      <c r="K274">
        <v>31031.467533326166</v>
      </c>
      <c r="L274">
        <v>-962.46753332616572</v>
      </c>
    </row>
    <row r="275" spans="1:12" x14ac:dyDescent="0.2">
      <c r="A275" s="4">
        <v>9</v>
      </c>
      <c r="B275">
        <v>273</v>
      </c>
      <c r="C275" s="4">
        <v>32911</v>
      </c>
      <c r="D275">
        <f t="shared" si="20"/>
        <v>34848.082347654854</v>
      </c>
      <c r="E275">
        <f t="shared" si="21"/>
        <v>34682.142573118821</v>
      </c>
      <c r="F275">
        <f t="shared" si="22"/>
        <v>-1771.142573118821</v>
      </c>
      <c r="G275">
        <f t="shared" si="23"/>
        <v>-10570.919137844292</v>
      </c>
      <c r="H275">
        <f t="shared" si="24"/>
        <v>-117.44303716298151</v>
      </c>
      <c r="J275">
        <v>251</v>
      </c>
      <c r="K275">
        <v>31197.407307862199</v>
      </c>
      <c r="L275">
        <v>-907.40730786219865</v>
      </c>
    </row>
    <row r="276" spans="1:12" x14ac:dyDescent="0.2">
      <c r="A276" s="4">
        <v>10</v>
      </c>
      <c r="B276">
        <v>274</v>
      </c>
      <c r="C276" s="4">
        <v>33357</v>
      </c>
      <c r="D276">
        <f t="shared" si="20"/>
        <v>35014.022122190887</v>
      </c>
      <c r="E276">
        <f t="shared" si="21"/>
        <v>34848.082347654854</v>
      </c>
      <c r="F276">
        <f t="shared" si="22"/>
        <v>-1491.0823476548539</v>
      </c>
      <c r="G276">
        <f t="shared" si="23"/>
        <v>-10526.109501770057</v>
      </c>
      <c r="H276">
        <f t="shared" si="24"/>
        <v>-72.633401088746751</v>
      </c>
      <c r="J276">
        <v>252</v>
      </c>
      <c r="K276">
        <v>31363.347082398232</v>
      </c>
      <c r="L276">
        <v>8284.6529176017684</v>
      </c>
    </row>
    <row r="277" spans="1:12" x14ac:dyDescent="0.2">
      <c r="A277" s="4">
        <v>11</v>
      </c>
      <c r="B277">
        <v>275</v>
      </c>
      <c r="C277" s="4">
        <v>33347</v>
      </c>
      <c r="D277">
        <f t="shared" si="20"/>
        <v>35179.96189672692</v>
      </c>
      <c r="E277">
        <f t="shared" si="21"/>
        <v>35014.022122190887</v>
      </c>
      <c r="F277">
        <f t="shared" si="22"/>
        <v>-1667.0221221908869</v>
      </c>
      <c r="G277">
        <f t="shared" si="23"/>
        <v>-10554.259865695822</v>
      </c>
      <c r="H277">
        <f t="shared" si="24"/>
        <v>-100.78376501451203</v>
      </c>
      <c r="J277">
        <v>253</v>
      </c>
      <c r="K277">
        <v>31529.286856934257</v>
      </c>
      <c r="L277">
        <v>-1994.2868569342572</v>
      </c>
    </row>
    <row r="278" spans="1:12" x14ac:dyDescent="0.2">
      <c r="A278" s="4">
        <v>12</v>
      </c>
      <c r="B278">
        <v>276</v>
      </c>
      <c r="C278" s="4">
        <v>43408</v>
      </c>
      <c r="D278">
        <f t="shared" si="20"/>
        <v>35345.901671262953</v>
      </c>
      <c r="E278">
        <f t="shared" si="21"/>
        <v>35179.96189672692</v>
      </c>
      <c r="F278">
        <f t="shared" si="22"/>
        <v>8228.0381032730802</v>
      </c>
      <c r="G278">
        <f t="shared" si="23"/>
        <v>-8971.0502296215873</v>
      </c>
      <c r="H278">
        <f t="shared" si="24"/>
        <v>1482.425871059723</v>
      </c>
      <c r="J278">
        <v>254</v>
      </c>
      <c r="K278">
        <v>31695.22663147029</v>
      </c>
      <c r="L278">
        <v>-2440.2266314702902</v>
      </c>
    </row>
    <row r="279" spans="1:12" x14ac:dyDescent="0.2">
      <c r="A279" s="4" t="s">
        <v>11</v>
      </c>
      <c r="B279">
        <v>277</v>
      </c>
      <c r="C279" s="4">
        <v>32660</v>
      </c>
      <c r="D279">
        <f t="shared" si="20"/>
        <v>35511.841445798971</v>
      </c>
      <c r="E279">
        <f t="shared" si="21"/>
        <v>35345.901671262953</v>
      </c>
      <c r="F279">
        <f t="shared" si="22"/>
        <v>-2685.9016712629527</v>
      </c>
      <c r="G279">
        <f t="shared" si="23"/>
        <v>-10717.280593547353</v>
      </c>
      <c r="H279">
        <f t="shared" si="24"/>
        <v>-263.80449286604261</v>
      </c>
      <c r="J279">
        <v>255</v>
      </c>
      <c r="K279">
        <v>31861.166406006316</v>
      </c>
      <c r="L279">
        <v>-375.16640600631581</v>
      </c>
    </row>
    <row r="280" spans="1:12" x14ac:dyDescent="0.2">
      <c r="A280" s="4">
        <v>2</v>
      </c>
      <c r="B280">
        <v>278</v>
      </c>
      <c r="C280" s="4">
        <v>33873</v>
      </c>
      <c r="D280">
        <f t="shared" si="20"/>
        <v>35677.781220335004</v>
      </c>
      <c r="E280">
        <f t="shared" si="21"/>
        <v>35511.841445798971</v>
      </c>
      <c r="F280">
        <f t="shared" si="22"/>
        <v>-1638.8414457989711</v>
      </c>
      <c r="G280">
        <f t="shared" si="23"/>
        <v>-10549.750957473116</v>
      </c>
      <c r="H280">
        <f t="shared" si="24"/>
        <v>-96.274856791805519</v>
      </c>
      <c r="J280">
        <v>256</v>
      </c>
      <c r="K280">
        <v>32027.106180542349</v>
      </c>
      <c r="L280">
        <v>919.89381945765126</v>
      </c>
    </row>
    <row r="281" spans="1:12" x14ac:dyDescent="0.2">
      <c r="A281" s="4">
        <v>3</v>
      </c>
      <c r="B281">
        <v>279</v>
      </c>
      <c r="C281" s="4">
        <v>35501</v>
      </c>
      <c r="D281">
        <f t="shared" si="20"/>
        <v>35843.720994871037</v>
      </c>
      <c r="E281">
        <f t="shared" si="21"/>
        <v>35677.781220335004</v>
      </c>
      <c r="F281">
        <f t="shared" si="22"/>
        <v>-176.78122033500404</v>
      </c>
      <c r="G281">
        <f t="shared" si="23"/>
        <v>-10315.82132139888</v>
      </c>
      <c r="H281">
        <f t="shared" si="24"/>
        <v>137.65477928242927</v>
      </c>
      <c r="J281">
        <v>257</v>
      </c>
      <c r="K281">
        <v>32193.045955078382</v>
      </c>
      <c r="L281">
        <v>78.954044921618333</v>
      </c>
    </row>
    <row r="282" spans="1:12" x14ac:dyDescent="0.2">
      <c r="A282" s="4">
        <v>4</v>
      </c>
      <c r="B282">
        <v>280</v>
      </c>
      <c r="C282" s="4">
        <v>36497</v>
      </c>
      <c r="D282">
        <f t="shared" si="20"/>
        <v>36009.66076940707</v>
      </c>
      <c r="E282">
        <f t="shared" si="21"/>
        <v>35843.720994871037</v>
      </c>
      <c r="F282">
        <f t="shared" si="22"/>
        <v>653.27900512896304</v>
      </c>
      <c r="G282">
        <f t="shared" si="23"/>
        <v>-10183.011685324645</v>
      </c>
      <c r="H282">
        <f t="shared" si="24"/>
        <v>270.46441535666401</v>
      </c>
      <c r="J282">
        <v>258</v>
      </c>
      <c r="K282">
        <v>32358.985729614407</v>
      </c>
      <c r="L282">
        <v>1367.0142703855927</v>
      </c>
    </row>
    <row r="283" spans="1:12" x14ac:dyDescent="0.2">
      <c r="A283" s="4">
        <v>5</v>
      </c>
      <c r="B283">
        <v>281</v>
      </c>
      <c r="C283" s="4">
        <v>37270</v>
      </c>
      <c r="D283">
        <f t="shared" si="20"/>
        <v>36175.600543943103</v>
      </c>
      <c r="E283">
        <f t="shared" si="21"/>
        <v>36009.66076940707</v>
      </c>
      <c r="F283">
        <f t="shared" si="22"/>
        <v>1260.3392305929301</v>
      </c>
      <c r="G283">
        <f t="shared" si="23"/>
        <v>-10085.882049250411</v>
      </c>
      <c r="H283">
        <f t="shared" si="24"/>
        <v>367.59405143089873</v>
      </c>
      <c r="J283">
        <v>259</v>
      </c>
      <c r="K283">
        <v>32524.92550415044</v>
      </c>
      <c r="L283">
        <v>-9.925504150440247</v>
      </c>
    </row>
    <row r="284" spans="1:12" x14ac:dyDescent="0.2">
      <c r="A284" s="4">
        <v>6</v>
      </c>
      <c r="B284">
        <v>282</v>
      </c>
      <c r="C284" s="4">
        <v>38447</v>
      </c>
      <c r="D284">
        <f t="shared" si="20"/>
        <v>36341.540318479121</v>
      </c>
      <c r="E284">
        <f t="shared" si="21"/>
        <v>36175.600543943103</v>
      </c>
      <c r="F284">
        <f t="shared" si="22"/>
        <v>2271.3994560568972</v>
      </c>
      <c r="G284">
        <f t="shared" si="23"/>
        <v>-9924.1124131761771</v>
      </c>
      <c r="H284">
        <f t="shared" si="24"/>
        <v>529.36368750513361</v>
      </c>
      <c r="J284">
        <v>260</v>
      </c>
      <c r="K284">
        <v>32690.865278686466</v>
      </c>
      <c r="L284">
        <v>-1927.8652786864659</v>
      </c>
    </row>
    <row r="285" spans="1:12" x14ac:dyDescent="0.2">
      <c r="A285" s="4">
        <v>7</v>
      </c>
      <c r="B285">
        <v>283</v>
      </c>
      <c r="C285" s="4">
        <v>35888</v>
      </c>
      <c r="D285">
        <f t="shared" si="20"/>
        <v>36507.480093015154</v>
      </c>
      <c r="E285">
        <f t="shared" si="21"/>
        <v>36341.540318479121</v>
      </c>
      <c r="F285">
        <f t="shared" si="22"/>
        <v>-453.5403184791212</v>
      </c>
      <c r="G285">
        <f t="shared" si="23"/>
        <v>-10360.10277710194</v>
      </c>
      <c r="H285">
        <f t="shared" si="24"/>
        <v>93.373323579370506</v>
      </c>
      <c r="J285">
        <v>261</v>
      </c>
      <c r="K285">
        <v>32856.805053222502</v>
      </c>
      <c r="L285">
        <v>-927.80505322250247</v>
      </c>
    </row>
    <row r="286" spans="1:12" x14ac:dyDescent="0.2">
      <c r="A286" s="4">
        <v>8</v>
      </c>
      <c r="B286">
        <v>284</v>
      </c>
      <c r="C286" s="4">
        <v>35405</v>
      </c>
      <c r="D286">
        <f t="shared" si="20"/>
        <v>36673.419867551187</v>
      </c>
      <c r="E286">
        <f t="shared" si="21"/>
        <v>36507.480093015154</v>
      </c>
      <c r="F286">
        <f t="shared" si="22"/>
        <v>-1102.4800930151541</v>
      </c>
      <c r="G286">
        <f t="shared" si="23"/>
        <v>-10463.933141027705</v>
      </c>
      <c r="H286">
        <f t="shared" si="24"/>
        <v>-10.457040346394791</v>
      </c>
      <c r="J286">
        <v>262</v>
      </c>
      <c r="K286">
        <v>33022.744827758535</v>
      </c>
      <c r="L286">
        <v>-583.74482775853539</v>
      </c>
    </row>
    <row r="287" spans="1:12" x14ac:dyDescent="0.2">
      <c r="A287" s="4">
        <v>9</v>
      </c>
      <c r="B287">
        <v>285</v>
      </c>
      <c r="C287" s="4">
        <v>35843</v>
      </c>
      <c r="D287">
        <f t="shared" si="20"/>
        <v>36839.35964208722</v>
      </c>
      <c r="E287">
        <f t="shared" si="21"/>
        <v>36673.419867551187</v>
      </c>
      <c r="F287">
        <f t="shared" si="22"/>
        <v>-830.41986755118705</v>
      </c>
      <c r="G287">
        <f t="shared" si="23"/>
        <v>-10420.40350495347</v>
      </c>
      <c r="H287">
        <f t="shared" si="24"/>
        <v>33.072595727839968</v>
      </c>
      <c r="J287">
        <v>263</v>
      </c>
      <c r="K287">
        <v>33188.684602294554</v>
      </c>
      <c r="L287">
        <v>-642.68460229455377</v>
      </c>
    </row>
    <row r="288" spans="1:12" x14ac:dyDescent="0.2">
      <c r="A288" s="4">
        <v>10</v>
      </c>
      <c r="B288">
        <v>286</v>
      </c>
      <c r="C288" s="4">
        <v>35749</v>
      </c>
      <c r="D288">
        <f t="shared" si="20"/>
        <v>37005.299416623253</v>
      </c>
      <c r="E288">
        <f t="shared" si="21"/>
        <v>36839.35964208722</v>
      </c>
      <c r="F288">
        <f t="shared" si="22"/>
        <v>-1090.35964208722</v>
      </c>
      <c r="G288">
        <f t="shared" si="23"/>
        <v>-10461.993868879235</v>
      </c>
      <c r="H288">
        <f t="shared" si="24"/>
        <v>-8.5177681979253066</v>
      </c>
      <c r="J288">
        <v>264</v>
      </c>
      <c r="K288">
        <v>33354.624376830587</v>
      </c>
      <c r="L288">
        <v>8781.3756231694133</v>
      </c>
    </row>
    <row r="289" spans="1:12" x14ac:dyDescent="0.2">
      <c r="A289" s="4">
        <v>11</v>
      </c>
      <c r="B289">
        <v>287</v>
      </c>
      <c r="C289" s="4">
        <v>36195</v>
      </c>
      <c r="D289">
        <f t="shared" si="20"/>
        <v>37171.239191159271</v>
      </c>
      <c r="E289">
        <f t="shared" si="21"/>
        <v>37005.299416623253</v>
      </c>
      <c r="F289">
        <f t="shared" si="22"/>
        <v>-810.29941662325291</v>
      </c>
      <c r="G289">
        <f t="shared" si="23"/>
        <v>-10417.184232805001</v>
      </c>
      <c r="H289">
        <f t="shared" si="24"/>
        <v>36.291867876309425</v>
      </c>
      <c r="J289">
        <v>265</v>
      </c>
      <c r="K289">
        <v>33520.56415136662</v>
      </c>
      <c r="L289">
        <v>-2591.5641513666196</v>
      </c>
    </row>
    <row r="290" spans="1:12" x14ac:dyDescent="0.2">
      <c r="A290" s="4">
        <v>12</v>
      </c>
      <c r="B290">
        <v>288</v>
      </c>
      <c r="C290" s="4">
        <v>47554</v>
      </c>
      <c r="D290">
        <f t="shared" si="20"/>
        <v>37337.178965695304</v>
      </c>
      <c r="E290">
        <f t="shared" si="21"/>
        <v>37171.239191159271</v>
      </c>
      <c r="F290">
        <f t="shared" si="22"/>
        <v>10382.760808840729</v>
      </c>
      <c r="G290">
        <f t="shared" si="23"/>
        <v>-8626.2945967307642</v>
      </c>
      <c r="H290">
        <f t="shared" si="24"/>
        <v>1827.1815039505468</v>
      </c>
      <c r="J290">
        <v>266</v>
      </c>
      <c r="K290">
        <v>33686.503925902653</v>
      </c>
      <c r="L290">
        <v>-2361.5039259026526</v>
      </c>
    </row>
    <row r="291" spans="1:12" x14ac:dyDescent="0.2">
      <c r="A291" s="4" t="s">
        <v>10</v>
      </c>
      <c r="B291">
        <v>289</v>
      </c>
      <c r="C291" s="4">
        <v>34422</v>
      </c>
      <c r="D291">
        <f t="shared" si="20"/>
        <v>37503.118740231337</v>
      </c>
      <c r="E291">
        <f t="shared" si="21"/>
        <v>37337.178965695304</v>
      </c>
      <c r="F291">
        <f t="shared" si="22"/>
        <v>-2915.1789656953042</v>
      </c>
      <c r="G291">
        <f t="shared" si="23"/>
        <v>-10753.964960656529</v>
      </c>
      <c r="H291">
        <f t="shared" si="24"/>
        <v>-300.48885997521887</v>
      </c>
      <c r="J291">
        <v>267</v>
      </c>
      <c r="K291">
        <v>33852.443700438671</v>
      </c>
      <c r="L291">
        <v>-1210.4437004386709</v>
      </c>
    </row>
    <row r="292" spans="1:12" x14ac:dyDescent="0.2">
      <c r="A292" s="4">
        <v>2</v>
      </c>
      <c r="B292">
        <v>290</v>
      </c>
      <c r="C292" s="4">
        <v>35497</v>
      </c>
      <c r="D292">
        <f t="shared" si="20"/>
        <v>37669.05851476737</v>
      </c>
      <c r="E292">
        <f t="shared" si="21"/>
        <v>37503.118740231337</v>
      </c>
      <c r="F292">
        <f t="shared" si="22"/>
        <v>-2006.1187402313371</v>
      </c>
      <c r="G292">
        <f t="shared" si="23"/>
        <v>-10608.515324582295</v>
      </c>
      <c r="H292">
        <f t="shared" si="24"/>
        <v>-155.0392239009841</v>
      </c>
      <c r="J292">
        <v>268</v>
      </c>
      <c r="K292">
        <v>34018.383474974704</v>
      </c>
      <c r="L292">
        <v>358.61652502529614</v>
      </c>
    </row>
    <row r="293" spans="1:12" x14ac:dyDescent="0.2">
      <c r="A293" s="4">
        <v>3</v>
      </c>
      <c r="B293">
        <v>291</v>
      </c>
      <c r="C293" s="4">
        <v>37899</v>
      </c>
      <c r="D293">
        <f t="shared" si="20"/>
        <v>37834.998289303403</v>
      </c>
      <c r="E293">
        <f t="shared" si="21"/>
        <v>37669.05851476737</v>
      </c>
      <c r="F293">
        <f t="shared" si="22"/>
        <v>229.94148523262993</v>
      </c>
      <c r="G293">
        <f t="shared" si="23"/>
        <v>-10250.745688508059</v>
      </c>
      <c r="H293">
        <f t="shared" si="24"/>
        <v>202.73041217325073</v>
      </c>
      <c r="J293">
        <v>269</v>
      </c>
      <c r="K293">
        <v>34184.323249510737</v>
      </c>
      <c r="L293">
        <v>195.67675048926321</v>
      </c>
    </row>
    <row r="294" spans="1:12" x14ac:dyDescent="0.2">
      <c r="A294" s="4">
        <v>4</v>
      </c>
      <c r="B294">
        <v>292</v>
      </c>
      <c r="C294" s="4">
        <v>39225</v>
      </c>
      <c r="D294">
        <f t="shared" si="20"/>
        <v>38000.938063839421</v>
      </c>
      <c r="E294">
        <f t="shared" si="21"/>
        <v>37834.998289303403</v>
      </c>
      <c r="F294">
        <f t="shared" si="22"/>
        <v>1390.001710696597</v>
      </c>
      <c r="G294">
        <f t="shared" si="23"/>
        <v>-10065.136052433825</v>
      </c>
      <c r="H294">
        <f t="shared" si="24"/>
        <v>388.34004824748547</v>
      </c>
      <c r="J294">
        <v>270</v>
      </c>
      <c r="K294">
        <v>34350.26302404677</v>
      </c>
      <c r="L294">
        <v>1044.7369759532303</v>
      </c>
    </row>
    <row r="295" spans="1:12" x14ac:dyDescent="0.2">
      <c r="A295" s="4">
        <v>5</v>
      </c>
      <c r="B295">
        <v>293</v>
      </c>
      <c r="C295" s="4">
        <v>39679</v>
      </c>
      <c r="D295">
        <f t="shared" si="20"/>
        <v>38166.877838375454</v>
      </c>
      <c r="E295">
        <f t="shared" si="21"/>
        <v>38000.938063839421</v>
      </c>
      <c r="F295">
        <f t="shared" si="22"/>
        <v>1678.0619361605786</v>
      </c>
      <c r="G295">
        <f t="shared" si="23"/>
        <v>-10019.046416359588</v>
      </c>
      <c r="H295">
        <f t="shared" si="24"/>
        <v>434.42968432172256</v>
      </c>
      <c r="J295">
        <v>271</v>
      </c>
      <c r="K295">
        <v>34516.202798582803</v>
      </c>
      <c r="L295">
        <v>-615.20279858280264</v>
      </c>
    </row>
    <row r="296" spans="1:12" x14ac:dyDescent="0.2">
      <c r="A296" s="4">
        <v>6</v>
      </c>
      <c r="B296">
        <v>294</v>
      </c>
      <c r="C296" s="4">
        <v>41454</v>
      </c>
      <c r="D296">
        <f t="shared" si="20"/>
        <v>38332.817612911487</v>
      </c>
      <c r="E296">
        <f t="shared" si="21"/>
        <v>38166.877838375454</v>
      </c>
      <c r="F296">
        <f t="shared" si="22"/>
        <v>3287.1221616245457</v>
      </c>
      <c r="G296">
        <f t="shared" si="23"/>
        <v>-9761.596780285352</v>
      </c>
      <c r="H296">
        <f t="shared" si="24"/>
        <v>691.87932039595739</v>
      </c>
      <c r="J296">
        <v>272</v>
      </c>
      <c r="K296">
        <v>34682.142573118821</v>
      </c>
      <c r="L296">
        <v>-2506.142573118821</v>
      </c>
    </row>
    <row r="297" spans="1:12" x14ac:dyDescent="0.2">
      <c r="A297" s="4">
        <v>7</v>
      </c>
      <c r="B297">
        <v>295</v>
      </c>
      <c r="C297" s="4">
        <v>38073</v>
      </c>
      <c r="D297">
        <f t="shared" si="20"/>
        <v>38498.75738744752</v>
      </c>
      <c r="E297">
        <f t="shared" si="21"/>
        <v>38332.817612911487</v>
      </c>
      <c r="F297">
        <f t="shared" si="22"/>
        <v>-259.81761291148723</v>
      </c>
      <c r="G297">
        <f t="shared" si="23"/>
        <v>-10329.107144211119</v>
      </c>
      <c r="H297">
        <f t="shared" si="24"/>
        <v>124.36895647019196</v>
      </c>
      <c r="J297">
        <v>273</v>
      </c>
      <c r="K297">
        <v>34848.082347654854</v>
      </c>
      <c r="L297">
        <v>-1937.0823476548539</v>
      </c>
    </row>
    <row r="298" spans="1:12" x14ac:dyDescent="0.2">
      <c r="A298" s="4">
        <v>8</v>
      </c>
      <c r="B298">
        <v>296</v>
      </c>
      <c r="C298" s="4">
        <v>37099</v>
      </c>
      <c r="D298">
        <f t="shared" si="20"/>
        <v>38664.697161983539</v>
      </c>
      <c r="E298">
        <f t="shared" si="21"/>
        <v>38498.75738744752</v>
      </c>
      <c r="F298">
        <f t="shared" si="22"/>
        <v>-1399.7573874475202</v>
      </c>
      <c r="G298">
        <f t="shared" si="23"/>
        <v>-10511.497508136883</v>
      </c>
      <c r="H298">
        <f t="shared" si="24"/>
        <v>-58.021407455573353</v>
      </c>
      <c r="J298">
        <v>274</v>
      </c>
      <c r="K298">
        <v>35014.022122190887</v>
      </c>
      <c r="L298">
        <v>-1657.0221221908869</v>
      </c>
    </row>
    <row r="299" spans="1:12" x14ac:dyDescent="0.2">
      <c r="A299" s="4">
        <v>9</v>
      </c>
      <c r="B299">
        <v>297</v>
      </c>
      <c r="C299" s="4">
        <v>38047</v>
      </c>
      <c r="D299">
        <f t="shared" si="20"/>
        <v>38830.636936519571</v>
      </c>
      <c r="E299">
        <f t="shared" si="21"/>
        <v>38664.697161983539</v>
      </c>
      <c r="F299">
        <f t="shared" si="22"/>
        <v>-617.69716198353854</v>
      </c>
      <c r="G299">
        <f t="shared" si="23"/>
        <v>-10386.367872062647</v>
      </c>
      <c r="H299">
        <f t="shared" si="24"/>
        <v>67.10822861866373</v>
      </c>
      <c r="J299">
        <v>275</v>
      </c>
      <c r="K299">
        <v>35179.96189672692</v>
      </c>
      <c r="L299">
        <v>-1832.9618967269198</v>
      </c>
    </row>
    <row r="300" spans="1:12" x14ac:dyDescent="0.2">
      <c r="A300" s="4">
        <v>10</v>
      </c>
      <c r="B300">
        <v>298</v>
      </c>
      <c r="C300" s="4">
        <v>38333</v>
      </c>
      <c r="D300">
        <f t="shared" si="20"/>
        <v>38996.576711055604</v>
      </c>
      <c r="E300">
        <f t="shared" si="21"/>
        <v>38830.636936519571</v>
      </c>
      <c r="F300">
        <f t="shared" si="22"/>
        <v>-497.63693651957146</v>
      </c>
      <c r="G300">
        <f t="shared" si="23"/>
        <v>-10367.158235988412</v>
      </c>
      <c r="H300">
        <f t="shared" si="24"/>
        <v>86.317864692898468</v>
      </c>
      <c r="J300">
        <v>276</v>
      </c>
      <c r="K300">
        <v>35345.901671262953</v>
      </c>
      <c r="L300">
        <v>8062.0983287370473</v>
      </c>
    </row>
    <row r="301" spans="1:12" x14ac:dyDescent="0.2">
      <c r="A301" s="4">
        <v>11</v>
      </c>
      <c r="B301">
        <v>299</v>
      </c>
      <c r="C301" s="4">
        <v>38848</v>
      </c>
      <c r="D301">
        <f t="shared" si="20"/>
        <v>39162.516485591637</v>
      </c>
      <c r="E301">
        <f t="shared" si="21"/>
        <v>38996.576711055604</v>
      </c>
      <c r="F301">
        <f t="shared" si="22"/>
        <v>-148.57671105560439</v>
      </c>
      <c r="G301">
        <f t="shared" si="23"/>
        <v>-10311.308599914177</v>
      </c>
      <c r="H301">
        <f t="shared" si="24"/>
        <v>142.16750076713322</v>
      </c>
      <c r="J301">
        <v>277</v>
      </c>
      <c r="K301">
        <v>35511.841445798971</v>
      </c>
      <c r="L301">
        <v>-2851.8414457989711</v>
      </c>
    </row>
    <row r="302" spans="1:12" x14ac:dyDescent="0.2">
      <c r="A302" s="4">
        <v>12</v>
      </c>
      <c r="B302">
        <v>300</v>
      </c>
      <c r="C302" s="4">
        <v>51197</v>
      </c>
      <c r="D302">
        <f t="shared" si="20"/>
        <v>39328.45626012767</v>
      </c>
      <c r="E302">
        <f t="shared" si="21"/>
        <v>39162.516485591637</v>
      </c>
      <c r="F302">
        <f t="shared" si="22"/>
        <v>12034.483514408363</v>
      </c>
      <c r="G302">
        <f t="shared" si="23"/>
        <v>-8362.0189638399424</v>
      </c>
      <c r="H302">
        <f t="shared" si="24"/>
        <v>2091.4571368413681</v>
      </c>
      <c r="J302">
        <v>278</v>
      </c>
      <c r="K302">
        <v>35677.781220335004</v>
      </c>
      <c r="L302">
        <v>-1804.781220335004</v>
      </c>
    </row>
    <row r="303" spans="1:12" x14ac:dyDescent="0.2">
      <c r="A303" s="4" t="s">
        <v>9</v>
      </c>
      <c r="B303">
        <v>301</v>
      </c>
      <c r="C303" s="4">
        <v>39017</v>
      </c>
      <c r="D303">
        <f t="shared" si="20"/>
        <v>39494.396034663689</v>
      </c>
      <c r="E303">
        <f t="shared" si="21"/>
        <v>39328.45626012767</v>
      </c>
      <c r="F303">
        <f t="shared" si="22"/>
        <v>-311.45626012767025</v>
      </c>
      <c r="G303">
        <f t="shared" si="23"/>
        <v>-10337.369327765708</v>
      </c>
      <c r="H303">
        <f t="shared" si="24"/>
        <v>116.10677291560268</v>
      </c>
      <c r="J303">
        <v>279</v>
      </c>
      <c r="K303">
        <v>35843.720994871037</v>
      </c>
      <c r="L303">
        <v>-342.72099487103696</v>
      </c>
    </row>
    <row r="304" spans="1:12" x14ac:dyDescent="0.2">
      <c r="A304" s="4">
        <v>2</v>
      </c>
      <c r="B304">
        <v>302</v>
      </c>
      <c r="C304" s="4">
        <v>40443</v>
      </c>
      <c r="D304">
        <f t="shared" si="20"/>
        <v>39660.335809199722</v>
      </c>
      <c r="E304">
        <f t="shared" si="21"/>
        <v>39494.396034663689</v>
      </c>
      <c r="F304">
        <f t="shared" si="22"/>
        <v>948.60396533631138</v>
      </c>
      <c r="G304">
        <f t="shared" si="23"/>
        <v>-10135.75969169147</v>
      </c>
      <c r="H304">
        <f t="shared" si="24"/>
        <v>317.71640898983981</v>
      </c>
      <c r="J304">
        <v>280</v>
      </c>
      <c r="K304">
        <v>36009.66076940707</v>
      </c>
      <c r="L304">
        <v>487.33923059293011</v>
      </c>
    </row>
    <row r="305" spans="1:12" x14ac:dyDescent="0.2">
      <c r="A305" s="4">
        <v>3</v>
      </c>
      <c r="B305">
        <v>303</v>
      </c>
      <c r="C305" s="4">
        <v>42364</v>
      </c>
      <c r="D305">
        <f t="shared" si="20"/>
        <v>39826.275583735754</v>
      </c>
      <c r="E305">
        <f t="shared" si="21"/>
        <v>39660.335809199722</v>
      </c>
      <c r="F305">
        <f t="shared" si="22"/>
        <v>2703.6641908002784</v>
      </c>
      <c r="G305">
        <f t="shared" si="23"/>
        <v>-9854.9500556172352</v>
      </c>
      <c r="H305">
        <f t="shared" si="24"/>
        <v>598.52604506407454</v>
      </c>
      <c r="J305">
        <v>281</v>
      </c>
      <c r="K305">
        <v>36175.600543943103</v>
      </c>
      <c r="L305">
        <v>1094.3994560568972</v>
      </c>
    </row>
    <row r="306" spans="1:12" x14ac:dyDescent="0.2">
      <c r="A306" s="4">
        <v>4</v>
      </c>
      <c r="B306">
        <v>304</v>
      </c>
      <c r="C306" s="4">
        <v>43381</v>
      </c>
      <c r="D306">
        <f t="shared" si="20"/>
        <v>39992.215358271787</v>
      </c>
      <c r="E306">
        <f t="shared" si="21"/>
        <v>39826.275583735754</v>
      </c>
      <c r="F306">
        <f t="shared" si="22"/>
        <v>3554.7244162642455</v>
      </c>
      <c r="G306">
        <f t="shared" si="23"/>
        <v>-9718.7804195430017</v>
      </c>
      <c r="H306">
        <f t="shared" si="24"/>
        <v>734.69568113830928</v>
      </c>
      <c r="J306">
        <v>282</v>
      </c>
      <c r="K306">
        <v>36341.540318479121</v>
      </c>
      <c r="L306">
        <v>2105.4596815208788</v>
      </c>
    </row>
    <row r="307" spans="1:12" x14ac:dyDescent="0.2">
      <c r="A307" s="4">
        <v>5</v>
      </c>
      <c r="B307">
        <v>305</v>
      </c>
      <c r="C307" s="4">
        <v>44076</v>
      </c>
      <c r="D307">
        <f t="shared" si="20"/>
        <v>40158.15513280782</v>
      </c>
      <c r="E307">
        <f t="shared" si="21"/>
        <v>39992.215358271787</v>
      </c>
      <c r="F307">
        <f t="shared" si="22"/>
        <v>4083.7846417282126</v>
      </c>
      <c r="G307">
        <f t="shared" si="23"/>
        <v>-9634.1307834687668</v>
      </c>
      <c r="H307">
        <f t="shared" si="24"/>
        <v>819.34531721254416</v>
      </c>
      <c r="J307">
        <v>283</v>
      </c>
      <c r="K307">
        <v>36507.480093015154</v>
      </c>
      <c r="L307">
        <v>-619.48009301515413</v>
      </c>
    </row>
    <row r="308" spans="1:12" x14ac:dyDescent="0.2">
      <c r="A308" s="4">
        <v>6</v>
      </c>
      <c r="B308">
        <v>306</v>
      </c>
      <c r="C308" s="4">
        <v>45848</v>
      </c>
      <c r="D308">
        <f t="shared" si="20"/>
        <v>40324.094907343839</v>
      </c>
      <c r="E308">
        <f t="shared" si="21"/>
        <v>40158.15513280782</v>
      </c>
      <c r="F308">
        <f t="shared" si="22"/>
        <v>5689.8448671921797</v>
      </c>
      <c r="G308">
        <f t="shared" si="23"/>
        <v>-9377.1611473945322</v>
      </c>
      <c r="H308">
        <f t="shared" si="24"/>
        <v>1076.3149532867787</v>
      </c>
      <c r="J308">
        <v>284</v>
      </c>
      <c r="K308">
        <v>36673.419867551187</v>
      </c>
      <c r="L308">
        <v>-1268.4198675511871</v>
      </c>
    </row>
    <row r="309" spans="1:12" x14ac:dyDescent="0.2">
      <c r="A309" s="4">
        <v>7</v>
      </c>
      <c r="B309">
        <v>307</v>
      </c>
      <c r="C309" s="4">
        <v>42413</v>
      </c>
      <c r="D309">
        <f t="shared" si="20"/>
        <v>40490.034681879872</v>
      </c>
      <c r="E309">
        <f t="shared" si="21"/>
        <v>40324.094907343839</v>
      </c>
      <c r="F309">
        <f t="shared" si="22"/>
        <v>2088.9050926561613</v>
      </c>
      <c r="G309">
        <f t="shared" si="23"/>
        <v>-9953.3115113202948</v>
      </c>
      <c r="H309">
        <f t="shared" si="24"/>
        <v>500.16458936101577</v>
      </c>
      <c r="J309">
        <v>285</v>
      </c>
      <c r="K309">
        <v>36839.35964208722</v>
      </c>
      <c r="L309">
        <v>-996.35964208721998</v>
      </c>
    </row>
    <row r="310" spans="1:12" x14ac:dyDescent="0.2">
      <c r="A310" s="4">
        <v>8</v>
      </c>
      <c r="B310">
        <v>308</v>
      </c>
      <c r="C310" s="4">
        <v>41364</v>
      </c>
      <c r="D310">
        <f t="shared" si="20"/>
        <v>40655.974456415905</v>
      </c>
      <c r="E310">
        <f t="shared" si="21"/>
        <v>40490.034681879872</v>
      </c>
      <c r="F310">
        <f t="shared" si="22"/>
        <v>873.96531812012836</v>
      </c>
      <c r="G310">
        <f t="shared" si="23"/>
        <v>-10147.701875246059</v>
      </c>
      <c r="H310">
        <f t="shared" si="24"/>
        <v>305.77422543525051</v>
      </c>
      <c r="J310">
        <v>286</v>
      </c>
      <c r="K310">
        <v>37005.299416623253</v>
      </c>
      <c r="L310">
        <v>-1256.2994166232529</v>
      </c>
    </row>
    <row r="311" spans="1:12" x14ac:dyDescent="0.2">
      <c r="A311" s="4">
        <v>9</v>
      </c>
      <c r="B311">
        <v>309</v>
      </c>
      <c r="C311" s="4">
        <v>41774</v>
      </c>
      <c r="D311">
        <f t="shared" si="20"/>
        <v>40821.914230951937</v>
      </c>
      <c r="E311">
        <f t="shared" si="21"/>
        <v>40655.974456415905</v>
      </c>
      <c r="F311">
        <f t="shared" si="22"/>
        <v>1118.0255435840954</v>
      </c>
      <c r="G311">
        <f t="shared" si="23"/>
        <v>-10108.652239171824</v>
      </c>
      <c r="H311">
        <f t="shared" si="24"/>
        <v>344.82386150948525</v>
      </c>
      <c r="J311">
        <v>287</v>
      </c>
      <c r="K311">
        <v>37171.239191159271</v>
      </c>
      <c r="L311">
        <v>-976.23919115927129</v>
      </c>
    </row>
    <row r="312" spans="1:12" x14ac:dyDescent="0.2">
      <c r="A312" s="4">
        <v>10</v>
      </c>
      <c r="B312">
        <v>310</v>
      </c>
      <c r="C312" s="4">
        <v>42332</v>
      </c>
      <c r="D312">
        <f t="shared" si="20"/>
        <v>40987.85400548797</v>
      </c>
      <c r="E312">
        <f t="shared" si="21"/>
        <v>40821.914230951937</v>
      </c>
      <c r="F312">
        <f t="shared" si="22"/>
        <v>1510.0857690480625</v>
      </c>
      <c r="G312">
        <f t="shared" si="23"/>
        <v>-10045.92260309759</v>
      </c>
      <c r="H312">
        <f t="shared" si="24"/>
        <v>407.55349758371995</v>
      </c>
      <c r="J312">
        <v>288</v>
      </c>
      <c r="K312">
        <v>37337.178965695304</v>
      </c>
      <c r="L312">
        <v>10216.821034304696</v>
      </c>
    </row>
    <row r="313" spans="1:12" x14ac:dyDescent="0.2">
      <c r="A313" s="4">
        <v>11</v>
      </c>
      <c r="B313">
        <v>311</v>
      </c>
      <c r="C313" s="4">
        <v>42595</v>
      </c>
      <c r="D313">
        <f t="shared" si="20"/>
        <v>41153.793780023989</v>
      </c>
      <c r="E313">
        <f t="shared" si="21"/>
        <v>40987.85400548797</v>
      </c>
      <c r="F313">
        <f t="shared" si="22"/>
        <v>1607.1459945120296</v>
      </c>
      <c r="G313">
        <f t="shared" si="23"/>
        <v>-10030.392967023356</v>
      </c>
      <c r="H313">
        <f t="shared" si="24"/>
        <v>423.0831336579547</v>
      </c>
      <c r="J313">
        <v>289</v>
      </c>
      <c r="K313">
        <v>37503.118740231337</v>
      </c>
      <c r="L313">
        <v>-3081.1187402313371</v>
      </c>
    </row>
    <row r="314" spans="1:12" x14ac:dyDescent="0.2">
      <c r="A314" s="4">
        <v>12</v>
      </c>
      <c r="B314">
        <v>312</v>
      </c>
      <c r="C314" s="4">
        <v>55569</v>
      </c>
      <c r="D314">
        <f t="shared" si="20"/>
        <v>41319.733554560022</v>
      </c>
      <c r="E314">
        <f t="shared" si="21"/>
        <v>41153.793780023989</v>
      </c>
      <c r="F314">
        <f t="shared" si="22"/>
        <v>14415.206219976011</v>
      </c>
      <c r="G314">
        <f t="shared" si="23"/>
        <v>-7981.1033309491177</v>
      </c>
      <c r="H314">
        <f t="shared" si="24"/>
        <v>2472.372769732192</v>
      </c>
      <c r="J314">
        <v>290</v>
      </c>
      <c r="K314">
        <v>37669.05851476737</v>
      </c>
      <c r="L314">
        <v>-2172.0585147673701</v>
      </c>
    </row>
    <row r="315" spans="1:12" x14ac:dyDescent="0.2">
      <c r="A315" s="4" t="s">
        <v>8</v>
      </c>
      <c r="B315">
        <v>313</v>
      </c>
      <c r="C315" s="4">
        <v>42263</v>
      </c>
      <c r="D315">
        <f t="shared" si="20"/>
        <v>41485.673329096055</v>
      </c>
      <c r="E315">
        <f t="shared" si="21"/>
        <v>41319.733554560022</v>
      </c>
      <c r="F315">
        <f t="shared" si="22"/>
        <v>943.26644543997827</v>
      </c>
      <c r="G315">
        <f t="shared" si="23"/>
        <v>-10136.613694874884</v>
      </c>
      <c r="H315">
        <f t="shared" si="24"/>
        <v>316.86240580642647</v>
      </c>
      <c r="J315">
        <v>291</v>
      </c>
      <c r="K315">
        <v>37834.998289303403</v>
      </c>
      <c r="L315">
        <v>64.001710696597002</v>
      </c>
    </row>
    <row r="316" spans="1:12" x14ac:dyDescent="0.2">
      <c r="A316" s="4">
        <v>2</v>
      </c>
      <c r="B316">
        <v>314</v>
      </c>
      <c r="C316" s="4">
        <v>43062</v>
      </c>
      <c r="D316">
        <f t="shared" si="20"/>
        <v>41651.613103632088</v>
      </c>
      <c r="E316">
        <f t="shared" si="21"/>
        <v>41485.673329096055</v>
      </c>
      <c r="F316">
        <f t="shared" si="22"/>
        <v>1576.3266709039453</v>
      </c>
      <c r="G316">
        <f t="shared" si="23"/>
        <v>-10035.324058800648</v>
      </c>
      <c r="H316">
        <f t="shared" si="24"/>
        <v>418.15204188066122</v>
      </c>
      <c r="J316">
        <v>292</v>
      </c>
      <c r="K316">
        <v>38000.938063839421</v>
      </c>
      <c r="L316">
        <v>1224.0619361605786</v>
      </c>
    </row>
    <row r="317" spans="1:12" x14ac:dyDescent="0.2">
      <c r="A317" s="4">
        <v>3</v>
      </c>
      <c r="B317">
        <v>315</v>
      </c>
      <c r="C317" s="4">
        <v>46324</v>
      </c>
      <c r="D317">
        <f t="shared" si="20"/>
        <v>41817.552878168121</v>
      </c>
      <c r="E317">
        <f t="shared" si="21"/>
        <v>41651.613103632088</v>
      </c>
      <c r="F317">
        <f t="shared" si="22"/>
        <v>4672.3868963679124</v>
      </c>
      <c r="G317">
        <f t="shared" si="23"/>
        <v>-9539.9544227264141</v>
      </c>
      <c r="H317">
        <f t="shared" si="24"/>
        <v>913.52167795489595</v>
      </c>
      <c r="J317">
        <v>293</v>
      </c>
      <c r="K317">
        <v>38166.877838375454</v>
      </c>
      <c r="L317">
        <v>1512.1221616245457</v>
      </c>
    </row>
    <row r="318" spans="1:12" x14ac:dyDescent="0.2">
      <c r="A318" s="4">
        <v>4</v>
      </c>
      <c r="B318">
        <v>316</v>
      </c>
      <c r="C318" s="4">
        <v>48030</v>
      </c>
      <c r="D318">
        <f t="shared" si="20"/>
        <v>41983.492652704139</v>
      </c>
      <c r="E318">
        <f t="shared" si="21"/>
        <v>41817.552878168121</v>
      </c>
      <c r="F318">
        <f t="shared" si="22"/>
        <v>6212.4471218318795</v>
      </c>
      <c r="G318">
        <f t="shared" si="23"/>
        <v>-9293.544786652179</v>
      </c>
      <c r="H318">
        <f t="shared" si="24"/>
        <v>1159.9313140291308</v>
      </c>
      <c r="J318">
        <v>294</v>
      </c>
      <c r="K318">
        <v>38332.817612911487</v>
      </c>
      <c r="L318">
        <v>3121.1823870885128</v>
      </c>
    </row>
    <row r="319" spans="1:12" x14ac:dyDescent="0.2">
      <c r="A319" s="4">
        <v>5</v>
      </c>
      <c r="B319">
        <v>317</v>
      </c>
      <c r="C319" s="4">
        <v>47926</v>
      </c>
      <c r="D319">
        <f t="shared" si="20"/>
        <v>42149.432427240172</v>
      </c>
      <c r="E319">
        <f t="shared" si="21"/>
        <v>41983.492652704139</v>
      </c>
      <c r="F319">
        <f t="shared" si="22"/>
        <v>5942.5073472958611</v>
      </c>
      <c r="G319">
        <f t="shared" si="23"/>
        <v>-9336.7351505779425</v>
      </c>
      <c r="H319">
        <f t="shared" si="24"/>
        <v>1116.7409501033678</v>
      </c>
      <c r="J319">
        <v>295</v>
      </c>
      <c r="K319">
        <v>38498.75738744752</v>
      </c>
      <c r="L319">
        <v>-425.75738744752016</v>
      </c>
    </row>
    <row r="320" spans="1:12" x14ac:dyDescent="0.2">
      <c r="A320" s="4">
        <v>6</v>
      </c>
      <c r="B320">
        <v>318</v>
      </c>
      <c r="C320" s="4">
        <v>49348</v>
      </c>
      <c r="D320">
        <f t="shared" si="20"/>
        <v>42315.372201776205</v>
      </c>
      <c r="E320">
        <f t="shared" si="21"/>
        <v>42149.432427240172</v>
      </c>
      <c r="F320">
        <f t="shared" si="22"/>
        <v>7198.5675727598282</v>
      </c>
      <c r="G320">
        <f t="shared" si="23"/>
        <v>-9135.7655145037079</v>
      </c>
      <c r="H320">
        <f t="shared" si="24"/>
        <v>1317.7105861776026</v>
      </c>
      <c r="J320">
        <v>296</v>
      </c>
      <c r="K320">
        <v>38664.697161983539</v>
      </c>
      <c r="L320">
        <v>-1565.6971619835385</v>
      </c>
    </row>
    <row r="321" spans="1:12" x14ac:dyDescent="0.2">
      <c r="A321" s="4">
        <v>7</v>
      </c>
      <c r="B321">
        <v>319</v>
      </c>
      <c r="C321" s="4">
        <v>46509</v>
      </c>
      <c r="D321">
        <f t="shared" si="20"/>
        <v>42481.311976312238</v>
      </c>
      <c r="E321">
        <f t="shared" si="21"/>
        <v>42315.372201776205</v>
      </c>
      <c r="F321">
        <f t="shared" si="22"/>
        <v>4193.6277982237953</v>
      </c>
      <c r="G321">
        <f t="shared" si="23"/>
        <v>-9616.5558784294735</v>
      </c>
      <c r="H321">
        <f t="shared" si="24"/>
        <v>836.92022225183723</v>
      </c>
      <c r="J321">
        <v>297</v>
      </c>
      <c r="K321">
        <v>38830.636936519571</v>
      </c>
      <c r="L321">
        <v>-783.63693651957146</v>
      </c>
    </row>
    <row r="322" spans="1:12" x14ac:dyDescent="0.2">
      <c r="A322" s="4">
        <v>8</v>
      </c>
      <c r="B322">
        <v>320</v>
      </c>
      <c r="C322" s="4">
        <v>44961</v>
      </c>
      <c r="D322">
        <f t="shared" si="20"/>
        <v>42647.251750848271</v>
      </c>
      <c r="E322">
        <f t="shared" si="21"/>
        <v>42481.311976312238</v>
      </c>
      <c r="F322">
        <f t="shared" si="22"/>
        <v>2479.6880236877623</v>
      </c>
      <c r="G322">
        <f t="shared" si="23"/>
        <v>-9890.7862423552378</v>
      </c>
      <c r="H322">
        <f t="shared" si="24"/>
        <v>562.689858326072</v>
      </c>
      <c r="J322">
        <v>298</v>
      </c>
      <c r="K322">
        <v>38996.576711055604</v>
      </c>
      <c r="L322">
        <v>-663.57671105560439</v>
      </c>
    </row>
    <row r="323" spans="1:12" x14ac:dyDescent="0.2">
      <c r="A323" s="4">
        <v>9</v>
      </c>
      <c r="B323">
        <v>321</v>
      </c>
      <c r="C323" s="4">
        <v>45541</v>
      </c>
      <c r="D323">
        <f t="shared" si="20"/>
        <v>42813.191525384289</v>
      </c>
      <c r="E323">
        <f t="shared" si="21"/>
        <v>42647.251750848271</v>
      </c>
      <c r="F323">
        <f t="shared" si="22"/>
        <v>2893.7482491517294</v>
      </c>
      <c r="G323">
        <f t="shared" si="23"/>
        <v>-9824.5366062810026</v>
      </c>
      <c r="H323">
        <f t="shared" si="24"/>
        <v>628.93949440030678</v>
      </c>
      <c r="J323">
        <v>299</v>
      </c>
      <c r="K323">
        <v>39162.516485591637</v>
      </c>
      <c r="L323">
        <v>-314.51648559163732</v>
      </c>
    </row>
    <row r="324" spans="1:12" x14ac:dyDescent="0.2">
      <c r="A324" s="4">
        <v>10</v>
      </c>
      <c r="B324">
        <v>322</v>
      </c>
      <c r="C324" s="4">
        <v>46549</v>
      </c>
      <c r="D324">
        <f t="shared" ref="D324:D349" si="25">B324*$K$18 +$K$17</f>
        <v>42979.131299920322</v>
      </c>
      <c r="E324">
        <f t="shared" si="21"/>
        <v>42813.191525384289</v>
      </c>
      <c r="F324">
        <f t="shared" si="22"/>
        <v>3735.808474615711</v>
      </c>
      <c r="G324">
        <f t="shared" si="23"/>
        <v>-9689.806970206766</v>
      </c>
      <c r="H324">
        <f t="shared" si="24"/>
        <v>763.66913047454386</v>
      </c>
      <c r="J324">
        <v>300</v>
      </c>
      <c r="K324">
        <v>39328.45626012767</v>
      </c>
      <c r="L324">
        <v>11868.54373987233</v>
      </c>
    </row>
    <row r="325" spans="1:12" x14ac:dyDescent="0.2">
      <c r="A325" s="4">
        <v>11</v>
      </c>
      <c r="B325">
        <v>323</v>
      </c>
      <c r="C325" s="4">
        <v>46285</v>
      </c>
      <c r="D325">
        <f t="shared" si="25"/>
        <v>43145.071074456355</v>
      </c>
      <c r="E325">
        <f t="shared" ref="E325:E349" si="26">B324*$K$18+$K$17</f>
        <v>42979.131299920322</v>
      </c>
      <c r="F325">
        <f t="shared" ref="F325:F349" si="27">(C325-E325)</f>
        <v>3305.8687000796781</v>
      </c>
      <c r="G325">
        <f t="shared" ref="G325:G349" si="28">$K$17+$K$18+(1-$N$2)^2 * F325</f>
        <v>-9758.5973341325316</v>
      </c>
      <c r="H325">
        <f t="shared" ref="H325:H349" si="29">$K$18+(1-$N$2)^2 *F325</f>
        <v>694.87876654877846</v>
      </c>
      <c r="J325">
        <v>301</v>
      </c>
      <c r="K325">
        <v>39494.396034663689</v>
      </c>
      <c r="L325">
        <v>-477.39603466368862</v>
      </c>
    </row>
    <row r="326" spans="1:12" x14ac:dyDescent="0.2">
      <c r="A326" s="4">
        <v>12</v>
      </c>
      <c r="B326">
        <v>324</v>
      </c>
      <c r="C326" s="4">
        <v>62239</v>
      </c>
      <c r="D326">
        <f t="shared" si="25"/>
        <v>43311.010848992388</v>
      </c>
      <c r="E326">
        <f t="shared" si="26"/>
        <v>43145.071074456355</v>
      </c>
      <c r="F326">
        <f t="shared" si="27"/>
        <v>19093.928925543645</v>
      </c>
      <c r="G326">
        <f t="shared" si="28"/>
        <v>-7232.5076980582962</v>
      </c>
      <c r="H326">
        <f t="shared" si="29"/>
        <v>3220.9684026230134</v>
      </c>
      <c r="J326">
        <v>302</v>
      </c>
      <c r="K326">
        <v>39660.335809199722</v>
      </c>
      <c r="L326">
        <v>782.66419080027845</v>
      </c>
    </row>
    <row r="327" spans="1:12" x14ac:dyDescent="0.2">
      <c r="A327" s="4" t="s">
        <v>7</v>
      </c>
      <c r="B327">
        <v>325</v>
      </c>
      <c r="C327" s="4">
        <v>46674</v>
      </c>
      <c r="D327">
        <f t="shared" si="25"/>
        <v>43476.950623528406</v>
      </c>
      <c r="E327">
        <f t="shared" si="26"/>
        <v>43311.010848992388</v>
      </c>
      <c r="F327">
        <f t="shared" si="27"/>
        <v>3362.9891510076122</v>
      </c>
      <c r="G327">
        <f t="shared" si="28"/>
        <v>-9749.4580619840617</v>
      </c>
      <c r="H327">
        <f t="shared" si="29"/>
        <v>704.0180386972479</v>
      </c>
      <c r="J327">
        <v>303</v>
      </c>
      <c r="K327">
        <v>39826.275583735754</v>
      </c>
      <c r="L327">
        <v>2537.7244162642455</v>
      </c>
    </row>
    <row r="328" spans="1:12" x14ac:dyDescent="0.2">
      <c r="A328" s="4">
        <v>2</v>
      </c>
      <c r="B328">
        <v>326</v>
      </c>
      <c r="C328" s="4">
        <v>47257</v>
      </c>
      <c r="D328">
        <f t="shared" si="25"/>
        <v>43642.890398064439</v>
      </c>
      <c r="E328">
        <f t="shared" si="26"/>
        <v>43476.950623528406</v>
      </c>
      <c r="F328">
        <f t="shared" si="27"/>
        <v>3780.0493764715939</v>
      </c>
      <c r="G328">
        <f t="shared" si="28"/>
        <v>-9682.7284259098251</v>
      </c>
      <c r="H328">
        <f t="shared" si="29"/>
        <v>770.74767477148498</v>
      </c>
      <c r="J328">
        <v>304</v>
      </c>
      <c r="K328">
        <v>39992.215358271787</v>
      </c>
      <c r="L328">
        <v>3388.7846417282126</v>
      </c>
    </row>
    <row r="329" spans="1:12" x14ac:dyDescent="0.2">
      <c r="A329" s="4">
        <v>3</v>
      </c>
      <c r="B329">
        <v>327</v>
      </c>
      <c r="C329" s="4">
        <v>50948</v>
      </c>
      <c r="D329">
        <f t="shared" si="25"/>
        <v>43808.830172600472</v>
      </c>
      <c r="E329">
        <f t="shared" si="26"/>
        <v>43642.890398064439</v>
      </c>
      <c r="F329">
        <f t="shared" si="27"/>
        <v>7305.1096019355609</v>
      </c>
      <c r="G329">
        <f t="shared" si="28"/>
        <v>-9118.7187898355896</v>
      </c>
      <c r="H329">
        <f t="shared" si="29"/>
        <v>1334.75731084572</v>
      </c>
      <c r="J329">
        <v>305</v>
      </c>
      <c r="K329">
        <v>40158.15513280782</v>
      </c>
      <c r="L329">
        <v>3917.8448671921797</v>
      </c>
    </row>
    <row r="330" spans="1:12" x14ac:dyDescent="0.2">
      <c r="A330" s="4">
        <v>4</v>
      </c>
      <c r="B330">
        <v>328</v>
      </c>
      <c r="C330" s="4">
        <v>49306</v>
      </c>
      <c r="D330">
        <f t="shared" si="25"/>
        <v>43974.769947136505</v>
      </c>
      <c r="E330">
        <f t="shared" si="26"/>
        <v>43808.830172600472</v>
      </c>
      <c r="F330">
        <f t="shared" si="27"/>
        <v>5497.169827399528</v>
      </c>
      <c r="G330">
        <f t="shared" si="28"/>
        <v>-9407.9891537613548</v>
      </c>
      <c r="H330">
        <f t="shared" si="29"/>
        <v>1045.4869469199546</v>
      </c>
      <c r="J330">
        <v>306</v>
      </c>
      <c r="K330">
        <v>40324.094907343839</v>
      </c>
      <c r="L330">
        <v>5523.9050926561613</v>
      </c>
    </row>
    <row r="331" spans="1:12" x14ac:dyDescent="0.2">
      <c r="A331" s="4">
        <v>5</v>
      </c>
      <c r="B331">
        <v>329</v>
      </c>
      <c r="C331" s="4">
        <v>50747</v>
      </c>
      <c r="D331">
        <f t="shared" si="25"/>
        <v>44140.709721672538</v>
      </c>
      <c r="E331">
        <f t="shared" si="26"/>
        <v>43974.769947136505</v>
      </c>
      <c r="F331">
        <f t="shared" si="27"/>
        <v>6772.2300528634951</v>
      </c>
      <c r="G331">
        <f t="shared" si="28"/>
        <v>-9203.9795176871212</v>
      </c>
      <c r="H331">
        <f t="shared" si="29"/>
        <v>1249.4965829941893</v>
      </c>
      <c r="J331">
        <v>307</v>
      </c>
      <c r="K331">
        <v>40490.034681879872</v>
      </c>
      <c r="L331">
        <v>1922.9653181201284</v>
      </c>
    </row>
    <row r="332" spans="1:12" x14ac:dyDescent="0.2">
      <c r="A332" s="4">
        <v>6</v>
      </c>
      <c r="B332">
        <v>330</v>
      </c>
      <c r="C332" s="4">
        <v>52123</v>
      </c>
      <c r="D332">
        <f t="shared" si="25"/>
        <v>44306.649496208556</v>
      </c>
      <c r="E332">
        <f t="shared" si="26"/>
        <v>44140.709721672538</v>
      </c>
      <c r="F332">
        <f t="shared" si="27"/>
        <v>7982.2902783274621</v>
      </c>
      <c r="G332">
        <f t="shared" si="28"/>
        <v>-9010.3698816128854</v>
      </c>
      <c r="H332">
        <f t="shared" si="29"/>
        <v>1443.1062190684243</v>
      </c>
      <c r="J332">
        <v>308</v>
      </c>
      <c r="K332">
        <v>40655.974456415905</v>
      </c>
      <c r="L332">
        <v>708.02554358409543</v>
      </c>
    </row>
    <row r="333" spans="1:12" x14ac:dyDescent="0.2">
      <c r="A333" s="4">
        <v>7</v>
      </c>
      <c r="B333">
        <v>331</v>
      </c>
      <c r="C333" s="4">
        <v>50145</v>
      </c>
      <c r="D333">
        <f t="shared" si="25"/>
        <v>44472.589270744589</v>
      </c>
      <c r="E333">
        <f t="shared" si="26"/>
        <v>44306.649496208556</v>
      </c>
      <c r="F333">
        <f t="shared" si="27"/>
        <v>5838.3505037914438</v>
      </c>
      <c r="G333">
        <f t="shared" si="28"/>
        <v>-9353.400245538649</v>
      </c>
      <c r="H333">
        <f t="shared" si="29"/>
        <v>1100.0758551426611</v>
      </c>
      <c r="J333">
        <v>309</v>
      </c>
      <c r="K333">
        <v>40821.914230951937</v>
      </c>
      <c r="L333">
        <v>952.0857690480625</v>
      </c>
    </row>
    <row r="334" spans="1:12" x14ac:dyDescent="0.2">
      <c r="A334" s="4">
        <v>8</v>
      </c>
      <c r="B334">
        <v>332</v>
      </c>
      <c r="C334" s="4">
        <v>47649</v>
      </c>
      <c r="D334">
        <f t="shared" si="25"/>
        <v>44638.529045280622</v>
      </c>
      <c r="E334">
        <f t="shared" si="26"/>
        <v>44472.589270744589</v>
      </c>
      <c r="F334">
        <f t="shared" si="27"/>
        <v>3176.4107292554108</v>
      </c>
      <c r="G334">
        <f t="shared" si="28"/>
        <v>-9779.3106094644136</v>
      </c>
      <c r="H334">
        <f t="shared" si="29"/>
        <v>674.16549121689582</v>
      </c>
      <c r="J334">
        <v>310</v>
      </c>
      <c r="K334">
        <v>40987.85400548797</v>
      </c>
      <c r="L334">
        <v>1344.1459945120296</v>
      </c>
    </row>
    <row r="335" spans="1:12" x14ac:dyDescent="0.2">
      <c r="A335" s="4">
        <v>9</v>
      </c>
      <c r="B335">
        <v>333</v>
      </c>
      <c r="C335" s="4">
        <v>49259</v>
      </c>
      <c r="D335">
        <f t="shared" si="25"/>
        <v>44804.468819816655</v>
      </c>
      <c r="E335">
        <f t="shared" si="26"/>
        <v>44638.529045280622</v>
      </c>
      <c r="F335">
        <f t="shared" si="27"/>
        <v>4620.4709547193779</v>
      </c>
      <c r="G335">
        <f t="shared" si="28"/>
        <v>-9548.2609733901791</v>
      </c>
      <c r="H335">
        <f t="shared" si="29"/>
        <v>905.21512729113056</v>
      </c>
      <c r="J335">
        <v>311</v>
      </c>
      <c r="K335">
        <v>41153.793780023989</v>
      </c>
      <c r="L335">
        <v>1441.2062199760112</v>
      </c>
    </row>
    <row r="336" spans="1:12" x14ac:dyDescent="0.2">
      <c r="A336" s="4">
        <v>10</v>
      </c>
      <c r="B336">
        <v>334</v>
      </c>
      <c r="C336" s="4">
        <v>49539</v>
      </c>
      <c r="D336">
        <f t="shared" si="25"/>
        <v>44970.408594352688</v>
      </c>
      <c r="E336">
        <f t="shared" si="26"/>
        <v>44804.468819816655</v>
      </c>
      <c r="F336">
        <f t="shared" si="27"/>
        <v>4734.531180183345</v>
      </c>
      <c r="G336">
        <f t="shared" si="28"/>
        <v>-9530.0113373159456</v>
      </c>
      <c r="H336">
        <f t="shared" si="29"/>
        <v>923.46476336536534</v>
      </c>
      <c r="J336">
        <v>312</v>
      </c>
      <c r="K336">
        <v>41319.733554560022</v>
      </c>
      <c r="L336">
        <v>14249.266445439978</v>
      </c>
    </row>
    <row r="337" spans="1:12" x14ac:dyDescent="0.2">
      <c r="A337" s="4">
        <v>11</v>
      </c>
      <c r="B337">
        <v>335</v>
      </c>
      <c r="C337" s="4">
        <v>49274</v>
      </c>
      <c r="D337">
        <f t="shared" si="25"/>
        <v>45136.348368888706</v>
      </c>
      <c r="E337">
        <f t="shared" si="26"/>
        <v>44970.408594352688</v>
      </c>
      <c r="F337">
        <f t="shared" si="27"/>
        <v>4303.5914056473121</v>
      </c>
      <c r="G337">
        <f t="shared" si="28"/>
        <v>-9598.9617012417111</v>
      </c>
      <c r="H337">
        <f t="shared" si="29"/>
        <v>854.51439943960008</v>
      </c>
      <c r="J337">
        <v>313</v>
      </c>
      <c r="K337">
        <v>41485.673329096055</v>
      </c>
      <c r="L337">
        <v>777.32667090394534</v>
      </c>
    </row>
    <row r="338" spans="1:12" x14ac:dyDescent="0.2">
      <c r="A338" s="4">
        <v>12</v>
      </c>
      <c r="B338">
        <v>336</v>
      </c>
      <c r="C338" s="4">
        <v>69278</v>
      </c>
      <c r="D338">
        <f t="shared" si="25"/>
        <v>45302.288143424739</v>
      </c>
      <c r="E338">
        <f t="shared" si="26"/>
        <v>45136.348368888706</v>
      </c>
      <c r="F338">
        <f t="shared" si="27"/>
        <v>24141.651631111294</v>
      </c>
      <c r="G338">
        <f t="shared" si="28"/>
        <v>-6424.8720651674721</v>
      </c>
      <c r="H338">
        <f t="shared" si="29"/>
        <v>4028.6040355138375</v>
      </c>
      <c r="J338">
        <v>314</v>
      </c>
      <c r="K338">
        <v>41651.613103632088</v>
      </c>
      <c r="L338">
        <v>1410.3868963679124</v>
      </c>
    </row>
    <row r="339" spans="1:12" x14ac:dyDescent="0.2">
      <c r="A339" s="4" t="s">
        <v>6</v>
      </c>
      <c r="B339">
        <v>337</v>
      </c>
      <c r="C339" s="4">
        <v>49516</v>
      </c>
      <c r="D339">
        <f t="shared" si="25"/>
        <v>45468.227917960772</v>
      </c>
      <c r="E339">
        <f t="shared" si="26"/>
        <v>45302.288143424739</v>
      </c>
      <c r="F339">
        <f t="shared" si="27"/>
        <v>4213.7118565752608</v>
      </c>
      <c r="G339">
        <f t="shared" si="28"/>
        <v>-9613.342429093238</v>
      </c>
      <c r="H339">
        <f t="shared" si="29"/>
        <v>840.13367158807182</v>
      </c>
      <c r="J339">
        <v>315</v>
      </c>
      <c r="K339">
        <v>41817.552878168121</v>
      </c>
      <c r="L339">
        <v>4506.4471218318795</v>
      </c>
    </row>
    <row r="340" spans="1:12" x14ac:dyDescent="0.2">
      <c r="A340" s="4">
        <v>2</v>
      </c>
      <c r="B340">
        <v>338</v>
      </c>
      <c r="C340" s="4">
        <v>51229</v>
      </c>
      <c r="D340">
        <f t="shared" si="25"/>
        <v>45634.167692496805</v>
      </c>
      <c r="E340">
        <f t="shared" si="26"/>
        <v>45468.227917960772</v>
      </c>
      <c r="F340">
        <f t="shared" si="27"/>
        <v>5760.7720820392278</v>
      </c>
      <c r="G340">
        <f t="shared" si="28"/>
        <v>-9365.8127930190039</v>
      </c>
      <c r="H340">
        <f t="shared" si="29"/>
        <v>1087.6633076623066</v>
      </c>
      <c r="J340">
        <v>316</v>
      </c>
      <c r="K340">
        <v>41983.492652704139</v>
      </c>
      <c r="L340">
        <v>6046.5073472958611</v>
      </c>
    </row>
    <row r="341" spans="1:12" x14ac:dyDescent="0.2">
      <c r="A341" s="4">
        <v>3</v>
      </c>
      <c r="B341">
        <v>339</v>
      </c>
      <c r="C341" s="4">
        <v>55208</v>
      </c>
      <c r="D341">
        <f t="shared" si="25"/>
        <v>45800.107467032838</v>
      </c>
      <c r="E341">
        <f t="shared" si="26"/>
        <v>45634.167692496805</v>
      </c>
      <c r="F341">
        <f t="shared" si="27"/>
        <v>9573.8323075031949</v>
      </c>
      <c r="G341">
        <f t="shared" si="28"/>
        <v>-8755.7231569447686</v>
      </c>
      <c r="H341">
        <f t="shared" si="29"/>
        <v>1697.7529437365415</v>
      </c>
      <c r="J341">
        <v>317</v>
      </c>
      <c r="K341">
        <v>42149.432427240172</v>
      </c>
      <c r="L341">
        <v>5776.5675727598282</v>
      </c>
    </row>
    <row r="342" spans="1:12" x14ac:dyDescent="0.2">
      <c r="A342" s="4">
        <v>4</v>
      </c>
      <c r="B342">
        <v>340</v>
      </c>
      <c r="C342" s="4">
        <v>56614</v>
      </c>
      <c r="D342">
        <f t="shared" si="25"/>
        <v>45966.047241568856</v>
      </c>
      <c r="E342">
        <f t="shared" si="26"/>
        <v>45800.107467032838</v>
      </c>
      <c r="F342">
        <f t="shared" si="27"/>
        <v>10813.892532967162</v>
      </c>
      <c r="G342">
        <f t="shared" si="28"/>
        <v>-8557.3135208705335</v>
      </c>
      <c r="H342">
        <f t="shared" si="29"/>
        <v>1896.1625798107762</v>
      </c>
      <c r="J342">
        <v>318</v>
      </c>
      <c r="K342">
        <v>42315.372201776205</v>
      </c>
      <c r="L342">
        <v>7032.6277982237953</v>
      </c>
    </row>
    <row r="343" spans="1:12" x14ac:dyDescent="0.2">
      <c r="A343" s="4">
        <v>5</v>
      </c>
      <c r="B343">
        <v>341</v>
      </c>
      <c r="C343" s="4">
        <v>56171</v>
      </c>
      <c r="D343">
        <f t="shared" si="25"/>
        <v>46131.987016104889</v>
      </c>
      <c r="E343">
        <f t="shared" si="26"/>
        <v>45966.047241568856</v>
      </c>
      <c r="F343">
        <f t="shared" si="27"/>
        <v>10204.952758431144</v>
      </c>
      <c r="G343">
        <f t="shared" si="28"/>
        <v>-8654.7438847962967</v>
      </c>
      <c r="H343">
        <f t="shared" si="29"/>
        <v>1798.7322158850134</v>
      </c>
      <c r="J343">
        <v>319</v>
      </c>
      <c r="K343">
        <v>42481.311976312238</v>
      </c>
      <c r="L343">
        <v>4027.6880236877623</v>
      </c>
    </row>
    <row r="344" spans="1:12" x14ac:dyDescent="0.2">
      <c r="A344" s="4">
        <v>6</v>
      </c>
      <c r="B344">
        <v>342</v>
      </c>
      <c r="C344" s="4">
        <v>58782</v>
      </c>
      <c r="D344">
        <f t="shared" si="25"/>
        <v>46297.926790640922</v>
      </c>
      <c r="E344">
        <f t="shared" si="26"/>
        <v>46131.987016104889</v>
      </c>
      <c r="F344">
        <f t="shared" si="27"/>
        <v>12650.012983895111</v>
      </c>
      <c r="G344">
        <f t="shared" si="28"/>
        <v>-8263.5342487220623</v>
      </c>
      <c r="H344">
        <f t="shared" si="29"/>
        <v>2189.9418519592477</v>
      </c>
      <c r="J344">
        <v>320</v>
      </c>
      <c r="K344">
        <v>42647.251750848271</v>
      </c>
      <c r="L344">
        <v>2313.7482491517294</v>
      </c>
    </row>
    <row r="345" spans="1:12" x14ac:dyDescent="0.2">
      <c r="A345" s="4">
        <v>7</v>
      </c>
      <c r="B345">
        <v>343</v>
      </c>
      <c r="C345" s="4">
        <v>55170</v>
      </c>
      <c r="D345">
        <f t="shared" si="25"/>
        <v>46463.866565176955</v>
      </c>
      <c r="E345">
        <f t="shared" si="26"/>
        <v>46297.926790640922</v>
      </c>
      <c r="F345">
        <f t="shared" si="27"/>
        <v>8872.0732093590777</v>
      </c>
      <c r="G345">
        <f t="shared" si="28"/>
        <v>-8868.0046126478283</v>
      </c>
      <c r="H345">
        <f t="shared" si="29"/>
        <v>1585.4714880334827</v>
      </c>
      <c r="J345">
        <v>321</v>
      </c>
      <c r="K345">
        <v>42813.191525384289</v>
      </c>
      <c r="L345">
        <v>2727.808474615711</v>
      </c>
    </row>
    <row r="346" spans="1:12" x14ac:dyDescent="0.2">
      <c r="A346" s="4">
        <v>8</v>
      </c>
      <c r="B346">
        <v>344</v>
      </c>
      <c r="C346" s="4">
        <v>52355</v>
      </c>
      <c r="D346">
        <f t="shared" si="25"/>
        <v>46629.806339712988</v>
      </c>
      <c r="E346">
        <f t="shared" si="26"/>
        <v>46463.866565176955</v>
      </c>
      <c r="F346">
        <f t="shared" si="27"/>
        <v>5891.1334348230448</v>
      </c>
      <c r="G346">
        <f t="shared" si="28"/>
        <v>-9344.9549765735937</v>
      </c>
      <c r="H346">
        <f t="shared" si="29"/>
        <v>1108.5211241077172</v>
      </c>
      <c r="J346">
        <v>322</v>
      </c>
      <c r="K346">
        <v>42979.131299920322</v>
      </c>
      <c r="L346">
        <v>3569.8687000796781</v>
      </c>
    </row>
    <row r="347" spans="1:12" x14ac:dyDescent="0.2">
      <c r="A347" s="4">
        <v>9</v>
      </c>
      <c r="B347">
        <v>345</v>
      </c>
      <c r="C347" s="4">
        <v>54687</v>
      </c>
      <c r="D347">
        <f t="shared" si="25"/>
        <v>46795.746114249006</v>
      </c>
      <c r="E347">
        <f t="shared" si="26"/>
        <v>46629.806339712988</v>
      </c>
      <c r="F347">
        <f t="shared" si="27"/>
        <v>8057.1936602870119</v>
      </c>
      <c r="G347">
        <f t="shared" si="28"/>
        <v>-8998.3853404993588</v>
      </c>
      <c r="H347">
        <f t="shared" si="29"/>
        <v>1455.0907601819522</v>
      </c>
      <c r="J347">
        <v>323</v>
      </c>
      <c r="K347">
        <v>43145.071074456355</v>
      </c>
      <c r="L347">
        <v>3139.9289255436452</v>
      </c>
    </row>
    <row r="348" spans="1:12" x14ac:dyDescent="0.2">
      <c r="A348" s="4">
        <v>10</v>
      </c>
      <c r="B348">
        <v>346</v>
      </c>
      <c r="C348" s="4">
        <v>54649</v>
      </c>
      <c r="D348">
        <f t="shared" si="25"/>
        <v>46961.685888785039</v>
      </c>
      <c r="E348">
        <f t="shared" si="26"/>
        <v>46795.746114249006</v>
      </c>
      <c r="F348">
        <f t="shared" si="27"/>
        <v>7853.2538857509935</v>
      </c>
      <c r="G348">
        <f t="shared" si="28"/>
        <v>-9031.0157044251209</v>
      </c>
      <c r="H348">
        <f t="shared" si="29"/>
        <v>1422.4603962561891</v>
      </c>
      <c r="J348">
        <v>324</v>
      </c>
      <c r="K348">
        <v>43311.010848992388</v>
      </c>
      <c r="L348">
        <v>18927.989151007612</v>
      </c>
    </row>
    <row r="349" spans="1:12" x14ac:dyDescent="0.2">
      <c r="A349" s="4">
        <v>11</v>
      </c>
      <c r="B349">
        <v>347</v>
      </c>
      <c r="C349" s="4">
        <v>55639</v>
      </c>
      <c r="D349">
        <f t="shared" si="25"/>
        <v>47127.625663321072</v>
      </c>
      <c r="E349">
        <f t="shared" si="26"/>
        <v>46961.685888785039</v>
      </c>
      <c r="F349">
        <f t="shared" si="27"/>
        <v>8677.3141112149606</v>
      </c>
      <c r="G349">
        <f t="shared" si="28"/>
        <v>-8899.1660683508871</v>
      </c>
      <c r="H349">
        <f t="shared" si="29"/>
        <v>1554.3100323304238</v>
      </c>
      <c r="J349">
        <v>325</v>
      </c>
      <c r="K349">
        <v>43476.950623528406</v>
      </c>
      <c r="L349">
        <v>3197.0493764715939</v>
      </c>
    </row>
    <row r="350" spans="1:12" x14ac:dyDescent="0.2">
      <c r="J350">
        <v>326</v>
      </c>
      <c r="K350">
        <v>43642.890398064439</v>
      </c>
      <c r="L350">
        <v>3614.1096019355609</v>
      </c>
    </row>
    <row r="351" spans="1:12" x14ac:dyDescent="0.2">
      <c r="J351">
        <v>327</v>
      </c>
      <c r="K351">
        <v>43808.830172600472</v>
      </c>
      <c r="L351">
        <v>7139.169827399528</v>
      </c>
    </row>
    <row r="352" spans="1:12" x14ac:dyDescent="0.2">
      <c r="J352">
        <v>328</v>
      </c>
      <c r="K352">
        <v>43974.769947136505</v>
      </c>
      <c r="L352">
        <v>5331.2300528634951</v>
      </c>
    </row>
    <row r="353" spans="10:12" x14ac:dyDescent="0.2">
      <c r="J353">
        <v>329</v>
      </c>
      <c r="K353">
        <v>44140.709721672538</v>
      </c>
      <c r="L353">
        <v>6606.2902783274621</v>
      </c>
    </row>
    <row r="354" spans="10:12" x14ac:dyDescent="0.2">
      <c r="J354">
        <v>330</v>
      </c>
      <c r="K354">
        <v>44306.649496208556</v>
      </c>
      <c r="L354">
        <v>7816.3505037914438</v>
      </c>
    </row>
    <row r="355" spans="10:12" x14ac:dyDescent="0.2">
      <c r="J355">
        <v>331</v>
      </c>
      <c r="K355">
        <v>44472.589270744589</v>
      </c>
      <c r="L355">
        <v>5672.4107292554108</v>
      </c>
    </row>
    <row r="356" spans="10:12" x14ac:dyDescent="0.2">
      <c r="J356">
        <v>332</v>
      </c>
      <c r="K356">
        <v>44638.529045280622</v>
      </c>
      <c r="L356">
        <v>3010.4709547193779</v>
      </c>
    </row>
    <row r="357" spans="10:12" x14ac:dyDescent="0.2">
      <c r="J357">
        <v>333</v>
      </c>
      <c r="K357">
        <v>44804.468819816655</v>
      </c>
      <c r="L357">
        <v>4454.531180183345</v>
      </c>
    </row>
    <row r="358" spans="10:12" x14ac:dyDescent="0.2">
      <c r="J358">
        <v>334</v>
      </c>
      <c r="K358">
        <v>44970.408594352688</v>
      </c>
      <c r="L358">
        <v>4568.5914056473121</v>
      </c>
    </row>
    <row r="359" spans="10:12" x14ac:dyDescent="0.2">
      <c r="J359">
        <v>335</v>
      </c>
      <c r="K359">
        <v>45136.348368888706</v>
      </c>
      <c r="L359">
        <v>4137.6516311112937</v>
      </c>
    </row>
    <row r="360" spans="10:12" x14ac:dyDescent="0.2">
      <c r="J360">
        <v>336</v>
      </c>
      <c r="K360">
        <v>45302.288143424739</v>
      </c>
      <c r="L360">
        <v>23975.711856575261</v>
      </c>
    </row>
    <row r="361" spans="10:12" x14ac:dyDescent="0.2">
      <c r="J361">
        <v>337</v>
      </c>
      <c r="K361">
        <v>45468.227917960772</v>
      </c>
      <c r="L361">
        <v>4047.7720820392278</v>
      </c>
    </row>
    <row r="362" spans="10:12" x14ac:dyDescent="0.2">
      <c r="J362">
        <v>338</v>
      </c>
      <c r="K362">
        <v>45634.167692496805</v>
      </c>
      <c r="L362">
        <v>5594.8323075031949</v>
      </c>
    </row>
    <row r="363" spans="10:12" x14ac:dyDescent="0.2">
      <c r="J363">
        <v>339</v>
      </c>
      <c r="K363">
        <v>45800.107467032838</v>
      </c>
      <c r="L363">
        <v>9407.892532967162</v>
      </c>
    </row>
    <row r="364" spans="10:12" x14ac:dyDescent="0.2">
      <c r="J364">
        <v>340</v>
      </c>
      <c r="K364">
        <v>45966.047241568856</v>
      </c>
      <c r="L364">
        <v>10647.952758431144</v>
      </c>
    </row>
    <row r="365" spans="10:12" x14ac:dyDescent="0.2">
      <c r="J365">
        <v>341</v>
      </c>
      <c r="K365">
        <v>46131.987016104889</v>
      </c>
      <c r="L365">
        <v>10039.012983895111</v>
      </c>
    </row>
    <row r="366" spans="10:12" x14ac:dyDescent="0.2">
      <c r="J366">
        <v>342</v>
      </c>
      <c r="K366">
        <v>46297.926790640922</v>
      </c>
      <c r="L366">
        <v>12484.073209359078</v>
      </c>
    </row>
    <row r="367" spans="10:12" x14ac:dyDescent="0.2">
      <c r="J367">
        <v>343</v>
      </c>
      <c r="K367">
        <v>46463.866565176955</v>
      </c>
      <c r="L367">
        <v>8706.1334348230448</v>
      </c>
    </row>
    <row r="368" spans="10:12" x14ac:dyDescent="0.2">
      <c r="J368">
        <v>344</v>
      </c>
      <c r="K368">
        <v>46629.806339712988</v>
      </c>
      <c r="L368">
        <v>5725.1936602870119</v>
      </c>
    </row>
    <row r="369" spans="10:12" x14ac:dyDescent="0.2">
      <c r="J369">
        <v>345</v>
      </c>
      <c r="K369">
        <v>46795.746114249006</v>
      </c>
      <c r="L369">
        <v>7891.2538857509935</v>
      </c>
    </row>
    <row r="370" spans="10:12" x14ac:dyDescent="0.2">
      <c r="J370">
        <v>346</v>
      </c>
      <c r="K370">
        <v>46961.685888785039</v>
      </c>
      <c r="L370">
        <v>7687.3141112149606</v>
      </c>
    </row>
    <row r="371" spans="10:12" ht="17" thickBot="1" x14ac:dyDescent="0.25">
      <c r="J371" s="31">
        <v>347</v>
      </c>
      <c r="K371" s="31">
        <v>47127.625663321072</v>
      </c>
      <c r="L371" s="31">
        <v>8511.3743366789276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C2D-B937-7041-B253-D4C8EF53E323}">
  <dimension ref="A1:Q353"/>
  <sheetViews>
    <sheetView zoomScale="75" workbookViewId="0">
      <selection activeCell="J10" sqref="J10"/>
    </sheetView>
  </sheetViews>
  <sheetFormatPr baseColWidth="10" defaultRowHeight="16" x14ac:dyDescent="0.2"/>
  <sheetData>
    <row r="1" spans="1:17" ht="42" customHeight="1" x14ac:dyDescent="0.2">
      <c r="A1" s="6" t="s">
        <v>38</v>
      </c>
      <c r="C1" s="6" t="s">
        <v>37</v>
      </c>
    </row>
    <row r="2" spans="1:17" x14ac:dyDescent="0.2">
      <c r="A2" s="5"/>
      <c r="B2" s="11" t="s">
        <v>43</v>
      </c>
      <c r="C2" s="5" t="s">
        <v>35</v>
      </c>
      <c r="D2" s="11" t="s">
        <v>44</v>
      </c>
      <c r="E2" s="11" t="s">
        <v>45</v>
      </c>
      <c r="F2" s="17" t="s">
        <v>46</v>
      </c>
      <c r="G2" s="17" t="s">
        <v>47</v>
      </c>
      <c r="H2" s="17" t="s">
        <v>48</v>
      </c>
      <c r="I2" s="17" t="s">
        <v>49</v>
      </c>
      <c r="K2" s="7" t="s">
        <v>50</v>
      </c>
      <c r="L2" s="7" t="s">
        <v>51</v>
      </c>
      <c r="O2" s="7" t="s">
        <v>52</v>
      </c>
      <c r="P2" s="7" t="s">
        <v>53</v>
      </c>
      <c r="Q2" s="7" t="s">
        <v>54</v>
      </c>
    </row>
    <row r="3" spans="1:17" x14ac:dyDescent="0.2">
      <c r="A3" s="4" t="s">
        <v>34</v>
      </c>
      <c r="B3">
        <v>1</v>
      </c>
      <c r="C3" s="4">
        <v>15.3</v>
      </c>
      <c r="D3" s="7">
        <f>C3</f>
        <v>15.3</v>
      </c>
      <c r="E3" s="7">
        <f>C4-C3</f>
        <v>3.8000000000000007</v>
      </c>
      <c r="F3" s="7"/>
      <c r="G3" s="7"/>
      <c r="H3" s="7"/>
      <c r="I3" s="7"/>
      <c r="K3" s="7">
        <v>1</v>
      </c>
      <c r="L3" s="7">
        <v>0.1</v>
      </c>
      <c r="O3" s="7">
        <f>AVERAGE(H3:H117)</f>
        <v>73.322819195658951</v>
      </c>
      <c r="P3" s="7">
        <f>AVERAGE(I3:I117)</f>
        <v>24116.818127855324</v>
      </c>
      <c r="Q3" s="7">
        <f>SQRT(P3)</f>
        <v>155.29590505823174</v>
      </c>
    </row>
    <row r="4" spans="1:17" x14ac:dyDescent="0.2">
      <c r="A4" s="4">
        <v>2</v>
      </c>
      <c r="B4" s="7">
        <v>2</v>
      </c>
      <c r="C4" s="4">
        <v>19.100000000000001</v>
      </c>
      <c r="D4" s="7">
        <f t="shared" ref="D4:D40" si="0">C4</f>
        <v>19.100000000000001</v>
      </c>
      <c r="E4" s="7">
        <f>$L$3*(C5-C4)+(1-$L$3)*E3</f>
        <v>3.870000000000001</v>
      </c>
      <c r="F4" s="7">
        <f>D3+E3</f>
        <v>19.100000000000001</v>
      </c>
      <c r="G4" s="7">
        <f>C4-F4</f>
        <v>0</v>
      </c>
      <c r="H4" s="7">
        <f>ABS(C4-F4)</f>
        <v>0</v>
      </c>
      <c r="I4" s="7">
        <f>(C4-F4)^2</f>
        <v>0</v>
      </c>
    </row>
    <row r="5" spans="1:17" x14ac:dyDescent="0.2">
      <c r="A5" s="4">
        <v>3</v>
      </c>
      <c r="B5" s="13">
        <v>3</v>
      </c>
      <c r="C5" s="4">
        <v>23.6</v>
      </c>
      <c r="D5" s="7">
        <f t="shared" si="0"/>
        <v>23.6</v>
      </c>
      <c r="E5" s="7">
        <f t="shared" ref="E5:E68" si="1">$L$3*(C6-C5)+(1-$L$3)*E4</f>
        <v>4.1830000000000007</v>
      </c>
      <c r="F5" s="7">
        <f t="shared" ref="F5:F40" si="2">D4+E4</f>
        <v>22.970000000000002</v>
      </c>
      <c r="G5" s="7">
        <f t="shared" ref="G5:G40" si="3">C5-F5</f>
        <v>0.62999999999999901</v>
      </c>
      <c r="H5" s="7">
        <f t="shared" ref="H5:H40" si="4">ABS(C5-F5)</f>
        <v>0.62999999999999901</v>
      </c>
      <c r="I5" s="7">
        <f t="shared" ref="I5:I40" si="5">(C5-F5)^2</f>
        <v>0.39689999999999875</v>
      </c>
    </row>
    <row r="6" spans="1:17" x14ac:dyDescent="0.2">
      <c r="A6" s="4">
        <v>4</v>
      </c>
      <c r="B6" s="7">
        <v>4</v>
      </c>
      <c r="C6" s="4">
        <v>30.6</v>
      </c>
      <c r="D6" s="7">
        <f t="shared" si="0"/>
        <v>30.6</v>
      </c>
      <c r="E6" s="7">
        <f t="shared" si="1"/>
        <v>4.4547000000000008</v>
      </c>
      <c r="F6" s="7">
        <f t="shared" si="2"/>
        <v>27.783000000000001</v>
      </c>
      <c r="G6" s="7">
        <f t="shared" si="3"/>
        <v>2.8170000000000002</v>
      </c>
      <c r="H6" s="7">
        <f t="shared" si="4"/>
        <v>2.8170000000000002</v>
      </c>
      <c r="I6" s="7">
        <f t="shared" si="5"/>
        <v>7.9354890000000013</v>
      </c>
      <c r="K6" t="s">
        <v>55</v>
      </c>
    </row>
    <row r="7" spans="1:17" x14ac:dyDescent="0.2">
      <c r="A7" s="4">
        <v>5</v>
      </c>
      <c r="B7" s="14">
        <v>5</v>
      </c>
      <c r="C7" s="4">
        <v>37.5</v>
      </c>
      <c r="D7" s="7">
        <f t="shared" si="0"/>
        <v>37.5</v>
      </c>
      <c r="E7" s="7">
        <f t="shared" si="1"/>
        <v>4.9992300000000007</v>
      </c>
      <c r="F7" s="7">
        <f t="shared" si="2"/>
        <v>35.054700000000004</v>
      </c>
      <c r="G7" s="7">
        <f t="shared" si="3"/>
        <v>2.445299999999996</v>
      </c>
      <c r="H7" s="7">
        <f t="shared" si="4"/>
        <v>2.445299999999996</v>
      </c>
      <c r="I7" s="7">
        <f t="shared" si="5"/>
        <v>5.9794920899999804</v>
      </c>
      <c r="K7" s="7">
        <v>348</v>
      </c>
      <c r="L7" s="7">
        <v>349</v>
      </c>
      <c r="M7" s="7">
        <v>350</v>
      </c>
    </row>
    <row r="8" spans="1:17" x14ac:dyDescent="0.2">
      <c r="A8" s="4">
        <v>6</v>
      </c>
      <c r="B8" s="14">
        <v>6</v>
      </c>
      <c r="C8" s="4">
        <v>47.4</v>
      </c>
      <c r="D8" s="7">
        <f>C8</f>
        <v>47.4</v>
      </c>
      <c r="E8" s="7">
        <f t="shared" si="1"/>
        <v>5.3593070000000012</v>
      </c>
      <c r="F8" s="7">
        <f t="shared" si="2"/>
        <v>42.499229999999997</v>
      </c>
      <c r="G8" s="7">
        <f t="shared" si="3"/>
        <v>4.9007700000000014</v>
      </c>
      <c r="H8" s="7">
        <f t="shared" si="4"/>
        <v>4.9007700000000014</v>
      </c>
      <c r="I8" s="7">
        <f t="shared" si="5"/>
        <v>24.017546592900015</v>
      </c>
      <c r="K8" s="18">
        <f>O3/J350</f>
        <v>1.458056161832104E-3</v>
      </c>
      <c r="L8" s="18">
        <f>P3/J351+K8</f>
        <v>0.53813721119005664</v>
      </c>
      <c r="M8" s="18">
        <f>Q3/J352+L8</f>
        <v>0.54206019333288136</v>
      </c>
    </row>
    <row r="9" spans="1:17" x14ac:dyDescent="0.2">
      <c r="A9" s="4">
        <v>7</v>
      </c>
      <c r="B9" s="7">
        <v>7</v>
      </c>
      <c r="C9" s="4">
        <v>56</v>
      </c>
      <c r="D9" s="7">
        <f t="shared" si="0"/>
        <v>56</v>
      </c>
      <c r="E9" s="7">
        <f t="shared" si="1"/>
        <v>5.7633763000000018</v>
      </c>
      <c r="F9" s="7">
        <f t="shared" si="2"/>
        <v>52.759307</v>
      </c>
      <c r="G9" s="7">
        <f t="shared" si="3"/>
        <v>3.2406930000000003</v>
      </c>
      <c r="H9" s="7">
        <f t="shared" si="4"/>
        <v>3.2406930000000003</v>
      </c>
      <c r="I9" s="7">
        <f t="shared" si="5"/>
        <v>10.502091120249002</v>
      </c>
    </row>
    <row r="10" spans="1:17" x14ac:dyDescent="0.2">
      <c r="A10" s="4">
        <v>8</v>
      </c>
      <c r="B10" s="7">
        <v>8</v>
      </c>
      <c r="C10" s="4">
        <v>65.400000000000006</v>
      </c>
      <c r="D10" s="7">
        <f t="shared" si="0"/>
        <v>65.400000000000006</v>
      </c>
      <c r="E10" s="7">
        <f t="shared" si="1"/>
        <v>6.7370386700000013</v>
      </c>
      <c r="F10" s="7">
        <f t="shared" si="2"/>
        <v>61.763376300000004</v>
      </c>
      <c r="G10" s="7">
        <f t="shared" si="3"/>
        <v>3.6366237000000012</v>
      </c>
      <c r="H10" s="7">
        <f t="shared" si="4"/>
        <v>3.6366237000000012</v>
      </c>
      <c r="I10" s="7">
        <f t="shared" si="5"/>
        <v>13.225031935401699</v>
      </c>
    </row>
    <row r="11" spans="1:17" x14ac:dyDescent="0.2">
      <c r="A11" s="4">
        <v>9</v>
      </c>
      <c r="B11" s="7">
        <v>9</v>
      </c>
      <c r="C11" s="4">
        <v>80.900000000000006</v>
      </c>
      <c r="D11" s="7">
        <f t="shared" si="0"/>
        <v>80.900000000000006</v>
      </c>
      <c r="E11" s="7">
        <f t="shared" si="1"/>
        <v>7.2733348030000009</v>
      </c>
      <c r="F11" s="7">
        <f t="shared" si="2"/>
        <v>72.13703867000001</v>
      </c>
      <c r="G11" s="7">
        <f t="shared" si="3"/>
        <v>8.762961329999996</v>
      </c>
      <c r="H11" s="7">
        <f t="shared" si="4"/>
        <v>8.762961329999996</v>
      </c>
      <c r="I11" s="7">
        <f t="shared" si="5"/>
        <v>76.789491271075292</v>
      </c>
    </row>
    <row r="12" spans="1:17" x14ac:dyDescent="0.2">
      <c r="A12" s="4">
        <v>10</v>
      </c>
      <c r="B12" s="14">
        <v>10</v>
      </c>
      <c r="C12" s="4">
        <v>93</v>
      </c>
      <c r="D12" s="7">
        <f t="shared" si="0"/>
        <v>93</v>
      </c>
      <c r="E12" s="7">
        <f t="shared" si="1"/>
        <v>7.3960013227000019</v>
      </c>
      <c r="F12" s="7">
        <f t="shared" si="2"/>
        <v>88.173334803000003</v>
      </c>
      <c r="G12" s="7">
        <f t="shared" si="3"/>
        <v>4.826665196999997</v>
      </c>
      <c r="H12" s="7">
        <f t="shared" si="4"/>
        <v>4.826665196999997</v>
      </c>
      <c r="I12" s="7">
        <f t="shared" si="5"/>
        <v>23.29669692393102</v>
      </c>
    </row>
    <row r="13" spans="1:17" x14ac:dyDescent="0.2">
      <c r="A13" s="4">
        <v>11</v>
      </c>
      <c r="B13" s="7">
        <v>11</v>
      </c>
      <c r="C13" s="4">
        <v>101.5</v>
      </c>
      <c r="D13" s="7">
        <f t="shared" si="0"/>
        <v>101.5</v>
      </c>
      <c r="E13" s="7">
        <f t="shared" si="1"/>
        <v>10.626401190430002</v>
      </c>
      <c r="F13" s="7">
        <f t="shared" si="2"/>
        <v>100.3960013227</v>
      </c>
      <c r="G13" s="7">
        <f t="shared" si="3"/>
        <v>1.1039986772999981</v>
      </c>
      <c r="H13" s="7">
        <f t="shared" si="4"/>
        <v>1.1039986772999981</v>
      </c>
      <c r="I13" s="7">
        <f t="shared" si="5"/>
        <v>1.2188130794801453</v>
      </c>
    </row>
    <row r="14" spans="1:17" x14ac:dyDescent="0.2">
      <c r="A14" s="15">
        <v>12</v>
      </c>
      <c r="B14" s="14">
        <v>12</v>
      </c>
      <c r="C14" s="15">
        <v>141.19999999999999</v>
      </c>
      <c r="D14" s="7">
        <f t="shared" si="0"/>
        <v>141.19999999999999</v>
      </c>
      <c r="E14" s="7">
        <f t="shared" si="1"/>
        <v>8.8637610713870032</v>
      </c>
      <c r="F14" s="7">
        <f t="shared" si="2"/>
        <v>112.12640119043</v>
      </c>
      <c r="G14" s="7">
        <f t="shared" si="3"/>
        <v>29.073598809569987</v>
      </c>
      <c r="H14" s="7">
        <f t="shared" si="4"/>
        <v>29.073598809569987</v>
      </c>
      <c r="I14" s="7">
        <f t="shared" si="5"/>
        <v>845.27414773982935</v>
      </c>
    </row>
    <row r="15" spans="1:17" x14ac:dyDescent="0.2">
      <c r="A15" s="4" t="s">
        <v>33</v>
      </c>
      <c r="B15" s="7">
        <v>13</v>
      </c>
      <c r="C15" s="4">
        <v>134.19999999999999</v>
      </c>
      <c r="D15" s="7">
        <f t="shared" si="0"/>
        <v>134.19999999999999</v>
      </c>
      <c r="E15" s="7">
        <f t="shared" si="1"/>
        <v>9.0273849642483039</v>
      </c>
      <c r="F15" s="7">
        <f t="shared" si="2"/>
        <v>150.06376107138698</v>
      </c>
      <c r="G15" s="7">
        <f t="shared" si="3"/>
        <v>-15.863761071386989</v>
      </c>
      <c r="H15" s="7">
        <f t="shared" si="4"/>
        <v>15.863761071386989</v>
      </c>
      <c r="I15" s="7">
        <f t="shared" si="5"/>
        <v>251.65891533005328</v>
      </c>
    </row>
    <row r="16" spans="1:17" x14ac:dyDescent="0.2">
      <c r="A16" s="4">
        <v>2</v>
      </c>
      <c r="B16" s="14">
        <v>14</v>
      </c>
      <c r="C16" s="4">
        <v>144.69999999999999</v>
      </c>
      <c r="D16" s="7">
        <f t="shared" si="0"/>
        <v>144.69999999999999</v>
      </c>
      <c r="E16" s="7">
        <f t="shared" si="1"/>
        <v>10.134646467823476</v>
      </c>
      <c r="F16" s="7">
        <f t="shared" si="2"/>
        <v>143.2273849642483</v>
      </c>
      <c r="G16" s="7">
        <f t="shared" si="3"/>
        <v>1.4726150357516872</v>
      </c>
      <c r="H16" s="7">
        <f t="shared" si="4"/>
        <v>1.4726150357516872</v>
      </c>
      <c r="I16" s="7">
        <f t="shared" si="5"/>
        <v>2.1685950435219428</v>
      </c>
    </row>
    <row r="17" spans="1:9" x14ac:dyDescent="0.2">
      <c r="A17" s="4">
        <v>3</v>
      </c>
      <c r="B17" s="7">
        <v>15</v>
      </c>
      <c r="C17" s="4">
        <v>164.8</v>
      </c>
      <c r="D17" s="7">
        <f t="shared" si="0"/>
        <v>164.8</v>
      </c>
      <c r="E17" s="7">
        <f t="shared" si="1"/>
        <v>9.7911818210411266</v>
      </c>
      <c r="F17" s="7">
        <f t="shared" si="2"/>
        <v>154.83464646782346</v>
      </c>
      <c r="G17" s="7">
        <f t="shared" si="3"/>
        <v>9.9653535321765503</v>
      </c>
      <c r="H17" s="7">
        <f t="shared" si="4"/>
        <v>9.9653535321765503</v>
      </c>
      <c r="I17" s="7">
        <f t="shared" si="5"/>
        <v>99.30827102126365</v>
      </c>
    </row>
    <row r="18" spans="1:9" x14ac:dyDescent="0.2">
      <c r="A18" s="4">
        <v>4</v>
      </c>
      <c r="B18" s="7">
        <v>16</v>
      </c>
      <c r="C18" s="4">
        <v>171.5</v>
      </c>
      <c r="D18" s="7">
        <f t="shared" si="0"/>
        <v>171.5</v>
      </c>
      <c r="E18" s="7">
        <f t="shared" si="1"/>
        <v>10.012063638937015</v>
      </c>
      <c r="F18" s="7">
        <f t="shared" si="2"/>
        <v>174.59118182104115</v>
      </c>
      <c r="G18" s="7">
        <f t="shared" si="3"/>
        <v>-3.0911818210411468</v>
      </c>
      <c r="H18" s="7">
        <f t="shared" si="4"/>
        <v>3.0911818210411468</v>
      </c>
      <c r="I18" s="7">
        <f t="shared" si="5"/>
        <v>9.5554050507352599</v>
      </c>
    </row>
    <row r="19" spans="1:9" x14ac:dyDescent="0.2">
      <c r="A19" s="4">
        <v>5</v>
      </c>
      <c r="B19" s="14">
        <v>17</v>
      </c>
      <c r="C19" s="4">
        <v>183.5</v>
      </c>
      <c r="D19" s="7">
        <f t="shared" si="0"/>
        <v>183.5</v>
      </c>
      <c r="E19" s="7">
        <f t="shared" si="1"/>
        <v>11.410857275043314</v>
      </c>
      <c r="F19" s="7">
        <f t="shared" si="2"/>
        <v>181.51206363893701</v>
      </c>
      <c r="G19" s="7">
        <f t="shared" si="3"/>
        <v>1.9879363610629923</v>
      </c>
      <c r="H19" s="7">
        <f t="shared" si="4"/>
        <v>1.9879363610629923</v>
      </c>
      <c r="I19" s="7">
        <f t="shared" si="5"/>
        <v>3.9518909756363718</v>
      </c>
    </row>
    <row r="20" spans="1:9" x14ac:dyDescent="0.2">
      <c r="A20" s="4">
        <v>6</v>
      </c>
      <c r="B20" s="7">
        <v>18</v>
      </c>
      <c r="C20" s="4">
        <v>207.5</v>
      </c>
      <c r="D20" s="7">
        <f t="shared" si="0"/>
        <v>207.5</v>
      </c>
      <c r="E20" s="7">
        <f t="shared" si="1"/>
        <v>11.619771547538983</v>
      </c>
      <c r="F20" s="7">
        <f t="shared" si="2"/>
        <v>194.91085727504333</v>
      </c>
      <c r="G20" s="7">
        <f t="shared" si="3"/>
        <v>12.589142724956673</v>
      </c>
      <c r="H20" s="7">
        <f t="shared" si="4"/>
        <v>12.589142724956673</v>
      </c>
      <c r="I20" s="7">
        <f t="shared" si="5"/>
        <v>158.48651454932954</v>
      </c>
    </row>
    <row r="21" spans="1:9" x14ac:dyDescent="0.2">
      <c r="A21" s="4">
        <v>7</v>
      </c>
      <c r="B21" s="16">
        <v>19</v>
      </c>
      <c r="C21" s="4">
        <v>221</v>
      </c>
      <c r="D21" s="7">
        <f t="shared" si="0"/>
        <v>221</v>
      </c>
      <c r="E21" s="7">
        <f t="shared" si="1"/>
        <v>11.637794392785086</v>
      </c>
      <c r="F21" s="7">
        <f t="shared" si="2"/>
        <v>219.11977154753899</v>
      </c>
      <c r="G21" s="7">
        <f t="shared" si="3"/>
        <v>1.8802284524610116</v>
      </c>
      <c r="H21" s="7">
        <f t="shared" si="4"/>
        <v>1.8802284524610116</v>
      </c>
      <c r="I21" s="7">
        <f t="shared" si="5"/>
        <v>3.5352590334439302</v>
      </c>
    </row>
    <row r="22" spans="1:9" x14ac:dyDescent="0.2">
      <c r="A22" s="4">
        <v>8</v>
      </c>
      <c r="B22" s="7">
        <v>20</v>
      </c>
      <c r="C22" s="4">
        <v>232.8</v>
      </c>
      <c r="D22" s="7">
        <f t="shared" si="0"/>
        <v>232.8</v>
      </c>
      <c r="E22" s="7">
        <f t="shared" si="1"/>
        <v>12.514014953506575</v>
      </c>
      <c r="F22" s="7">
        <f t="shared" si="2"/>
        <v>232.63779439278508</v>
      </c>
      <c r="G22" s="7">
        <f t="shared" si="3"/>
        <v>0.16220560721492916</v>
      </c>
      <c r="H22" s="7">
        <f t="shared" si="4"/>
        <v>0.16220560721492916</v>
      </c>
      <c r="I22" s="7">
        <f t="shared" si="5"/>
        <v>2.6310659011963878E-2</v>
      </c>
    </row>
    <row r="23" spans="1:9" x14ac:dyDescent="0.2">
      <c r="A23" s="4">
        <v>9</v>
      </c>
      <c r="B23" s="14">
        <v>21</v>
      </c>
      <c r="C23" s="4">
        <v>253.2</v>
      </c>
      <c r="D23" s="7">
        <f t="shared" si="0"/>
        <v>253.2</v>
      </c>
      <c r="E23" s="7">
        <f t="shared" si="1"/>
        <v>12.442613458155918</v>
      </c>
      <c r="F23" s="7">
        <f t="shared" si="2"/>
        <v>245.31401495350659</v>
      </c>
      <c r="G23" s="7">
        <f t="shared" si="3"/>
        <v>7.8859850464934027</v>
      </c>
      <c r="H23" s="7">
        <f t="shared" si="4"/>
        <v>7.8859850464934027</v>
      </c>
      <c r="I23" s="7">
        <f t="shared" si="5"/>
        <v>62.188760153517556</v>
      </c>
    </row>
    <row r="24" spans="1:9" x14ac:dyDescent="0.2">
      <c r="A24" s="4">
        <v>10</v>
      </c>
      <c r="B24" s="7">
        <v>22</v>
      </c>
      <c r="C24" s="4">
        <v>265</v>
      </c>
      <c r="D24" s="7">
        <f t="shared" si="0"/>
        <v>265</v>
      </c>
      <c r="E24" s="7">
        <f t="shared" si="1"/>
        <v>12.858352112340329</v>
      </c>
      <c r="F24" s="7">
        <f t="shared" si="2"/>
        <v>265.64261345815589</v>
      </c>
      <c r="G24" s="7">
        <f t="shared" si="3"/>
        <v>-0.64261345815589266</v>
      </c>
      <c r="H24" s="7">
        <f t="shared" si="4"/>
        <v>0.64261345815589266</v>
      </c>
      <c r="I24" s="7">
        <f t="shared" si="5"/>
        <v>0.41295205660307521</v>
      </c>
    </row>
    <row r="25" spans="1:9" x14ac:dyDescent="0.2">
      <c r="A25" s="4">
        <v>11</v>
      </c>
      <c r="B25" s="14">
        <v>23</v>
      </c>
      <c r="C25" s="4">
        <v>281.60000000000002</v>
      </c>
      <c r="D25" s="7">
        <f t="shared" si="0"/>
        <v>281.60000000000002</v>
      </c>
      <c r="E25" s="7">
        <f t="shared" si="1"/>
        <v>18.832516901106292</v>
      </c>
      <c r="F25" s="7">
        <f t="shared" si="2"/>
        <v>277.85835211234036</v>
      </c>
      <c r="G25" s="7">
        <f t="shared" si="3"/>
        <v>3.741647887659667</v>
      </c>
      <c r="H25" s="7">
        <f t="shared" si="4"/>
        <v>3.741647887659667</v>
      </c>
      <c r="I25" s="7">
        <f t="shared" si="5"/>
        <v>13.999928915228049</v>
      </c>
    </row>
    <row r="26" spans="1:9" x14ac:dyDescent="0.2">
      <c r="A26" s="4">
        <v>12</v>
      </c>
      <c r="B26" s="14">
        <v>24</v>
      </c>
      <c r="C26" s="4">
        <v>354.2</v>
      </c>
      <c r="D26" s="7">
        <f t="shared" si="0"/>
        <v>354.2</v>
      </c>
      <c r="E26" s="7">
        <f t="shared" si="1"/>
        <v>11.789265210995666</v>
      </c>
      <c r="F26" s="7">
        <f t="shared" si="2"/>
        <v>300.43251690110634</v>
      </c>
      <c r="G26" s="7">
        <f t="shared" si="3"/>
        <v>53.767483098893649</v>
      </c>
      <c r="H26" s="7">
        <f t="shared" si="4"/>
        <v>53.767483098893649</v>
      </c>
      <c r="I26" s="7">
        <f t="shared" si="5"/>
        <v>2890.9422387898144</v>
      </c>
    </row>
    <row r="27" spans="1:9" x14ac:dyDescent="0.2">
      <c r="A27" s="4" t="s">
        <v>32</v>
      </c>
      <c r="B27" s="14">
        <v>25</v>
      </c>
      <c r="C27" s="4">
        <v>302.60000000000002</v>
      </c>
      <c r="D27" s="7">
        <f t="shared" si="0"/>
        <v>302.60000000000002</v>
      </c>
      <c r="E27" s="7">
        <f t="shared" si="1"/>
        <v>12.450338689896098</v>
      </c>
      <c r="F27" s="7">
        <f t="shared" si="2"/>
        <v>365.98926521099565</v>
      </c>
      <c r="G27" s="7">
        <f t="shared" si="3"/>
        <v>-63.389265210995632</v>
      </c>
      <c r="H27" s="7">
        <f t="shared" si="4"/>
        <v>63.389265210995632</v>
      </c>
      <c r="I27" s="7">
        <f t="shared" si="5"/>
        <v>4018.1989439899412</v>
      </c>
    </row>
    <row r="28" spans="1:9" x14ac:dyDescent="0.2">
      <c r="A28" s="4">
        <v>2</v>
      </c>
      <c r="B28" s="13">
        <v>26</v>
      </c>
      <c r="C28" s="4">
        <v>321</v>
      </c>
      <c r="D28" s="7">
        <f t="shared" si="0"/>
        <v>321</v>
      </c>
      <c r="E28" s="7">
        <f t="shared" si="1"/>
        <v>15.255304820906488</v>
      </c>
      <c r="F28" s="7">
        <f t="shared" si="2"/>
        <v>315.05033868989614</v>
      </c>
      <c r="G28" s="7">
        <f t="shared" si="3"/>
        <v>5.9496613101038633</v>
      </c>
      <c r="H28" s="7">
        <f t="shared" si="4"/>
        <v>5.9496613101038633</v>
      </c>
      <c r="I28" s="7">
        <f t="shared" si="5"/>
        <v>35.39846970494682</v>
      </c>
    </row>
    <row r="29" spans="1:9" x14ac:dyDescent="0.2">
      <c r="A29" s="4">
        <v>3</v>
      </c>
      <c r="B29" s="14">
        <v>27</v>
      </c>
      <c r="C29" s="4">
        <v>361.5</v>
      </c>
      <c r="D29" s="7">
        <f t="shared" si="0"/>
        <v>361.5</v>
      </c>
      <c r="E29" s="7">
        <f t="shared" si="1"/>
        <v>16.199774338815839</v>
      </c>
      <c r="F29" s="7">
        <f t="shared" si="2"/>
        <v>336.25530482090647</v>
      </c>
      <c r="G29" s="7">
        <f t="shared" si="3"/>
        <v>25.244695179093526</v>
      </c>
      <c r="H29" s="7">
        <f t="shared" si="4"/>
        <v>25.244695179093526</v>
      </c>
      <c r="I29" s="7">
        <f t="shared" si="5"/>
        <v>637.29463468534789</v>
      </c>
    </row>
    <row r="30" spans="1:9" x14ac:dyDescent="0.2">
      <c r="A30" s="4">
        <v>4</v>
      </c>
      <c r="B30" s="7">
        <v>28</v>
      </c>
      <c r="C30" s="4">
        <v>386.2</v>
      </c>
      <c r="D30" s="7">
        <f t="shared" si="0"/>
        <v>386.2</v>
      </c>
      <c r="E30" s="7">
        <f t="shared" si="1"/>
        <v>18.949796904934253</v>
      </c>
      <c r="F30" s="7">
        <f t="shared" si="2"/>
        <v>377.69977433881581</v>
      </c>
      <c r="G30" s="7">
        <f t="shared" si="3"/>
        <v>8.5002256611841744</v>
      </c>
      <c r="H30" s="7">
        <f t="shared" si="4"/>
        <v>8.5002256611841744</v>
      </c>
      <c r="I30" s="7">
        <f t="shared" si="5"/>
        <v>72.253836291053929</v>
      </c>
    </row>
    <row r="31" spans="1:9" x14ac:dyDescent="0.2">
      <c r="A31" s="4">
        <v>5</v>
      </c>
      <c r="B31" s="7">
        <v>29</v>
      </c>
      <c r="C31" s="4">
        <v>429.9</v>
      </c>
      <c r="D31" s="7">
        <f t="shared" si="0"/>
        <v>429.9</v>
      </c>
      <c r="E31" s="7">
        <f t="shared" si="1"/>
        <v>22.124817214440831</v>
      </c>
      <c r="F31" s="7">
        <f t="shared" si="2"/>
        <v>405.14979690493425</v>
      </c>
      <c r="G31" s="7">
        <f t="shared" si="3"/>
        <v>24.750203095065729</v>
      </c>
      <c r="H31" s="7">
        <f t="shared" si="4"/>
        <v>24.750203095065729</v>
      </c>
      <c r="I31" s="7">
        <f t="shared" si="5"/>
        <v>612.57255324700122</v>
      </c>
    </row>
    <row r="32" spans="1:9" x14ac:dyDescent="0.2">
      <c r="A32" s="4">
        <v>6</v>
      </c>
      <c r="B32" s="7">
        <v>30</v>
      </c>
      <c r="C32" s="4">
        <v>480.6</v>
      </c>
      <c r="D32" s="7">
        <f t="shared" si="0"/>
        <v>480.6</v>
      </c>
      <c r="E32" s="7">
        <f t="shared" si="1"/>
        <v>21.802335492996747</v>
      </c>
      <c r="F32" s="7">
        <f t="shared" si="2"/>
        <v>452.02481721444082</v>
      </c>
      <c r="G32" s="7">
        <f t="shared" si="3"/>
        <v>28.575182785559207</v>
      </c>
      <c r="H32" s="7">
        <f t="shared" si="4"/>
        <v>28.575182785559207</v>
      </c>
      <c r="I32" s="7">
        <f t="shared" si="5"/>
        <v>816.54107122811922</v>
      </c>
    </row>
    <row r="33" spans="1:9" x14ac:dyDescent="0.2">
      <c r="A33" s="4">
        <v>7</v>
      </c>
      <c r="B33" s="14">
        <v>31</v>
      </c>
      <c r="C33" s="4">
        <v>499.5</v>
      </c>
      <c r="D33" s="7">
        <f t="shared" si="0"/>
        <v>499.5</v>
      </c>
      <c r="E33" s="7">
        <f t="shared" si="1"/>
        <v>21.732101943697074</v>
      </c>
      <c r="F33" s="7">
        <f t="shared" si="2"/>
        <v>502.40233549299677</v>
      </c>
      <c r="G33" s="7">
        <f t="shared" si="3"/>
        <v>-2.9023354929967695</v>
      </c>
      <c r="H33" s="7">
        <f t="shared" si="4"/>
        <v>2.9023354929967695</v>
      </c>
      <c r="I33" s="7">
        <f t="shared" si="5"/>
        <v>8.423551313908801</v>
      </c>
    </row>
    <row r="34" spans="1:9" x14ac:dyDescent="0.2">
      <c r="A34" s="4">
        <v>8</v>
      </c>
      <c r="B34" s="7">
        <v>32</v>
      </c>
      <c r="C34" s="4">
        <v>520.6</v>
      </c>
      <c r="D34" s="7">
        <f t="shared" si="0"/>
        <v>520.6</v>
      </c>
      <c r="E34" s="7">
        <f t="shared" si="1"/>
        <v>23.948891749327366</v>
      </c>
      <c r="F34" s="7">
        <f t="shared" si="2"/>
        <v>521.2321019436971</v>
      </c>
      <c r="G34" s="7">
        <f t="shared" si="3"/>
        <v>-0.63210194369708006</v>
      </c>
      <c r="H34" s="7">
        <f t="shared" si="4"/>
        <v>0.63210194369708006</v>
      </c>
      <c r="I34" s="7">
        <f t="shared" si="5"/>
        <v>0.39955286722562655</v>
      </c>
    </row>
    <row r="35" spans="1:9" x14ac:dyDescent="0.2">
      <c r="A35" s="4">
        <v>9</v>
      </c>
      <c r="B35" s="7">
        <v>33</v>
      </c>
      <c r="C35" s="4">
        <v>564.5</v>
      </c>
      <c r="D35" s="7">
        <f t="shared" si="0"/>
        <v>564.5</v>
      </c>
      <c r="E35" s="7">
        <f t="shared" si="1"/>
        <v>24.55400257439463</v>
      </c>
      <c r="F35" s="7">
        <f t="shared" si="2"/>
        <v>544.54889174932737</v>
      </c>
      <c r="G35" s="7">
        <f t="shared" si="3"/>
        <v>19.951108250672632</v>
      </c>
      <c r="H35" s="7">
        <f t="shared" si="4"/>
        <v>19.951108250672632</v>
      </c>
      <c r="I35" s="7">
        <f t="shared" si="5"/>
        <v>398.04672043005758</v>
      </c>
    </row>
    <row r="36" spans="1:9" x14ac:dyDescent="0.2">
      <c r="A36" s="4">
        <v>10</v>
      </c>
      <c r="B36" s="7">
        <v>34</v>
      </c>
      <c r="C36" s="4">
        <v>594.5</v>
      </c>
      <c r="D36" s="7">
        <f t="shared" si="0"/>
        <v>594.5</v>
      </c>
      <c r="E36" s="7">
        <f t="shared" si="1"/>
        <v>24.218602316955174</v>
      </c>
      <c r="F36" s="7">
        <f t="shared" si="2"/>
        <v>589.05400257439464</v>
      </c>
      <c r="G36" s="7">
        <f t="shared" si="3"/>
        <v>5.4459974256053556</v>
      </c>
      <c r="H36" s="7">
        <f t="shared" si="4"/>
        <v>5.4459974256053556</v>
      </c>
      <c r="I36" s="7">
        <f t="shared" si="5"/>
        <v>29.658887959700159</v>
      </c>
    </row>
    <row r="37" spans="1:9" x14ac:dyDescent="0.2">
      <c r="A37" s="4">
        <v>11</v>
      </c>
      <c r="B37" s="7">
        <v>35</v>
      </c>
      <c r="C37" s="4">
        <v>615.70000000000005</v>
      </c>
      <c r="D37" s="7">
        <f t="shared" si="0"/>
        <v>615.70000000000005</v>
      </c>
      <c r="E37" s="7">
        <f t="shared" si="1"/>
        <v>33.776742085259656</v>
      </c>
      <c r="F37" s="7">
        <f t="shared" si="2"/>
        <v>618.71860231695518</v>
      </c>
      <c r="G37" s="7">
        <f t="shared" si="3"/>
        <v>-3.018602316955139</v>
      </c>
      <c r="H37" s="7">
        <f t="shared" si="4"/>
        <v>3.018602316955139</v>
      </c>
      <c r="I37" s="7">
        <f t="shared" si="5"/>
        <v>9.111959947926934</v>
      </c>
    </row>
    <row r="38" spans="1:9" x14ac:dyDescent="0.2">
      <c r="A38" s="4">
        <v>12</v>
      </c>
      <c r="B38" s="7">
        <v>36</v>
      </c>
      <c r="C38" s="4">
        <v>735.5</v>
      </c>
      <c r="D38" s="7">
        <f t="shared" si="0"/>
        <v>735.5</v>
      </c>
      <c r="E38" s="7">
        <f t="shared" si="1"/>
        <v>22.329067876733689</v>
      </c>
      <c r="F38" s="7">
        <f t="shared" si="2"/>
        <v>649.47674208525973</v>
      </c>
      <c r="G38" s="7">
        <f t="shared" si="3"/>
        <v>86.02325791474027</v>
      </c>
      <c r="H38" s="7">
        <f t="shared" si="4"/>
        <v>86.02325791474027</v>
      </c>
      <c r="I38" s="7">
        <f t="shared" si="5"/>
        <v>7400.0009022659242</v>
      </c>
    </row>
    <row r="39" spans="1:9" x14ac:dyDescent="0.2">
      <c r="A39" s="4" t="s">
        <v>31</v>
      </c>
      <c r="B39">
        <v>37</v>
      </c>
      <c r="C39" s="4">
        <v>654.79999999999995</v>
      </c>
      <c r="D39" s="7">
        <f t="shared" si="0"/>
        <v>654.79999999999995</v>
      </c>
      <c r="E39" s="7">
        <f t="shared" si="1"/>
        <v>23.056161089060325</v>
      </c>
      <c r="F39" s="7">
        <f t="shared" si="2"/>
        <v>757.82906787673369</v>
      </c>
      <c r="G39" s="7">
        <f t="shared" si="3"/>
        <v>-103.02906787673373</v>
      </c>
      <c r="H39" s="7">
        <f t="shared" si="4"/>
        <v>103.02906787673373</v>
      </c>
      <c r="I39" s="7">
        <f t="shared" si="5"/>
        <v>10614.988827548606</v>
      </c>
    </row>
    <row r="40" spans="1:9" x14ac:dyDescent="0.2">
      <c r="A40" s="4">
        <v>2</v>
      </c>
      <c r="B40">
        <v>38</v>
      </c>
      <c r="C40" s="4">
        <v>684.4</v>
      </c>
      <c r="D40" s="7">
        <f t="shared" si="0"/>
        <v>684.4</v>
      </c>
      <c r="E40" s="7">
        <f t="shared" si="1"/>
        <v>26.810544980154294</v>
      </c>
      <c r="F40" s="7">
        <f t="shared" si="2"/>
        <v>677.85616108906027</v>
      </c>
      <c r="G40" s="7">
        <f t="shared" si="3"/>
        <v>6.5438389109397122</v>
      </c>
      <c r="H40" s="7">
        <f t="shared" si="4"/>
        <v>6.5438389109397122</v>
      </c>
      <c r="I40" s="7">
        <f t="shared" si="5"/>
        <v>42.82182769232864</v>
      </c>
    </row>
    <row r="41" spans="1:9" x14ac:dyDescent="0.2">
      <c r="A41" s="4">
        <v>3</v>
      </c>
      <c r="B41">
        <v>39</v>
      </c>
      <c r="C41" s="4">
        <v>745</v>
      </c>
      <c r="D41" s="7">
        <f t="shared" ref="D41:D104" si="6">C41</f>
        <v>745</v>
      </c>
      <c r="E41" s="7">
        <f t="shared" si="1"/>
        <v>24.279490482138865</v>
      </c>
      <c r="F41" s="7">
        <f t="shared" ref="F41:F104" si="7">D40+E40</f>
        <v>711.21054498015428</v>
      </c>
      <c r="G41" s="7">
        <f t="shared" ref="G41:G104" si="8">C41-F41</f>
        <v>33.789455019845718</v>
      </c>
      <c r="H41" s="7">
        <f t="shared" ref="H41:H104" si="9">ABS(C41-F41)</f>
        <v>33.789455019845718</v>
      </c>
      <c r="I41" s="7">
        <f t="shared" ref="I41:I104" si="10">(C41-F41)^2</f>
        <v>1141.727270538177</v>
      </c>
    </row>
    <row r="42" spans="1:9" x14ac:dyDescent="0.2">
      <c r="A42" s="4">
        <v>4</v>
      </c>
      <c r="B42">
        <v>40</v>
      </c>
      <c r="C42" s="4">
        <v>746.5</v>
      </c>
      <c r="D42" s="7">
        <f t="shared" si="6"/>
        <v>746.5</v>
      </c>
      <c r="E42" s="7">
        <f t="shared" si="1"/>
        <v>25.131541433924973</v>
      </c>
      <c r="F42" s="7">
        <f t="shared" si="7"/>
        <v>769.27949048213884</v>
      </c>
      <c r="G42" s="7">
        <f t="shared" si="8"/>
        <v>-22.77949048213884</v>
      </c>
      <c r="H42" s="7">
        <f t="shared" si="9"/>
        <v>22.77949048213884</v>
      </c>
      <c r="I42" s="7">
        <f t="shared" si="10"/>
        <v>518.90518662585396</v>
      </c>
    </row>
    <row r="43" spans="1:9" x14ac:dyDescent="0.2">
      <c r="A43" s="4">
        <v>5</v>
      </c>
      <c r="B43">
        <v>41</v>
      </c>
      <c r="C43" s="4">
        <v>779.3</v>
      </c>
      <c r="D43" s="7">
        <f t="shared" si="6"/>
        <v>779.3</v>
      </c>
      <c r="E43" s="7">
        <f t="shared" si="1"/>
        <v>28.408387290532485</v>
      </c>
      <c r="F43" s="7">
        <f t="shared" si="7"/>
        <v>771.63154143392501</v>
      </c>
      <c r="G43" s="7">
        <f t="shared" si="8"/>
        <v>7.6684585660749462</v>
      </c>
      <c r="H43" s="7">
        <f t="shared" si="9"/>
        <v>7.6684585660749462</v>
      </c>
      <c r="I43" s="7">
        <f t="shared" si="10"/>
        <v>58.805256779608222</v>
      </c>
    </row>
    <row r="44" spans="1:9" x14ac:dyDescent="0.2">
      <c r="A44" s="4">
        <v>6</v>
      </c>
      <c r="B44">
        <v>42</v>
      </c>
      <c r="C44" s="4">
        <v>837.2</v>
      </c>
      <c r="D44" s="7">
        <f t="shared" si="6"/>
        <v>837.2</v>
      </c>
      <c r="E44" s="7">
        <f t="shared" si="1"/>
        <v>26.127548561479227</v>
      </c>
      <c r="F44" s="7">
        <f t="shared" si="7"/>
        <v>807.70838729053241</v>
      </c>
      <c r="G44" s="7">
        <f t="shared" si="8"/>
        <v>29.491612709467631</v>
      </c>
      <c r="H44" s="7">
        <f t="shared" si="9"/>
        <v>29.491612709467631</v>
      </c>
      <c r="I44" s="7">
        <f t="shared" si="10"/>
        <v>869.75522020523272</v>
      </c>
    </row>
    <row r="45" spans="1:9" x14ac:dyDescent="0.2">
      <c r="A45" s="4">
        <v>7</v>
      </c>
      <c r="B45">
        <v>43</v>
      </c>
      <c r="C45" s="4">
        <v>842.8</v>
      </c>
      <c r="D45" s="7">
        <f t="shared" si="6"/>
        <v>842.8</v>
      </c>
      <c r="E45" s="7">
        <f t="shared" si="1"/>
        <v>22.334793705331307</v>
      </c>
      <c r="F45" s="7">
        <f t="shared" si="7"/>
        <v>863.32754856147926</v>
      </c>
      <c r="G45" s="7">
        <f t="shared" si="8"/>
        <v>-20.527548561479307</v>
      </c>
      <c r="H45" s="7">
        <f t="shared" si="9"/>
        <v>20.527548561479307</v>
      </c>
      <c r="I45" s="7">
        <f t="shared" si="10"/>
        <v>421.38024994389116</v>
      </c>
    </row>
    <row r="46" spans="1:9" x14ac:dyDescent="0.2">
      <c r="A46" s="4">
        <v>8</v>
      </c>
      <c r="B46">
        <v>44</v>
      </c>
      <c r="C46" s="4">
        <v>831</v>
      </c>
      <c r="D46" s="7">
        <f t="shared" si="6"/>
        <v>831</v>
      </c>
      <c r="E46" s="7">
        <f t="shared" si="1"/>
        <v>21.81131433479818</v>
      </c>
      <c r="F46" s="7">
        <f t="shared" si="7"/>
        <v>865.13479370533128</v>
      </c>
      <c r="G46" s="7">
        <f t="shared" si="8"/>
        <v>-34.134793705331276</v>
      </c>
      <c r="H46" s="7">
        <f t="shared" si="9"/>
        <v>34.134793705331276</v>
      </c>
      <c r="I46" s="7">
        <f t="shared" si="10"/>
        <v>1165.1841413055238</v>
      </c>
    </row>
    <row r="47" spans="1:9" x14ac:dyDescent="0.2">
      <c r="A47" s="4">
        <v>9</v>
      </c>
      <c r="B47">
        <v>45</v>
      </c>
      <c r="C47" s="4">
        <v>848.1</v>
      </c>
      <c r="D47" s="7">
        <f t="shared" si="6"/>
        <v>848.1</v>
      </c>
      <c r="E47" s="7">
        <f t="shared" si="1"/>
        <v>19.150182901318356</v>
      </c>
      <c r="F47" s="7">
        <f t="shared" si="7"/>
        <v>852.81131433479823</v>
      </c>
      <c r="G47" s="7">
        <f t="shared" si="8"/>
        <v>-4.7113143347982032</v>
      </c>
      <c r="H47" s="7">
        <f t="shared" si="9"/>
        <v>4.7113143347982032</v>
      </c>
      <c r="I47" s="7">
        <f t="shared" si="10"/>
        <v>22.196482761275036</v>
      </c>
    </row>
    <row r="48" spans="1:9" x14ac:dyDescent="0.2">
      <c r="A48" s="4">
        <v>10</v>
      </c>
      <c r="B48">
        <v>46</v>
      </c>
      <c r="C48" s="4">
        <v>843.3</v>
      </c>
      <c r="D48" s="7">
        <f t="shared" si="6"/>
        <v>843.3</v>
      </c>
      <c r="E48" s="7">
        <f t="shared" si="1"/>
        <v>16.405164611186525</v>
      </c>
      <c r="F48" s="7">
        <f t="shared" si="7"/>
        <v>867.25018290131834</v>
      </c>
      <c r="G48" s="7">
        <f t="shared" si="8"/>
        <v>-23.950182901318385</v>
      </c>
      <c r="H48" s="7">
        <f t="shared" si="9"/>
        <v>23.950182901318385</v>
      </c>
      <c r="I48" s="7">
        <f t="shared" si="10"/>
        <v>573.61126100660351</v>
      </c>
    </row>
    <row r="49" spans="1:9" x14ac:dyDescent="0.2">
      <c r="A49" s="4">
        <v>11</v>
      </c>
      <c r="B49">
        <v>47</v>
      </c>
      <c r="C49" s="4">
        <v>835</v>
      </c>
      <c r="D49" s="7">
        <f t="shared" si="6"/>
        <v>835</v>
      </c>
      <c r="E49" s="7">
        <f t="shared" si="1"/>
        <v>32.964648150067873</v>
      </c>
      <c r="F49" s="7">
        <f t="shared" si="7"/>
        <v>859.70516461118643</v>
      </c>
      <c r="G49" s="7">
        <f t="shared" si="8"/>
        <v>-24.705164611186433</v>
      </c>
      <c r="H49" s="7">
        <f t="shared" si="9"/>
        <v>24.705164611186433</v>
      </c>
      <c r="I49" s="7">
        <f t="shared" si="10"/>
        <v>610.34515846581849</v>
      </c>
    </row>
    <row r="50" spans="1:9" x14ac:dyDescent="0.2">
      <c r="A50" s="4">
        <v>12</v>
      </c>
      <c r="B50">
        <v>48</v>
      </c>
      <c r="C50" s="4">
        <v>1017</v>
      </c>
      <c r="D50" s="7">
        <f t="shared" si="6"/>
        <v>1017</v>
      </c>
      <c r="E50" s="7">
        <f t="shared" si="1"/>
        <v>9.1681833350610873</v>
      </c>
      <c r="F50" s="7">
        <f t="shared" si="7"/>
        <v>867.96464815006789</v>
      </c>
      <c r="G50" s="7">
        <f t="shared" si="8"/>
        <v>149.03535184993211</v>
      </c>
      <c r="H50" s="7">
        <f t="shared" si="9"/>
        <v>149.03535184993211</v>
      </c>
      <c r="I50" s="7">
        <f t="shared" si="10"/>
        <v>22211.536101033063</v>
      </c>
    </row>
    <row r="51" spans="1:9" x14ac:dyDescent="0.2">
      <c r="A51" s="4" t="s">
        <v>30</v>
      </c>
      <c r="B51">
        <v>49</v>
      </c>
      <c r="C51" s="4">
        <v>812</v>
      </c>
      <c r="D51" s="7">
        <f t="shared" si="6"/>
        <v>812</v>
      </c>
      <c r="E51" s="7">
        <f t="shared" si="1"/>
        <v>9.1513650015549786</v>
      </c>
      <c r="F51" s="7">
        <f t="shared" si="7"/>
        <v>1026.168183335061</v>
      </c>
      <c r="G51" s="7">
        <f t="shared" si="8"/>
        <v>-214.16818333506103</v>
      </c>
      <c r="H51" s="7">
        <f t="shared" si="9"/>
        <v>214.16818333506103</v>
      </c>
      <c r="I51" s="7">
        <f t="shared" si="10"/>
        <v>45868.010753040311</v>
      </c>
    </row>
    <row r="52" spans="1:9" x14ac:dyDescent="0.2">
      <c r="A52" s="4">
        <v>2</v>
      </c>
      <c r="B52">
        <v>50</v>
      </c>
      <c r="C52" s="4">
        <v>821</v>
      </c>
      <c r="D52" s="7">
        <f t="shared" si="6"/>
        <v>821</v>
      </c>
      <c r="E52" s="7">
        <f t="shared" si="1"/>
        <v>16.436228501399484</v>
      </c>
      <c r="F52" s="7">
        <f t="shared" si="7"/>
        <v>821.15136500155495</v>
      </c>
      <c r="G52" s="7">
        <f t="shared" si="8"/>
        <v>-0.15136500155495014</v>
      </c>
      <c r="H52" s="7">
        <f t="shared" si="9"/>
        <v>0.15136500155495014</v>
      </c>
      <c r="I52" s="7">
        <f t="shared" si="10"/>
        <v>2.2911363695730057E-2</v>
      </c>
    </row>
    <row r="53" spans="1:9" x14ac:dyDescent="0.2">
      <c r="A53" s="4">
        <v>3</v>
      </c>
      <c r="B53">
        <v>51</v>
      </c>
      <c r="C53" s="4">
        <v>903</v>
      </c>
      <c r="D53" s="7">
        <f t="shared" si="6"/>
        <v>903</v>
      </c>
      <c r="E53" s="7">
        <f t="shared" si="1"/>
        <v>14.592605651259536</v>
      </c>
      <c r="F53" s="7">
        <f t="shared" si="7"/>
        <v>837.43622850139946</v>
      </c>
      <c r="G53" s="7">
        <f t="shared" si="8"/>
        <v>65.563771498600545</v>
      </c>
      <c r="H53" s="7">
        <f t="shared" si="9"/>
        <v>65.563771498600545</v>
      </c>
      <c r="I53" s="7">
        <f t="shared" si="10"/>
        <v>4298.6081331207051</v>
      </c>
    </row>
    <row r="54" spans="1:9" x14ac:dyDescent="0.2">
      <c r="A54" s="4">
        <v>4</v>
      </c>
      <c r="B54">
        <v>52</v>
      </c>
      <c r="C54" s="4">
        <v>901</v>
      </c>
      <c r="D54" s="7">
        <f t="shared" si="6"/>
        <v>901</v>
      </c>
      <c r="E54" s="7">
        <f t="shared" si="1"/>
        <v>15.033345086133583</v>
      </c>
      <c r="F54" s="7">
        <f t="shared" si="7"/>
        <v>917.59260565125953</v>
      </c>
      <c r="G54" s="7">
        <f t="shared" si="8"/>
        <v>-16.592605651259532</v>
      </c>
      <c r="H54" s="7">
        <f t="shared" si="9"/>
        <v>16.592605651259532</v>
      </c>
      <c r="I54" s="7">
        <f t="shared" si="10"/>
        <v>275.31456229820975</v>
      </c>
    </row>
    <row r="55" spans="1:9" x14ac:dyDescent="0.2">
      <c r="A55" s="4">
        <v>5</v>
      </c>
      <c r="B55">
        <v>53</v>
      </c>
      <c r="C55" s="4">
        <v>920</v>
      </c>
      <c r="D55" s="7">
        <f t="shared" si="6"/>
        <v>920</v>
      </c>
      <c r="E55" s="7">
        <f t="shared" si="1"/>
        <v>20.85001057752023</v>
      </c>
      <c r="F55" s="7">
        <f t="shared" si="7"/>
        <v>916.03334508613364</v>
      </c>
      <c r="G55" s="7">
        <f t="shared" si="8"/>
        <v>3.966654913866364</v>
      </c>
      <c r="H55" s="7">
        <f t="shared" si="9"/>
        <v>3.966654913866364</v>
      </c>
      <c r="I55" s="7">
        <f t="shared" si="10"/>
        <v>15.734351205700172</v>
      </c>
    </row>
    <row r="56" spans="1:9" x14ac:dyDescent="0.2">
      <c r="A56" s="4">
        <v>6</v>
      </c>
      <c r="B56">
        <v>54</v>
      </c>
      <c r="C56" s="4">
        <v>993.2</v>
      </c>
      <c r="D56" s="7">
        <f t="shared" si="6"/>
        <v>993.2</v>
      </c>
      <c r="E56" s="7">
        <f t="shared" si="1"/>
        <v>19.355009519768203</v>
      </c>
      <c r="F56" s="7">
        <f t="shared" si="7"/>
        <v>940.85001057752027</v>
      </c>
      <c r="G56" s="7">
        <f t="shared" si="8"/>
        <v>52.34998942247978</v>
      </c>
      <c r="H56" s="7">
        <f t="shared" si="9"/>
        <v>52.34998942247978</v>
      </c>
      <c r="I56" s="7">
        <f t="shared" si="10"/>
        <v>2740.5213925337448</v>
      </c>
    </row>
    <row r="57" spans="1:9" x14ac:dyDescent="0.2">
      <c r="A57" s="4">
        <v>7</v>
      </c>
      <c r="B57">
        <v>55</v>
      </c>
      <c r="C57" s="4">
        <v>999.1</v>
      </c>
      <c r="D57" s="7">
        <f t="shared" si="6"/>
        <v>999.1</v>
      </c>
      <c r="E57" s="7">
        <f t="shared" si="1"/>
        <v>15.739508567791376</v>
      </c>
      <c r="F57" s="7">
        <f t="shared" si="7"/>
        <v>1012.5550095197682</v>
      </c>
      <c r="G57" s="7">
        <f t="shared" si="8"/>
        <v>-13.455009519768169</v>
      </c>
      <c r="H57" s="7">
        <f t="shared" si="9"/>
        <v>13.455009519768169</v>
      </c>
      <c r="I57" s="7">
        <f t="shared" si="10"/>
        <v>181.03728117705205</v>
      </c>
    </row>
    <row r="58" spans="1:9" x14ac:dyDescent="0.2">
      <c r="A58" s="4">
        <v>8</v>
      </c>
      <c r="B58">
        <v>56</v>
      </c>
      <c r="C58" s="4">
        <v>982.3</v>
      </c>
      <c r="D58" s="7">
        <f t="shared" si="6"/>
        <v>982.3</v>
      </c>
      <c r="E58" s="7">
        <f t="shared" si="1"/>
        <v>18.555557711012248</v>
      </c>
      <c r="F58" s="7">
        <f t="shared" si="7"/>
        <v>1014.8395085677914</v>
      </c>
      <c r="G58" s="7">
        <f t="shared" si="8"/>
        <v>-32.539508567791472</v>
      </c>
      <c r="H58" s="7">
        <f t="shared" si="9"/>
        <v>32.539508567791472</v>
      </c>
      <c r="I58" s="7">
        <f t="shared" si="10"/>
        <v>1058.8196178333747</v>
      </c>
    </row>
    <row r="59" spans="1:9" x14ac:dyDescent="0.2">
      <c r="A59" s="4">
        <v>9</v>
      </c>
      <c r="B59">
        <v>57</v>
      </c>
      <c r="C59" s="4">
        <v>1026.2</v>
      </c>
      <c r="D59" s="7">
        <f t="shared" si="6"/>
        <v>1026.2</v>
      </c>
      <c r="E59" s="7">
        <f t="shared" si="1"/>
        <v>14.690001939911024</v>
      </c>
      <c r="F59" s="7">
        <f t="shared" si="7"/>
        <v>1000.8555577110122</v>
      </c>
      <c r="G59" s="7">
        <f t="shared" si="8"/>
        <v>25.344442288987807</v>
      </c>
      <c r="H59" s="7">
        <f t="shared" si="9"/>
        <v>25.344442288987807</v>
      </c>
      <c r="I59" s="7">
        <f t="shared" si="10"/>
        <v>642.34075493983346</v>
      </c>
    </row>
    <row r="60" spans="1:9" x14ac:dyDescent="0.2">
      <c r="A60" s="4">
        <v>10</v>
      </c>
      <c r="B60">
        <v>58</v>
      </c>
      <c r="C60" s="4">
        <v>1006.1</v>
      </c>
      <c r="D60" s="7">
        <f t="shared" si="6"/>
        <v>1006.1</v>
      </c>
      <c r="E60" s="7">
        <f t="shared" si="1"/>
        <v>12.391001745919915</v>
      </c>
      <c r="F60" s="7">
        <f t="shared" si="7"/>
        <v>1040.8900019399111</v>
      </c>
      <c r="G60" s="7">
        <f t="shared" si="8"/>
        <v>-34.790001939911122</v>
      </c>
      <c r="H60" s="7">
        <f t="shared" si="9"/>
        <v>34.790001939911122</v>
      </c>
      <c r="I60" s="7">
        <f t="shared" si="10"/>
        <v>1210.3442349790196</v>
      </c>
    </row>
    <row r="61" spans="1:9" x14ac:dyDescent="0.2">
      <c r="A61" s="4">
        <v>11</v>
      </c>
      <c r="B61">
        <v>59</v>
      </c>
      <c r="C61" s="4">
        <v>997.8</v>
      </c>
      <c r="D61" s="7">
        <f t="shared" si="6"/>
        <v>997.8</v>
      </c>
      <c r="E61" s="7">
        <f t="shared" si="1"/>
        <v>32.851901571327929</v>
      </c>
      <c r="F61" s="7">
        <f t="shared" si="7"/>
        <v>1018.4910017459199</v>
      </c>
      <c r="G61" s="7">
        <f t="shared" si="8"/>
        <v>-20.691001745919948</v>
      </c>
      <c r="H61" s="7">
        <f t="shared" si="9"/>
        <v>20.691001745919948</v>
      </c>
      <c r="I61" s="7">
        <f t="shared" si="10"/>
        <v>428.11755324966236</v>
      </c>
    </row>
    <row r="62" spans="1:9" x14ac:dyDescent="0.2">
      <c r="A62" s="4">
        <v>12</v>
      </c>
      <c r="B62">
        <v>60</v>
      </c>
      <c r="C62" s="4">
        <v>1214.8</v>
      </c>
      <c r="D62" s="7">
        <f t="shared" si="6"/>
        <v>1214.8</v>
      </c>
      <c r="E62" s="7">
        <f t="shared" si="1"/>
        <v>6.8867114141951404</v>
      </c>
      <c r="F62" s="7">
        <f t="shared" si="7"/>
        <v>1030.6519015713279</v>
      </c>
      <c r="G62" s="7">
        <f t="shared" si="8"/>
        <v>184.14809842867203</v>
      </c>
      <c r="H62" s="7">
        <f t="shared" si="9"/>
        <v>184.14809842867203</v>
      </c>
      <c r="I62" s="7">
        <f t="shared" si="10"/>
        <v>33910.52215489588</v>
      </c>
    </row>
    <row r="63" spans="1:9" x14ac:dyDescent="0.2">
      <c r="A63" s="4" t="s">
        <v>29</v>
      </c>
      <c r="B63">
        <v>61</v>
      </c>
      <c r="C63" s="4">
        <v>988</v>
      </c>
      <c r="D63" s="7">
        <f t="shared" si="6"/>
        <v>988</v>
      </c>
      <c r="E63" s="7">
        <f t="shared" si="1"/>
        <v>7.3980402727756269</v>
      </c>
      <c r="F63" s="7">
        <f t="shared" si="7"/>
        <v>1221.6867114141951</v>
      </c>
      <c r="G63" s="7">
        <f t="shared" si="8"/>
        <v>-233.68671141419509</v>
      </c>
      <c r="H63" s="7">
        <f t="shared" si="9"/>
        <v>233.68671141419509</v>
      </c>
      <c r="I63" s="7">
        <f t="shared" si="10"/>
        <v>54609.479091581299</v>
      </c>
    </row>
    <row r="64" spans="1:9" x14ac:dyDescent="0.2">
      <c r="A64" s="4">
        <v>2</v>
      </c>
      <c r="B64">
        <v>62</v>
      </c>
      <c r="C64" s="4">
        <v>1000</v>
      </c>
      <c r="D64" s="7">
        <f t="shared" si="6"/>
        <v>1000</v>
      </c>
      <c r="E64" s="7">
        <f t="shared" si="1"/>
        <v>12.558236245498065</v>
      </c>
      <c r="F64" s="7">
        <f t="shared" si="7"/>
        <v>995.39804027277557</v>
      </c>
      <c r="G64" s="7">
        <f t="shared" si="8"/>
        <v>4.6019597272244255</v>
      </c>
      <c r="H64" s="7">
        <f t="shared" si="9"/>
        <v>4.6019597272244255</v>
      </c>
      <c r="I64" s="7">
        <f t="shared" si="10"/>
        <v>21.178033330995508</v>
      </c>
    </row>
    <row r="65" spans="1:9" x14ac:dyDescent="0.2">
      <c r="A65" s="4">
        <v>3</v>
      </c>
      <c r="B65">
        <v>63</v>
      </c>
      <c r="C65" s="4">
        <v>1059</v>
      </c>
      <c r="D65" s="7">
        <f t="shared" si="6"/>
        <v>1059</v>
      </c>
      <c r="E65" s="7">
        <f t="shared" si="1"/>
        <v>9.4024126209482581</v>
      </c>
      <c r="F65" s="7">
        <f t="shared" si="7"/>
        <v>1012.5582362454981</v>
      </c>
      <c r="G65" s="7">
        <f t="shared" si="8"/>
        <v>46.441763754501949</v>
      </c>
      <c r="H65" s="7">
        <f t="shared" si="9"/>
        <v>46.441763754501949</v>
      </c>
      <c r="I65" s="7">
        <f t="shared" si="10"/>
        <v>2156.8374206289709</v>
      </c>
    </row>
    <row r="66" spans="1:9" x14ac:dyDescent="0.2">
      <c r="A66" s="4">
        <v>4</v>
      </c>
      <c r="B66">
        <v>64</v>
      </c>
      <c r="C66" s="4">
        <v>1040</v>
      </c>
      <c r="D66" s="7">
        <f t="shared" si="6"/>
        <v>1040</v>
      </c>
      <c r="E66" s="7">
        <f t="shared" si="1"/>
        <v>9.1621713588534313</v>
      </c>
      <c r="F66" s="7">
        <f t="shared" si="7"/>
        <v>1068.4024126209483</v>
      </c>
      <c r="G66" s="7">
        <f t="shared" si="8"/>
        <v>-28.402412620948326</v>
      </c>
      <c r="H66" s="7">
        <f t="shared" si="9"/>
        <v>28.402412620948326</v>
      </c>
      <c r="I66" s="7">
        <f t="shared" si="10"/>
        <v>806.69704269060469</v>
      </c>
    </row>
    <row r="67" spans="1:9" x14ac:dyDescent="0.2">
      <c r="A67" s="4">
        <v>5</v>
      </c>
      <c r="B67">
        <v>65</v>
      </c>
      <c r="C67" s="4">
        <v>1047</v>
      </c>
      <c r="D67" s="7">
        <f t="shared" si="6"/>
        <v>1047</v>
      </c>
      <c r="E67" s="7">
        <f t="shared" si="1"/>
        <v>15.745954222968088</v>
      </c>
      <c r="F67" s="7">
        <f t="shared" si="7"/>
        <v>1049.1621713588534</v>
      </c>
      <c r="G67" s="7">
        <f t="shared" si="8"/>
        <v>-2.1621713588533567</v>
      </c>
      <c r="H67" s="7">
        <f t="shared" si="9"/>
        <v>2.1621713588533567</v>
      </c>
      <c r="I67" s="7">
        <f t="shared" si="10"/>
        <v>4.6749849850457705</v>
      </c>
    </row>
    <row r="68" spans="1:9" x14ac:dyDescent="0.2">
      <c r="A68" s="4">
        <v>6</v>
      </c>
      <c r="B68">
        <v>66</v>
      </c>
      <c r="C68" s="4">
        <v>1122</v>
      </c>
      <c r="D68" s="7">
        <f t="shared" si="6"/>
        <v>1122</v>
      </c>
      <c r="E68" s="7">
        <f t="shared" si="1"/>
        <v>12.971358800671279</v>
      </c>
      <c r="F68" s="7">
        <f t="shared" si="7"/>
        <v>1062.7459542229681</v>
      </c>
      <c r="G68" s="7">
        <f t="shared" si="8"/>
        <v>59.254045777031934</v>
      </c>
      <c r="H68" s="7">
        <f t="shared" si="9"/>
        <v>59.254045777031934</v>
      </c>
      <c r="I68" s="7">
        <f t="shared" si="10"/>
        <v>3511.0419409465958</v>
      </c>
    </row>
    <row r="69" spans="1:9" x14ac:dyDescent="0.2">
      <c r="A69" s="4">
        <v>7</v>
      </c>
      <c r="B69">
        <v>67</v>
      </c>
      <c r="C69" s="4">
        <v>1110</v>
      </c>
      <c r="D69" s="7">
        <f t="shared" si="6"/>
        <v>1110</v>
      </c>
      <c r="E69" s="7">
        <f t="shared" ref="E69:E132" si="11">$L$3*(C70-C69)+(1-$L$3)*E68</f>
        <v>5.8742229206041507</v>
      </c>
      <c r="F69" s="7">
        <f t="shared" si="7"/>
        <v>1134.9713588006712</v>
      </c>
      <c r="G69" s="7">
        <f t="shared" si="8"/>
        <v>-24.971358800671169</v>
      </c>
      <c r="H69" s="7">
        <f t="shared" si="9"/>
        <v>24.971358800671169</v>
      </c>
      <c r="I69" s="7">
        <f t="shared" si="10"/>
        <v>623.56876035185746</v>
      </c>
    </row>
    <row r="70" spans="1:9" x14ac:dyDescent="0.2">
      <c r="A70" s="4">
        <v>8</v>
      </c>
      <c r="B70">
        <v>68</v>
      </c>
      <c r="C70" s="4">
        <v>1052</v>
      </c>
      <c r="D70" s="7">
        <f t="shared" si="6"/>
        <v>1052</v>
      </c>
      <c r="E70" s="7">
        <f t="shared" si="11"/>
        <v>11.286800628543736</v>
      </c>
      <c r="F70" s="7">
        <f t="shared" si="7"/>
        <v>1115.8742229206041</v>
      </c>
      <c r="G70" s="7">
        <f t="shared" si="8"/>
        <v>-63.874222920604097</v>
      </c>
      <c r="H70" s="7">
        <f t="shared" si="9"/>
        <v>63.874222920604097</v>
      </c>
      <c r="I70" s="7">
        <f t="shared" si="10"/>
        <v>4079.9163537110257</v>
      </c>
    </row>
    <row r="71" spans="1:9" x14ac:dyDescent="0.2">
      <c r="A71" s="4">
        <v>9</v>
      </c>
      <c r="B71">
        <v>69</v>
      </c>
      <c r="C71" s="4">
        <v>1112</v>
      </c>
      <c r="D71" s="7">
        <f t="shared" si="6"/>
        <v>1112</v>
      </c>
      <c r="E71" s="7">
        <f t="shared" si="11"/>
        <v>11.258120565689362</v>
      </c>
      <c r="F71" s="7">
        <f t="shared" si="7"/>
        <v>1063.2868006285437</v>
      </c>
      <c r="G71" s="7">
        <f t="shared" si="8"/>
        <v>48.713199371456312</v>
      </c>
      <c r="H71" s="7">
        <f t="shared" si="9"/>
        <v>48.713199371456312</v>
      </c>
      <c r="I71" s="7">
        <f t="shared" si="10"/>
        <v>2372.9757930032515</v>
      </c>
    </row>
    <row r="72" spans="1:9" x14ac:dyDescent="0.2">
      <c r="A72" s="4">
        <v>10</v>
      </c>
      <c r="B72">
        <v>70</v>
      </c>
      <c r="C72" s="4">
        <v>1123</v>
      </c>
      <c r="D72" s="7">
        <f t="shared" si="6"/>
        <v>1123</v>
      </c>
      <c r="E72" s="7">
        <f t="shared" si="11"/>
        <v>14.232308509120426</v>
      </c>
      <c r="F72" s="7">
        <f t="shared" si="7"/>
        <v>1123.2581205656893</v>
      </c>
      <c r="G72" s="7">
        <f t="shared" si="8"/>
        <v>-0.2581205656892962</v>
      </c>
      <c r="H72" s="7">
        <f t="shared" si="9"/>
        <v>0.2581205656892962</v>
      </c>
      <c r="I72" s="7">
        <f t="shared" si="10"/>
        <v>6.6626226431762275E-2</v>
      </c>
    </row>
    <row r="73" spans="1:9" x14ac:dyDescent="0.2">
      <c r="A73" s="4">
        <v>11</v>
      </c>
      <c r="B73">
        <v>71</v>
      </c>
      <c r="C73" s="4">
        <v>1164</v>
      </c>
      <c r="D73" s="7">
        <f t="shared" si="6"/>
        <v>1164</v>
      </c>
      <c r="E73" s="7">
        <f t="shared" si="11"/>
        <v>44.609077658208385</v>
      </c>
      <c r="F73" s="7">
        <f t="shared" si="7"/>
        <v>1137.2323085091205</v>
      </c>
      <c r="G73" s="7">
        <f t="shared" si="8"/>
        <v>26.767691490879542</v>
      </c>
      <c r="H73" s="7">
        <f t="shared" si="9"/>
        <v>26.767691490879542</v>
      </c>
      <c r="I73" s="7">
        <f t="shared" si="10"/>
        <v>716.50930775090501</v>
      </c>
    </row>
    <row r="74" spans="1:9" x14ac:dyDescent="0.2">
      <c r="A74" s="4">
        <v>12</v>
      </c>
      <c r="B74">
        <v>72</v>
      </c>
      <c r="C74" s="4">
        <v>1482</v>
      </c>
      <c r="D74" s="7">
        <f t="shared" si="6"/>
        <v>1482</v>
      </c>
      <c r="E74" s="7">
        <f t="shared" si="11"/>
        <v>8.6481698923875499</v>
      </c>
      <c r="F74" s="7">
        <f t="shared" si="7"/>
        <v>1208.6090776582084</v>
      </c>
      <c r="G74" s="7">
        <f t="shared" si="8"/>
        <v>273.39092234179157</v>
      </c>
      <c r="H74" s="7">
        <f t="shared" si="9"/>
        <v>273.39092234179157</v>
      </c>
      <c r="I74" s="7">
        <f t="shared" si="10"/>
        <v>74742.596418895511</v>
      </c>
    </row>
    <row r="75" spans="1:9" x14ac:dyDescent="0.2">
      <c r="A75" s="4" t="s">
        <v>28</v>
      </c>
      <c r="B75">
        <v>73</v>
      </c>
      <c r="C75" s="4">
        <v>1167</v>
      </c>
      <c r="D75" s="7">
        <f t="shared" si="6"/>
        <v>1167</v>
      </c>
      <c r="E75" s="7">
        <f t="shared" si="11"/>
        <v>10.983352903148795</v>
      </c>
      <c r="F75" s="7">
        <f t="shared" si="7"/>
        <v>1490.6481698923876</v>
      </c>
      <c r="G75" s="7">
        <f t="shared" si="8"/>
        <v>-323.64816989238761</v>
      </c>
      <c r="H75" s="7">
        <f t="shared" si="9"/>
        <v>323.64816989238761</v>
      </c>
      <c r="I75" s="7">
        <f t="shared" si="10"/>
        <v>104748.13787469179</v>
      </c>
    </row>
    <row r="76" spans="1:9" x14ac:dyDescent="0.2">
      <c r="A76" s="4">
        <v>2</v>
      </c>
      <c r="B76">
        <v>74</v>
      </c>
      <c r="C76" s="4">
        <v>1199</v>
      </c>
      <c r="D76" s="7">
        <f t="shared" si="6"/>
        <v>1199</v>
      </c>
      <c r="E76" s="7">
        <f t="shared" si="11"/>
        <v>28.485017612833918</v>
      </c>
      <c r="F76" s="7">
        <f t="shared" si="7"/>
        <v>1177.9833529031489</v>
      </c>
      <c r="G76" s="7">
        <f t="shared" si="8"/>
        <v>21.016647096851102</v>
      </c>
      <c r="H76" s="7">
        <f t="shared" si="9"/>
        <v>21.016647096851102</v>
      </c>
      <c r="I76" s="7">
        <f t="shared" si="10"/>
        <v>441.69945519357987</v>
      </c>
    </row>
    <row r="77" spans="1:9" x14ac:dyDescent="0.2">
      <c r="A77" s="4">
        <v>3</v>
      </c>
      <c r="B77">
        <v>75</v>
      </c>
      <c r="C77" s="4">
        <v>1385</v>
      </c>
      <c r="D77" s="7">
        <f t="shared" si="6"/>
        <v>1385</v>
      </c>
      <c r="E77" s="7">
        <f t="shared" si="11"/>
        <v>29.436515851550528</v>
      </c>
      <c r="F77" s="7">
        <f t="shared" si="7"/>
        <v>1227.4850176128339</v>
      </c>
      <c r="G77" s="7">
        <f t="shared" si="8"/>
        <v>157.51498238716613</v>
      </c>
      <c r="H77" s="7">
        <f t="shared" si="9"/>
        <v>157.51498238716613</v>
      </c>
      <c r="I77" s="7">
        <f t="shared" si="10"/>
        <v>24810.969676429257</v>
      </c>
    </row>
    <row r="78" spans="1:9" x14ac:dyDescent="0.2">
      <c r="A78" s="4">
        <v>4</v>
      </c>
      <c r="B78">
        <v>76</v>
      </c>
      <c r="C78" s="4">
        <v>1423</v>
      </c>
      <c r="D78" s="7">
        <f t="shared" si="6"/>
        <v>1423</v>
      </c>
      <c r="E78" s="7">
        <f t="shared" si="11"/>
        <v>31.392864266395478</v>
      </c>
      <c r="F78" s="7">
        <f t="shared" si="7"/>
        <v>1414.4365158515504</v>
      </c>
      <c r="G78" s="7">
        <f t="shared" si="8"/>
        <v>8.563484148449561</v>
      </c>
      <c r="H78" s="7">
        <f t="shared" si="9"/>
        <v>8.563484148449561</v>
      </c>
      <c r="I78" s="7">
        <f t="shared" si="10"/>
        <v>73.333260760746896</v>
      </c>
    </row>
    <row r="79" spans="1:9" x14ac:dyDescent="0.2">
      <c r="A79" s="4">
        <v>5</v>
      </c>
      <c r="B79">
        <v>77</v>
      </c>
      <c r="C79" s="4">
        <v>1472</v>
      </c>
      <c r="D79" s="7">
        <f t="shared" si="6"/>
        <v>1472</v>
      </c>
      <c r="E79" s="7">
        <f t="shared" si="11"/>
        <v>43.653577839755933</v>
      </c>
      <c r="F79" s="7">
        <f t="shared" si="7"/>
        <v>1454.3928642663955</v>
      </c>
      <c r="G79" s="7">
        <f t="shared" si="8"/>
        <v>17.607135733604537</v>
      </c>
      <c r="H79" s="7">
        <f t="shared" si="9"/>
        <v>17.607135733604537</v>
      </c>
      <c r="I79" s="7">
        <f t="shared" si="10"/>
        <v>310.01122874157375</v>
      </c>
    </row>
    <row r="80" spans="1:9" x14ac:dyDescent="0.2">
      <c r="A80" s="4">
        <v>6</v>
      </c>
      <c r="B80">
        <v>78</v>
      </c>
      <c r="C80" s="4">
        <v>1626</v>
      </c>
      <c r="D80" s="7">
        <f t="shared" si="6"/>
        <v>1626</v>
      </c>
      <c r="E80" s="7">
        <f t="shared" si="11"/>
        <v>38.488220055780346</v>
      </c>
      <c r="F80" s="7">
        <f t="shared" si="7"/>
        <v>1515.6535778397558</v>
      </c>
      <c r="G80" s="7">
        <f t="shared" si="8"/>
        <v>110.34642216024417</v>
      </c>
      <c r="H80" s="7">
        <f t="shared" si="9"/>
        <v>110.34642216024417</v>
      </c>
      <c r="I80" s="7">
        <f t="shared" si="10"/>
        <v>12176.332883566827</v>
      </c>
    </row>
    <row r="81" spans="1:9" x14ac:dyDescent="0.2">
      <c r="A81" s="4">
        <v>7</v>
      </c>
      <c r="B81">
        <v>79</v>
      </c>
      <c r="C81" s="4">
        <v>1618</v>
      </c>
      <c r="D81" s="7">
        <f t="shared" si="6"/>
        <v>1618</v>
      </c>
      <c r="E81" s="7">
        <f t="shared" si="11"/>
        <v>33.63939805020231</v>
      </c>
      <c r="F81" s="7">
        <f t="shared" si="7"/>
        <v>1664.4882200557804</v>
      </c>
      <c r="G81" s="7">
        <f t="shared" si="8"/>
        <v>-46.488220055780403</v>
      </c>
      <c r="H81" s="7">
        <f t="shared" si="9"/>
        <v>46.488220055780403</v>
      </c>
      <c r="I81" s="7">
        <f t="shared" si="10"/>
        <v>2161.1546039546633</v>
      </c>
    </row>
    <row r="82" spans="1:9" x14ac:dyDescent="0.2">
      <c r="A82" s="4">
        <v>8</v>
      </c>
      <c r="B82">
        <v>80</v>
      </c>
      <c r="C82" s="4">
        <v>1608</v>
      </c>
      <c r="D82" s="7">
        <f t="shared" si="6"/>
        <v>1608</v>
      </c>
      <c r="E82" s="7">
        <f t="shared" si="11"/>
        <v>37.875458245182081</v>
      </c>
      <c r="F82" s="7">
        <f t="shared" si="7"/>
        <v>1651.6393980502023</v>
      </c>
      <c r="G82" s="7">
        <f t="shared" si="8"/>
        <v>-43.639398050202317</v>
      </c>
      <c r="H82" s="7">
        <f t="shared" si="9"/>
        <v>43.639398050202317</v>
      </c>
      <c r="I82" s="7">
        <f t="shared" si="10"/>
        <v>1904.3970621840017</v>
      </c>
    </row>
    <row r="83" spans="1:9" x14ac:dyDescent="0.2">
      <c r="A83" s="4">
        <v>9</v>
      </c>
      <c r="B83">
        <v>81</v>
      </c>
      <c r="C83" s="4">
        <v>1684</v>
      </c>
      <c r="D83" s="7">
        <f t="shared" si="6"/>
        <v>1684</v>
      </c>
      <c r="E83" s="7">
        <f t="shared" si="11"/>
        <v>37.287912420663879</v>
      </c>
      <c r="F83" s="7">
        <f t="shared" si="7"/>
        <v>1645.875458245182</v>
      </c>
      <c r="G83" s="7">
        <f t="shared" si="8"/>
        <v>38.124541754817983</v>
      </c>
      <c r="H83" s="7">
        <f t="shared" si="9"/>
        <v>38.124541754817983</v>
      </c>
      <c r="I83" s="7">
        <f t="shared" si="10"/>
        <v>1453.4806840148599</v>
      </c>
    </row>
    <row r="84" spans="1:9" x14ac:dyDescent="0.2">
      <c r="A84" s="4">
        <v>10</v>
      </c>
      <c r="B84">
        <v>82</v>
      </c>
      <c r="C84" s="4">
        <v>1716</v>
      </c>
      <c r="D84" s="7">
        <f t="shared" si="6"/>
        <v>1716</v>
      </c>
      <c r="E84" s="7">
        <f t="shared" si="11"/>
        <v>40.859121178597491</v>
      </c>
      <c r="F84" s="7">
        <f t="shared" si="7"/>
        <v>1721.2879124206638</v>
      </c>
      <c r="G84" s="7">
        <f t="shared" si="8"/>
        <v>-5.2879124206638153</v>
      </c>
      <c r="H84" s="7">
        <f t="shared" si="9"/>
        <v>5.2879124206638153</v>
      </c>
      <c r="I84" s="7">
        <f t="shared" si="10"/>
        <v>27.96201776861065</v>
      </c>
    </row>
    <row r="85" spans="1:9" x14ac:dyDescent="0.2">
      <c r="A85" s="4">
        <v>11</v>
      </c>
      <c r="B85">
        <v>83</v>
      </c>
      <c r="C85" s="4">
        <v>1789</v>
      </c>
      <c r="D85" s="7">
        <f t="shared" si="6"/>
        <v>1789</v>
      </c>
      <c r="E85" s="7">
        <f t="shared" si="11"/>
        <v>86.173209060737747</v>
      </c>
      <c r="F85" s="7">
        <f t="shared" si="7"/>
        <v>1756.8591211785974</v>
      </c>
      <c r="G85" s="7">
        <f t="shared" si="8"/>
        <v>32.140878821402566</v>
      </c>
      <c r="H85" s="7">
        <f t="shared" si="9"/>
        <v>32.140878821402566</v>
      </c>
      <c r="I85" s="7">
        <f t="shared" si="10"/>
        <v>1033.036091412084</v>
      </c>
    </row>
    <row r="86" spans="1:9" x14ac:dyDescent="0.2">
      <c r="A86" s="4">
        <v>12</v>
      </c>
      <c r="B86">
        <v>84</v>
      </c>
      <c r="C86" s="4">
        <v>2283</v>
      </c>
      <c r="D86" s="7">
        <f t="shared" si="6"/>
        <v>2283</v>
      </c>
      <c r="E86" s="7">
        <f t="shared" si="11"/>
        <v>32.255888154663971</v>
      </c>
      <c r="F86" s="7">
        <f t="shared" si="7"/>
        <v>1875.1732090607377</v>
      </c>
      <c r="G86" s="7">
        <f t="shared" si="8"/>
        <v>407.82679093926231</v>
      </c>
      <c r="H86" s="7">
        <f t="shared" si="9"/>
        <v>407.82679093926231</v>
      </c>
      <c r="I86" s="7">
        <f t="shared" si="10"/>
        <v>166322.69140781678</v>
      </c>
    </row>
    <row r="87" spans="1:9" x14ac:dyDescent="0.2">
      <c r="A87" s="4" t="s">
        <v>27</v>
      </c>
      <c r="B87">
        <v>85</v>
      </c>
      <c r="C87" s="4">
        <v>1830</v>
      </c>
      <c r="D87" s="7">
        <f t="shared" si="6"/>
        <v>1830</v>
      </c>
      <c r="E87" s="7">
        <f t="shared" si="11"/>
        <v>29.930299339197575</v>
      </c>
      <c r="F87" s="7">
        <f t="shared" si="7"/>
        <v>2315.2558881546638</v>
      </c>
      <c r="G87" s="7">
        <f t="shared" si="8"/>
        <v>-485.25588815466381</v>
      </c>
      <c r="H87" s="7">
        <f t="shared" si="9"/>
        <v>485.25588815466381</v>
      </c>
      <c r="I87" s="7">
        <f t="shared" si="10"/>
        <v>235473.2769887716</v>
      </c>
    </row>
    <row r="88" spans="1:9" x14ac:dyDescent="0.2">
      <c r="A88" s="4">
        <v>2</v>
      </c>
      <c r="B88">
        <v>86</v>
      </c>
      <c r="C88" s="4">
        <v>1839</v>
      </c>
      <c r="D88" s="7">
        <f t="shared" si="6"/>
        <v>1839</v>
      </c>
      <c r="E88" s="7">
        <f t="shared" si="11"/>
        <v>44.837269405277823</v>
      </c>
      <c r="F88" s="7">
        <f t="shared" si="7"/>
        <v>1859.9302993391975</v>
      </c>
      <c r="G88" s="7">
        <f t="shared" si="8"/>
        <v>-20.930299339197518</v>
      </c>
      <c r="H88" s="7">
        <f t="shared" si="9"/>
        <v>20.930299339197518</v>
      </c>
      <c r="I88" s="7">
        <f t="shared" si="10"/>
        <v>438.07743042841207</v>
      </c>
    </row>
    <row r="89" spans="1:9" x14ac:dyDescent="0.2">
      <c r="A89" s="4">
        <v>3</v>
      </c>
      <c r="B89">
        <v>87</v>
      </c>
      <c r="C89" s="4">
        <v>2018</v>
      </c>
      <c r="D89" s="7">
        <f t="shared" si="6"/>
        <v>2018</v>
      </c>
      <c r="E89" s="7">
        <f t="shared" si="11"/>
        <v>42.453542464750043</v>
      </c>
      <c r="F89" s="7">
        <f t="shared" si="7"/>
        <v>1883.8372694052778</v>
      </c>
      <c r="G89" s="7">
        <f t="shared" si="8"/>
        <v>134.16273059472223</v>
      </c>
      <c r="H89" s="7">
        <f t="shared" si="9"/>
        <v>134.16273059472223</v>
      </c>
      <c r="I89" s="7">
        <f t="shared" si="10"/>
        <v>17999.638280632018</v>
      </c>
    </row>
    <row r="90" spans="1:9" x14ac:dyDescent="0.2">
      <c r="A90" s="4">
        <v>4</v>
      </c>
      <c r="B90">
        <v>88</v>
      </c>
      <c r="C90" s="4">
        <v>2039</v>
      </c>
      <c r="D90" s="7">
        <f t="shared" si="6"/>
        <v>2039</v>
      </c>
      <c r="E90" s="7">
        <f t="shared" si="11"/>
        <v>44.408188218275043</v>
      </c>
      <c r="F90" s="7">
        <f t="shared" si="7"/>
        <v>2060.4535424647502</v>
      </c>
      <c r="G90" s="7">
        <f t="shared" si="8"/>
        <v>-21.453542464750171</v>
      </c>
      <c r="H90" s="7">
        <f t="shared" si="9"/>
        <v>21.453542464750171</v>
      </c>
      <c r="I90" s="7">
        <f t="shared" si="10"/>
        <v>460.25448428683887</v>
      </c>
    </row>
    <row r="91" spans="1:9" x14ac:dyDescent="0.2">
      <c r="A91" s="4">
        <v>5</v>
      </c>
      <c r="B91">
        <v>89</v>
      </c>
      <c r="C91" s="4">
        <v>2101</v>
      </c>
      <c r="D91" s="7">
        <f t="shared" si="6"/>
        <v>2101</v>
      </c>
      <c r="E91" s="7">
        <f t="shared" si="11"/>
        <v>59.267369396447535</v>
      </c>
      <c r="F91" s="7">
        <f t="shared" si="7"/>
        <v>2083.408188218275</v>
      </c>
      <c r="G91" s="7">
        <f t="shared" si="8"/>
        <v>17.591811781725028</v>
      </c>
      <c r="H91" s="7">
        <f t="shared" si="9"/>
        <v>17.591811781725028</v>
      </c>
      <c r="I91" s="7">
        <f t="shared" si="10"/>
        <v>309.47184176363947</v>
      </c>
    </row>
    <row r="92" spans="1:9" x14ac:dyDescent="0.2">
      <c r="A92" s="4">
        <v>6</v>
      </c>
      <c r="B92">
        <v>90</v>
      </c>
      <c r="C92" s="4">
        <v>2294</v>
      </c>
      <c r="D92" s="7">
        <f t="shared" si="6"/>
        <v>2294</v>
      </c>
      <c r="E92" s="7">
        <f t="shared" si="11"/>
        <v>54.140632456802777</v>
      </c>
      <c r="F92" s="7">
        <f t="shared" si="7"/>
        <v>2160.2673693964475</v>
      </c>
      <c r="G92" s="7">
        <f t="shared" si="8"/>
        <v>133.73263060355248</v>
      </c>
      <c r="H92" s="7">
        <f t="shared" si="9"/>
        <v>133.73263060355248</v>
      </c>
      <c r="I92" s="7">
        <f t="shared" si="10"/>
        <v>17884.41648814622</v>
      </c>
    </row>
    <row r="93" spans="1:9" x14ac:dyDescent="0.2">
      <c r="A93" s="4">
        <v>7</v>
      </c>
      <c r="B93">
        <v>91</v>
      </c>
      <c r="C93" s="4">
        <v>2302</v>
      </c>
      <c r="D93" s="7">
        <f t="shared" si="6"/>
        <v>2302</v>
      </c>
      <c r="E93" s="7">
        <f t="shared" si="11"/>
        <v>47.426569211122505</v>
      </c>
      <c r="F93" s="7">
        <f t="shared" si="7"/>
        <v>2348.1406324568029</v>
      </c>
      <c r="G93" s="7">
        <f t="shared" si="8"/>
        <v>-46.140632456802905</v>
      </c>
      <c r="H93" s="7">
        <f t="shared" si="9"/>
        <v>46.140632456802905</v>
      </c>
      <c r="I93" s="7">
        <f t="shared" si="10"/>
        <v>2128.9579635137738</v>
      </c>
    </row>
    <row r="94" spans="1:9" x14ac:dyDescent="0.2">
      <c r="A94" s="4">
        <v>8</v>
      </c>
      <c r="B94">
        <v>92</v>
      </c>
      <c r="C94" s="4">
        <v>2289</v>
      </c>
      <c r="D94" s="7">
        <f t="shared" si="6"/>
        <v>2289</v>
      </c>
      <c r="E94" s="7">
        <f t="shared" si="11"/>
        <v>50.483912290010252</v>
      </c>
      <c r="F94" s="7">
        <f t="shared" si="7"/>
        <v>2349.4265692111226</v>
      </c>
      <c r="G94" s="7">
        <f t="shared" si="8"/>
        <v>-60.426569211122569</v>
      </c>
      <c r="H94" s="7">
        <f t="shared" si="9"/>
        <v>60.426569211122569</v>
      </c>
      <c r="I94" s="7">
        <f t="shared" si="10"/>
        <v>3651.3702666265858</v>
      </c>
    </row>
    <row r="95" spans="1:9" x14ac:dyDescent="0.2">
      <c r="A95" s="4">
        <v>9</v>
      </c>
      <c r="B95">
        <v>93</v>
      </c>
      <c r="C95" s="4">
        <v>2367</v>
      </c>
      <c r="D95" s="7">
        <f t="shared" si="6"/>
        <v>2367</v>
      </c>
      <c r="E95" s="7">
        <f t="shared" si="11"/>
        <v>51.235521061009223</v>
      </c>
      <c r="F95" s="7">
        <f t="shared" si="7"/>
        <v>2339.4839122900103</v>
      </c>
      <c r="G95" s="7">
        <f t="shared" si="8"/>
        <v>27.516087709989733</v>
      </c>
      <c r="H95" s="7">
        <f t="shared" si="9"/>
        <v>27.516087709989733</v>
      </c>
      <c r="I95" s="7">
        <f t="shared" si="10"/>
        <v>757.13508286384808</v>
      </c>
    </row>
    <row r="96" spans="1:9" x14ac:dyDescent="0.2">
      <c r="A96" s="4">
        <v>10</v>
      </c>
      <c r="B96">
        <v>94</v>
      </c>
      <c r="C96" s="4">
        <v>2425</v>
      </c>
      <c r="D96" s="7">
        <f t="shared" si="6"/>
        <v>2425</v>
      </c>
      <c r="E96" s="7">
        <f t="shared" si="11"/>
        <v>54.411968954908303</v>
      </c>
      <c r="F96" s="7">
        <f t="shared" si="7"/>
        <v>2418.2355210610094</v>
      </c>
      <c r="G96" s="7">
        <f t="shared" si="8"/>
        <v>6.7644789389905782</v>
      </c>
      <c r="H96" s="7">
        <f t="shared" si="9"/>
        <v>6.7644789389905782</v>
      </c>
      <c r="I96" s="7">
        <f t="shared" si="10"/>
        <v>45.758175316047101</v>
      </c>
    </row>
    <row r="97" spans="1:9" x14ac:dyDescent="0.2">
      <c r="A97" s="4">
        <v>11</v>
      </c>
      <c r="B97">
        <v>95</v>
      </c>
      <c r="C97" s="4">
        <v>2508</v>
      </c>
      <c r="D97" s="7">
        <f t="shared" si="6"/>
        <v>2508</v>
      </c>
      <c r="E97" s="7">
        <f t="shared" si="11"/>
        <v>100.67077205941749</v>
      </c>
      <c r="F97" s="7">
        <f t="shared" si="7"/>
        <v>2479.4119689549084</v>
      </c>
      <c r="G97" s="7">
        <f t="shared" si="8"/>
        <v>28.588031045091611</v>
      </c>
      <c r="H97" s="7">
        <f t="shared" si="9"/>
        <v>28.588031045091611</v>
      </c>
      <c r="I97" s="7">
        <f t="shared" si="10"/>
        <v>817.27551903512176</v>
      </c>
    </row>
    <row r="98" spans="1:9" x14ac:dyDescent="0.2">
      <c r="A98" s="4">
        <v>12</v>
      </c>
      <c r="B98">
        <v>96</v>
      </c>
      <c r="C98" s="4">
        <v>3025</v>
      </c>
      <c r="D98" s="7">
        <f t="shared" si="6"/>
        <v>3025</v>
      </c>
      <c r="E98" s="7">
        <f t="shared" si="11"/>
        <v>61.403694853475741</v>
      </c>
      <c r="F98" s="7">
        <f t="shared" si="7"/>
        <v>2608.6707720594177</v>
      </c>
      <c r="G98" s="7">
        <f t="shared" si="8"/>
        <v>416.32922794058231</v>
      </c>
      <c r="H98" s="7">
        <f t="shared" si="9"/>
        <v>416.32922794058231</v>
      </c>
      <c r="I98" s="7">
        <f t="shared" si="10"/>
        <v>173330.02603760135</v>
      </c>
    </row>
    <row r="99" spans="1:9" x14ac:dyDescent="0.2">
      <c r="A99" s="4" t="s">
        <v>26</v>
      </c>
      <c r="B99">
        <v>97</v>
      </c>
      <c r="C99" s="4">
        <v>2733</v>
      </c>
      <c r="D99" s="7">
        <f t="shared" si="6"/>
        <v>2733</v>
      </c>
      <c r="E99" s="7">
        <f t="shared" si="11"/>
        <v>47.463325368128167</v>
      </c>
      <c r="F99" s="7">
        <f t="shared" si="7"/>
        <v>3086.4036948534758</v>
      </c>
      <c r="G99" s="7">
        <f t="shared" si="8"/>
        <v>-353.40369485347583</v>
      </c>
      <c r="H99" s="7">
        <f t="shared" si="9"/>
        <v>353.40369485347583</v>
      </c>
      <c r="I99" s="7">
        <f t="shared" si="10"/>
        <v>124894.17153608866</v>
      </c>
    </row>
    <row r="100" spans="1:9" x14ac:dyDescent="0.2">
      <c r="A100" s="4">
        <v>2</v>
      </c>
      <c r="B100">
        <v>98</v>
      </c>
      <c r="C100" s="4">
        <v>2655</v>
      </c>
      <c r="D100" s="7">
        <f t="shared" si="6"/>
        <v>2655</v>
      </c>
      <c r="E100" s="7">
        <f t="shared" si="11"/>
        <v>73.616992831315358</v>
      </c>
      <c r="F100" s="7">
        <f t="shared" si="7"/>
        <v>2780.4633253681282</v>
      </c>
      <c r="G100" s="7">
        <f t="shared" si="8"/>
        <v>-125.46332536812815</v>
      </c>
      <c r="H100" s="7">
        <f t="shared" si="9"/>
        <v>125.46332536812815</v>
      </c>
      <c r="I100" s="7">
        <f t="shared" si="10"/>
        <v>15741.046012428789</v>
      </c>
    </row>
    <row r="101" spans="1:9" x14ac:dyDescent="0.2">
      <c r="A101" s="4">
        <v>3</v>
      </c>
      <c r="B101">
        <v>99</v>
      </c>
      <c r="C101" s="4">
        <v>2964</v>
      </c>
      <c r="D101" s="7">
        <f t="shared" si="6"/>
        <v>2964</v>
      </c>
      <c r="E101" s="7">
        <f t="shared" si="11"/>
        <v>62.155293548183828</v>
      </c>
      <c r="F101" s="7">
        <f t="shared" si="7"/>
        <v>2728.6169928313152</v>
      </c>
      <c r="G101" s="7">
        <f t="shared" si="8"/>
        <v>235.3830071686848</v>
      </c>
      <c r="H101" s="7">
        <f t="shared" si="9"/>
        <v>235.3830071686848</v>
      </c>
      <c r="I101" s="7">
        <f t="shared" si="10"/>
        <v>55405.160063773117</v>
      </c>
    </row>
    <row r="102" spans="1:9" x14ac:dyDescent="0.2">
      <c r="A102" s="4">
        <v>4</v>
      </c>
      <c r="B102">
        <v>100</v>
      </c>
      <c r="C102" s="4">
        <v>2923</v>
      </c>
      <c r="D102" s="7">
        <f t="shared" si="6"/>
        <v>2923</v>
      </c>
      <c r="E102" s="7">
        <f t="shared" si="11"/>
        <v>69.039764193365443</v>
      </c>
      <c r="F102" s="7">
        <f t="shared" si="7"/>
        <v>3026.1552935481836</v>
      </c>
      <c r="G102" s="7">
        <f t="shared" si="8"/>
        <v>-103.15529354818364</v>
      </c>
      <c r="H102" s="7">
        <f t="shared" si="9"/>
        <v>103.15529354818364</v>
      </c>
      <c r="I102" s="7">
        <f t="shared" si="10"/>
        <v>10641.014587011936</v>
      </c>
    </row>
    <row r="103" spans="1:9" x14ac:dyDescent="0.2">
      <c r="A103" s="4">
        <v>5</v>
      </c>
      <c r="B103">
        <v>101</v>
      </c>
      <c r="C103" s="4">
        <v>3054</v>
      </c>
      <c r="D103" s="7">
        <f t="shared" si="6"/>
        <v>3054</v>
      </c>
      <c r="E103" s="7">
        <f t="shared" si="11"/>
        <v>85.135787774028898</v>
      </c>
      <c r="F103" s="7">
        <f t="shared" si="7"/>
        <v>2992.0397641933655</v>
      </c>
      <c r="G103" s="7">
        <f t="shared" si="8"/>
        <v>61.9602358066345</v>
      </c>
      <c r="H103" s="7">
        <f t="shared" si="9"/>
        <v>61.9602358066345</v>
      </c>
      <c r="I103" s="7">
        <f t="shared" si="10"/>
        <v>3839.070821213752</v>
      </c>
    </row>
    <row r="104" spans="1:9" x14ac:dyDescent="0.2">
      <c r="A104" s="4">
        <v>6</v>
      </c>
      <c r="B104">
        <v>102</v>
      </c>
      <c r="C104" s="4">
        <v>3284</v>
      </c>
      <c r="D104" s="7">
        <f t="shared" si="6"/>
        <v>3284</v>
      </c>
      <c r="E104" s="7">
        <f t="shared" si="11"/>
        <v>84.622208996626014</v>
      </c>
      <c r="F104" s="7">
        <f t="shared" si="7"/>
        <v>3139.1357877740288</v>
      </c>
      <c r="G104" s="7">
        <f t="shared" si="8"/>
        <v>144.86421222597119</v>
      </c>
      <c r="H104" s="7">
        <f t="shared" si="9"/>
        <v>144.86421222597119</v>
      </c>
      <c r="I104" s="7">
        <f t="shared" si="10"/>
        <v>20985.639983851219</v>
      </c>
    </row>
    <row r="105" spans="1:9" x14ac:dyDescent="0.2">
      <c r="A105" s="4">
        <v>7</v>
      </c>
      <c r="B105">
        <v>103</v>
      </c>
      <c r="C105" s="4">
        <v>3364</v>
      </c>
      <c r="D105" s="7">
        <f t="shared" ref="D105:D168" si="12">C105</f>
        <v>3364</v>
      </c>
      <c r="E105" s="7">
        <f t="shared" si="11"/>
        <v>77.35998809696342</v>
      </c>
      <c r="F105" s="7">
        <f t="shared" ref="F105:F168" si="13">D104+E104</f>
        <v>3368.6222089966259</v>
      </c>
      <c r="G105" s="7">
        <f t="shared" ref="G105:G168" si="14">C105-F105</f>
        <v>-4.6222089966258864</v>
      </c>
      <c r="H105" s="7">
        <f t="shared" ref="H105:H168" si="15">ABS(C105-F105)</f>
        <v>4.6222089966258864</v>
      </c>
      <c r="I105" s="7">
        <f t="shared" ref="I105:I168" si="16">(C105-F105)^2</f>
        <v>21.364816008489282</v>
      </c>
    </row>
    <row r="106" spans="1:9" x14ac:dyDescent="0.2">
      <c r="A106" s="4">
        <v>8</v>
      </c>
      <c r="B106">
        <v>104</v>
      </c>
      <c r="C106" s="4">
        <v>3376</v>
      </c>
      <c r="D106" s="7">
        <f t="shared" si="12"/>
        <v>3376</v>
      </c>
      <c r="E106" s="7">
        <f t="shared" si="11"/>
        <v>72.523989287267085</v>
      </c>
      <c r="F106" s="7">
        <f t="shared" si="13"/>
        <v>3441.3599880969632</v>
      </c>
      <c r="G106" s="7">
        <f t="shared" si="14"/>
        <v>-65.359988096963207</v>
      </c>
      <c r="H106" s="7">
        <f t="shared" si="15"/>
        <v>65.359988096963207</v>
      </c>
      <c r="I106" s="7">
        <f t="shared" si="16"/>
        <v>4271.9280440351722</v>
      </c>
    </row>
    <row r="107" spans="1:9" x14ac:dyDescent="0.2">
      <c r="A107" s="4">
        <v>9</v>
      </c>
      <c r="B107">
        <v>105</v>
      </c>
      <c r="C107" s="4">
        <v>3405</v>
      </c>
      <c r="D107" s="7">
        <f t="shared" si="12"/>
        <v>3405</v>
      </c>
      <c r="E107" s="7">
        <f t="shared" si="11"/>
        <v>76.271590358540379</v>
      </c>
      <c r="F107" s="7">
        <f t="shared" si="13"/>
        <v>3448.5239892872669</v>
      </c>
      <c r="G107" s="7">
        <f t="shared" si="14"/>
        <v>-43.523989287266886</v>
      </c>
      <c r="H107" s="7">
        <f t="shared" si="15"/>
        <v>43.523989287266886</v>
      </c>
      <c r="I107" s="7">
        <f t="shared" si="16"/>
        <v>1894.3376434781226</v>
      </c>
    </row>
    <row r="108" spans="1:9" x14ac:dyDescent="0.2">
      <c r="A108" s="4">
        <v>10</v>
      </c>
      <c r="B108">
        <v>106</v>
      </c>
      <c r="C108" s="4">
        <v>3515</v>
      </c>
      <c r="D108" s="7">
        <f t="shared" si="12"/>
        <v>3515</v>
      </c>
      <c r="E108" s="7">
        <f t="shared" si="11"/>
        <v>74.944431322686341</v>
      </c>
      <c r="F108" s="7">
        <f t="shared" si="13"/>
        <v>3481.2715903585404</v>
      </c>
      <c r="G108" s="7">
        <f t="shared" si="14"/>
        <v>33.728409641459621</v>
      </c>
      <c r="H108" s="7">
        <f t="shared" si="15"/>
        <v>33.728409641459621</v>
      </c>
      <c r="I108" s="7">
        <f t="shared" si="16"/>
        <v>1137.6056169421063</v>
      </c>
    </row>
    <row r="109" spans="1:9" x14ac:dyDescent="0.2">
      <c r="A109" s="4">
        <v>11</v>
      </c>
      <c r="B109">
        <v>107</v>
      </c>
      <c r="C109" s="4">
        <v>3578</v>
      </c>
      <c r="D109" s="7">
        <f t="shared" si="12"/>
        <v>3578</v>
      </c>
      <c r="E109" s="7">
        <f t="shared" si="11"/>
        <v>163.74998819041772</v>
      </c>
      <c r="F109" s="7">
        <f t="shared" si="13"/>
        <v>3589.9444313226863</v>
      </c>
      <c r="G109" s="7">
        <f t="shared" si="14"/>
        <v>-11.944431322686341</v>
      </c>
      <c r="H109" s="7">
        <f t="shared" si="15"/>
        <v>11.944431322686341</v>
      </c>
      <c r="I109" s="7">
        <f t="shared" si="16"/>
        <v>142.66943962237059</v>
      </c>
    </row>
    <row r="110" spans="1:9" x14ac:dyDescent="0.2">
      <c r="A110" s="4">
        <v>12</v>
      </c>
      <c r="B110">
        <v>108</v>
      </c>
      <c r="C110" s="4">
        <v>4541</v>
      </c>
      <c r="D110" s="7">
        <f t="shared" si="12"/>
        <v>4541</v>
      </c>
      <c r="E110" s="7">
        <f t="shared" si="11"/>
        <v>69.274989371375952</v>
      </c>
      <c r="F110" s="7">
        <f t="shared" si="13"/>
        <v>3741.7499881904178</v>
      </c>
      <c r="G110" s="7">
        <f t="shared" si="14"/>
        <v>799.25001180958225</v>
      </c>
      <c r="H110" s="7">
        <f t="shared" si="15"/>
        <v>799.25001180958225</v>
      </c>
      <c r="I110" s="7">
        <f t="shared" si="16"/>
        <v>638800.58137761732</v>
      </c>
    </row>
    <row r="111" spans="1:9" x14ac:dyDescent="0.2">
      <c r="A111" s="4" t="s">
        <v>25</v>
      </c>
      <c r="B111">
        <v>109</v>
      </c>
      <c r="C111" s="4">
        <v>3760</v>
      </c>
      <c r="D111" s="7">
        <f t="shared" si="12"/>
        <v>3760</v>
      </c>
      <c r="E111" s="7">
        <f t="shared" si="11"/>
        <v>58.84749043423836</v>
      </c>
      <c r="F111" s="7">
        <f t="shared" si="13"/>
        <v>4610.2749893713763</v>
      </c>
      <c r="G111" s="7">
        <f t="shared" si="14"/>
        <v>-850.27498937137625</v>
      </c>
      <c r="H111" s="7">
        <f t="shared" si="15"/>
        <v>850.27498937137625</v>
      </c>
      <c r="I111" s="7">
        <f t="shared" si="16"/>
        <v>722967.55755049398</v>
      </c>
    </row>
    <row r="112" spans="1:9" x14ac:dyDescent="0.2">
      <c r="A112" s="4">
        <v>2</v>
      </c>
      <c r="B112">
        <v>110</v>
      </c>
      <c r="C112" s="4">
        <v>3725</v>
      </c>
      <c r="D112" s="7">
        <f t="shared" si="12"/>
        <v>3725</v>
      </c>
      <c r="E112" s="7">
        <f t="shared" si="11"/>
        <v>83.562741390814523</v>
      </c>
      <c r="F112" s="7">
        <f t="shared" si="13"/>
        <v>3818.8474904342384</v>
      </c>
      <c r="G112" s="7">
        <f t="shared" si="14"/>
        <v>-93.847490434238352</v>
      </c>
      <c r="H112" s="7">
        <f t="shared" si="15"/>
        <v>93.847490434238352</v>
      </c>
      <c r="I112" s="7">
        <f t="shared" si="16"/>
        <v>8807.3514608044588</v>
      </c>
    </row>
    <row r="113" spans="1:9" x14ac:dyDescent="0.2">
      <c r="A113" s="4">
        <v>3</v>
      </c>
      <c r="B113">
        <v>111</v>
      </c>
      <c r="C113" s="4">
        <v>4031</v>
      </c>
      <c r="D113" s="7">
        <f t="shared" si="12"/>
        <v>4031</v>
      </c>
      <c r="E113" s="7">
        <f t="shared" si="11"/>
        <v>83.106467251733079</v>
      </c>
      <c r="F113" s="7">
        <f t="shared" si="13"/>
        <v>3808.5627413908146</v>
      </c>
      <c r="G113" s="7">
        <f t="shared" si="14"/>
        <v>222.43725860918539</v>
      </c>
      <c r="H113" s="7">
        <f t="shared" si="15"/>
        <v>222.43725860918539</v>
      </c>
      <c r="I113" s="7">
        <f t="shared" si="16"/>
        <v>49478.334017569621</v>
      </c>
    </row>
    <row r="114" spans="1:9" x14ac:dyDescent="0.2">
      <c r="A114" s="4">
        <v>4</v>
      </c>
      <c r="B114">
        <v>112</v>
      </c>
      <c r="C114" s="4">
        <v>4110</v>
      </c>
      <c r="D114" s="7">
        <f t="shared" si="12"/>
        <v>4110</v>
      </c>
      <c r="E114" s="7">
        <f t="shared" si="11"/>
        <v>82.495820526559783</v>
      </c>
      <c r="F114" s="7">
        <f t="shared" si="13"/>
        <v>4114.1064672517332</v>
      </c>
      <c r="G114" s="7">
        <f t="shared" si="14"/>
        <v>-4.1064672517331928</v>
      </c>
      <c r="H114" s="7">
        <f t="shared" si="15"/>
        <v>4.1064672517331928</v>
      </c>
      <c r="I114" s="7">
        <f t="shared" si="16"/>
        <v>16.86307328955716</v>
      </c>
    </row>
    <row r="115" spans="1:9" x14ac:dyDescent="0.2">
      <c r="A115" s="4">
        <v>5</v>
      </c>
      <c r="B115">
        <v>113</v>
      </c>
      <c r="C115" s="4">
        <v>4187</v>
      </c>
      <c r="D115" s="7">
        <f t="shared" si="12"/>
        <v>4187</v>
      </c>
      <c r="E115" s="7">
        <f t="shared" si="11"/>
        <v>101.5462384739038</v>
      </c>
      <c r="F115" s="7">
        <f t="shared" si="13"/>
        <v>4192.4958205265593</v>
      </c>
      <c r="G115" s="7">
        <f t="shared" si="14"/>
        <v>-5.4958205265593278</v>
      </c>
      <c r="H115" s="7">
        <f t="shared" si="15"/>
        <v>5.4958205265593278</v>
      </c>
      <c r="I115" s="7">
        <f t="shared" si="16"/>
        <v>30.204043260150847</v>
      </c>
    </row>
    <row r="116" spans="1:9" x14ac:dyDescent="0.2">
      <c r="A116" s="4">
        <v>6</v>
      </c>
      <c r="B116">
        <v>114</v>
      </c>
      <c r="C116" s="4">
        <v>4460</v>
      </c>
      <c r="D116" s="7">
        <f t="shared" si="12"/>
        <v>4460</v>
      </c>
      <c r="E116" s="7">
        <f t="shared" si="11"/>
        <v>105.09161462651342</v>
      </c>
      <c r="F116" s="7">
        <f t="shared" si="13"/>
        <v>4288.5462384739039</v>
      </c>
      <c r="G116" s="7">
        <f t="shared" si="14"/>
        <v>171.45376152609606</v>
      </c>
      <c r="H116" s="7">
        <f t="shared" si="15"/>
        <v>171.45376152609606</v>
      </c>
      <c r="I116" s="7">
        <f t="shared" si="16"/>
        <v>29396.392341447416</v>
      </c>
    </row>
    <row r="117" spans="1:9" x14ac:dyDescent="0.2">
      <c r="A117" s="4">
        <v>7</v>
      </c>
      <c r="B117">
        <v>115</v>
      </c>
      <c r="C117" s="4">
        <v>4597</v>
      </c>
      <c r="D117" s="7">
        <f t="shared" si="12"/>
        <v>4597</v>
      </c>
      <c r="E117" s="7">
        <f t="shared" si="11"/>
        <v>85.98245316386209</v>
      </c>
      <c r="F117" s="7">
        <f t="shared" si="13"/>
        <v>4565.0916146265135</v>
      </c>
      <c r="G117" s="7">
        <f t="shared" si="14"/>
        <v>31.908385373486453</v>
      </c>
      <c r="H117" s="7">
        <f t="shared" si="15"/>
        <v>31.908385373486453</v>
      </c>
      <c r="I117" s="7">
        <f t="shared" si="16"/>
        <v>1018.1450571429242</v>
      </c>
    </row>
    <row r="118" spans="1:9" x14ac:dyDescent="0.2">
      <c r="A118" s="4">
        <v>8</v>
      </c>
      <c r="B118">
        <v>116</v>
      </c>
      <c r="C118" s="4">
        <v>4511</v>
      </c>
      <c r="D118" s="7">
        <f t="shared" si="12"/>
        <v>4511</v>
      </c>
      <c r="E118" s="7">
        <f t="shared" si="11"/>
        <v>78.384207847475878</v>
      </c>
      <c r="F118" s="7">
        <f t="shared" si="13"/>
        <v>4682.9824531638624</v>
      </c>
      <c r="G118" s="7">
        <f t="shared" si="14"/>
        <v>-171.98245316386237</v>
      </c>
      <c r="H118" s="7">
        <f t="shared" si="15"/>
        <v>171.98245316386237</v>
      </c>
      <c r="I118" s="7">
        <f t="shared" si="16"/>
        <v>29577.964196260116</v>
      </c>
    </row>
    <row r="119" spans="1:9" x14ac:dyDescent="0.2">
      <c r="A119" s="4">
        <v>9</v>
      </c>
      <c r="B119">
        <v>117</v>
      </c>
      <c r="C119" s="4">
        <v>4521</v>
      </c>
      <c r="D119" s="7">
        <f t="shared" si="12"/>
        <v>4521</v>
      </c>
      <c r="E119" s="7">
        <f t="shared" si="11"/>
        <v>83.045787062728294</v>
      </c>
      <c r="F119" s="7">
        <f t="shared" si="13"/>
        <v>4589.3842078474763</v>
      </c>
      <c r="G119" s="7">
        <f t="shared" si="14"/>
        <v>-68.384207847476318</v>
      </c>
      <c r="H119" s="7">
        <f t="shared" si="15"/>
        <v>68.384207847476318</v>
      </c>
      <c r="I119" s="7">
        <f t="shared" si="16"/>
        <v>4676.3998829268421</v>
      </c>
    </row>
    <row r="120" spans="1:9" x14ac:dyDescent="0.2">
      <c r="A120" s="4">
        <v>10</v>
      </c>
      <c r="B120">
        <v>118</v>
      </c>
      <c r="C120" s="4">
        <v>4646</v>
      </c>
      <c r="D120" s="7">
        <f t="shared" si="12"/>
        <v>4646</v>
      </c>
      <c r="E120" s="7">
        <f t="shared" si="11"/>
        <v>79.541208356455471</v>
      </c>
      <c r="F120" s="7">
        <f t="shared" si="13"/>
        <v>4604.0457870627279</v>
      </c>
      <c r="G120" s="7">
        <f t="shared" si="14"/>
        <v>41.954212937272132</v>
      </c>
      <c r="H120" s="7">
        <f t="shared" si="15"/>
        <v>41.954212937272132</v>
      </c>
      <c r="I120" s="7">
        <f t="shared" si="16"/>
        <v>1760.1559831859722</v>
      </c>
    </row>
    <row r="121" spans="1:9" x14ac:dyDescent="0.2">
      <c r="A121" s="4">
        <v>11</v>
      </c>
      <c r="B121">
        <v>119</v>
      </c>
      <c r="C121" s="4">
        <v>4694</v>
      </c>
      <c r="D121" s="7">
        <f t="shared" si="12"/>
        <v>4694</v>
      </c>
      <c r="E121" s="7">
        <f t="shared" si="11"/>
        <v>175.98708752080995</v>
      </c>
      <c r="F121" s="7">
        <f t="shared" si="13"/>
        <v>4725.5412083564552</v>
      </c>
      <c r="G121" s="7">
        <f t="shared" si="14"/>
        <v>-31.541208356455172</v>
      </c>
      <c r="H121" s="7">
        <f t="shared" si="15"/>
        <v>31.541208356455172</v>
      </c>
      <c r="I121" s="7">
        <f t="shared" si="16"/>
        <v>994.84782458531754</v>
      </c>
    </row>
    <row r="122" spans="1:9" x14ac:dyDescent="0.2">
      <c r="A122" s="4">
        <v>12</v>
      </c>
      <c r="B122">
        <v>120</v>
      </c>
      <c r="C122" s="4">
        <v>5738</v>
      </c>
      <c r="D122" s="7">
        <f t="shared" si="12"/>
        <v>5738</v>
      </c>
      <c r="E122" s="7">
        <f t="shared" si="11"/>
        <v>54.188378768728953</v>
      </c>
      <c r="F122" s="7">
        <f t="shared" si="13"/>
        <v>4869.9870875208098</v>
      </c>
      <c r="G122" s="7">
        <f t="shared" si="14"/>
        <v>868.01291247919016</v>
      </c>
      <c r="H122" s="7">
        <f t="shared" si="15"/>
        <v>868.01291247919016</v>
      </c>
      <c r="I122" s="7">
        <f t="shared" si="16"/>
        <v>753446.41623060626</v>
      </c>
    </row>
    <row r="123" spans="1:9" x14ac:dyDescent="0.2">
      <c r="A123" s="4" t="s">
        <v>24</v>
      </c>
      <c r="B123">
        <v>121</v>
      </c>
      <c r="C123" s="4">
        <v>4696</v>
      </c>
      <c r="D123" s="7">
        <f t="shared" si="12"/>
        <v>4696</v>
      </c>
      <c r="E123" s="7">
        <f t="shared" si="11"/>
        <v>49.26954089185606</v>
      </c>
      <c r="F123" s="7">
        <f t="shared" si="13"/>
        <v>5792.1883787687293</v>
      </c>
      <c r="G123" s="7">
        <f t="shared" si="14"/>
        <v>-1096.1883787687293</v>
      </c>
      <c r="H123" s="7">
        <f t="shared" si="15"/>
        <v>1096.1883787687293</v>
      </c>
      <c r="I123" s="7">
        <f t="shared" si="16"/>
        <v>1201628.9617476151</v>
      </c>
    </row>
    <row r="124" spans="1:9" x14ac:dyDescent="0.2">
      <c r="A124" s="4">
        <v>2</v>
      </c>
      <c r="B124">
        <v>122</v>
      </c>
      <c r="C124" s="4">
        <v>4701</v>
      </c>
      <c r="D124" s="7">
        <f t="shared" si="12"/>
        <v>4701</v>
      </c>
      <c r="E124" s="7">
        <f t="shared" si="11"/>
        <v>72.842586802670453</v>
      </c>
      <c r="F124" s="7">
        <f t="shared" si="13"/>
        <v>4745.2695408918562</v>
      </c>
      <c r="G124" s="7">
        <f t="shared" si="14"/>
        <v>-44.269540891856195</v>
      </c>
      <c r="H124" s="7">
        <f t="shared" si="15"/>
        <v>44.269540891856195</v>
      </c>
      <c r="I124" s="7">
        <f t="shared" si="16"/>
        <v>1959.7922507757278</v>
      </c>
    </row>
    <row r="125" spans="1:9" x14ac:dyDescent="0.2">
      <c r="A125" s="4">
        <v>3</v>
      </c>
      <c r="B125">
        <v>123</v>
      </c>
      <c r="C125" s="4">
        <v>4986</v>
      </c>
      <c r="D125" s="7">
        <f t="shared" si="12"/>
        <v>4986</v>
      </c>
      <c r="E125" s="7">
        <f t="shared" si="11"/>
        <v>76.958328122403415</v>
      </c>
      <c r="F125" s="7">
        <f t="shared" si="13"/>
        <v>4773.8425868026707</v>
      </c>
      <c r="G125" s="7">
        <f t="shared" si="14"/>
        <v>212.15741319732933</v>
      </c>
      <c r="H125" s="7">
        <f t="shared" si="15"/>
        <v>212.15741319732933</v>
      </c>
      <c r="I125" s="7">
        <f t="shared" si="16"/>
        <v>45010.767974582333</v>
      </c>
    </row>
    <row r="126" spans="1:9" x14ac:dyDescent="0.2">
      <c r="A126" s="4">
        <v>4</v>
      </c>
      <c r="B126">
        <v>124</v>
      </c>
      <c r="C126" s="4">
        <v>5100</v>
      </c>
      <c r="D126" s="7">
        <f t="shared" si="12"/>
        <v>5100</v>
      </c>
      <c r="E126" s="7">
        <f t="shared" si="11"/>
        <v>81.362495310163069</v>
      </c>
      <c r="F126" s="7">
        <f t="shared" si="13"/>
        <v>5062.9583281224031</v>
      </c>
      <c r="G126" s="7">
        <f t="shared" si="14"/>
        <v>37.041671877596855</v>
      </c>
      <c r="H126" s="7">
        <f t="shared" si="15"/>
        <v>37.041671877596855</v>
      </c>
      <c r="I126" s="7">
        <f t="shared" si="16"/>
        <v>1372.0854554875498</v>
      </c>
    </row>
    <row r="127" spans="1:9" x14ac:dyDescent="0.2">
      <c r="A127" s="4">
        <v>5</v>
      </c>
      <c r="B127">
        <v>125</v>
      </c>
      <c r="C127" s="4">
        <v>5221</v>
      </c>
      <c r="D127" s="7">
        <f t="shared" si="12"/>
        <v>5221</v>
      </c>
      <c r="E127" s="7">
        <f t="shared" si="11"/>
        <v>106.12624577914676</v>
      </c>
      <c r="F127" s="7">
        <f t="shared" si="13"/>
        <v>5181.3624953101635</v>
      </c>
      <c r="G127" s="7">
        <f t="shared" si="14"/>
        <v>39.637504689836533</v>
      </c>
      <c r="H127" s="7">
        <f t="shared" si="15"/>
        <v>39.637504689836533</v>
      </c>
      <c r="I127" s="7">
        <f t="shared" si="16"/>
        <v>1571.1317780368131</v>
      </c>
    </row>
    <row r="128" spans="1:9" x14ac:dyDescent="0.2">
      <c r="A128" s="4">
        <v>6</v>
      </c>
      <c r="B128">
        <v>126</v>
      </c>
      <c r="C128" s="4">
        <v>5550</v>
      </c>
      <c r="D128" s="7">
        <f t="shared" si="12"/>
        <v>5550</v>
      </c>
      <c r="E128" s="7">
        <f t="shared" si="11"/>
        <v>102.01362120123208</v>
      </c>
      <c r="F128" s="7">
        <f t="shared" si="13"/>
        <v>5327.1262457791472</v>
      </c>
      <c r="G128" s="7">
        <f t="shared" si="14"/>
        <v>222.87375422085279</v>
      </c>
      <c r="H128" s="7">
        <f t="shared" si="15"/>
        <v>222.87375422085279</v>
      </c>
      <c r="I128" s="7">
        <f t="shared" si="16"/>
        <v>49672.710320497099</v>
      </c>
    </row>
    <row r="129" spans="1:9" x14ac:dyDescent="0.2">
      <c r="A129" s="4">
        <v>7</v>
      </c>
      <c r="B129">
        <v>127</v>
      </c>
      <c r="C129" s="4">
        <v>5615</v>
      </c>
      <c r="D129" s="7">
        <f t="shared" si="12"/>
        <v>5615</v>
      </c>
      <c r="E129" s="7">
        <f t="shared" si="11"/>
        <v>79.412259081108871</v>
      </c>
      <c r="F129" s="7">
        <f t="shared" si="13"/>
        <v>5652.0136212012321</v>
      </c>
      <c r="G129" s="7">
        <f t="shared" si="14"/>
        <v>-37.013621201232127</v>
      </c>
      <c r="H129" s="7">
        <f t="shared" si="15"/>
        <v>37.013621201232127</v>
      </c>
      <c r="I129" s="7">
        <f t="shared" si="16"/>
        <v>1370.0081544283005</v>
      </c>
    </row>
    <row r="130" spans="1:9" x14ac:dyDescent="0.2">
      <c r="A130" s="4">
        <v>8</v>
      </c>
      <c r="B130">
        <v>128</v>
      </c>
      <c r="C130" s="4">
        <v>5491</v>
      </c>
      <c r="D130" s="7">
        <f t="shared" si="12"/>
        <v>5491</v>
      </c>
      <c r="E130" s="7">
        <f t="shared" si="11"/>
        <v>77.971033172997991</v>
      </c>
      <c r="F130" s="7">
        <f t="shared" si="13"/>
        <v>5694.4122590811085</v>
      </c>
      <c r="G130" s="7">
        <f t="shared" si="14"/>
        <v>-203.41225908110846</v>
      </c>
      <c r="H130" s="7">
        <f t="shared" si="15"/>
        <v>203.41225908110846</v>
      </c>
      <c r="I130" s="7">
        <f t="shared" si="16"/>
        <v>41376.547144479991</v>
      </c>
    </row>
    <row r="131" spans="1:9" x14ac:dyDescent="0.2">
      <c r="A131" s="4">
        <v>9</v>
      </c>
      <c r="B131">
        <v>129</v>
      </c>
      <c r="C131" s="4">
        <v>5556</v>
      </c>
      <c r="D131" s="7">
        <f t="shared" si="12"/>
        <v>5556</v>
      </c>
      <c r="E131" s="7">
        <f t="shared" si="11"/>
        <v>100.97392985569819</v>
      </c>
      <c r="F131" s="7">
        <f t="shared" si="13"/>
        <v>5568.9710331729984</v>
      </c>
      <c r="G131" s="7">
        <f t="shared" si="14"/>
        <v>-12.971033172998432</v>
      </c>
      <c r="H131" s="7">
        <f t="shared" si="15"/>
        <v>12.971033172998432</v>
      </c>
      <c r="I131" s="7">
        <f t="shared" si="16"/>
        <v>168.24770157502576</v>
      </c>
    </row>
    <row r="132" spans="1:9" x14ac:dyDescent="0.2">
      <c r="A132" s="4">
        <v>10</v>
      </c>
      <c r="B132">
        <v>130</v>
      </c>
      <c r="C132" s="4">
        <v>5864</v>
      </c>
      <c r="D132" s="7">
        <f t="shared" si="12"/>
        <v>5864</v>
      </c>
      <c r="E132" s="7">
        <f t="shared" si="11"/>
        <v>103.47653687012837</v>
      </c>
      <c r="F132" s="7">
        <f t="shared" si="13"/>
        <v>5656.9739298556979</v>
      </c>
      <c r="G132" s="7">
        <f t="shared" si="14"/>
        <v>207.02607014430214</v>
      </c>
      <c r="H132" s="7">
        <f t="shared" si="15"/>
        <v>207.02607014430214</v>
      </c>
      <c r="I132" s="7">
        <f t="shared" si="16"/>
        <v>42859.793719393507</v>
      </c>
    </row>
    <row r="133" spans="1:9" x14ac:dyDescent="0.2">
      <c r="A133" s="4">
        <v>11</v>
      </c>
      <c r="B133">
        <v>131</v>
      </c>
      <c r="C133" s="4">
        <v>5990</v>
      </c>
      <c r="D133" s="7">
        <f t="shared" si="12"/>
        <v>5990</v>
      </c>
      <c r="E133" s="7">
        <f t="shared" ref="E133:E196" si="17">$L$3*(C134-C133)+(1-$L$3)*E132</f>
        <v>228.52888318311554</v>
      </c>
      <c r="F133" s="7">
        <f t="shared" si="13"/>
        <v>5967.4765368701283</v>
      </c>
      <c r="G133" s="7">
        <f t="shared" si="14"/>
        <v>22.523463129871743</v>
      </c>
      <c r="H133" s="7">
        <f t="shared" si="15"/>
        <v>22.523463129871743</v>
      </c>
      <c r="I133" s="7">
        <f t="shared" si="16"/>
        <v>507.30639136269184</v>
      </c>
    </row>
    <row r="134" spans="1:9" x14ac:dyDescent="0.2">
      <c r="A134" s="4">
        <v>12</v>
      </c>
      <c r="B134">
        <v>132</v>
      </c>
      <c r="C134" s="4">
        <v>7344</v>
      </c>
      <c r="D134" s="7">
        <f t="shared" si="12"/>
        <v>7344</v>
      </c>
      <c r="E134" s="7">
        <f t="shared" si="17"/>
        <v>64.475994864803965</v>
      </c>
      <c r="F134" s="7">
        <f t="shared" si="13"/>
        <v>6218.5288831831158</v>
      </c>
      <c r="G134" s="7">
        <f t="shared" si="14"/>
        <v>1125.4711168168842</v>
      </c>
      <c r="H134" s="7">
        <f t="shared" si="15"/>
        <v>1125.4711168168842</v>
      </c>
      <c r="I134" s="7">
        <f t="shared" si="16"/>
        <v>1266685.2347890446</v>
      </c>
    </row>
    <row r="135" spans="1:9" x14ac:dyDescent="0.2">
      <c r="A135" s="4" t="s">
        <v>23</v>
      </c>
      <c r="B135">
        <v>133</v>
      </c>
      <c r="C135" s="4">
        <v>5932</v>
      </c>
      <c r="D135" s="7">
        <f t="shared" si="12"/>
        <v>5932</v>
      </c>
      <c r="E135" s="7">
        <f t="shared" si="17"/>
        <v>78.928395378323572</v>
      </c>
      <c r="F135" s="7">
        <f t="shared" si="13"/>
        <v>7408.4759948648043</v>
      </c>
      <c r="G135" s="7">
        <f t="shared" si="14"/>
        <v>-1476.4759948648043</v>
      </c>
      <c r="H135" s="7">
        <f t="shared" si="15"/>
        <v>1476.4759948648043</v>
      </c>
      <c r="I135" s="7">
        <f t="shared" si="16"/>
        <v>2179981.3634120137</v>
      </c>
    </row>
    <row r="136" spans="1:9" x14ac:dyDescent="0.2">
      <c r="A136" s="4">
        <v>2</v>
      </c>
      <c r="B136">
        <v>134</v>
      </c>
      <c r="C136" s="4">
        <v>6141</v>
      </c>
      <c r="D136" s="7">
        <f t="shared" si="12"/>
        <v>6141</v>
      </c>
      <c r="E136" s="7">
        <f t="shared" si="17"/>
        <v>99.735555840491216</v>
      </c>
      <c r="F136" s="7">
        <f t="shared" si="13"/>
        <v>6010.9283953783233</v>
      </c>
      <c r="G136" s="7">
        <f t="shared" si="14"/>
        <v>130.07160462167667</v>
      </c>
      <c r="H136" s="7">
        <f t="shared" si="15"/>
        <v>130.07160462167667</v>
      </c>
      <c r="I136" s="7">
        <f t="shared" si="16"/>
        <v>16918.622328857778</v>
      </c>
    </row>
    <row r="137" spans="1:9" x14ac:dyDescent="0.2">
      <c r="A137" s="4">
        <v>3</v>
      </c>
      <c r="B137">
        <v>135</v>
      </c>
      <c r="C137" s="4">
        <v>6428</v>
      </c>
      <c r="D137" s="7">
        <f t="shared" si="12"/>
        <v>6428</v>
      </c>
      <c r="E137" s="7">
        <f t="shared" si="17"/>
        <v>91.762000256442093</v>
      </c>
      <c r="F137" s="7">
        <f t="shared" si="13"/>
        <v>6240.7355558404915</v>
      </c>
      <c r="G137" s="7">
        <f t="shared" si="14"/>
        <v>187.26444415950846</v>
      </c>
      <c r="H137" s="7">
        <f t="shared" si="15"/>
        <v>187.26444415950846</v>
      </c>
      <c r="I137" s="7">
        <f t="shared" si="16"/>
        <v>35067.972046369658</v>
      </c>
    </row>
    <row r="138" spans="1:9" x14ac:dyDescent="0.2">
      <c r="A138" s="4">
        <v>4</v>
      </c>
      <c r="B138">
        <v>136</v>
      </c>
      <c r="C138" s="4">
        <v>6448</v>
      </c>
      <c r="D138" s="7">
        <f t="shared" si="12"/>
        <v>6448</v>
      </c>
      <c r="E138" s="7">
        <f t="shared" si="17"/>
        <v>90.185800230797881</v>
      </c>
      <c r="F138" s="7">
        <f t="shared" si="13"/>
        <v>6519.7620002564418</v>
      </c>
      <c r="G138" s="7">
        <f t="shared" si="14"/>
        <v>-71.762000256441752</v>
      </c>
      <c r="H138" s="7">
        <f t="shared" si="15"/>
        <v>71.762000256441752</v>
      </c>
      <c r="I138" s="7">
        <f t="shared" si="16"/>
        <v>5149.7846808055465</v>
      </c>
    </row>
    <row r="139" spans="1:9" x14ac:dyDescent="0.2">
      <c r="A139" s="4">
        <v>5</v>
      </c>
      <c r="B139">
        <v>137</v>
      </c>
      <c r="C139" s="4">
        <v>6524</v>
      </c>
      <c r="D139" s="7">
        <f t="shared" si="12"/>
        <v>6524</v>
      </c>
      <c r="E139" s="7">
        <f t="shared" si="17"/>
        <v>129.06722020771809</v>
      </c>
      <c r="F139" s="7">
        <f t="shared" si="13"/>
        <v>6538.1858002307981</v>
      </c>
      <c r="G139" s="7">
        <f t="shared" si="14"/>
        <v>-14.185800230798122</v>
      </c>
      <c r="H139" s="7">
        <f t="shared" si="15"/>
        <v>14.185800230798122</v>
      </c>
      <c r="I139" s="7">
        <f t="shared" si="16"/>
        <v>201.23692818811207</v>
      </c>
    </row>
    <row r="140" spans="1:9" x14ac:dyDescent="0.2">
      <c r="A140" s="4">
        <v>6</v>
      </c>
      <c r="B140">
        <v>138</v>
      </c>
      <c r="C140" s="4">
        <v>7003</v>
      </c>
      <c r="D140" s="7">
        <f t="shared" si="12"/>
        <v>7003</v>
      </c>
      <c r="E140" s="7">
        <f t="shared" si="17"/>
        <v>114.06049818694629</v>
      </c>
      <c r="F140" s="7">
        <f t="shared" si="13"/>
        <v>6653.0672202077185</v>
      </c>
      <c r="G140" s="7">
        <f t="shared" si="14"/>
        <v>349.93277979228151</v>
      </c>
      <c r="H140" s="7">
        <f t="shared" si="15"/>
        <v>349.93277979228151</v>
      </c>
      <c r="I140" s="7">
        <f t="shared" si="16"/>
        <v>122452.95037315338</v>
      </c>
    </row>
    <row r="141" spans="1:9" x14ac:dyDescent="0.2">
      <c r="A141" s="4">
        <v>7</v>
      </c>
      <c r="B141">
        <v>139</v>
      </c>
      <c r="C141" s="4">
        <v>6982</v>
      </c>
      <c r="D141" s="7">
        <f t="shared" si="12"/>
        <v>6982</v>
      </c>
      <c r="E141" s="7">
        <f t="shared" si="17"/>
        <v>91.754448368251659</v>
      </c>
      <c r="F141" s="7">
        <f t="shared" si="13"/>
        <v>7117.0604981869465</v>
      </c>
      <c r="G141" s="7">
        <f t="shared" si="14"/>
        <v>-135.06049818694646</v>
      </c>
      <c r="H141" s="7">
        <f t="shared" si="15"/>
        <v>135.06049818694646</v>
      </c>
      <c r="I141" s="7">
        <f t="shared" si="16"/>
        <v>18241.338170506169</v>
      </c>
    </row>
    <row r="142" spans="1:9" x14ac:dyDescent="0.2">
      <c r="A142" s="4">
        <v>8</v>
      </c>
      <c r="B142">
        <v>140</v>
      </c>
      <c r="C142" s="4">
        <v>6873</v>
      </c>
      <c r="D142" s="7">
        <f t="shared" si="12"/>
        <v>6873</v>
      </c>
      <c r="E142" s="7">
        <f t="shared" si="17"/>
        <v>87.079003531426494</v>
      </c>
      <c r="F142" s="7">
        <f t="shared" si="13"/>
        <v>7073.7544483682514</v>
      </c>
      <c r="G142" s="7">
        <f t="shared" si="14"/>
        <v>-200.75444836825136</v>
      </c>
      <c r="H142" s="7">
        <f t="shared" si="15"/>
        <v>200.75444836825136</v>
      </c>
      <c r="I142" s="7">
        <f t="shared" si="16"/>
        <v>40302.348539640901</v>
      </c>
    </row>
    <row r="143" spans="1:9" x14ac:dyDescent="0.2">
      <c r="A143" s="4">
        <v>9</v>
      </c>
      <c r="B143">
        <v>141</v>
      </c>
      <c r="C143" s="4">
        <v>6918</v>
      </c>
      <c r="D143" s="7">
        <f t="shared" si="12"/>
        <v>6918</v>
      </c>
      <c r="E143" s="7">
        <f t="shared" si="17"/>
        <v>77.371103178283846</v>
      </c>
      <c r="F143" s="7">
        <f t="shared" si="13"/>
        <v>6960.0790035314267</v>
      </c>
      <c r="G143" s="7">
        <f t="shared" si="14"/>
        <v>-42.079003531426679</v>
      </c>
      <c r="H143" s="7">
        <f t="shared" si="15"/>
        <v>42.079003531426679</v>
      </c>
      <c r="I143" s="7">
        <f t="shared" si="16"/>
        <v>1770.6425381978188</v>
      </c>
    </row>
    <row r="144" spans="1:9" x14ac:dyDescent="0.2">
      <c r="A144" s="4">
        <v>10</v>
      </c>
      <c r="B144">
        <v>142</v>
      </c>
      <c r="C144" s="4">
        <v>6908</v>
      </c>
      <c r="D144" s="7">
        <f t="shared" si="12"/>
        <v>6908</v>
      </c>
      <c r="E144" s="7">
        <f t="shared" si="17"/>
        <v>83.433992860455461</v>
      </c>
      <c r="F144" s="7">
        <f t="shared" si="13"/>
        <v>6995.3711031782841</v>
      </c>
      <c r="G144" s="7">
        <f t="shared" si="14"/>
        <v>-87.371103178284102</v>
      </c>
      <c r="H144" s="7">
        <f t="shared" si="15"/>
        <v>87.371103178284102</v>
      </c>
      <c r="I144" s="7">
        <f t="shared" si="16"/>
        <v>7633.7096705903659</v>
      </c>
    </row>
    <row r="145" spans="1:9" x14ac:dyDescent="0.2">
      <c r="A145" s="4">
        <v>11</v>
      </c>
      <c r="B145">
        <v>143</v>
      </c>
      <c r="C145" s="4">
        <v>7046</v>
      </c>
      <c r="D145" s="7">
        <f t="shared" si="12"/>
        <v>7046</v>
      </c>
      <c r="E145" s="7">
        <f t="shared" si="17"/>
        <v>250.39059357440993</v>
      </c>
      <c r="F145" s="7">
        <f t="shared" si="13"/>
        <v>6991.4339928604559</v>
      </c>
      <c r="G145" s="7">
        <f t="shared" si="14"/>
        <v>54.566007139544126</v>
      </c>
      <c r="H145" s="7">
        <f t="shared" si="15"/>
        <v>54.566007139544126</v>
      </c>
      <c r="I145" s="7">
        <f t="shared" si="16"/>
        <v>2977.4491351527804</v>
      </c>
    </row>
    <row r="146" spans="1:9" x14ac:dyDescent="0.2">
      <c r="A146" s="4">
        <v>12</v>
      </c>
      <c r="B146">
        <v>144</v>
      </c>
      <c r="C146" s="4">
        <v>8799</v>
      </c>
      <c r="D146" s="7">
        <f t="shared" si="12"/>
        <v>8799</v>
      </c>
      <c r="E146" s="7">
        <f t="shared" si="17"/>
        <v>80.051534216968946</v>
      </c>
      <c r="F146" s="7">
        <f t="shared" si="13"/>
        <v>7296.3905935744096</v>
      </c>
      <c r="G146" s="7">
        <f t="shared" si="14"/>
        <v>1502.6094064255904</v>
      </c>
      <c r="H146" s="7">
        <f t="shared" si="15"/>
        <v>1502.6094064255904</v>
      </c>
      <c r="I146" s="7">
        <f t="shared" si="16"/>
        <v>2257835.0282786652</v>
      </c>
    </row>
    <row r="147" spans="1:9" x14ac:dyDescent="0.2">
      <c r="A147" s="4" t="s">
        <v>22</v>
      </c>
      <c r="B147">
        <v>145</v>
      </c>
      <c r="C147" s="4">
        <v>7346</v>
      </c>
      <c r="D147" s="7">
        <f t="shared" si="12"/>
        <v>7346</v>
      </c>
      <c r="E147" s="7">
        <f t="shared" si="17"/>
        <v>83.946380795272063</v>
      </c>
      <c r="F147" s="7">
        <f t="shared" si="13"/>
        <v>8879.0515342169692</v>
      </c>
      <c r="G147" s="7">
        <f t="shared" si="14"/>
        <v>-1533.0515342169692</v>
      </c>
      <c r="H147" s="7">
        <f t="shared" si="15"/>
        <v>1533.0515342169692</v>
      </c>
      <c r="I147" s="7">
        <f t="shared" si="16"/>
        <v>2350247.0065650032</v>
      </c>
    </row>
    <row r="148" spans="1:9" x14ac:dyDescent="0.2">
      <c r="A148" s="4">
        <v>2</v>
      </c>
      <c r="B148">
        <v>146</v>
      </c>
      <c r="C148" s="4">
        <v>7465</v>
      </c>
      <c r="D148" s="7">
        <f t="shared" si="12"/>
        <v>7465</v>
      </c>
      <c r="E148" s="7">
        <f t="shared" si="17"/>
        <v>138.35174271574488</v>
      </c>
      <c r="F148" s="7">
        <f t="shared" si="13"/>
        <v>7429.9463807952725</v>
      </c>
      <c r="G148" s="7">
        <f t="shared" si="14"/>
        <v>35.053619204727511</v>
      </c>
      <c r="H148" s="7">
        <f t="shared" si="15"/>
        <v>35.053619204727511</v>
      </c>
      <c r="I148" s="7">
        <f t="shared" si="16"/>
        <v>1228.7562193500414</v>
      </c>
    </row>
    <row r="149" spans="1:9" x14ac:dyDescent="0.2">
      <c r="A149" s="4">
        <v>3</v>
      </c>
      <c r="B149">
        <v>147</v>
      </c>
      <c r="C149" s="4">
        <v>8093</v>
      </c>
      <c r="D149" s="7">
        <f t="shared" si="12"/>
        <v>8093</v>
      </c>
      <c r="E149" s="7">
        <f t="shared" si="17"/>
        <v>115.41656844417039</v>
      </c>
      <c r="F149" s="7">
        <f t="shared" si="13"/>
        <v>7603.3517427157449</v>
      </c>
      <c r="G149" s="7">
        <f t="shared" si="14"/>
        <v>489.64825728425512</v>
      </c>
      <c r="H149" s="7">
        <f t="shared" si="15"/>
        <v>489.64825728425512</v>
      </c>
      <c r="I149" s="7">
        <f t="shared" si="16"/>
        <v>239755.41586150811</v>
      </c>
    </row>
    <row r="150" spans="1:9" x14ac:dyDescent="0.2">
      <c r="A150" s="4">
        <v>4</v>
      </c>
      <c r="B150">
        <v>148</v>
      </c>
      <c r="C150" s="4">
        <v>8002</v>
      </c>
      <c r="D150" s="7">
        <f t="shared" si="12"/>
        <v>8002</v>
      </c>
      <c r="E150" s="7">
        <f t="shared" si="17"/>
        <v>112.57491159975336</v>
      </c>
      <c r="F150" s="7">
        <f t="shared" si="13"/>
        <v>8208.4165684441705</v>
      </c>
      <c r="G150" s="7">
        <f t="shared" si="14"/>
        <v>-206.41656844417048</v>
      </c>
      <c r="H150" s="7">
        <f t="shared" si="15"/>
        <v>206.41656844417048</v>
      </c>
      <c r="I150" s="7">
        <f t="shared" si="16"/>
        <v>42607.799728266917</v>
      </c>
    </row>
    <row r="151" spans="1:9" x14ac:dyDescent="0.2">
      <c r="A151" s="4">
        <v>5</v>
      </c>
      <c r="B151">
        <v>149</v>
      </c>
      <c r="C151" s="4">
        <v>8089</v>
      </c>
      <c r="D151" s="7">
        <f t="shared" si="12"/>
        <v>8089</v>
      </c>
      <c r="E151" s="7">
        <f t="shared" si="17"/>
        <v>156.11742043977804</v>
      </c>
      <c r="F151" s="7">
        <f t="shared" si="13"/>
        <v>8114.5749115997532</v>
      </c>
      <c r="G151" s="7">
        <f t="shared" si="14"/>
        <v>-25.57491159975325</v>
      </c>
      <c r="H151" s="7">
        <f t="shared" si="15"/>
        <v>25.57491159975325</v>
      </c>
      <c r="I151" s="7">
        <f t="shared" si="16"/>
        <v>654.07610333519335</v>
      </c>
    </row>
    <row r="152" spans="1:9" x14ac:dyDescent="0.2">
      <c r="A152" s="4">
        <v>6</v>
      </c>
      <c r="B152">
        <v>150</v>
      </c>
      <c r="C152" s="4">
        <v>8637</v>
      </c>
      <c r="D152" s="7">
        <f t="shared" si="12"/>
        <v>8637</v>
      </c>
      <c r="E152" s="7">
        <f t="shared" si="17"/>
        <v>141.90567839580024</v>
      </c>
      <c r="F152" s="7">
        <f t="shared" si="13"/>
        <v>8245.1174204397776</v>
      </c>
      <c r="G152" s="7">
        <f t="shared" si="14"/>
        <v>391.88257956022244</v>
      </c>
      <c r="H152" s="7">
        <f t="shared" si="15"/>
        <v>391.88257956022244</v>
      </c>
      <c r="I152" s="7">
        <f t="shared" si="16"/>
        <v>153571.95616277406</v>
      </c>
    </row>
    <row r="153" spans="1:9" x14ac:dyDescent="0.2">
      <c r="A153" s="4">
        <v>7</v>
      </c>
      <c r="B153">
        <v>151</v>
      </c>
      <c r="C153" s="4">
        <v>8651</v>
      </c>
      <c r="D153" s="7">
        <f t="shared" si="12"/>
        <v>8651</v>
      </c>
      <c r="E153" s="7">
        <f t="shared" si="17"/>
        <v>124.21511055622021</v>
      </c>
      <c r="F153" s="7">
        <f t="shared" si="13"/>
        <v>8778.9056783958004</v>
      </c>
      <c r="G153" s="7">
        <f t="shared" si="14"/>
        <v>-127.90567839580035</v>
      </c>
      <c r="H153" s="7">
        <f t="shared" si="15"/>
        <v>127.90567839580035</v>
      </c>
      <c r="I153" s="7">
        <f t="shared" si="16"/>
        <v>16359.862565889909</v>
      </c>
    </row>
    <row r="154" spans="1:9" x14ac:dyDescent="0.2">
      <c r="A154" s="4">
        <v>8</v>
      </c>
      <c r="B154">
        <v>152</v>
      </c>
      <c r="C154" s="4">
        <v>8616</v>
      </c>
      <c r="D154" s="7">
        <f t="shared" si="12"/>
        <v>8616</v>
      </c>
      <c r="E154" s="7">
        <f t="shared" si="17"/>
        <v>133.0935995005982</v>
      </c>
      <c r="F154" s="7">
        <f t="shared" si="13"/>
        <v>8775.2151105562207</v>
      </c>
      <c r="G154" s="7">
        <f t="shared" si="14"/>
        <v>-159.21511055622068</v>
      </c>
      <c r="H154" s="7">
        <f t="shared" si="15"/>
        <v>159.21511055622068</v>
      </c>
      <c r="I154" s="7">
        <f t="shared" si="16"/>
        <v>25349.451429429573</v>
      </c>
    </row>
    <row r="155" spans="1:9" x14ac:dyDescent="0.2">
      <c r="A155" s="4">
        <v>9</v>
      </c>
      <c r="B155">
        <v>153</v>
      </c>
      <c r="C155" s="4">
        <v>8829</v>
      </c>
      <c r="D155" s="7">
        <f t="shared" si="12"/>
        <v>8829</v>
      </c>
      <c r="E155" s="7">
        <f t="shared" si="17"/>
        <v>106.98423955053839</v>
      </c>
      <c r="F155" s="7">
        <f t="shared" si="13"/>
        <v>8749.0935995005984</v>
      </c>
      <c r="G155" s="7">
        <f t="shared" si="14"/>
        <v>79.90640049940157</v>
      </c>
      <c r="H155" s="7">
        <f t="shared" si="15"/>
        <v>79.90640049940157</v>
      </c>
      <c r="I155" s="7">
        <f t="shared" si="16"/>
        <v>6385.0328407707639</v>
      </c>
    </row>
    <row r="156" spans="1:9" x14ac:dyDescent="0.2">
      <c r="A156" s="4">
        <v>10</v>
      </c>
      <c r="B156">
        <v>154</v>
      </c>
      <c r="C156" s="4">
        <v>8701</v>
      </c>
      <c r="D156" s="7">
        <f t="shared" si="12"/>
        <v>8701</v>
      </c>
      <c r="E156" s="7">
        <f t="shared" si="17"/>
        <v>119.28581559548455</v>
      </c>
      <c r="F156" s="7">
        <f t="shared" si="13"/>
        <v>8935.9842395505384</v>
      </c>
      <c r="G156" s="7">
        <f t="shared" si="14"/>
        <v>-234.9842395505384</v>
      </c>
      <c r="H156" s="7">
        <f t="shared" si="15"/>
        <v>234.9842395505384</v>
      </c>
      <c r="I156" s="7">
        <f t="shared" si="16"/>
        <v>55217.592837144817</v>
      </c>
    </row>
    <row r="157" spans="1:9" x14ac:dyDescent="0.2">
      <c r="A157" s="4">
        <v>11</v>
      </c>
      <c r="B157">
        <v>155</v>
      </c>
      <c r="C157" s="4">
        <v>8931</v>
      </c>
      <c r="D157" s="7">
        <f t="shared" si="12"/>
        <v>8931</v>
      </c>
      <c r="E157" s="7">
        <f t="shared" si="17"/>
        <v>346.15723403593609</v>
      </c>
      <c r="F157" s="7">
        <f t="shared" si="13"/>
        <v>8820.2858155954837</v>
      </c>
      <c r="G157" s="7">
        <f t="shared" si="14"/>
        <v>110.71418440451635</v>
      </c>
      <c r="H157" s="7">
        <f t="shared" si="15"/>
        <v>110.71418440451635</v>
      </c>
      <c r="I157" s="7">
        <f t="shared" si="16"/>
        <v>12257.63062835725</v>
      </c>
    </row>
    <row r="158" spans="1:9" x14ac:dyDescent="0.2">
      <c r="A158" s="4">
        <v>12</v>
      </c>
      <c r="B158">
        <v>156</v>
      </c>
      <c r="C158" s="4">
        <v>11319</v>
      </c>
      <c r="D158" s="7">
        <f t="shared" si="12"/>
        <v>11319</v>
      </c>
      <c r="E158" s="7">
        <f t="shared" si="17"/>
        <v>81.241510632342454</v>
      </c>
      <c r="F158" s="7">
        <f t="shared" si="13"/>
        <v>9277.1572340359362</v>
      </c>
      <c r="G158" s="7">
        <f t="shared" si="14"/>
        <v>2041.8427659640638</v>
      </c>
      <c r="H158" s="7">
        <f t="shared" si="15"/>
        <v>2041.8427659640638</v>
      </c>
      <c r="I158" s="7">
        <f t="shared" si="16"/>
        <v>4169121.8809197787</v>
      </c>
    </row>
    <row r="159" spans="1:9" x14ac:dyDescent="0.2">
      <c r="A159" s="4" t="s">
        <v>21</v>
      </c>
      <c r="B159">
        <v>157</v>
      </c>
      <c r="C159" s="4">
        <v>9016</v>
      </c>
      <c r="D159" s="7">
        <f t="shared" si="12"/>
        <v>9016</v>
      </c>
      <c r="E159" s="7">
        <f t="shared" si="17"/>
        <v>97.017359569108223</v>
      </c>
      <c r="F159" s="7">
        <f t="shared" si="13"/>
        <v>11400.241510632342</v>
      </c>
      <c r="G159" s="7">
        <f t="shared" si="14"/>
        <v>-2384.2415106323424</v>
      </c>
      <c r="H159" s="7">
        <f t="shared" si="15"/>
        <v>2384.2415106323424</v>
      </c>
      <c r="I159" s="7">
        <f t="shared" si="16"/>
        <v>5684607.5810223939</v>
      </c>
    </row>
    <row r="160" spans="1:9" x14ac:dyDescent="0.2">
      <c r="A160" s="4">
        <v>2</v>
      </c>
      <c r="B160">
        <v>158</v>
      </c>
      <c r="C160" s="4">
        <v>9255</v>
      </c>
      <c r="D160" s="7">
        <f t="shared" si="12"/>
        <v>9255</v>
      </c>
      <c r="E160" s="7">
        <f t="shared" si="17"/>
        <v>153.21562361219742</v>
      </c>
      <c r="F160" s="7">
        <f t="shared" si="13"/>
        <v>9113.0173595691085</v>
      </c>
      <c r="G160" s="7">
        <f t="shared" si="14"/>
        <v>141.98264043089148</v>
      </c>
      <c r="H160" s="7">
        <f t="shared" si="15"/>
        <v>141.98264043089148</v>
      </c>
      <c r="I160" s="7">
        <f t="shared" si="16"/>
        <v>20159.070183727821</v>
      </c>
    </row>
    <row r="161" spans="1:9" x14ac:dyDescent="0.2">
      <c r="A161" s="4">
        <v>3</v>
      </c>
      <c r="B161">
        <v>159</v>
      </c>
      <c r="C161" s="4">
        <v>9914</v>
      </c>
      <c r="D161" s="7">
        <f t="shared" si="12"/>
        <v>9914</v>
      </c>
      <c r="E161" s="7">
        <f t="shared" si="17"/>
        <v>129.79406125097768</v>
      </c>
      <c r="F161" s="7">
        <f t="shared" si="13"/>
        <v>9408.2156236121973</v>
      </c>
      <c r="G161" s="7">
        <f t="shared" si="14"/>
        <v>505.78437638780269</v>
      </c>
      <c r="H161" s="7">
        <f t="shared" si="15"/>
        <v>505.78437638780269</v>
      </c>
      <c r="I161" s="7">
        <f t="shared" si="16"/>
        <v>255817.83539799845</v>
      </c>
    </row>
    <row r="162" spans="1:9" x14ac:dyDescent="0.2">
      <c r="A162" s="4">
        <v>4</v>
      </c>
      <c r="B162">
        <v>160</v>
      </c>
      <c r="C162" s="4">
        <v>9833</v>
      </c>
      <c r="D162" s="7">
        <f t="shared" si="12"/>
        <v>9833</v>
      </c>
      <c r="E162" s="7">
        <f t="shared" si="17"/>
        <v>159.21465512587991</v>
      </c>
      <c r="F162" s="7">
        <f t="shared" si="13"/>
        <v>10043.794061250977</v>
      </c>
      <c r="G162" s="7">
        <f t="shared" si="14"/>
        <v>-210.79406125097739</v>
      </c>
      <c r="H162" s="7">
        <f t="shared" si="15"/>
        <v>210.79406125097739</v>
      </c>
      <c r="I162" s="7">
        <f t="shared" si="16"/>
        <v>44434.13625868081</v>
      </c>
    </row>
    <row r="163" spans="1:9" x14ac:dyDescent="0.2">
      <c r="A163" s="4">
        <v>5</v>
      </c>
      <c r="B163">
        <v>161</v>
      </c>
      <c r="C163" s="4">
        <v>10257</v>
      </c>
      <c r="D163" s="7">
        <f t="shared" si="12"/>
        <v>10257</v>
      </c>
      <c r="E163" s="7">
        <f t="shared" si="17"/>
        <v>228.19318961329193</v>
      </c>
      <c r="F163" s="7">
        <f t="shared" si="13"/>
        <v>9992.2146551258793</v>
      </c>
      <c r="G163" s="7">
        <f t="shared" si="14"/>
        <v>264.78534487412071</v>
      </c>
      <c r="H163" s="7">
        <f t="shared" si="15"/>
        <v>264.78534487412071</v>
      </c>
      <c r="I163" s="7">
        <f t="shared" si="16"/>
        <v>70111.27886010705</v>
      </c>
    </row>
    <row r="164" spans="1:9" x14ac:dyDescent="0.2">
      <c r="A164" s="4">
        <v>6</v>
      </c>
      <c r="B164">
        <v>162</v>
      </c>
      <c r="C164" s="4">
        <v>11106</v>
      </c>
      <c r="D164" s="7">
        <f t="shared" si="12"/>
        <v>11106</v>
      </c>
      <c r="E164" s="7">
        <f t="shared" si="17"/>
        <v>183.07387065196272</v>
      </c>
      <c r="F164" s="7">
        <f t="shared" si="13"/>
        <v>10485.193189613292</v>
      </c>
      <c r="G164" s="7">
        <f t="shared" si="14"/>
        <v>620.80681038670809</v>
      </c>
      <c r="H164" s="7">
        <f t="shared" si="15"/>
        <v>620.80681038670809</v>
      </c>
      <c r="I164" s="7">
        <f t="shared" si="16"/>
        <v>385401.09582251811</v>
      </c>
    </row>
    <row r="165" spans="1:9" x14ac:dyDescent="0.2">
      <c r="A165" s="4">
        <v>7</v>
      </c>
      <c r="B165">
        <v>163</v>
      </c>
      <c r="C165" s="4">
        <v>10883</v>
      </c>
      <c r="D165" s="7">
        <f t="shared" si="12"/>
        <v>10883</v>
      </c>
      <c r="E165" s="7">
        <f t="shared" si="17"/>
        <v>161.76648358676644</v>
      </c>
      <c r="F165" s="7">
        <f t="shared" si="13"/>
        <v>11289.073870651962</v>
      </c>
      <c r="G165" s="7">
        <f t="shared" si="14"/>
        <v>-406.07387065196235</v>
      </c>
      <c r="H165" s="7">
        <f t="shared" si="15"/>
        <v>406.07387065196235</v>
      </c>
      <c r="I165" s="7">
        <f t="shared" si="16"/>
        <v>164895.98842626665</v>
      </c>
    </row>
    <row r="166" spans="1:9" x14ac:dyDescent="0.2">
      <c r="A166" s="4">
        <v>8</v>
      </c>
      <c r="B166">
        <v>164</v>
      </c>
      <c r="C166" s="4">
        <v>10853</v>
      </c>
      <c r="D166" s="7">
        <f t="shared" si="12"/>
        <v>10853</v>
      </c>
      <c r="E166" s="7">
        <f t="shared" si="17"/>
        <v>172.98983522808982</v>
      </c>
      <c r="F166" s="7">
        <f t="shared" si="13"/>
        <v>11044.766483586767</v>
      </c>
      <c r="G166" s="7">
        <f t="shared" si="14"/>
        <v>-191.76648358676721</v>
      </c>
      <c r="H166" s="7">
        <f t="shared" si="15"/>
        <v>191.76648358676721</v>
      </c>
      <c r="I166" s="7">
        <f t="shared" si="16"/>
        <v>36774.384227233859</v>
      </c>
    </row>
    <row r="167" spans="1:9" x14ac:dyDescent="0.2">
      <c r="A167" s="4">
        <v>9</v>
      </c>
      <c r="B167">
        <v>165</v>
      </c>
      <c r="C167" s="4">
        <v>11127</v>
      </c>
      <c r="D167" s="7">
        <f t="shared" si="12"/>
        <v>11127</v>
      </c>
      <c r="E167" s="7">
        <f t="shared" si="17"/>
        <v>147.59085170528084</v>
      </c>
      <c r="F167" s="7">
        <f t="shared" si="13"/>
        <v>11025.989835228091</v>
      </c>
      <c r="G167" s="7">
        <f t="shared" si="14"/>
        <v>101.01016477190933</v>
      </c>
      <c r="H167" s="7">
        <f t="shared" si="15"/>
        <v>101.01016477190933</v>
      </c>
      <c r="I167" s="7">
        <f t="shared" si="16"/>
        <v>10203.053387248272</v>
      </c>
    </row>
    <row r="168" spans="1:9" x14ac:dyDescent="0.2">
      <c r="A168" s="4">
        <v>10</v>
      </c>
      <c r="B168">
        <v>166</v>
      </c>
      <c r="C168" s="4">
        <v>11046</v>
      </c>
      <c r="D168" s="7">
        <f t="shared" si="12"/>
        <v>11046</v>
      </c>
      <c r="E168" s="7">
        <f t="shared" si="17"/>
        <v>158.53176653475276</v>
      </c>
      <c r="F168" s="7">
        <f t="shared" si="13"/>
        <v>11274.590851705281</v>
      </c>
      <c r="G168" s="7">
        <f t="shared" si="14"/>
        <v>-228.59085170528124</v>
      </c>
      <c r="H168" s="7">
        <f t="shared" si="15"/>
        <v>228.59085170528124</v>
      </c>
      <c r="I168" s="7">
        <f t="shared" si="16"/>
        <v>52253.777483345875</v>
      </c>
    </row>
    <row r="169" spans="1:9" x14ac:dyDescent="0.2">
      <c r="A169" s="4">
        <v>11</v>
      </c>
      <c r="B169">
        <v>167</v>
      </c>
      <c r="C169" s="4">
        <v>11303</v>
      </c>
      <c r="D169" s="7">
        <f t="shared" ref="D169:D232" si="18">C169</f>
        <v>11303</v>
      </c>
      <c r="E169" s="7">
        <f t="shared" si="17"/>
        <v>438.6785898812775</v>
      </c>
      <c r="F169" s="7">
        <f t="shared" ref="F169:F232" si="19">D168+E168</f>
        <v>11204.531766534752</v>
      </c>
      <c r="G169" s="7">
        <f t="shared" ref="G169:G232" si="20">C169-F169</f>
        <v>98.468233465247977</v>
      </c>
      <c r="H169" s="7">
        <f t="shared" ref="H169:H232" si="21">ABS(C169-F169)</f>
        <v>98.468233465247977</v>
      </c>
      <c r="I169" s="7">
        <f t="shared" ref="I169:I232" si="22">(C169-F169)^2</f>
        <v>9695.9930017665811</v>
      </c>
    </row>
    <row r="170" spans="1:9" x14ac:dyDescent="0.2">
      <c r="A170" s="4">
        <v>12</v>
      </c>
      <c r="B170">
        <v>168</v>
      </c>
      <c r="C170" s="4">
        <v>14263</v>
      </c>
      <c r="D170" s="7">
        <f t="shared" si="18"/>
        <v>14263</v>
      </c>
      <c r="E170" s="7">
        <f t="shared" si="17"/>
        <v>111.51073089314974</v>
      </c>
      <c r="F170" s="7">
        <f t="shared" si="19"/>
        <v>11741.678589881278</v>
      </c>
      <c r="G170" s="7">
        <f t="shared" si="20"/>
        <v>2521.3214101187223</v>
      </c>
      <c r="H170" s="7">
        <f t="shared" si="21"/>
        <v>2521.3214101187223</v>
      </c>
      <c r="I170" s="7">
        <f t="shared" si="22"/>
        <v>6357061.6531230621</v>
      </c>
    </row>
    <row r="171" spans="1:9" x14ac:dyDescent="0.2">
      <c r="A171" s="4" t="s">
        <v>20</v>
      </c>
      <c r="B171">
        <v>169</v>
      </c>
      <c r="C171" s="4">
        <v>11430</v>
      </c>
      <c r="D171" s="7">
        <f t="shared" si="18"/>
        <v>11430</v>
      </c>
      <c r="E171" s="7">
        <f t="shared" si="17"/>
        <v>133.05965780383477</v>
      </c>
      <c r="F171" s="7">
        <f t="shared" si="19"/>
        <v>14374.510730893149</v>
      </c>
      <c r="G171" s="7">
        <f t="shared" si="20"/>
        <v>-2944.5107308931492</v>
      </c>
      <c r="H171" s="7">
        <f t="shared" si="21"/>
        <v>2944.5107308931492</v>
      </c>
      <c r="I171" s="7">
        <f t="shared" si="22"/>
        <v>8670143.444344908</v>
      </c>
    </row>
    <row r="172" spans="1:9" x14ac:dyDescent="0.2">
      <c r="A172" s="4">
        <v>2</v>
      </c>
      <c r="B172">
        <v>170</v>
      </c>
      <c r="C172" s="4">
        <v>11757</v>
      </c>
      <c r="D172" s="7">
        <f t="shared" si="18"/>
        <v>11757</v>
      </c>
      <c r="E172" s="7">
        <f t="shared" si="17"/>
        <v>188.85369202345129</v>
      </c>
      <c r="F172" s="7">
        <f t="shared" si="19"/>
        <v>11563.059657803835</v>
      </c>
      <c r="G172" s="7">
        <f t="shared" si="20"/>
        <v>193.94034219616515</v>
      </c>
      <c r="H172" s="7">
        <f t="shared" si="21"/>
        <v>193.94034219616515</v>
      </c>
      <c r="I172" s="7">
        <f t="shared" si="22"/>
        <v>37612.856331165633</v>
      </c>
    </row>
    <row r="173" spans="1:9" x14ac:dyDescent="0.2">
      <c r="A173" s="4">
        <v>3</v>
      </c>
      <c r="B173">
        <v>171</v>
      </c>
      <c r="C173" s="4">
        <v>12448</v>
      </c>
      <c r="D173" s="7">
        <f t="shared" si="18"/>
        <v>12448</v>
      </c>
      <c r="E173" s="7">
        <f t="shared" si="17"/>
        <v>174.56832282110616</v>
      </c>
      <c r="F173" s="7">
        <f t="shared" si="19"/>
        <v>11945.853692023451</v>
      </c>
      <c r="G173" s="7">
        <f t="shared" si="20"/>
        <v>502.146307976549</v>
      </c>
      <c r="H173" s="7">
        <f t="shared" si="21"/>
        <v>502.146307976549</v>
      </c>
      <c r="I173" s="7">
        <f t="shared" si="22"/>
        <v>252150.9146144792</v>
      </c>
    </row>
    <row r="174" spans="1:9" x14ac:dyDescent="0.2">
      <c r="A174" s="4">
        <v>4</v>
      </c>
      <c r="B174">
        <v>172</v>
      </c>
      <c r="C174" s="4">
        <v>12494</v>
      </c>
      <c r="D174" s="7">
        <f t="shared" si="18"/>
        <v>12494</v>
      </c>
      <c r="E174" s="7">
        <f t="shared" si="17"/>
        <v>186.41149053899557</v>
      </c>
      <c r="F174" s="7">
        <f t="shared" si="19"/>
        <v>12622.568322821106</v>
      </c>
      <c r="G174" s="7">
        <f t="shared" si="20"/>
        <v>-128.56832282110554</v>
      </c>
      <c r="H174" s="7">
        <f t="shared" si="21"/>
        <v>128.56832282110554</v>
      </c>
      <c r="I174" s="7">
        <f t="shared" si="22"/>
        <v>16529.813633032009</v>
      </c>
    </row>
    <row r="175" spans="1:9" x14ac:dyDescent="0.2">
      <c r="A175" s="4">
        <v>5</v>
      </c>
      <c r="B175">
        <v>173</v>
      </c>
      <c r="C175" s="4">
        <v>12787</v>
      </c>
      <c r="D175" s="7">
        <f t="shared" si="18"/>
        <v>12787</v>
      </c>
      <c r="E175" s="7">
        <f t="shared" si="17"/>
        <v>260.27034148509603</v>
      </c>
      <c r="F175" s="7">
        <f t="shared" si="19"/>
        <v>12680.411490538996</v>
      </c>
      <c r="G175" s="7">
        <f t="shared" si="20"/>
        <v>106.58850946100392</v>
      </c>
      <c r="H175" s="7">
        <f t="shared" si="21"/>
        <v>106.58850946100392</v>
      </c>
      <c r="I175" s="7">
        <f t="shared" si="22"/>
        <v>11361.110349118522</v>
      </c>
    </row>
    <row r="176" spans="1:9" x14ac:dyDescent="0.2">
      <c r="A176" s="4">
        <v>6</v>
      </c>
      <c r="B176">
        <v>174</v>
      </c>
      <c r="C176" s="4">
        <v>13712</v>
      </c>
      <c r="D176" s="7">
        <f t="shared" si="18"/>
        <v>13712</v>
      </c>
      <c r="E176" s="7">
        <f t="shared" si="17"/>
        <v>217.64330733658645</v>
      </c>
      <c r="F176" s="7">
        <f t="shared" si="19"/>
        <v>13047.270341485097</v>
      </c>
      <c r="G176" s="7">
        <f t="shared" si="20"/>
        <v>664.72965851490335</v>
      </c>
      <c r="H176" s="7">
        <f t="shared" si="21"/>
        <v>664.72965851490335</v>
      </c>
      <c r="I176" s="7">
        <f t="shared" si="22"/>
        <v>441865.51890934003</v>
      </c>
    </row>
    <row r="177" spans="1:9" x14ac:dyDescent="0.2">
      <c r="A177" s="4">
        <v>7</v>
      </c>
      <c r="B177">
        <v>175</v>
      </c>
      <c r="C177" s="4">
        <v>13546</v>
      </c>
      <c r="D177" s="7">
        <f t="shared" si="18"/>
        <v>13546</v>
      </c>
      <c r="E177" s="7">
        <f t="shared" si="17"/>
        <v>168.2789766029278</v>
      </c>
      <c r="F177" s="7">
        <f t="shared" si="19"/>
        <v>13929.643307336586</v>
      </c>
      <c r="G177" s="7">
        <f t="shared" si="20"/>
        <v>-383.64330733658608</v>
      </c>
      <c r="H177" s="7">
        <f t="shared" si="21"/>
        <v>383.64330733658608</v>
      </c>
      <c r="I177" s="7">
        <f t="shared" si="22"/>
        <v>147182.18726415423</v>
      </c>
    </row>
    <row r="178" spans="1:9" x14ac:dyDescent="0.2">
      <c r="A178" s="4">
        <v>8</v>
      </c>
      <c r="B178">
        <v>176</v>
      </c>
      <c r="C178" s="4">
        <v>13270</v>
      </c>
      <c r="D178" s="7">
        <f t="shared" si="18"/>
        <v>13270</v>
      </c>
      <c r="E178" s="7">
        <f t="shared" si="17"/>
        <v>192.15107894263502</v>
      </c>
      <c r="F178" s="7">
        <f t="shared" si="19"/>
        <v>13714.278976602927</v>
      </c>
      <c r="G178" s="7">
        <f t="shared" si="20"/>
        <v>-444.27897660292729</v>
      </c>
      <c r="H178" s="7">
        <f t="shared" si="21"/>
        <v>444.27897660292729</v>
      </c>
      <c r="I178" s="7">
        <f t="shared" si="22"/>
        <v>197383.8090513444</v>
      </c>
    </row>
    <row r="179" spans="1:9" x14ac:dyDescent="0.2">
      <c r="A179" s="4">
        <v>9</v>
      </c>
      <c r="B179">
        <v>177</v>
      </c>
      <c r="C179" s="4">
        <v>13677</v>
      </c>
      <c r="D179" s="7">
        <f t="shared" si="18"/>
        <v>13677</v>
      </c>
      <c r="E179" s="7">
        <f t="shared" si="17"/>
        <v>203.83597104837153</v>
      </c>
      <c r="F179" s="7">
        <f t="shared" si="19"/>
        <v>13462.151078942636</v>
      </c>
      <c r="G179" s="7">
        <f t="shared" si="20"/>
        <v>214.84892105736435</v>
      </c>
      <c r="H179" s="7">
        <f t="shared" si="21"/>
        <v>214.84892105736435</v>
      </c>
      <c r="I179" s="7">
        <f t="shared" si="22"/>
        <v>46160.058879513577</v>
      </c>
    </row>
    <row r="180" spans="1:9" x14ac:dyDescent="0.2">
      <c r="A180" s="4">
        <v>10</v>
      </c>
      <c r="B180">
        <v>178</v>
      </c>
      <c r="C180" s="4">
        <v>13986</v>
      </c>
      <c r="D180" s="7">
        <f t="shared" si="18"/>
        <v>13986</v>
      </c>
      <c r="E180" s="7">
        <f t="shared" si="17"/>
        <v>250.45237394353438</v>
      </c>
      <c r="F180" s="7">
        <f t="shared" si="19"/>
        <v>13880.835971048371</v>
      </c>
      <c r="G180" s="7">
        <f t="shared" si="20"/>
        <v>105.16402895162901</v>
      </c>
      <c r="H180" s="7">
        <f t="shared" si="21"/>
        <v>105.16402895162901</v>
      </c>
      <c r="I180" s="7">
        <f t="shared" si="22"/>
        <v>11059.472985339064</v>
      </c>
    </row>
    <row r="181" spans="1:9" x14ac:dyDescent="0.2">
      <c r="A181" s="4">
        <v>11</v>
      </c>
      <c r="B181">
        <v>179</v>
      </c>
      <c r="C181" s="4">
        <v>14656</v>
      </c>
      <c r="D181" s="7">
        <f t="shared" si="18"/>
        <v>14656</v>
      </c>
      <c r="E181" s="7">
        <f t="shared" si="17"/>
        <v>618.9071365491809</v>
      </c>
      <c r="F181" s="7">
        <f t="shared" si="19"/>
        <v>14236.452373943534</v>
      </c>
      <c r="G181" s="7">
        <f t="shared" si="20"/>
        <v>419.54762605646647</v>
      </c>
      <c r="H181" s="7">
        <f t="shared" si="21"/>
        <v>419.54762605646647</v>
      </c>
      <c r="I181" s="7">
        <f t="shared" si="22"/>
        <v>176020.21052961663</v>
      </c>
    </row>
    <row r="182" spans="1:9" x14ac:dyDescent="0.2">
      <c r="A182" s="4">
        <v>12</v>
      </c>
      <c r="B182">
        <v>180</v>
      </c>
      <c r="C182" s="4">
        <v>18591</v>
      </c>
      <c r="D182" s="7">
        <f t="shared" si="18"/>
        <v>18591</v>
      </c>
      <c r="E182" s="7">
        <f t="shared" si="17"/>
        <v>175.01642289426286</v>
      </c>
      <c r="F182" s="7">
        <f t="shared" si="19"/>
        <v>15274.90713654918</v>
      </c>
      <c r="G182" s="7">
        <f t="shared" si="20"/>
        <v>3316.09286345082</v>
      </c>
      <c r="H182" s="7">
        <f t="shared" si="21"/>
        <v>3316.09286345082</v>
      </c>
      <c r="I182" s="7">
        <f t="shared" si="22"/>
        <v>10996471.879029458</v>
      </c>
    </row>
    <row r="183" spans="1:9" x14ac:dyDescent="0.2">
      <c r="A183" s="4" t="s">
        <v>19</v>
      </c>
      <c r="B183">
        <v>181</v>
      </c>
      <c r="C183" s="4">
        <v>14771</v>
      </c>
      <c r="D183" s="7">
        <f t="shared" si="18"/>
        <v>14771</v>
      </c>
      <c r="E183" s="7">
        <f t="shared" si="17"/>
        <v>215.81478060483659</v>
      </c>
      <c r="F183" s="7">
        <f t="shared" si="19"/>
        <v>18766.016422894263</v>
      </c>
      <c r="G183" s="7">
        <f t="shared" si="20"/>
        <v>-3995.0164228942631</v>
      </c>
      <c r="H183" s="7">
        <f t="shared" si="21"/>
        <v>3995.0164228942631</v>
      </c>
      <c r="I183" s="7">
        <f t="shared" si="22"/>
        <v>15960156.219194874</v>
      </c>
    </row>
    <row r="184" spans="1:9" x14ac:dyDescent="0.2">
      <c r="A184" s="4">
        <v>2</v>
      </c>
      <c r="B184">
        <v>182</v>
      </c>
      <c r="C184" s="4">
        <v>15354</v>
      </c>
      <c r="D184" s="7">
        <f t="shared" si="18"/>
        <v>15354</v>
      </c>
      <c r="E184" s="7">
        <f t="shared" si="17"/>
        <v>276.03330254435298</v>
      </c>
      <c r="F184" s="7">
        <f t="shared" si="19"/>
        <v>14986.814780604836</v>
      </c>
      <c r="G184" s="7">
        <f t="shared" si="20"/>
        <v>367.18521939516359</v>
      </c>
      <c r="H184" s="7">
        <f t="shared" si="21"/>
        <v>367.18521939516359</v>
      </c>
      <c r="I184" s="7">
        <f t="shared" si="22"/>
        <v>134824.98534227442</v>
      </c>
    </row>
    <row r="185" spans="1:9" x14ac:dyDescent="0.2">
      <c r="A185" s="4">
        <v>3</v>
      </c>
      <c r="B185">
        <v>183</v>
      </c>
      <c r="C185" s="4">
        <v>16172</v>
      </c>
      <c r="D185" s="7">
        <f t="shared" si="18"/>
        <v>16172</v>
      </c>
      <c r="E185" s="7">
        <f t="shared" si="17"/>
        <v>285.02997228991768</v>
      </c>
      <c r="F185" s="7">
        <f t="shared" si="19"/>
        <v>15630.033302544352</v>
      </c>
      <c r="G185" s="7">
        <f t="shared" si="20"/>
        <v>541.96669745564759</v>
      </c>
      <c r="H185" s="7">
        <f t="shared" si="21"/>
        <v>541.96669745564759</v>
      </c>
      <c r="I185" s="7">
        <f t="shared" si="22"/>
        <v>293727.90115098143</v>
      </c>
    </row>
    <row r="186" spans="1:9" x14ac:dyDescent="0.2">
      <c r="A186" s="4">
        <v>4</v>
      </c>
      <c r="B186">
        <v>184</v>
      </c>
      <c r="C186" s="4">
        <v>16538</v>
      </c>
      <c r="D186" s="7">
        <f t="shared" si="18"/>
        <v>16538</v>
      </c>
      <c r="E186" s="7">
        <f t="shared" si="17"/>
        <v>267.02697506092591</v>
      </c>
      <c r="F186" s="7">
        <f t="shared" si="19"/>
        <v>16457.029972289918</v>
      </c>
      <c r="G186" s="7">
        <f t="shared" si="20"/>
        <v>80.970027710081922</v>
      </c>
      <c r="H186" s="7">
        <f t="shared" si="21"/>
        <v>80.970027710081922</v>
      </c>
      <c r="I186" s="7">
        <f t="shared" si="22"/>
        <v>6556.1453873714345</v>
      </c>
    </row>
    <row r="187" spans="1:9" x14ac:dyDescent="0.2">
      <c r="A187" s="4">
        <v>5</v>
      </c>
      <c r="B187">
        <v>185</v>
      </c>
      <c r="C187" s="4">
        <v>16643</v>
      </c>
      <c r="D187" s="7">
        <f t="shared" si="18"/>
        <v>16643</v>
      </c>
      <c r="E187" s="7">
        <f t="shared" si="17"/>
        <v>347.5242775548333</v>
      </c>
      <c r="F187" s="7">
        <f t="shared" si="19"/>
        <v>16805.026975060926</v>
      </c>
      <c r="G187" s="7">
        <f t="shared" si="20"/>
        <v>-162.02697506092591</v>
      </c>
      <c r="H187" s="7">
        <f t="shared" si="21"/>
        <v>162.02697506092591</v>
      </c>
      <c r="I187" s="7">
        <f t="shared" si="22"/>
        <v>26252.740647393905</v>
      </c>
    </row>
    <row r="188" spans="1:9" x14ac:dyDescent="0.2">
      <c r="A188" s="4">
        <v>6</v>
      </c>
      <c r="B188">
        <v>186</v>
      </c>
      <c r="C188" s="4">
        <v>17715</v>
      </c>
      <c r="D188" s="7">
        <f t="shared" si="18"/>
        <v>17715</v>
      </c>
      <c r="E188" s="7">
        <f t="shared" si="17"/>
        <v>317.07184979934999</v>
      </c>
      <c r="F188" s="7">
        <f t="shared" si="19"/>
        <v>16990.524277554832</v>
      </c>
      <c r="G188" s="7">
        <f t="shared" si="20"/>
        <v>724.47572244516778</v>
      </c>
      <c r="H188" s="7">
        <f t="shared" si="21"/>
        <v>724.47572244516778</v>
      </c>
      <c r="I188" s="7">
        <f t="shared" si="22"/>
        <v>524865.07241244777</v>
      </c>
    </row>
    <row r="189" spans="1:9" x14ac:dyDescent="0.2">
      <c r="A189" s="4">
        <v>7</v>
      </c>
      <c r="B189">
        <v>187</v>
      </c>
      <c r="C189" s="4">
        <v>17758</v>
      </c>
      <c r="D189" s="7">
        <f t="shared" si="18"/>
        <v>17758</v>
      </c>
      <c r="E189" s="7">
        <f t="shared" si="17"/>
        <v>233.96466481941499</v>
      </c>
      <c r="F189" s="7">
        <f t="shared" si="19"/>
        <v>18032.071849799351</v>
      </c>
      <c r="G189" s="7">
        <f t="shared" si="20"/>
        <v>-274.07184979935118</v>
      </c>
      <c r="H189" s="7">
        <f t="shared" si="21"/>
        <v>274.07184979935118</v>
      </c>
      <c r="I189" s="7">
        <f t="shared" si="22"/>
        <v>75115.378852438109</v>
      </c>
    </row>
    <row r="190" spans="1:9" x14ac:dyDescent="0.2">
      <c r="A190" s="4">
        <v>8</v>
      </c>
      <c r="B190">
        <v>188</v>
      </c>
      <c r="C190" s="4">
        <v>17244</v>
      </c>
      <c r="D190" s="7">
        <f t="shared" si="18"/>
        <v>17244</v>
      </c>
      <c r="E190" s="7">
        <f t="shared" si="17"/>
        <v>260.06819833747352</v>
      </c>
      <c r="F190" s="7">
        <f t="shared" si="19"/>
        <v>17991.964664819414</v>
      </c>
      <c r="G190" s="7">
        <f t="shared" si="20"/>
        <v>-747.96466481941388</v>
      </c>
      <c r="H190" s="7">
        <f t="shared" si="21"/>
        <v>747.96466481941388</v>
      </c>
      <c r="I190" s="7">
        <f t="shared" si="22"/>
        <v>559451.13981841819</v>
      </c>
    </row>
    <row r="191" spans="1:9" x14ac:dyDescent="0.2">
      <c r="A191" s="4">
        <v>9</v>
      </c>
      <c r="B191">
        <v>189</v>
      </c>
      <c r="C191" s="4">
        <v>17739</v>
      </c>
      <c r="D191" s="7">
        <f t="shared" si="18"/>
        <v>17739</v>
      </c>
      <c r="E191" s="7">
        <f t="shared" si="17"/>
        <v>224.46137850372617</v>
      </c>
      <c r="F191" s="7">
        <f t="shared" si="19"/>
        <v>17504.068198337474</v>
      </c>
      <c r="G191" s="7">
        <f t="shared" si="20"/>
        <v>234.93180166252569</v>
      </c>
      <c r="H191" s="7">
        <f t="shared" si="21"/>
        <v>234.93180166252569</v>
      </c>
      <c r="I191" s="7">
        <f t="shared" si="22"/>
        <v>55192.95143240031</v>
      </c>
    </row>
    <row r="192" spans="1:9" x14ac:dyDescent="0.2">
      <c r="A192" s="4">
        <v>10</v>
      </c>
      <c r="B192">
        <v>190</v>
      </c>
      <c r="C192" s="4">
        <v>17643</v>
      </c>
      <c r="D192" s="7">
        <f t="shared" si="18"/>
        <v>17643</v>
      </c>
      <c r="E192" s="7">
        <f t="shared" si="17"/>
        <v>197.51524065335354</v>
      </c>
      <c r="F192" s="7">
        <f t="shared" si="19"/>
        <v>17963.461378503725</v>
      </c>
      <c r="G192" s="7">
        <f t="shared" si="20"/>
        <v>-320.46137850372543</v>
      </c>
      <c r="H192" s="7">
        <f t="shared" si="21"/>
        <v>320.46137850372543</v>
      </c>
      <c r="I192" s="7">
        <f t="shared" si="22"/>
        <v>102695.49511250797</v>
      </c>
    </row>
    <row r="193" spans="1:9" x14ac:dyDescent="0.2">
      <c r="A193" s="4">
        <v>11</v>
      </c>
      <c r="B193">
        <v>191</v>
      </c>
      <c r="C193" s="4">
        <v>17598</v>
      </c>
      <c r="D193" s="7">
        <f t="shared" si="18"/>
        <v>17598</v>
      </c>
      <c r="E193" s="7">
        <f t="shared" si="17"/>
        <v>586.06371658801822</v>
      </c>
      <c r="F193" s="7">
        <f t="shared" si="19"/>
        <v>17840.515240653353</v>
      </c>
      <c r="G193" s="7">
        <f t="shared" si="20"/>
        <v>-242.51524065335252</v>
      </c>
      <c r="H193" s="7">
        <f t="shared" si="21"/>
        <v>242.51524065335252</v>
      </c>
      <c r="I193" s="7">
        <f t="shared" si="22"/>
        <v>58813.641949153491</v>
      </c>
    </row>
    <row r="194" spans="1:9" x14ac:dyDescent="0.2">
      <c r="A194" s="4">
        <v>12</v>
      </c>
      <c r="B194">
        <v>192</v>
      </c>
      <c r="C194" s="4">
        <v>21681</v>
      </c>
      <c r="D194" s="7">
        <f t="shared" si="18"/>
        <v>21681</v>
      </c>
      <c r="E194" s="7">
        <f t="shared" si="17"/>
        <v>71.257344929216401</v>
      </c>
      <c r="F194" s="7">
        <f t="shared" si="19"/>
        <v>18184.063716588018</v>
      </c>
      <c r="G194" s="7">
        <f t="shared" si="20"/>
        <v>3496.936283411982</v>
      </c>
      <c r="H194" s="7">
        <f t="shared" si="21"/>
        <v>3496.936283411982</v>
      </c>
      <c r="I194" s="7">
        <f t="shared" si="22"/>
        <v>12228563.370243207</v>
      </c>
    </row>
    <row r="195" spans="1:9" x14ac:dyDescent="0.2">
      <c r="A195" s="4" t="s">
        <v>18</v>
      </c>
      <c r="B195">
        <v>193</v>
      </c>
      <c r="C195" s="4">
        <v>17119</v>
      </c>
      <c r="D195" s="7">
        <f t="shared" si="18"/>
        <v>17119</v>
      </c>
      <c r="E195" s="7">
        <f t="shared" si="17"/>
        <v>62.031610436294763</v>
      </c>
      <c r="F195" s="7">
        <f t="shared" si="19"/>
        <v>21752.257344929218</v>
      </c>
      <c r="G195" s="7">
        <f t="shared" si="20"/>
        <v>-4633.2573449292177</v>
      </c>
      <c r="H195" s="7">
        <f t="shared" si="21"/>
        <v>4633.2573449292177</v>
      </c>
      <c r="I195" s="7">
        <f t="shared" si="22"/>
        <v>21467073.624340542</v>
      </c>
    </row>
    <row r="196" spans="1:9" x14ac:dyDescent="0.2">
      <c r="A196" s="4">
        <v>2</v>
      </c>
      <c r="B196">
        <v>194</v>
      </c>
      <c r="C196" s="4">
        <v>17098</v>
      </c>
      <c r="D196" s="7">
        <f t="shared" si="18"/>
        <v>17098</v>
      </c>
      <c r="E196" s="7">
        <f t="shared" si="17"/>
        <v>158.9284493926653</v>
      </c>
      <c r="F196" s="7">
        <f t="shared" si="19"/>
        <v>17181.031610436294</v>
      </c>
      <c r="G196" s="7">
        <f t="shared" si="20"/>
        <v>-83.031610436293704</v>
      </c>
      <c r="H196" s="7">
        <f t="shared" si="21"/>
        <v>83.031610436293704</v>
      </c>
      <c r="I196" s="7">
        <f t="shared" si="22"/>
        <v>6894.2483316444377</v>
      </c>
    </row>
    <row r="197" spans="1:9" x14ac:dyDescent="0.2">
      <c r="A197" s="4">
        <v>3</v>
      </c>
      <c r="B197">
        <v>195</v>
      </c>
      <c r="C197" s="4">
        <v>18129</v>
      </c>
      <c r="D197" s="7">
        <f t="shared" si="18"/>
        <v>18129</v>
      </c>
      <c r="E197" s="7">
        <f t="shared" ref="E197:E260" si="23">$L$3*(C198-C197)+(1-$L$3)*E196</f>
        <v>131.03560445339878</v>
      </c>
      <c r="F197" s="7">
        <f t="shared" si="19"/>
        <v>17256.928449392664</v>
      </c>
      <c r="G197" s="7">
        <f t="shared" si="20"/>
        <v>872.07155060733567</v>
      </c>
      <c r="H197" s="7">
        <f t="shared" si="21"/>
        <v>872.07155060733567</v>
      </c>
      <c r="I197" s="7">
        <f t="shared" si="22"/>
        <v>760508.78937868285</v>
      </c>
    </row>
    <row r="198" spans="1:9" x14ac:dyDescent="0.2">
      <c r="A198" s="4">
        <v>4</v>
      </c>
      <c r="B198">
        <v>196</v>
      </c>
      <c r="C198" s="4">
        <v>18009</v>
      </c>
      <c r="D198" s="7">
        <f t="shared" si="18"/>
        <v>18009</v>
      </c>
      <c r="E198" s="7">
        <f t="shared" si="23"/>
        <v>117.73204400805889</v>
      </c>
      <c r="F198" s="7">
        <f t="shared" si="19"/>
        <v>18260.035604453398</v>
      </c>
      <c r="G198" s="7">
        <f t="shared" si="20"/>
        <v>-251.03560445339826</v>
      </c>
      <c r="H198" s="7">
        <f t="shared" si="21"/>
        <v>251.03560445339826</v>
      </c>
      <c r="I198" s="7">
        <f t="shared" si="22"/>
        <v>63018.874703283029</v>
      </c>
    </row>
    <row r="199" spans="1:9" x14ac:dyDescent="0.2">
      <c r="A199" s="4">
        <v>5</v>
      </c>
      <c r="B199">
        <v>197</v>
      </c>
      <c r="C199" s="4">
        <v>18007</v>
      </c>
      <c r="D199" s="7">
        <f t="shared" si="18"/>
        <v>18007</v>
      </c>
      <c r="E199" s="7">
        <f t="shared" si="23"/>
        <v>229.95883960725303</v>
      </c>
      <c r="F199" s="7">
        <f t="shared" si="19"/>
        <v>18126.732044008058</v>
      </c>
      <c r="G199" s="7">
        <f t="shared" si="20"/>
        <v>-119.73204400805844</v>
      </c>
      <c r="H199" s="7">
        <f t="shared" si="21"/>
        <v>119.73204400805844</v>
      </c>
      <c r="I199" s="7">
        <f t="shared" si="22"/>
        <v>14335.762362347643</v>
      </c>
    </row>
    <row r="200" spans="1:9" x14ac:dyDescent="0.2">
      <c r="A200" s="4">
        <v>6</v>
      </c>
      <c r="B200">
        <v>198</v>
      </c>
      <c r="C200" s="4">
        <v>19247</v>
      </c>
      <c r="D200" s="7">
        <f t="shared" si="18"/>
        <v>19247</v>
      </c>
      <c r="E200" s="7">
        <f t="shared" si="23"/>
        <v>169.46295564652772</v>
      </c>
      <c r="F200" s="7">
        <f t="shared" si="19"/>
        <v>18236.958839607254</v>
      </c>
      <c r="G200" s="7">
        <f t="shared" si="20"/>
        <v>1010.041160392746</v>
      </c>
      <c r="H200" s="7">
        <f t="shared" si="21"/>
        <v>1010.041160392746</v>
      </c>
      <c r="I200" s="7">
        <f t="shared" si="22"/>
        <v>1020183.1456875247</v>
      </c>
    </row>
    <row r="201" spans="1:9" x14ac:dyDescent="0.2">
      <c r="A201" s="4">
        <v>7</v>
      </c>
      <c r="B201">
        <v>199</v>
      </c>
      <c r="C201" s="4">
        <v>18872</v>
      </c>
      <c r="D201" s="7">
        <f t="shared" si="18"/>
        <v>18872</v>
      </c>
      <c r="E201" s="7">
        <f t="shared" si="23"/>
        <v>98.816660081874957</v>
      </c>
      <c r="F201" s="7">
        <f t="shared" si="19"/>
        <v>19416.462955646526</v>
      </c>
      <c r="G201" s="7">
        <f t="shared" si="20"/>
        <v>-544.4629556465261</v>
      </c>
      <c r="H201" s="7">
        <f t="shared" si="21"/>
        <v>544.4629556465261</v>
      </c>
      <c r="I201" s="7">
        <f t="shared" si="22"/>
        <v>296439.91007135104</v>
      </c>
    </row>
    <row r="202" spans="1:9" x14ac:dyDescent="0.2">
      <c r="A202" s="4">
        <v>8</v>
      </c>
      <c r="B202">
        <v>200</v>
      </c>
      <c r="C202" s="4">
        <v>18335</v>
      </c>
      <c r="D202" s="7">
        <f t="shared" si="18"/>
        <v>18335</v>
      </c>
      <c r="E202" s="7">
        <f t="shared" si="23"/>
        <v>139.23499407368746</v>
      </c>
      <c r="F202" s="7">
        <f t="shared" si="19"/>
        <v>18970.816660081877</v>
      </c>
      <c r="G202" s="7">
        <f t="shared" si="20"/>
        <v>-635.81666008187676</v>
      </c>
      <c r="H202" s="7">
        <f t="shared" si="21"/>
        <v>635.81666008187676</v>
      </c>
      <c r="I202" s="7">
        <f t="shared" si="22"/>
        <v>404262.82523767283</v>
      </c>
    </row>
    <row r="203" spans="1:9" x14ac:dyDescent="0.2">
      <c r="A203" s="4">
        <v>9</v>
      </c>
      <c r="B203">
        <v>201</v>
      </c>
      <c r="C203" s="4">
        <v>18838</v>
      </c>
      <c r="D203" s="7">
        <f t="shared" si="18"/>
        <v>18838</v>
      </c>
      <c r="E203" s="7">
        <f t="shared" si="23"/>
        <v>121.31149466631872</v>
      </c>
      <c r="F203" s="7">
        <f t="shared" si="19"/>
        <v>18474.234994073686</v>
      </c>
      <c r="G203" s="7">
        <f t="shared" si="20"/>
        <v>363.76500592631419</v>
      </c>
      <c r="H203" s="7">
        <f t="shared" si="21"/>
        <v>363.76500592631419</v>
      </c>
      <c r="I203" s="7">
        <f t="shared" si="22"/>
        <v>132324.97953657139</v>
      </c>
    </row>
    <row r="204" spans="1:9" x14ac:dyDescent="0.2">
      <c r="A204" s="4">
        <v>10</v>
      </c>
      <c r="B204">
        <v>202</v>
      </c>
      <c r="C204" s="4">
        <v>18798</v>
      </c>
      <c r="D204" s="7">
        <f t="shared" si="18"/>
        <v>18798</v>
      </c>
      <c r="E204" s="7">
        <f t="shared" si="23"/>
        <v>150.88034519968687</v>
      </c>
      <c r="F204" s="7">
        <f t="shared" si="19"/>
        <v>18959.311494666319</v>
      </c>
      <c r="G204" s="7">
        <f t="shared" si="20"/>
        <v>-161.31149466631905</v>
      </c>
      <c r="H204" s="7">
        <f t="shared" si="21"/>
        <v>161.31149466631905</v>
      </c>
      <c r="I204" s="7">
        <f t="shared" si="22"/>
        <v>26021.39831148188</v>
      </c>
    </row>
    <row r="205" spans="1:9" x14ac:dyDescent="0.2">
      <c r="A205" s="4">
        <v>11</v>
      </c>
      <c r="B205">
        <v>203</v>
      </c>
      <c r="C205" s="4">
        <v>19215</v>
      </c>
      <c r="D205" s="7">
        <f t="shared" si="18"/>
        <v>19215</v>
      </c>
      <c r="E205" s="7">
        <f t="shared" si="23"/>
        <v>596.99231067971823</v>
      </c>
      <c r="F205" s="7">
        <f t="shared" si="19"/>
        <v>18948.880345199686</v>
      </c>
      <c r="G205" s="7">
        <f t="shared" si="20"/>
        <v>266.11965480031358</v>
      </c>
      <c r="H205" s="7">
        <f t="shared" si="21"/>
        <v>266.11965480031358</v>
      </c>
      <c r="I205" s="7">
        <f t="shared" si="22"/>
        <v>70819.670671038068</v>
      </c>
    </row>
    <row r="206" spans="1:9" x14ac:dyDescent="0.2">
      <c r="A206" s="4">
        <v>12</v>
      </c>
      <c r="B206">
        <v>204</v>
      </c>
      <c r="C206" s="4">
        <v>23827</v>
      </c>
      <c r="D206" s="7">
        <f t="shared" si="18"/>
        <v>23827</v>
      </c>
      <c r="E206" s="7">
        <f t="shared" si="23"/>
        <v>48.393079611746373</v>
      </c>
      <c r="F206" s="7">
        <f t="shared" si="19"/>
        <v>19811.992310679718</v>
      </c>
      <c r="G206" s="7">
        <f t="shared" si="20"/>
        <v>4015.0076893202822</v>
      </c>
      <c r="H206" s="7">
        <f t="shared" si="21"/>
        <v>4015.0076893202822</v>
      </c>
      <c r="I206" s="7">
        <f t="shared" si="22"/>
        <v>16120286.745300991</v>
      </c>
    </row>
    <row r="207" spans="1:9" x14ac:dyDescent="0.2">
      <c r="A207" s="4" t="s">
        <v>17</v>
      </c>
      <c r="B207">
        <v>205</v>
      </c>
      <c r="C207" s="4">
        <v>18938</v>
      </c>
      <c r="D207" s="7">
        <f t="shared" si="18"/>
        <v>18938</v>
      </c>
      <c r="E207" s="7">
        <f t="shared" si="23"/>
        <v>51.453771650571738</v>
      </c>
      <c r="F207" s="7">
        <f t="shared" si="19"/>
        <v>23875.393079611746</v>
      </c>
      <c r="G207" s="7">
        <f t="shared" si="20"/>
        <v>-4937.3930796117456</v>
      </c>
      <c r="H207" s="7">
        <f t="shared" si="21"/>
        <v>4937.3930796117456</v>
      </c>
      <c r="I207" s="7">
        <f t="shared" si="22"/>
        <v>24377850.422597956</v>
      </c>
    </row>
    <row r="208" spans="1:9" x14ac:dyDescent="0.2">
      <c r="A208" s="4">
        <v>2</v>
      </c>
      <c r="B208">
        <v>206</v>
      </c>
      <c r="C208" s="4">
        <v>19017</v>
      </c>
      <c r="D208" s="7">
        <f t="shared" si="18"/>
        <v>19017</v>
      </c>
      <c r="E208" s="7">
        <f t="shared" si="23"/>
        <v>203.5083944855146</v>
      </c>
      <c r="F208" s="7">
        <f t="shared" si="19"/>
        <v>18989.453771650573</v>
      </c>
      <c r="G208" s="7">
        <f t="shared" si="20"/>
        <v>27.546228349427111</v>
      </c>
      <c r="H208" s="7">
        <f t="shared" si="21"/>
        <v>27.546228349427111</v>
      </c>
      <c r="I208" s="7">
        <f t="shared" si="22"/>
        <v>758.79469627878188</v>
      </c>
    </row>
    <row r="209" spans="1:9" x14ac:dyDescent="0.2">
      <c r="A209" s="4">
        <v>3</v>
      </c>
      <c r="B209">
        <v>207</v>
      </c>
      <c r="C209" s="4">
        <v>20589</v>
      </c>
      <c r="D209" s="7">
        <f t="shared" si="18"/>
        <v>20589</v>
      </c>
      <c r="E209" s="7">
        <f t="shared" si="23"/>
        <v>160.05755503696315</v>
      </c>
      <c r="F209" s="7">
        <f t="shared" si="19"/>
        <v>19220.508394485514</v>
      </c>
      <c r="G209" s="7">
        <f t="shared" si="20"/>
        <v>1368.4916055144859</v>
      </c>
      <c r="H209" s="7">
        <f t="shared" si="21"/>
        <v>1368.4916055144859</v>
      </c>
      <c r="I209" s="7">
        <f t="shared" si="22"/>
        <v>1872769.2743636151</v>
      </c>
    </row>
    <row r="210" spans="1:9" x14ac:dyDescent="0.2">
      <c r="A210" s="4">
        <v>4</v>
      </c>
      <c r="B210">
        <v>208</v>
      </c>
      <c r="C210" s="4">
        <v>20358</v>
      </c>
      <c r="D210" s="7">
        <f t="shared" si="18"/>
        <v>20358</v>
      </c>
      <c r="E210" s="7">
        <f t="shared" si="23"/>
        <v>136.15179953326682</v>
      </c>
      <c r="F210" s="7">
        <f t="shared" si="19"/>
        <v>20749.057555036965</v>
      </c>
      <c r="G210" s="7">
        <f t="shared" si="20"/>
        <v>-391.05755503696491</v>
      </c>
      <c r="H210" s="7">
        <f t="shared" si="21"/>
        <v>391.05755503696491</v>
      </c>
      <c r="I210" s="7">
        <f t="shared" si="22"/>
        <v>152926.01135148885</v>
      </c>
    </row>
    <row r="211" spans="1:9" x14ac:dyDescent="0.2">
      <c r="A211" s="4">
        <v>5</v>
      </c>
      <c r="B211">
        <v>209</v>
      </c>
      <c r="C211" s="4">
        <v>20279</v>
      </c>
      <c r="D211" s="7">
        <f t="shared" si="18"/>
        <v>20279</v>
      </c>
      <c r="E211" s="7">
        <f t="shared" si="23"/>
        <v>274.13661957994015</v>
      </c>
      <c r="F211" s="7">
        <f t="shared" si="19"/>
        <v>20494.151799533265</v>
      </c>
      <c r="G211" s="7">
        <f t="shared" si="20"/>
        <v>-215.15179953326515</v>
      </c>
      <c r="H211" s="7">
        <f t="shared" si="21"/>
        <v>215.15179953326515</v>
      </c>
      <c r="I211" s="7">
        <f t="shared" si="22"/>
        <v>46290.296842402313</v>
      </c>
    </row>
    <row r="212" spans="1:9" x14ac:dyDescent="0.2">
      <c r="A212" s="4">
        <v>6</v>
      </c>
      <c r="B212">
        <v>210</v>
      </c>
      <c r="C212" s="4">
        <v>21795</v>
      </c>
      <c r="D212" s="7">
        <f t="shared" si="18"/>
        <v>21795</v>
      </c>
      <c r="E212" s="7">
        <f t="shared" si="23"/>
        <v>199.72295762194614</v>
      </c>
      <c r="F212" s="7">
        <f t="shared" si="19"/>
        <v>20553.136619579942</v>
      </c>
      <c r="G212" s="7">
        <f t="shared" si="20"/>
        <v>1241.8633804200581</v>
      </c>
      <c r="H212" s="7">
        <f t="shared" si="21"/>
        <v>1241.8633804200581</v>
      </c>
      <c r="I212" s="7">
        <f t="shared" si="22"/>
        <v>1542224.655628334</v>
      </c>
    </row>
    <row r="213" spans="1:9" x14ac:dyDescent="0.2">
      <c r="A213" s="4">
        <v>7</v>
      </c>
      <c r="B213">
        <v>211</v>
      </c>
      <c r="C213" s="4">
        <v>21325</v>
      </c>
      <c r="D213" s="7">
        <f t="shared" si="18"/>
        <v>21325</v>
      </c>
      <c r="E213" s="7">
        <f t="shared" si="23"/>
        <v>122.55066185975151</v>
      </c>
      <c r="F213" s="7">
        <f t="shared" si="19"/>
        <v>21994.722957621947</v>
      </c>
      <c r="G213" s="7">
        <f t="shared" si="20"/>
        <v>-669.72295762194699</v>
      </c>
      <c r="H213" s="7">
        <f t="shared" si="21"/>
        <v>669.72295762194699</v>
      </c>
      <c r="I213" s="7">
        <f t="shared" si="22"/>
        <v>448528.83996588818</v>
      </c>
    </row>
    <row r="214" spans="1:9" x14ac:dyDescent="0.2">
      <c r="A214" s="4">
        <v>8</v>
      </c>
      <c r="B214">
        <v>212</v>
      </c>
      <c r="C214" s="4">
        <v>20753</v>
      </c>
      <c r="D214" s="7">
        <f t="shared" si="18"/>
        <v>20753</v>
      </c>
      <c r="E214" s="7">
        <f t="shared" si="23"/>
        <v>134.89559567377637</v>
      </c>
      <c r="F214" s="7">
        <f t="shared" si="19"/>
        <v>21447.55066185975</v>
      </c>
      <c r="G214" s="7">
        <f t="shared" si="20"/>
        <v>-694.55066185975011</v>
      </c>
      <c r="H214" s="7">
        <f t="shared" si="21"/>
        <v>694.55066185975011</v>
      </c>
      <c r="I214" s="7">
        <f t="shared" si="22"/>
        <v>482400.62188981695</v>
      </c>
    </row>
    <row r="215" spans="1:9" x14ac:dyDescent="0.2">
      <c r="A215" s="4">
        <v>9</v>
      </c>
      <c r="B215">
        <v>213</v>
      </c>
      <c r="C215" s="4">
        <v>20999</v>
      </c>
      <c r="D215" s="7">
        <f t="shared" si="18"/>
        <v>20999</v>
      </c>
      <c r="E215" s="7">
        <f t="shared" si="23"/>
        <v>118.50603610639872</v>
      </c>
      <c r="F215" s="7">
        <f t="shared" si="19"/>
        <v>20887.895595673777</v>
      </c>
      <c r="G215" s="7">
        <f t="shared" si="20"/>
        <v>111.10440432622272</v>
      </c>
      <c r="H215" s="7">
        <f t="shared" si="21"/>
        <v>111.10440432622272</v>
      </c>
      <c r="I215" s="7">
        <f t="shared" si="22"/>
        <v>12344.188660684778</v>
      </c>
    </row>
    <row r="216" spans="1:9" x14ac:dyDescent="0.2">
      <c r="A216" s="4">
        <v>10</v>
      </c>
      <c r="B216">
        <v>214</v>
      </c>
      <c r="C216" s="4">
        <v>20970</v>
      </c>
      <c r="D216" s="7">
        <f t="shared" si="18"/>
        <v>20970</v>
      </c>
      <c r="E216" s="7">
        <f t="shared" si="23"/>
        <v>158.25543249575887</v>
      </c>
      <c r="F216" s="7">
        <f t="shared" si="19"/>
        <v>21117.506036106399</v>
      </c>
      <c r="G216" s="7">
        <f t="shared" si="20"/>
        <v>-147.50603610639882</v>
      </c>
      <c r="H216" s="7">
        <f t="shared" si="21"/>
        <v>147.50603610639882</v>
      </c>
      <c r="I216" s="7">
        <f t="shared" si="22"/>
        <v>21758.030687822233</v>
      </c>
    </row>
    <row r="217" spans="1:9" x14ac:dyDescent="0.2">
      <c r="A217" s="4">
        <v>11</v>
      </c>
      <c r="B217">
        <v>215</v>
      </c>
      <c r="C217" s="4">
        <v>21486</v>
      </c>
      <c r="D217" s="7">
        <f t="shared" si="18"/>
        <v>21486</v>
      </c>
      <c r="E217" s="7">
        <f t="shared" si="23"/>
        <v>796.52988924618307</v>
      </c>
      <c r="F217" s="7">
        <f t="shared" si="19"/>
        <v>21128.25543249576</v>
      </c>
      <c r="G217" s="7">
        <f t="shared" si="20"/>
        <v>357.74456750423997</v>
      </c>
      <c r="H217" s="7">
        <f t="shared" si="21"/>
        <v>357.74456750423997</v>
      </c>
      <c r="I217" s="7">
        <f t="shared" si="22"/>
        <v>127981.17557879571</v>
      </c>
    </row>
    <row r="218" spans="1:9" x14ac:dyDescent="0.2">
      <c r="A218" s="4">
        <v>12</v>
      </c>
      <c r="B218">
        <v>216</v>
      </c>
      <c r="C218" s="4">
        <v>28027</v>
      </c>
      <c r="D218" s="7">
        <f t="shared" si="18"/>
        <v>28027</v>
      </c>
      <c r="E218" s="7">
        <f t="shared" si="23"/>
        <v>-18.923099678435278</v>
      </c>
      <c r="F218" s="7">
        <f t="shared" si="19"/>
        <v>22282.529889246183</v>
      </c>
      <c r="G218" s="7">
        <f t="shared" si="20"/>
        <v>5744.4701107538167</v>
      </c>
      <c r="H218" s="7">
        <f t="shared" si="21"/>
        <v>5744.4701107538167</v>
      </c>
      <c r="I218" s="7">
        <f t="shared" si="22"/>
        <v>32998936.853343967</v>
      </c>
    </row>
    <row r="219" spans="1:9" x14ac:dyDescent="0.2">
      <c r="A219" s="4" t="s">
        <v>16</v>
      </c>
      <c r="B219">
        <v>217</v>
      </c>
      <c r="C219" s="4">
        <v>20669</v>
      </c>
      <c r="D219" s="7">
        <f t="shared" si="18"/>
        <v>20669</v>
      </c>
      <c r="E219" s="7">
        <f t="shared" si="23"/>
        <v>-15.930789710591752</v>
      </c>
      <c r="F219" s="7">
        <f t="shared" si="19"/>
        <v>28008.076900321565</v>
      </c>
      <c r="G219" s="7">
        <f t="shared" si="20"/>
        <v>-7339.0769003215646</v>
      </c>
      <c r="H219" s="7">
        <f t="shared" si="21"/>
        <v>7339.0769003215646</v>
      </c>
      <c r="I219" s="7">
        <f t="shared" si="22"/>
        <v>53862049.748833582</v>
      </c>
    </row>
    <row r="220" spans="1:9" x14ac:dyDescent="0.2">
      <c r="A220" s="4">
        <v>2</v>
      </c>
      <c r="B220">
        <v>218</v>
      </c>
      <c r="C220" s="4">
        <v>20680</v>
      </c>
      <c r="D220" s="7">
        <f t="shared" si="18"/>
        <v>20680</v>
      </c>
      <c r="E220" s="7">
        <f t="shared" si="23"/>
        <v>184.96228926046743</v>
      </c>
      <c r="F220" s="7">
        <f t="shared" si="19"/>
        <v>20653.06921028941</v>
      </c>
      <c r="G220" s="7">
        <f t="shared" si="20"/>
        <v>26.930789710590034</v>
      </c>
      <c r="H220" s="7">
        <f t="shared" si="21"/>
        <v>26.930789710590034</v>
      </c>
      <c r="I220" s="7">
        <f t="shared" si="22"/>
        <v>725.26743443602209</v>
      </c>
    </row>
    <row r="221" spans="1:9" x14ac:dyDescent="0.2">
      <c r="A221" s="4">
        <v>3</v>
      </c>
      <c r="B221">
        <v>219</v>
      </c>
      <c r="C221" s="4">
        <v>22673</v>
      </c>
      <c r="D221" s="7">
        <f t="shared" si="18"/>
        <v>22673</v>
      </c>
      <c r="E221" s="7">
        <f t="shared" si="23"/>
        <v>151.06606033442068</v>
      </c>
      <c r="F221" s="7">
        <f t="shared" si="19"/>
        <v>20864.962289260468</v>
      </c>
      <c r="G221" s="7">
        <f t="shared" si="20"/>
        <v>1808.0377107395325</v>
      </c>
      <c r="H221" s="7">
        <f t="shared" si="21"/>
        <v>1808.0377107395325</v>
      </c>
      <c r="I221" s="7">
        <f t="shared" si="22"/>
        <v>3269000.3634562492</v>
      </c>
    </row>
    <row r="222" spans="1:9" x14ac:dyDescent="0.2">
      <c r="A222" s="4">
        <v>4</v>
      </c>
      <c r="B222">
        <v>220</v>
      </c>
      <c r="C222" s="4">
        <v>22519</v>
      </c>
      <c r="D222" s="7">
        <f t="shared" si="18"/>
        <v>22519</v>
      </c>
      <c r="E222" s="7">
        <f t="shared" si="23"/>
        <v>161.95945430097862</v>
      </c>
      <c r="F222" s="7">
        <f t="shared" si="19"/>
        <v>22824.066060334422</v>
      </c>
      <c r="G222" s="7">
        <f t="shared" si="20"/>
        <v>-305.06606033442222</v>
      </c>
      <c r="H222" s="7">
        <f t="shared" si="21"/>
        <v>305.06606033442222</v>
      </c>
      <c r="I222" s="7">
        <f t="shared" si="22"/>
        <v>93065.301167965343</v>
      </c>
    </row>
    <row r="223" spans="1:9" x14ac:dyDescent="0.2">
      <c r="A223" s="4">
        <v>5</v>
      </c>
      <c r="B223">
        <v>221</v>
      </c>
      <c r="C223" s="4">
        <v>22779</v>
      </c>
      <c r="D223" s="7">
        <f t="shared" si="18"/>
        <v>22779</v>
      </c>
      <c r="E223" s="7">
        <f t="shared" si="23"/>
        <v>281.56350887088081</v>
      </c>
      <c r="F223" s="7">
        <f t="shared" si="19"/>
        <v>22680.959454300977</v>
      </c>
      <c r="G223" s="7">
        <f t="shared" si="20"/>
        <v>98.040545699022914</v>
      </c>
      <c r="H223" s="7">
        <f t="shared" si="21"/>
        <v>98.040545699022914</v>
      </c>
      <c r="I223" s="7">
        <f t="shared" si="22"/>
        <v>9611.9486009621996</v>
      </c>
    </row>
    <row r="224" spans="1:9" x14ac:dyDescent="0.2">
      <c r="A224" s="4">
        <v>6</v>
      </c>
      <c r="B224">
        <v>222</v>
      </c>
      <c r="C224" s="4">
        <v>24137</v>
      </c>
      <c r="D224" s="7">
        <f t="shared" si="18"/>
        <v>24137</v>
      </c>
      <c r="E224" s="7">
        <f t="shared" si="23"/>
        <v>199.50715798379272</v>
      </c>
      <c r="F224" s="7">
        <f t="shared" si="19"/>
        <v>23060.56350887088</v>
      </c>
      <c r="G224" s="7">
        <f t="shared" si="20"/>
        <v>1076.4364911291195</v>
      </c>
      <c r="H224" s="7">
        <f t="shared" si="21"/>
        <v>1076.4364911291195</v>
      </c>
      <c r="I224" s="7">
        <f t="shared" si="22"/>
        <v>1158715.519434371</v>
      </c>
    </row>
    <row r="225" spans="1:9" x14ac:dyDescent="0.2">
      <c r="A225" s="4">
        <v>7</v>
      </c>
      <c r="B225">
        <v>223</v>
      </c>
      <c r="C225" s="4">
        <v>23598</v>
      </c>
      <c r="D225" s="7">
        <f t="shared" si="18"/>
        <v>23598</v>
      </c>
      <c r="E225" s="7">
        <f t="shared" si="23"/>
        <v>124.85644218541346</v>
      </c>
      <c r="F225" s="7">
        <f t="shared" si="19"/>
        <v>24336.507157983793</v>
      </c>
      <c r="G225" s="7">
        <f t="shared" si="20"/>
        <v>-738.50715798379315</v>
      </c>
      <c r="H225" s="7">
        <f t="shared" si="21"/>
        <v>738.50715798379315</v>
      </c>
      <c r="I225" s="7">
        <f t="shared" si="22"/>
        <v>545392.8223932992</v>
      </c>
    </row>
    <row r="226" spans="1:9" x14ac:dyDescent="0.2">
      <c r="A226" s="4">
        <v>8</v>
      </c>
      <c r="B226">
        <v>224</v>
      </c>
      <c r="C226" s="4">
        <v>23051</v>
      </c>
      <c r="D226" s="7">
        <f t="shared" si="18"/>
        <v>23051</v>
      </c>
      <c r="E226" s="7">
        <f t="shared" si="23"/>
        <v>154.07079796687214</v>
      </c>
      <c r="F226" s="7">
        <f t="shared" si="19"/>
        <v>23722.856442185413</v>
      </c>
      <c r="G226" s="7">
        <f t="shared" si="20"/>
        <v>-671.85644218541347</v>
      </c>
      <c r="H226" s="7">
        <f t="shared" si="21"/>
        <v>671.85644218541347</v>
      </c>
      <c r="I226" s="7">
        <f t="shared" si="22"/>
        <v>451391.07890604186</v>
      </c>
    </row>
    <row r="227" spans="1:9" x14ac:dyDescent="0.2">
      <c r="A227" s="4">
        <v>9</v>
      </c>
      <c r="B227">
        <v>225</v>
      </c>
      <c r="C227" s="4">
        <v>23468</v>
      </c>
      <c r="D227" s="7">
        <f t="shared" si="18"/>
        <v>23468</v>
      </c>
      <c r="E227" s="7">
        <f t="shared" si="23"/>
        <v>152.06371817018493</v>
      </c>
      <c r="F227" s="7">
        <f t="shared" si="19"/>
        <v>23205.070797966873</v>
      </c>
      <c r="G227" s="7">
        <f t="shared" si="20"/>
        <v>262.92920203312678</v>
      </c>
      <c r="H227" s="7">
        <f t="shared" si="21"/>
        <v>262.92920203312678</v>
      </c>
      <c r="I227" s="7">
        <f t="shared" si="22"/>
        <v>69131.765281776796</v>
      </c>
    </row>
    <row r="228" spans="1:9" x14ac:dyDescent="0.2">
      <c r="A228" s="4">
        <v>10</v>
      </c>
      <c r="B228">
        <v>226</v>
      </c>
      <c r="C228" s="4">
        <v>23602</v>
      </c>
      <c r="D228" s="7">
        <f t="shared" si="18"/>
        <v>23602</v>
      </c>
      <c r="E228" s="7">
        <f t="shared" si="23"/>
        <v>206.25734635316644</v>
      </c>
      <c r="F228" s="7">
        <f t="shared" si="19"/>
        <v>23620.063718170186</v>
      </c>
      <c r="G228" s="7">
        <f t="shared" si="20"/>
        <v>-18.063718170185894</v>
      </c>
      <c r="H228" s="7">
        <f t="shared" si="21"/>
        <v>18.063718170185894</v>
      </c>
      <c r="I228" s="7">
        <f t="shared" si="22"/>
        <v>326.29791413190401</v>
      </c>
    </row>
    <row r="229" spans="1:9" x14ac:dyDescent="0.2">
      <c r="A229" s="4">
        <v>11</v>
      </c>
      <c r="B229">
        <v>227</v>
      </c>
      <c r="C229" s="4">
        <v>24296</v>
      </c>
      <c r="D229" s="7">
        <f t="shared" si="18"/>
        <v>24296</v>
      </c>
      <c r="E229" s="7">
        <f t="shared" si="23"/>
        <v>1036.9316117178498</v>
      </c>
      <c r="F229" s="7">
        <f t="shared" si="19"/>
        <v>23808.257346353166</v>
      </c>
      <c r="G229" s="7">
        <f t="shared" si="20"/>
        <v>487.74265364683379</v>
      </c>
      <c r="H229" s="7">
        <f t="shared" si="21"/>
        <v>487.74265364683379</v>
      </c>
      <c r="I229" s="7">
        <f t="shared" si="22"/>
        <v>237892.89618645527</v>
      </c>
    </row>
    <row r="230" spans="1:9" x14ac:dyDescent="0.2">
      <c r="A230" s="4">
        <v>12</v>
      </c>
      <c r="B230">
        <v>228</v>
      </c>
      <c r="C230" s="4">
        <v>32809</v>
      </c>
      <c r="D230" s="7">
        <f t="shared" si="18"/>
        <v>32809</v>
      </c>
      <c r="E230" s="7">
        <f t="shared" si="23"/>
        <v>26.938450546064814</v>
      </c>
      <c r="F230" s="7">
        <f t="shared" si="19"/>
        <v>25332.93161171785</v>
      </c>
      <c r="G230" s="7">
        <f t="shared" si="20"/>
        <v>7476.0683882821504</v>
      </c>
      <c r="H230" s="7">
        <f t="shared" si="21"/>
        <v>7476.0683882821504</v>
      </c>
      <c r="I230" s="7">
        <f t="shared" si="22"/>
        <v>55891598.546271667</v>
      </c>
    </row>
    <row r="231" spans="1:9" x14ac:dyDescent="0.2">
      <c r="A231" s="4" t="s">
        <v>15</v>
      </c>
      <c r="B231">
        <v>229</v>
      </c>
      <c r="C231" s="4">
        <v>23746</v>
      </c>
      <c r="D231" s="7">
        <f t="shared" si="18"/>
        <v>23746</v>
      </c>
      <c r="E231" s="7">
        <f t="shared" si="23"/>
        <v>53.24460549145833</v>
      </c>
      <c r="F231" s="7">
        <f t="shared" si="19"/>
        <v>32835.938450546062</v>
      </c>
      <c r="G231" s="7">
        <f t="shared" si="20"/>
        <v>-9089.9384505460621</v>
      </c>
      <c r="H231" s="7">
        <f t="shared" si="21"/>
        <v>9089.9384505460621</v>
      </c>
      <c r="I231" s="7">
        <f t="shared" si="22"/>
        <v>82626981.034715742</v>
      </c>
    </row>
    <row r="232" spans="1:9" x14ac:dyDescent="0.2">
      <c r="A232" s="4">
        <v>2</v>
      </c>
      <c r="B232">
        <v>230</v>
      </c>
      <c r="C232" s="4">
        <v>24036</v>
      </c>
      <c r="D232" s="7">
        <f t="shared" si="18"/>
        <v>24036</v>
      </c>
      <c r="E232" s="7">
        <f t="shared" si="23"/>
        <v>193.0201449423125</v>
      </c>
      <c r="F232" s="7">
        <f t="shared" si="19"/>
        <v>23799.244605491458</v>
      </c>
      <c r="G232" s="7">
        <f t="shared" si="20"/>
        <v>236.75539450854194</v>
      </c>
      <c r="H232" s="7">
        <f t="shared" si="21"/>
        <v>236.75539450854194</v>
      </c>
      <c r="I232" s="7">
        <f t="shared" si="22"/>
        <v>56053.116828895334</v>
      </c>
    </row>
    <row r="233" spans="1:9" x14ac:dyDescent="0.2">
      <c r="A233" s="4">
        <v>3</v>
      </c>
      <c r="B233">
        <v>231</v>
      </c>
      <c r="C233" s="4">
        <v>25487</v>
      </c>
      <c r="D233" s="7">
        <f t="shared" ref="D233:D296" si="24">C233</f>
        <v>25487</v>
      </c>
      <c r="E233" s="7">
        <f t="shared" si="23"/>
        <v>205.01813044808125</v>
      </c>
      <c r="F233" s="7">
        <f t="shared" ref="F233:F296" si="25">D232+E232</f>
        <v>24229.020144942311</v>
      </c>
      <c r="G233" s="7">
        <f t="shared" ref="G233:G296" si="26">C233-F233</f>
        <v>1257.9798550576888</v>
      </c>
      <c r="H233" s="7">
        <f t="shared" ref="H233:H296" si="27">ABS(C233-F233)</f>
        <v>1257.9798550576888</v>
      </c>
      <c r="I233" s="7">
        <f t="shared" ref="I233:I296" si="28">(C233-F233)^2</f>
        <v>1582513.3157309638</v>
      </c>
    </row>
    <row r="234" spans="1:9" x14ac:dyDescent="0.2">
      <c r="A234" s="4">
        <v>4</v>
      </c>
      <c r="B234">
        <v>232</v>
      </c>
      <c r="C234" s="4">
        <v>25800</v>
      </c>
      <c r="D234" s="7">
        <f t="shared" si="24"/>
        <v>25800</v>
      </c>
      <c r="E234" s="7">
        <f t="shared" si="23"/>
        <v>243.01631740327312</v>
      </c>
      <c r="F234" s="7">
        <f t="shared" si="25"/>
        <v>25692.018130448083</v>
      </c>
      <c r="G234" s="7">
        <f t="shared" si="26"/>
        <v>107.98186955191704</v>
      </c>
      <c r="H234" s="7">
        <f t="shared" si="27"/>
        <v>107.98186955191704</v>
      </c>
      <c r="I234" s="7">
        <f t="shared" si="28"/>
        <v>11660.084151927229</v>
      </c>
    </row>
    <row r="235" spans="1:9" x14ac:dyDescent="0.2">
      <c r="A235" s="4">
        <v>5</v>
      </c>
      <c r="B235">
        <v>233</v>
      </c>
      <c r="C235" s="4">
        <v>26385</v>
      </c>
      <c r="D235" s="7">
        <f t="shared" si="24"/>
        <v>26385</v>
      </c>
      <c r="E235" s="7">
        <f t="shared" si="23"/>
        <v>329.61468566294582</v>
      </c>
      <c r="F235" s="7">
        <f t="shared" si="25"/>
        <v>26043.016317403271</v>
      </c>
      <c r="G235" s="7">
        <f t="shared" si="26"/>
        <v>341.98368259672861</v>
      </c>
      <c r="H235" s="7">
        <f t="shared" si="27"/>
        <v>341.98368259672861</v>
      </c>
      <c r="I235" s="7">
        <f t="shared" si="28"/>
        <v>116952.83916242002</v>
      </c>
    </row>
    <row r="236" spans="1:9" x14ac:dyDescent="0.2">
      <c r="A236" s="4">
        <v>6</v>
      </c>
      <c r="B236">
        <v>234</v>
      </c>
      <c r="C236" s="4">
        <v>27494</v>
      </c>
      <c r="D236" s="7">
        <f t="shared" si="24"/>
        <v>27494</v>
      </c>
      <c r="E236" s="7">
        <f t="shared" si="23"/>
        <v>215.65321709665125</v>
      </c>
      <c r="F236" s="7">
        <f t="shared" si="25"/>
        <v>26714.614685662946</v>
      </c>
      <c r="G236" s="7">
        <f t="shared" si="26"/>
        <v>779.3853143370543</v>
      </c>
      <c r="H236" s="7">
        <f t="shared" si="27"/>
        <v>779.3853143370543</v>
      </c>
      <c r="I236" s="7">
        <f t="shared" si="28"/>
        <v>607441.46820426895</v>
      </c>
    </row>
    <row r="237" spans="1:9" x14ac:dyDescent="0.2">
      <c r="A237" s="4">
        <v>7</v>
      </c>
      <c r="B237">
        <v>235</v>
      </c>
      <c r="C237" s="4">
        <v>26684</v>
      </c>
      <c r="D237" s="7">
        <f t="shared" si="24"/>
        <v>26684</v>
      </c>
      <c r="E237" s="7">
        <f t="shared" si="23"/>
        <v>97.487895386986125</v>
      </c>
      <c r="F237" s="7">
        <f t="shared" si="25"/>
        <v>27709.653217096653</v>
      </c>
      <c r="G237" s="7">
        <f t="shared" si="26"/>
        <v>-1025.653217096653</v>
      </c>
      <c r="H237" s="7">
        <f t="shared" si="27"/>
        <v>1025.653217096653</v>
      </c>
      <c r="I237" s="7">
        <f t="shared" si="28"/>
        <v>1051964.5217407139</v>
      </c>
    </row>
    <row r="238" spans="1:9" x14ac:dyDescent="0.2">
      <c r="A238" s="4">
        <v>8</v>
      </c>
      <c r="B238">
        <v>236</v>
      </c>
      <c r="C238" s="4">
        <v>25718</v>
      </c>
      <c r="D238" s="7">
        <f t="shared" si="24"/>
        <v>25718</v>
      </c>
      <c r="E238" s="7">
        <f t="shared" si="23"/>
        <v>115.53910584828751</v>
      </c>
      <c r="F238" s="7">
        <f t="shared" si="25"/>
        <v>26781.487895386985</v>
      </c>
      <c r="G238" s="7">
        <f t="shared" si="26"/>
        <v>-1063.4878953869847</v>
      </c>
      <c r="H238" s="7">
        <f t="shared" si="27"/>
        <v>1063.4878953869847</v>
      </c>
      <c r="I238" s="7">
        <f t="shared" si="28"/>
        <v>1131006.5036346382</v>
      </c>
    </row>
    <row r="239" spans="1:9" x14ac:dyDescent="0.2">
      <c r="A239" s="4">
        <v>9</v>
      </c>
      <c r="B239">
        <v>237</v>
      </c>
      <c r="C239" s="4">
        <v>25996</v>
      </c>
      <c r="D239" s="7">
        <f t="shared" si="24"/>
        <v>25996</v>
      </c>
      <c r="E239" s="7">
        <f t="shared" si="23"/>
        <v>184.68519526345875</v>
      </c>
      <c r="F239" s="7">
        <f t="shared" si="25"/>
        <v>25833.539105848289</v>
      </c>
      <c r="G239" s="7">
        <f t="shared" si="26"/>
        <v>162.46089415171082</v>
      </c>
      <c r="H239" s="7">
        <f t="shared" si="27"/>
        <v>162.46089415171082</v>
      </c>
      <c r="I239" s="7">
        <f t="shared" si="28"/>
        <v>26393.542128573386</v>
      </c>
    </row>
    <row r="240" spans="1:9" x14ac:dyDescent="0.2">
      <c r="A240" s="4">
        <v>10</v>
      </c>
      <c r="B240">
        <v>238</v>
      </c>
      <c r="C240" s="4">
        <v>26803</v>
      </c>
      <c r="D240" s="7">
        <f t="shared" si="24"/>
        <v>26803</v>
      </c>
      <c r="E240" s="7">
        <f t="shared" si="23"/>
        <v>230.71667573711289</v>
      </c>
      <c r="F240" s="7">
        <f t="shared" si="25"/>
        <v>26180.685195263457</v>
      </c>
      <c r="G240" s="7">
        <f t="shared" si="26"/>
        <v>622.31480473654301</v>
      </c>
      <c r="H240" s="7">
        <f t="shared" si="27"/>
        <v>622.31480473654301</v>
      </c>
      <c r="I240" s="7">
        <f t="shared" si="28"/>
        <v>387275.71619428165</v>
      </c>
    </row>
    <row r="241" spans="1:9" x14ac:dyDescent="0.2">
      <c r="A241" s="4">
        <v>11</v>
      </c>
      <c r="B241">
        <v>239</v>
      </c>
      <c r="C241" s="4">
        <v>27448</v>
      </c>
      <c r="D241" s="7">
        <f t="shared" si="24"/>
        <v>27448</v>
      </c>
      <c r="E241" s="7">
        <f t="shared" si="23"/>
        <v>1107.8450081634016</v>
      </c>
      <c r="F241" s="7">
        <f t="shared" si="25"/>
        <v>27033.716675737112</v>
      </c>
      <c r="G241" s="7">
        <f t="shared" si="26"/>
        <v>414.28332426288762</v>
      </c>
      <c r="H241" s="7">
        <f t="shared" si="27"/>
        <v>414.28332426288762</v>
      </c>
      <c r="I241" s="7">
        <f t="shared" si="28"/>
        <v>171630.67276230888</v>
      </c>
    </row>
    <row r="242" spans="1:9" x14ac:dyDescent="0.2">
      <c r="A242" s="4">
        <v>12</v>
      </c>
      <c r="B242">
        <v>240</v>
      </c>
      <c r="C242" s="4">
        <v>36450</v>
      </c>
      <c r="D242" s="7">
        <f t="shared" si="24"/>
        <v>36450</v>
      </c>
      <c r="E242" s="7">
        <f t="shared" si="23"/>
        <v>36.060507347061503</v>
      </c>
      <c r="F242" s="7">
        <f t="shared" si="25"/>
        <v>28555.8450081634</v>
      </c>
      <c r="G242" s="7">
        <f t="shared" si="26"/>
        <v>7894.1549918365999</v>
      </c>
      <c r="H242" s="7">
        <f t="shared" si="27"/>
        <v>7894.1549918365999</v>
      </c>
      <c r="I242" s="7">
        <f t="shared" si="28"/>
        <v>62317683.035138711</v>
      </c>
    </row>
    <row r="243" spans="1:9" x14ac:dyDescent="0.2">
      <c r="A243" s="4" t="s">
        <v>14</v>
      </c>
      <c r="B243">
        <v>241</v>
      </c>
      <c r="C243" s="4">
        <v>26840</v>
      </c>
      <c r="D243" s="7">
        <f t="shared" si="24"/>
        <v>26840</v>
      </c>
      <c r="E243" s="7">
        <f t="shared" si="23"/>
        <v>10.454456612355351</v>
      </c>
      <c r="F243" s="7">
        <f t="shared" si="25"/>
        <v>36486.060507347065</v>
      </c>
      <c r="G243" s="7">
        <f t="shared" si="26"/>
        <v>-9646.0605073470651</v>
      </c>
      <c r="H243" s="7">
        <f t="shared" si="27"/>
        <v>9646.0605073470651</v>
      </c>
      <c r="I243" s="7">
        <f t="shared" si="28"/>
        <v>93046483.311400726</v>
      </c>
    </row>
    <row r="244" spans="1:9" x14ac:dyDescent="0.2">
      <c r="A244" s="4">
        <v>2</v>
      </c>
      <c r="B244">
        <v>242</v>
      </c>
      <c r="C244" s="4">
        <v>26620</v>
      </c>
      <c r="D244" s="7">
        <f t="shared" si="24"/>
        <v>26620</v>
      </c>
      <c r="E244" s="7">
        <f t="shared" si="23"/>
        <v>216.70901095111984</v>
      </c>
      <c r="F244" s="7">
        <f t="shared" si="25"/>
        <v>26850.454456612355</v>
      </c>
      <c r="G244" s="7">
        <f t="shared" si="26"/>
        <v>-230.45445661235499</v>
      </c>
      <c r="H244" s="7">
        <f t="shared" si="27"/>
        <v>230.45445661235499</v>
      </c>
      <c r="I244" s="7">
        <f t="shared" si="28"/>
        <v>53109.256572495811</v>
      </c>
    </row>
    <row r="245" spans="1:9" x14ac:dyDescent="0.2">
      <c r="A245" s="4">
        <v>3</v>
      </c>
      <c r="B245">
        <v>243</v>
      </c>
      <c r="C245" s="4">
        <v>28693</v>
      </c>
      <c r="D245" s="7">
        <f t="shared" si="24"/>
        <v>28693</v>
      </c>
      <c r="E245" s="7">
        <f t="shared" si="23"/>
        <v>328.33810985600786</v>
      </c>
      <c r="F245" s="7">
        <f t="shared" si="25"/>
        <v>26836.709010951119</v>
      </c>
      <c r="G245" s="7">
        <f t="shared" si="26"/>
        <v>1856.2909890488809</v>
      </c>
      <c r="H245" s="7">
        <f t="shared" si="27"/>
        <v>1856.2909890488809</v>
      </c>
      <c r="I245" s="7">
        <f t="shared" si="28"/>
        <v>3445816.2360240724</v>
      </c>
    </row>
    <row r="246" spans="1:9" x14ac:dyDescent="0.2">
      <c r="A246" s="4">
        <v>4</v>
      </c>
      <c r="B246">
        <v>244</v>
      </c>
      <c r="C246" s="4">
        <v>30026</v>
      </c>
      <c r="D246" s="7">
        <f t="shared" si="24"/>
        <v>30026</v>
      </c>
      <c r="E246" s="7">
        <f t="shared" si="23"/>
        <v>265.20429887040706</v>
      </c>
      <c r="F246" s="7">
        <f t="shared" si="25"/>
        <v>29021.338109856009</v>
      </c>
      <c r="G246" s="7">
        <f t="shared" si="26"/>
        <v>1004.6618901439906</v>
      </c>
      <c r="H246" s="7">
        <f t="shared" si="27"/>
        <v>1004.6618901439906</v>
      </c>
      <c r="I246" s="7">
        <f t="shared" si="28"/>
        <v>1009345.5135076959</v>
      </c>
    </row>
    <row r="247" spans="1:9" x14ac:dyDescent="0.2">
      <c r="A247" s="4">
        <v>5</v>
      </c>
      <c r="B247">
        <v>245</v>
      </c>
      <c r="C247" s="4">
        <v>29723</v>
      </c>
      <c r="D247" s="7">
        <f t="shared" si="24"/>
        <v>29723</v>
      </c>
      <c r="E247" s="7">
        <f t="shared" si="23"/>
        <v>364.98386898336639</v>
      </c>
      <c r="F247" s="7">
        <f t="shared" si="25"/>
        <v>30291.204298870409</v>
      </c>
      <c r="G247" s="7">
        <f t="shared" si="26"/>
        <v>-568.20429887040882</v>
      </c>
      <c r="H247" s="7">
        <f t="shared" si="27"/>
        <v>568.20429887040882</v>
      </c>
      <c r="I247" s="7">
        <f t="shared" si="28"/>
        <v>322856.12525481288</v>
      </c>
    </row>
    <row r="248" spans="1:9" x14ac:dyDescent="0.2">
      <c r="A248" s="4">
        <v>6</v>
      </c>
      <c r="B248">
        <v>246</v>
      </c>
      <c r="C248" s="4">
        <v>30986</v>
      </c>
      <c r="D248" s="7">
        <f t="shared" si="24"/>
        <v>30986</v>
      </c>
      <c r="E248" s="7">
        <f t="shared" si="23"/>
        <v>252.7854820850298</v>
      </c>
      <c r="F248" s="7">
        <f t="shared" si="25"/>
        <v>30087.983868983367</v>
      </c>
      <c r="G248" s="7">
        <f t="shared" si="26"/>
        <v>898.01613101663315</v>
      </c>
      <c r="H248" s="7">
        <f t="shared" si="27"/>
        <v>898.01613101663315</v>
      </c>
      <c r="I248" s="7">
        <f t="shared" si="28"/>
        <v>806432.97156608279</v>
      </c>
    </row>
    <row r="249" spans="1:9" x14ac:dyDescent="0.2">
      <c r="A249" s="4">
        <v>7</v>
      </c>
      <c r="B249">
        <v>247</v>
      </c>
      <c r="C249" s="4">
        <v>30229</v>
      </c>
      <c r="D249" s="7">
        <f t="shared" si="24"/>
        <v>30229</v>
      </c>
      <c r="E249" s="7">
        <f t="shared" si="23"/>
        <v>127.20693387652682</v>
      </c>
      <c r="F249" s="7">
        <f t="shared" si="25"/>
        <v>31238.78548208503</v>
      </c>
      <c r="G249" s="7">
        <f t="shared" si="26"/>
        <v>-1009.7854820850298</v>
      </c>
      <c r="H249" s="7">
        <f t="shared" si="27"/>
        <v>1009.7854820850298</v>
      </c>
      <c r="I249" s="7">
        <f t="shared" si="28"/>
        <v>1019666.719829696</v>
      </c>
    </row>
    <row r="250" spans="1:9" x14ac:dyDescent="0.2">
      <c r="A250" s="4">
        <v>8</v>
      </c>
      <c r="B250">
        <v>248</v>
      </c>
      <c r="C250" s="4">
        <v>29226</v>
      </c>
      <c r="D250" s="7">
        <f t="shared" si="24"/>
        <v>29226</v>
      </c>
      <c r="E250" s="7">
        <f t="shared" si="23"/>
        <v>126.48624048887415</v>
      </c>
      <c r="F250" s="7">
        <f t="shared" si="25"/>
        <v>30356.206933876529</v>
      </c>
      <c r="G250" s="7">
        <f t="shared" si="26"/>
        <v>-1130.2069338765286</v>
      </c>
      <c r="H250" s="7">
        <f t="shared" si="27"/>
        <v>1130.2069338765286</v>
      </c>
      <c r="I250" s="7">
        <f t="shared" si="28"/>
        <v>1277367.713382584</v>
      </c>
    </row>
    <row r="251" spans="1:9" x14ac:dyDescent="0.2">
      <c r="A251" s="4">
        <v>9</v>
      </c>
      <c r="B251">
        <v>249</v>
      </c>
      <c r="C251" s="4">
        <v>29346</v>
      </c>
      <c r="D251" s="7">
        <f t="shared" si="24"/>
        <v>29346</v>
      </c>
      <c r="E251" s="7">
        <f t="shared" si="23"/>
        <v>186.13761643998674</v>
      </c>
      <c r="F251" s="7">
        <f t="shared" si="25"/>
        <v>29352.486240488874</v>
      </c>
      <c r="G251" s="7">
        <f t="shared" si="26"/>
        <v>-6.4862404888735909</v>
      </c>
      <c r="H251" s="7">
        <f t="shared" si="27"/>
        <v>6.4862404888735909</v>
      </c>
      <c r="I251" s="7">
        <f t="shared" si="28"/>
        <v>42.071315679503122</v>
      </c>
    </row>
    <row r="252" spans="1:9" x14ac:dyDescent="0.2">
      <c r="A252" s="4">
        <v>10</v>
      </c>
      <c r="B252">
        <v>250</v>
      </c>
      <c r="C252" s="4">
        <v>30069</v>
      </c>
      <c r="D252" s="7">
        <f t="shared" si="24"/>
        <v>30069</v>
      </c>
      <c r="E252" s="7">
        <f t="shared" si="23"/>
        <v>189.62385479598808</v>
      </c>
      <c r="F252" s="7">
        <f t="shared" si="25"/>
        <v>29532.137616439988</v>
      </c>
      <c r="G252" s="7">
        <f t="shared" si="26"/>
        <v>536.86238356001195</v>
      </c>
      <c r="H252" s="7">
        <f t="shared" si="27"/>
        <v>536.86238356001195</v>
      </c>
      <c r="I252" s="7">
        <f t="shared" si="28"/>
        <v>288221.21888173738</v>
      </c>
    </row>
    <row r="253" spans="1:9" x14ac:dyDescent="0.2">
      <c r="A253" s="4">
        <v>11</v>
      </c>
      <c r="B253">
        <v>251</v>
      </c>
      <c r="C253" s="4">
        <v>30290</v>
      </c>
      <c r="D253" s="7">
        <f t="shared" si="24"/>
        <v>30290</v>
      </c>
      <c r="E253" s="7">
        <f t="shared" si="23"/>
        <v>1106.4614693163894</v>
      </c>
      <c r="F253" s="7">
        <f t="shared" si="25"/>
        <v>30258.623854795987</v>
      </c>
      <c r="G253" s="7">
        <f t="shared" si="26"/>
        <v>31.376145204012573</v>
      </c>
      <c r="H253" s="7">
        <f t="shared" si="27"/>
        <v>31.376145204012573</v>
      </c>
      <c r="I253" s="7">
        <f t="shared" si="28"/>
        <v>984.46248786328124</v>
      </c>
    </row>
    <row r="254" spans="1:9" x14ac:dyDescent="0.2">
      <c r="A254" s="4">
        <v>12</v>
      </c>
      <c r="B254">
        <v>252</v>
      </c>
      <c r="C254" s="4">
        <v>39648</v>
      </c>
      <c r="D254" s="7">
        <f t="shared" si="24"/>
        <v>39648</v>
      </c>
      <c r="E254" s="7">
        <f t="shared" si="23"/>
        <v>-15.484677615249552</v>
      </c>
      <c r="F254" s="7">
        <f t="shared" si="25"/>
        <v>31396.461469316389</v>
      </c>
      <c r="G254" s="7">
        <f t="shared" si="26"/>
        <v>8251.5385306836106</v>
      </c>
      <c r="H254" s="7">
        <f t="shared" si="27"/>
        <v>8251.5385306836106</v>
      </c>
      <c r="I254" s="7">
        <f t="shared" si="28"/>
        <v>68087888.123356238</v>
      </c>
    </row>
    <row r="255" spans="1:9" x14ac:dyDescent="0.2">
      <c r="A255" s="4" t="s">
        <v>13</v>
      </c>
      <c r="B255">
        <v>253</v>
      </c>
      <c r="C255" s="4">
        <v>29535</v>
      </c>
      <c r="D255" s="7">
        <f t="shared" si="24"/>
        <v>29535</v>
      </c>
      <c r="E255" s="7">
        <f t="shared" si="23"/>
        <v>-41.936209853724598</v>
      </c>
      <c r="F255" s="7">
        <f t="shared" si="25"/>
        <v>39632.515322384752</v>
      </c>
      <c r="G255" s="7">
        <f t="shared" si="26"/>
        <v>-10097.515322384752</v>
      </c>
      <c r="H255" s="7">
        <f t="shared" si="27"/>
        <v>10097.515322384752</v>
      </c>
      <c r="I255" s="7">
        <f t="shared" si="28"/>
        <v>101959815.68579485</v>
      </c>
    </row>
    <row r="256" spans="1:9" x14ac:dyDescent="0.2">
      <c r="A256" s="4">
        <v>2</v>
      </c>
      <c r="B256">
        <v>254</v>
      </c>
      <c r="C256" s="4">
        <v>29255</v>
      </c>
      <c r="D256" s="7">
        <f t="shared" si="24"/>
        <v>29255</v>
      </c>
      <c r="E256" s="7">
        <f t="shared" si="23"/>
        <v>185.35741113164789</v>
      </c>
      <c r="F256" s="7">
        <f t="shared" si="25"/>
        <v>29493.063790146276</v>
      </c>
      <c r="G256" s="7">
        <f t="shared" si="26"/>
        <v>-238.06379014627601</v>
      </c>
      <c r="H256" s="7">
        <f t="shared" si="27"/>
        <v>238.06379014627601</v>
      </c>
      <c r="I256" s="7">
        <f t="shared" si="28"/>
        <v>56674.368178810138</v>
      </c>
    </row>
    <row r="257" spans="1:9" x14ac:dyDescent="0.2">
      <c r="A257" s="4">
        <v>3</v>
      </c>
      <c r="B257">
        <v>255</v>
      </c>
      <c r="C257" s="4">
        <v>31486</v>
      </c>
      <c r="D257" s="7">
        <f t="shared" si="24"/>
        <v>31486</v>
      </c>
      <c r="E257" s="7">
        <f t="shared" si="23"/>
        <v>312.9216700184831</v>
      </c>
      <c r="F257" s="7">
        <f t="shared" si="25"/>
        <v>29440.357411131648</v>
      </c>
      <c r="G257" s="7">
        <f t="shared" si="26"/>
        <v>2045.6425888683516</v>
      </c>
      <c r="H257" s="7">
        <f t="shared" si="27"/>
        <v>2045.6425888683516</v>
      </c>
      <c r="I257" s="7">
        <f t="shared" si="28"/>
        <v>4184653.6013920116</v>
      </c>
    </row>
    <row r="258" spans="1:9" x14ac:dyDescent="0.2">
      <c r="A258" s="4">
        <v>4</v>
      </c>
      <c r="B258">
        <v>256</v>
      </c>
      <c r="C258" s="4">
        <v>32947</v>
      </c>
      <c r="D258" s="7">
        <f t="shared" si="24"/>
        <v>32947</v>
      </c>
      <c r="E258" s="7">
        <f t="shared" si="23"/>
        <v>214.12950301663477</v>
      </c>
      <c r="F258" s="7">
        <f t="shared" si="25"/>
        <v>31798.921670018484</v>
      </c>
      <c r="G258" s="7">
        <f t="shared" si="26"/>
        <v>1148.0783299815157</v>
      </c>
      <c r="H258" s="7">
        <f t="shared" si="27"/>
        <v>1148.0783299815157</v>
      </c>
      <c r="I258" s="7">
        <f t="shared" si="28"/>
        <v>1318083.8517731461</v>
      </c>
    </row>
    <row r="259" spans="1:9" x14ac:dyDescent="0.2">
      <c r="A259" s="4">
        <v>5</v>
      </c>
      <c r="B259">
        <v>257</v>
      </c>
      <c r="C259" s="4">
        <v>32272</v>
      </c>
      <c r="D259" s="7">
        <f t="shared" si="24"/>
        <v>32272</v>
      </c>
      <c r="E259" s="7">
        <f t="shared" si="23"/>
        <v>338.11655271497131</v>
      </c>
      <c r="F259" s="7">
        <f t="shared" si="25"/>
        <v>33161.129503016637</v>
      </c>
      <c r="G259" s="7">
        <f t="shared" si="26"/>
        <v>-889.12950301663659</v>
      </c>
      <c r="H259" s="7">
        <f t="shared" si="27"/>
        <v>889.12950301663659</v>
      </c>
      <c r="I259" s="7">
        <f t="shared" si="28"/>
        <v>790551.2731346112</v>
      </c>
    </row>
    <row r="260" spans="1:9" x14ac:dyDescent="0.2">
      <c r="A260" s="4">
        <v>6</v>
      </c>
      <c r="B260">
        <v>258</v>
      </c>
      <c r="C260" s="4">
        <v>33726</v>
      </c>
      <c r="D260" s="7">
        <f t="shared" si="24"/>
        <v>33726</v>
      </c>
      <c r="E260" s="7">
        <f t="shared" si="23"/>
        <v>183.20489744347418</v>
      </c>
      <c r="F260" s="7">
        <f t="shared" si="25"/>
        <v>32610.116552714971</v>
      </c>
      <c r="G260" s="7">
        <f t="shared" si="26"/>
        <v>1115.8834472850285</v>
      </c>
      <c r="H260" s="7">
        <f t="shared" si="27"/>
        <v>1115.8834472850285</v>
      </c>
      <c r="I260" s="7">
        <f t="shared" si="28"/>
        <v>1245195.8679247191</v>
      </c>
    </row>
    <row r="261" spans="1:9" x14ac:dyDescent="0.2">
      <c r="A261" s="4">
        <v>7</v>
      </c>
      <c r="B261">
        <v>259</v>
      </c>
      <c r="C261" s="4">
        <v>32515</v>
      </c>
      <c r="D261" s="7">
        <f t="shared" si="24"/>
        <v>32515</v>
      </c>
      <c r="E261" s="7">
        <f t="shared" ref="E261:E324" si="29">$L$3*(C262-C261)+(1-$L$3)*E260</f>
        <v>-10.315592300873249</v>
      </c>
      <c r="F261" s="7">
        <f t="shared" si="25"/>
        <v>33909.204897443473</v>
      </c>
      <c r="G261" s="7">
        <f t="shared" si="26"/>
        <v>-1394.2048974434729</v>
      </c>
      <c r="H261" s="7">
        <f t="shared" si="27"/>
        <v>1394.2048974434729</v>
      </c>
      <c r="I261" s="7">
        <f t="shared" si="28"/>
        <v>1943807.2960553647</v>
      </c>
    </row>
    <row r="262" spans="1:9" x14ac:dyDescent="0.2">
      <c r="A262" s="4">
        <v>8</v>
      </c>
      <c r="B262">
        <v>260</v>
      </c>
      <c r="C262" s="4">
        <v>30763</v>
      </c>
      <c r="D262" s="7">
        <f t="shared" si="24"/>
        <v>30763</v>
      </c>
      <c r="E262" s="7">
        <f t="shared" si="29"/>
        <v>107.31596692921408</v>
      </c>
      <c r="F262" s="7">
        <f t="shared" si="25"/>
        <v>32504.684407699126</v>
      </c>
      <c r="G262" s="7">
        <f t="shared" si="26"/>
        <v>-1741.6844076991256</v>
      </c>
      <c r="H262" s="7">
        <f t="shared" si="27"/>
        <v>1741.6844076991256</v>
      </c>
      <c r="I262" s="7">
        <f t="shared" si="28"/>
        <v>3033464.5760222538</v>
      </c>
    </row>
    <row r="263" spans="1:9" x14ac:dyDescent="0.2">
      <c r="A263" s="4">
        <v>9</v>
      </c>
      <c r="B263">
        <v>261</v>
      </c>
      <c r="C263" s="4">
        <v>31929</v>
      </c>
      <c r="D263" s="7">
        <f t="shared" si="24"/>
        <v>31929</v>
      </c>
      <c r="E263" s="7">
        <f t="shared" si="29"/>
        <v>147.58437023629267</v>
      </c>
      <c r="F263" s="7">
        <f t="shared" si="25"/>
        <v>30870.315966929214</v>
      </c>
      <c r="G263" s="7">
        <f t="shared" si="26"/>
        <v>1058.6840330707855</v>
      </c>
      <c r="H263" s="7">
        <f t="shared" si="27"/>
        <v>1058.6840330707855</v>
      </c>
      <c r="I263" s="7">
        <f t="shared" si="28"/>
        <v>1120811.881879024</v>
      </c>
    </row>
    <row r="264" spans="1:9" x14ac:dyDescent="0.2">
      <c r="A264" s="4">
        <v>10</v>
      </c>
      <c r="B264">
        <v>262</v>
      </c>
      <c r="C264" s="4">
        <v>32439</v>
      </c>
      <c r="D264" s="7">
        <f t="shared" si="24"/>
        <v>32439</v>
      </c>
      <c r="E264" s="7">
        <f t="shared" si="29"/>
        <v>143.5259332126634</v>
      </c>
      <c r="F264" s="7">
        <f t="shared" si="25"/>
        <v>32076.584370236291</v>
      </c>
      <c r="G264" s="7">
        <f t="shared" si="26"/>
        <v>362.41562976370915</v>
      </c>
      <c r="H264" s="7">
        <f t="shared" si="27"/>
        <v>362.41562976370915</v>
      </c>
      <c r="I264" s="7">
        <f t="shared" si="28"/>
        <v>131345.0886970259</v>
      </c>
    </row>
    <row r="265" spans="1:9" x14ac:dyDescent="0.2">
      <c r="A265" s="4">
        <v>11</v>
      </c>
      <c r="B265">
        <v>263</v>
      </c>
      <c r="C265" s="4">
        <v>32546</v>
      </c>
      <c r="D265" s="7">
        <f t="shared" si="24"/>
        <v>32546</v>
      </c>
      <c r="E265" s="7">
        <f t="shared" si="29"/>
        <v>1088.1733398913971</v>
      </c>
      <c r="F265" s="7">
        <f t="shared" si="25"/>
        <v>32582.525933212662</v>
      </c>
      <c r="G265" s="7">
        <f t="shared" si="26"/>
        <v>-36.525933212662494</v>
      </c>
      <c r="H265" s="7">
        <f t="shared" si="27"/>
        <v>36.525933212662494</v>
      </c>
      <c r="I265" s="7">
        <f t="shared" si="28"/>
        <v>1334.1437970558811</v>
      </c>
    </row>
    <row r="266" spans="1:9" x14ac:dyDescent="0.2">
      <c r="A266" s="4">
        <v>12</v>
      </c>
      <c r="B266">
        <v>264</v>
      </c>
      <c r="C266" s="4">
        <v>42136</v>
      </c>
      <c r="D266" s="7">
        <f t="shared" si="24"/>
        <v>42136</v>
      </c>
      <c r="E266" s="7">
        <f t="shared" si="29"/>
        <v>-141.34399409774267</v>
      </c>
      <c r="F266" s="7">
        <f t="shared" si="25"/>
        <v>33634.1733398914</v>
      </c>
      <c r="G266" s="7">
        <f t="shared" si="26"/>
        <v>8501.8266601085998</v>
      </c>
      <c r="H266" s="7">
        <f t="shared" si="27"/>
        <v>8501.8266601085998</v>
      </c>
      <c r="I266" s="7">
        <f t="shared" si="28"/>
        <v>72281056.558533356</v>
      </c>
    </row>
    <row r="267" spans="1:9" x14ac:dyDescent="0.2">
      <c r="A267" s="4" t="s">
        <v>12</v>
      </c>
      <c r="B267">
        <v>265</v>
      </c>
      <c r="C267" s="4">
        <v>30929</v>
      </c>
      <c r="D267" s="7">
        <f t="shared" si="24"/>
        <v>30929</v>
      </c>
      <c r="E267" s="7">
        <f t="shared" si="29"/>
        <v>-87.609594687968411</v>
      </c>
      <c r="F267" s="7">
        <f t="shared" si="25"/>
        <v>41994.656005902259</v>
      </c>
      <c r="G267" s="7">
        <f t="shared" si="26"/>
        <v>-11065.656005902259</v>
      </c>
      <c r="H267" s="7">
        <f t="shared" si="27"/>
        <v>11065.656005902259</v>
      </c>
      <c r="I267" s="7">
        <f t="shared" si="28"/>
        <v>122448742.84096074</v>
      </c>
    </row>
    <row r="268" spans="1:9" x14ac:dyDescent="0.2">
      <c r="A268" s="4">
        <v>2</v>
      </c>
      <c r="B268">
        <v>266</v>
      </c>
      <c r="C268" s="4">
        <v>31325</v>
      </c>
      <c r="D268" s="7">
        <f t="shared" si="24"/>
        <v>31325</v>
      </c>
      <c r="E268" s="7">
        <f t="shared" si="29"/>
        <v>52.851364780828447</v>
      </c>
      <c r="F268" s="7">
        <f t="shared" si="25"/>
        <v>30841.390405312031</v>
      </c>
      <c r="G268" s="7">
        <f t="shared" si="26"/>
        <v>483.60959468796864</v>
      </c>
      <c r="H268" s="7">
        <f t="shared" si="27"/>
        <v>483.60959468796864</v>
      </c>
      <c r="I268" s="7">
        <f t="shared" si="28"/>
        <v>233878.2400742613</v>
      </c>
    </row>
    <row r="269" spans="1:9" x14ac:dyDescent="0.2">
      <c r="A269" s="4">
        <v>3</v>
      </c>
      <c r="B269">
        <v>267</v>
      </c>
      <c r="C269" s="4">
        <v>32642</v>
      </c>
      <c r="D269" s="7">
        <f t="shared" si="24"/>
        <v>32642</v>
      </c>
      <c r="E269" s="7">
        <f t="shared" si="29"/>
        <v>221.0662283027456</v>
      </c>
      <c r="F269" s="7">
        <f t="shared" si="25"/>
        <v>31377.851364780829</v>
      </c>
      <c r="G269" s="7">
        <f t="shared" si="26"/>
        <v>1264.1486352191714</v>
      </c>
      <c r="H269" s="7">
        <f t="shared" si="27"/>
        <v>1264.1486352191714</v>
      </c>
      <c r="I269" s="7">
        <f t="shared" si="28"/>
        <v>1598071.7719264936</v>
      </c>
    </row>
    <row r="270" spans="1:9" x14ac:dyDescent="0.2">
      <c r="A270" s="4">
        <v>4</v>
      </c>
      <c r="B270">
        <v>268</v>
      </c>
      <c r="C270" s="4">
        <v>34377</v>
      </c>
      <c r="D270" s="7">
        <f t="shared" si="24"/>
        <v>34377</v>
      </c>
      <c r="E270" s="7">
        <f t="shared" si="29"/>
        <v>199.25960547247107</v>
      </c>
      <c r="F270" s="7">
        <f t="shared" si="25"/>
        <v>32863.066228302749</v>
      </c>
      <c r="G270" s="7">
        <f t="shared" si="26"/>
        <v>1513.9337716972514</v>
      </c>
      <c r="H270" s="7">
        <f t="shared" si="27"/>
        <v>1513.9337716972514</v>
      </c>
      <c r="I270" s="7">
        <f t="shared" si="28"/>
        <v>2291995.465085465</v>
      </c>
    </row>
    <row r="271" spans="1:9" x14ac:dyDescent="0.2">
      <c r="A271" s="4">
        <v>5</v>
      </c>
      <c r="B271">
        <v>269</v>
      </c>
      <c r="C271" s="4">
        <v>34380</v>
      </c>
      <c r="D271" s="7">
        <f t="shared" si="24"/>
        <v>34380</v>
      </c>
      <c r="E271" s="7">
        <f t="shared" si="29"/>
        <v>280.83364492522395</v>
      </c>
      <c r="F271" s="7">
        <f t="shared" si="25"/>
        <v>34576.259605472471</v>
      </c>
      <c r="G271" s="7">
        <f t="shared" si="26"/>
        <v>-196.25960547247087</v>
      </c>
      <c r="H271" s="7">
        <f t="shared" si="27"/>
        <v>196.25960547247087</v>
      </c>
      <c r="I271" s="7">
        <f t="shared" si="28"/>
        <v>38517.832740209917</v>
      </c>
    </row>
    <row r="272" spans="1:9" x14ac:dyDescent="0.2">
      <c r="A272" s="4">
        <v>6</v>
      </c>
      <c r="B272">
        <v>270</v>
      </c>
      <c r="C272" s="4">
        <v>35395</v>
      </c>
      <c r="D272" s="7">
        <f t="shared" si="24"/>
        <v>35395</v>
      </c>
      <c r="E272" s="7">
        <f t="shared" si="29"/>
        <v>103.35028043270157</v>
      </c>
      <c r="F272" s="7">
        <f t="shared" si="25"/>
        <v>34660.833644925224</v>
      </c>
      <c r="G272" s="7">
        <f t="shared" si="26"/>
        <v>734.16635507477622</v>
      </c>
      <c r="H272" s="7">
        <f t="shared" si="27"/>
        <v>734.16635507477622</v>
      </c>
      <c r="I272" s="7">
        <f t="shared" si="28"/>
        <v>539000.23692378239</v>
      </c>
    </row>
    <row r="273" spans="1:9" x14ac:dyDescent="0.2">
      <c r="A273" s="4">
        <v>7</v>
      </c>
      <c r="B273">
        <v>271</v>
      </c>
      <c r="C273" s="4">
        <v>33901</v>
      </c>
      <c r="D273" s="7">
        <f t="shared" si="24"/>
        <v>33901</v>
      </c>
      <c r="E273" s="7">
        <f t="shared" si="29"/>
        <v>-79.48474761056859</v>
      </c>
      <c r="F273" s="7">
        <f t="shared" si="25"/>
        <v>35498.3502804327</v>
      </c>
      <c r="G273" s="7">
        <f t="shared" si="26"/>
        <v>-1597.3502804326999</v>
      </c>
      <c r="H273" s="7">
        <f t="shared" si="27"/>
        <v>1597.3502804326999</v>
      </c>
      <c r="I273" s="7">
        <f t="shared" si="28"/>
        <v>2551527.918398425</v>
      </c>
    </row>
    <row r="274" spans="1:9" x14ac:dyDescent="0.2">
      <c r="A274" s="4">
        <v>8</v>
      </c>
      <c r="B274">
        <v>272</v>
      </c>
      <c r="C274" s="4">
        <v>32176</v>
      </c>
      <c r="D274" s="7">
        <f t="shared" si="24"/>
        <v>32176</v>
      </c>
      <c r="E274" s="7">
        <f t="shared" si="29"/>
        <v>1.9637271504882676</v>
      </c>
      <c r="F274" s="7">
        <f t="shared" si="25"/>
        <v>33821.515252389428</v>
      </c>
      <c r="G274" s="7">
        <f t="shared" si="26"/>
        <v>-1645.5152523894285</v>
      </c>
      <c r="H274" s="7">
        <f t="shared" si="27"/>
        <v>1645.5152523894285</v>
      </c>
      <c r="I274" s="7">
        <f t="shared" si="28"/>
        <v>2707720.4458462447</v>
      </c>
    </row>
    <row r="275" spans="1:9" x14ac:dyDescent="0.2">
      <c r="A275" s="4">
        <v>9</v>
      </c>
      <c r="B275">
        <v>273</v>
      </c>
      <c r="C275" s="4">
        <v>32911</v>
      </c>
      <c r="D275" s="7">
        <f t="shared" si="24"/>
        <v>32911</v>
      </c>
      <c r="E275" s="7">
        <f t="shared" si="29"/>
        <v>46.367354435439445</v>
      </c>
      <c r="F275" s="7">
        <f t="shared" si="25"/>
        <v>32177.963727150487</v>
      </c>
      <c r="G275" s="7">
        <f t="shared" si="26"/>
        <v>733.0362728495129</v>
      </c>
      <c r="H275" s="7">
        <f t="shared" si="27"/>
        <v>733.0362728495129</v>
      </c>
      <c r="I275" s="7">
        <f t="shared" si="28"/>
        <v>537342.17731310555</v>
      </c>
    </row>
    <row r="276" spans="1:9" x14ac:dyDescent="0.2">
      <c r="A276" s="4">
        <v>10</v>
      </c>
      <c r="B276">
        <v>274</v>
      </c>
      <c r="C276" s="4">
        <v>33357</v>
      </c>
      <c r="D276" s="7">
        <f t="shared" si="24"/>
        <v>33357</v>
      </c>
      <c r="E276" s="7">
        <f t="shared" si="29"/>
        <v>40.730618991895504</v>
      </c>
      <c r="F276" s="7">
        <f t="shared" si="25"/>
        <v>32957.367354435439</v>
      </c>
      <c r="G276" s="7">
        <f t="shared" si="26"/>
        <v>399.63264556456124</v>
      </c>
      <c r="H276" s="7">
        <f t="shared" si="27"/>
        <v>399.63264556456124</v>
      </c>
      <c r="I276" s="7">
        <f t="shared" si="28"/>
        <v>159706.25140093022</v>
      </c>
    </row>
    <row r="277" spans="1:9" x14ac:dyDescent="0.2">
      <c r="A277" s="4">
        <v>11</v>
      </c>
      <c r="B277">
        <v>275</v>
      </c>
      <c r="C277" s="4">
        <v>33347</v>
      </c>
      <c r="D277" s="7">
        <f t="shared" si="24"/>
        <v>33347</v>
      </c>
      <c r="E277" s="7">
        <f t="shared" si="29"/>
        <v>1042.7575570927061</v>
      </c>
      <c r="F277" s="7">
        <f t="shared" si="25"/>
        <v>33397.730618991896</v>
      </c>
      <c r="G277" s="7">
        <f t="shared" si="26"/>
        <v>-50.730618991896336</v>
      </c>
      <c r="H277" s="7">
        <f t="shared" si="27"/>
        <v>50.730618991896336</v>
      </c>
      <c r="I277" s="7">
        <f t="shared" si="28"/>
        <v>2573.5957033009531</v>
      </c>
    </row>
    <row r="278" spans="1:9" x14ac:dyDescent="0.2">
      <c r="A278" s="4">
        <v>12</v>
      </c>
      <c r="B278">
        <v>276</v>
      </c>
      <c r="C278" s="4">
        <v>43408</v>
      </c>
      <c r="D278" s="7">
        <f t="shared" si="24"/>
        <v>43408</v>
      </c>
      <c r="E278" s="7">
        <f t="shared" si="29"/>
        <v>-136.31819861656447</v>
      </c>
      <c r="F278" s="7">
        <f t="shared" si="25"/>
        <v>34389.757557092707</v>
      </c>
      <c r="G278" s="7">
        <f t="shared" si="26"/>
        <v>9018.2424429072926</v>
      </c>
      <c r="H278" s="7">
        <f t="shared" si="27"/>
        <v>9018.2424429072926</v>
      </c>
      <c r="I278" s="7">
        <f t="shared" si="28"/>
        <v>81328696.759054497</v>
      </c>
    </row>
    <row r="279" spans="1:9" x14ac:dyDescent="0.2">
      <c r="A279" s="4" t="s">
        <v>11</v>
      </c>
      <c r="B279">
        <v>277</v>
      </c>
      <c r="C279" s="4">
        <v>32660</v>
      </c>
      <c r="D279" s="7">
        <f t="shared" si="24"/>
        <v>32660</v>
      </c>
      <c r="E279" s="7">
        <f t="shared" si="29"/>
        <v>-1.3863787549080229</v>
      </c>
      <c r="F279" s="7">
        <f t="shared" si="25"/>
        <v>43271.681801383435</v>
      </c>
      <c r="G279" s="7">
        <f t="shared" si="26"/>
        <v>-10611.681801383435</v>
      </c>
      <c r="H279" s="7">
        <f t="shared" si="27"/>
        <v>10611.681801383435</v>
      </c>
      <c r="I279" s="7">
        <f t="shared" si="28"/>
        <v>112607790.65381238</v>
      </c>
    </row>
    <row r="280" spans="1:9" x14ac:dyDescent="0.2">
      <c r="A280" s="4">
        <v>2</v>
      </c>
      <c r="B280">
        <v>278</v>
      </c>
      <c r="C280" s="4">
        <v>33873</v>
      </c>
      <c r="D280" s="7">
        <f t="shared" si="24"/>
        <v>33873</v>
      </c>
      <c r="E280" s="7">
        <f t="shared" si="29"/>
        <v>161.55225912058279</v>
      </c>
      <c r="F280" s="7">
        <f t="shared" si="25"/>
        <v>32658.613621245091</v>
      </c>
      <c r="G280" s="7">
        <f t="shared" si="26"/>
        <v>1214.3863787549089</v>
      </c>
      <c r="H280" s="7">
        <f t="shared" si="27"/>
        <v>1214.3863787549089</v>
      </c>
      <c r="I280" s="7">
        <f t="shared" si="28"/>
        <v>1474734.2769054612</v>
      </c>
    </row>
    <row r="281" spans="1:9" x14ac:dyDescent="0.2">
      <c r="A281" s="4">
        <v>3</v>
      </c>
      <c r="B281">
        <v>279</v>
      </c>
      <c r="C281" s="4">
        <v>35501</v>
      </c>
      <c r="D281" s="7">
        <f t="shared" si="24"/>
        <v>35501</v>
      </c>
      <c r="E281" s="7">
        <f t="shared" si="29"/>
        <v>244.9970332085245</v>
      </c>
      <c r="F281" s="7">
        <f t="shared" si="25"/>
        <v>34034.552259120581</v>
      </c>
      <c r="G281" s="7">
        <f t="shared" si="26"/>
        <v>1466.4477408794191</v>
      </c>
      <c r="H281" s="7">
        <f t="shared" si="27"/>
        <v>1466.4477408794191</v>
      </c>
      <c r="I281" s="7">
        <f t="shared" si="28"/>
        <v>2150468.9767303518</v>
      </c>
    </row>
    <row r="282" spans="1:9" x14ac:dyDescent="0.2">
      <c r="A282" s="4">
        <v>4</v>
      </c>
      <c r="B282">
        <v>280</v>
      </c>
      <c r="C282" s="4">
        <v>36497</v>
      </c>
      <c r="D282" s="7">
        <f t="shared" si="24"/>
        <v>36497</v>
      </c>
      <c r="E282" s="7">
        <f t="shared" si="29"/>
        <v>297.79732988767205</v>
      </c>
      <c r="F282" s="7">
        <f t="shared" si="25"/>
        <v>35745.997033208521</v>
      </c>
      <c r="G282" s="7">
        <f t="shared" si="26"/>
        <v>751.00296679147868</v>
      </c>
      <c r="H282" s="7">
        <f t="shared" si="27"/>
        <v>751.00296679147868</v>
      </c>
      <c r="I282" s="7">
        <f t="shared" si="28"/>
        <v>564005.45612960286</v>
      </c>
    </row>
    <row r="283" spans="1:9" x14ac:dyDescent="0.2">
      <c r="A283" s="4">
        <v>5</v>
      </c>
      <c r="B283">
        <v>281</v>
      </c>
      <c r="C283" s="4">
        <v>37270</v>
      </c>
      <c r="D283" s="7">
        <f t="shared" si="24"/>
        <v>37270</v>
      </c>
      <c r="E283" s="7">
        <f t="shared" si="29"/>
        <v>385.71759689890484</v>
      </c>
      <c r="F283" s="7">
        <f t="shared" si="25"/>
        <v>36794.797329887675</v>
      </c>
      <c r="G283" s="7">
        <f t="shared" si="26"/>
        <v>475.20267011232499</v>
      </c>
      <c r="H283" s="7">
        <f t="shared" si="27"/>
        <v>475.20267011232499</v>
      </c>
      <c r="I283" s="7">
        <f t="shared" si="28"/>
        <v>225817.57768188318</v>
      </c>
    </row>
    <row r="284" spans="1:9" x14ac:dyDescent="0.2">
      <c r="A284" s="4">
        <v>6</v>
      </c>
      <c r="B284">
        <v>282</v>
      </c>
      <c r="C284" s="4">
        <v>38447</v>
      </c>
      <c r="D284" s="7">
        <f t="shared" si="24"/>
        <v>38447</v>
      </c>
      <c r="E284" s="7">
        <f t="shared" si="29"/>
        <v>91.245837209014354</v>
      </c>
      <c r="F284" s="7">
        <f t="shared" si="25"/>
        <v>37655.717596898903</v>
      </c>
      <c r="G284" s="7">
        <f t="shared" si="26"/>
        <v>791.28240310109686</v>
      </c>
      <c r="H284" s="7">
        <f t="shared" si="27"/>
        <v>791.28240310109686</v>
      </c>
      <c r="I284" s="7">
        <f t="shared" si="28"/>
        <v>626127.84145744669</v>
      </c>
    </row>
    <row r="285" spans="1:9" x14ac:dyDescent="0.2">
      <c r="A285" s="4">
        <v>7</v>
      </c>
      <c r="B285">
        <v>283</v>
      </c>
      <c r="C285" s="4">
        <v>35888</v>
      </c>
      <c r="D285" s="7">
        <f t="shared" si="24"/>
        <v>35888</v>
      </c>
      <c r="E285" s="7">
        <f t="shared" si="29"/>
        <v>33.821253488112923</v>
      </c>
      <c r="F285" s="7">
        <f t="shared" si="25"/>
        <v>38538.245837209011</v>
      </c>
      <c r="G285" s="7">
        <f t="shared" si="26"/>
        <v>-2650.2458372090114</v>
      </c>
      <c r="H285" s="7">
        <f t="shared" si="27"/>
        <v>2650.2458372090114</v>
      </c>
      <c r="I285" s="7">
        <f t="shared" si="28"/>
        <v>7023802.9976436934</v>
      </c>
    </row>
    <row r="286" spans="1:9" x14ac:dyDescent="0.2">
      <c r="A286" s="4">
        <v>8</v>
      </c>
      <c r="B286">
        <v>284</v>
      </c>
      <c r="C286" s="4">
        <v>35405</v>
      </c>
      <c r="D286" s="7">
        <f t="shared" si="24"/>
        <v>35405</v>
      </c>
      <c r="E286" s="7">
        <f t="shared" si="29"/>
        <v>74.239128139301641</v>
      </c>
      <c r="F286" s="7">
        <f t="shared" si="25"/>
        <v>35921.82125348811</v>
      </c>
      <c r="G286" s="7">
        <f t="shared" si="26"/>
        <v>-516.82125348810951</v>
      </c>
      <c r="H286" s="7">
        <f t="shared" si="27"/>
        <v>516.82125348810951</v>
      </c>
      <c r="I286" s="7">
        <f t="shared" si="28"/>
        <v>267104.20805702073</v>
      </c>
    </row>
    <row r="287" spans="1:9" x14ac:dyDescent="0.2">
      <c r="A287" s="4">
        <v>9</v>
      </c>
      <c r="B287">
        <v>285</v>
      </c>
      <c r="C287" s="4">
        <v>35843</v>
      </c>
      <c r="D287" s="7">
        <f t="shared" si="24"/>
        <v>35843</v>
      </c>
      <c r="E287" s="7">
        <f t="shared" si="29"/>
        <v>57.415215325371484</v>
      </c>
      <c r="F287" s="7">
        <f t="shared" si="25"/>
        <v>35479.239128139299</v>
      </c>
      <c r="G287" s="7">
        <f t="shared" si="26"/>
        <v>363.76087186070072</v>
      </c>
      <c r="H287" s="7">
        <f t="shared" si="27"/>
        <v>363.76087186070072</v>
      </c>
      <c r="I287" s="7">
        <f t="shared" si="28"/>
        <v>132321.97189685714</v>
      </c>
    </row>
    <row r="288" spans="1:9" x14ac:dyDescent="0.2">
      <c r="A288" s="4">
        <v>10</v>
      </c>
      <c r="B288">
        <v>286</v>
      </c>
      <c r="C288" s="4">
        <v>35749</v>
      </c>
      <c r="D288" s="7">
        <f t="shared" si="24"/>
        <v>35749</v>
      </c>
      <c r="E288" s="7">
        <f t="shared" si="29"/>
        <v>96.273693792834337</v>
      </c>
      <c r="F288" s="7">
        <f t="shared" si="25"/>
        <v>35900.415215325374</v>
      </c>
      <c r="G288" s="7">
        <f t="shared" si="26"/>
        <v>-151.41521532537445</v>
      </c>
      <c r="H288" s="7">
        <f t="shared" si="27"/>
        <v>151.41521532537445</v>
      </c>
      <c r="I288" s="7">
        <f t="shared" si="28"/>
        <v>22926.567432029507</v>
      </c>
    </row>
    <row r="289" spans="1:9" x14ac:dyDescent="0.2">
      <c r="A289" s="4">
        <v>11</v>
      </c>
      <c r="B289">
        <v>287</v>
      </c>
      <c r="C289" s="4">
        <v>36195</v>
      </c>
      <c r="D289" s="7">
        <f t="shared" si="24"/>
        <v>36195</v>
      </c>
      <c r="E289" s="7">
        <f t="shared" si="29"/>
        <v>1222.546324413551</v>
      </c>
      <c r="F289" s="7">
        <f t="shared" si="25"/>
        <v>35845.273693792835</v>
      </c>
      <c r="G289" s="7">
        <f t="shared" si="26"/>
        <v>349.72630620716518</v>
      </c>
      <c r="H289" s="7">
        <f t="shared" si="27"/>
        <v>349.72630620716518</v>
      </c>
      <c r="I289" s="7">
        <f t="shared" si="28"/>
        <v>122308.48925330787</v>
      </c>
    </row>
    <row r="290" spans="1:9" x14ac:dyDescent="0.2">
      <c r="A290" s="4">
        <v>12</v>
      </c>
      <c r="B290">
        <v>288</v>
      </c>
      <c r="C290" s="4">
        <v>47554</v>
      </c>
      <c r="D290" s="7">
        <f t="shared" si="24"/>
        <v>47554</v>
      </c>
      <c r="E290" s="7">
        <f t="shared" si="29"/>
        <v>-212.9083080278042</v>
      </c>
      <c r="F290" s="7">
        <f t="shared" si="25"/>
        <v>37417.546324413554</v>
      </c>
      <c r="G290" s="7">
        <f t="shared" si="26"/>
        <v>10136.453675586446</v>
      </c>
      <c r="H290" s="7">
        <f t="shared" si="27"/>
        <v>10136.453675586446</v>
      </c>
      <c r="I290" s="7">
        <f t="shared" si="28"/>
        <v>102747693.11730999</v>
      </c>
    </row>
    <row r="291" spans="1:9" x14ac:dyDescent="0.2">
      <c r="A291" s="4" t="s">
        <v>10</v>
      </c>
      <c r="B291">
        <v>289</v>
      </c>
      <c r="C291" s="4">
        <v>34422</v>
      </c>
      <c r="D291" s="7">
        <f t="shared" si="24"/>
        <v>34422</v>
      </c>
      <c r="E291" s="7">
        <f t="shared" si="29"/>
        <v>-84.117477225023777</v>
      </c>
      <c r="F291" s="7">
        <f t="shared" si="25"/>
        <v>47341.091691972193</v>
      </c>
      <c r="G291" s="7">
        <f t="shared" si="26"/>
        <v>-12919.091691972193</v>
      </c>
      <c r="H291" s="7">
        <f t="shared" si="27"/>
        <v>12919.091691972193</v>
      </c>
      <c r="I291" s="7">
        <f t="shared" si="28"/>
        <v>166902930.14558494</v>
      </c>
    </row>
    <row r="292" spans="1:9" x14ac:dyDescent="0.2">
      <c r="A292" s="4">
        <v>2</v>
      </c>
      <c r="B292">
        <v>290</v>
      </c>
      <c r="C292" s="4">
        <v>35497</v>
      </c>
      <c r="D292" s="7">
        <f t="shared" si="24"/>
        <v>35497</v>
      </c>
      <c r="E292" s="7">
        <f t="shared" si="29"/>
        <v>164.49427049747862</v>
      </c>
      <c r="F292" s="7">
        <f t="shared" si="25"/>
        <v>34337.882522774977</v>
      </c>
      <c r="G292" s="7">
        <f t="shared" si="26"/>
        <v>1159.1174772250233</v>
      </c>
      <c r="H292" s="7">
        <f t="shared" si="27"/>
        <v>1159.1174772250233</v>
      </c>
      <c r="I292" s="7">
        <f t="shared" si="28"/>
        <v>1343553.3260085024</v>
      </c>
    </row>
    <row r="293" spans="1:9" x14ac:dyDescent="0.2">
      <c r="A293" s="4">
        <v>3</v>
      </c>
      <c r="B293">
        <v>291</v>
      </c>
      <c r="C293" s="4">
        <v>37899</v>
      </c>
      <c r="D293" s="7">
        <f t="shared" si="24"/>
        <v>37899</v>
      </c>
      <c r="E293" s="7">
        <f t="shared" si="29"/>
        <v>280.64484344773075</v>
      </c>
      <c r="F293" s="7">
        <f t="shared" si="25"/>
        <v>35661.494270497482</v>
      </c>
      <c r="G293" s="7">
        <f t="shared" si="26"/>
        <v>2237.5057295025181</v>
      </c>
      <c r="H293" s="7">
        <f t="shared" si="27"/>
        <v>2237.5057295025181</v>
      </c>
      <c r="I293" s="7">
        <f t="shared" si="28"/>
        <v>5006431.8895565961</v>
      </c>
    </row>
    <row r="294" spans="1:9" x14ac:dyDescent="0.2">
      <c r="A294" s="4">
        <v>4</v>
      </c>
      <c r="B294">
        <v>292</v>
      </c>
      <c r="C294" s="4">
        <v>39225</v>
      </c>
      <c r="D294" s="7">
        <f t="shared" si="24"/>
        <v>39225</v>
      </c>
      <c r="E294" s="7">
        <f t="shared" si="29"/>
        <v>297.98035910295766</v>
      </c>
      <c r="F294" s="7">
        <f t="shared" si="25"/>
        <v>38179.644843447728</v>
      </c>
      <c r="G294" s="7">
        <f t="shared" si="26"/>
        <v>1045.3551565522721</v>
      </c>
      <c r="H294" s="7">
        <f t="shared" si="27"/>
        <v>1045.3551565522721</v>
      </c>
      <c r="I294" s="7">
        <f t="shared" si="28"/>
        <v>1092767.4033304253</v>
      </c>
    </row>
    <row r="295" spans="1:9" x14ac:dyDescent="0.2">
      <c r="A295" s="4">
        <v>5</v>
      </c>
      <c r="B295">
        <v>293</v>
      </c>
      <c r="C295" s="4">
        <v>39679</v>
      </c>
      <c r="D295" s="7">
        <f t="shared" si="24"/>
        <v>39679</v>
      </c>
      <c r="E295" s="7">
        <f t="shared" si="29"/>
        <v>445.6823231926619</v>
      </c>
      <c r="F295" s="7">
        <f t="shared" si="25"/>
        <v>39522.980359102956</v>
      </c>
      <c r="G295" s="7">
        <f t="shared" si="26"/>
        <v>156.01964089704416</v>
      </c>
      <c r="H295" s="7">
        <f t="shared" si="27"/>
        <v>156.01964089704416</v>
      </c>
      <c r="I295" s="7">
        <f t="shared" si="28"/>
        <v>24342.128345642614</v>
      </c>
    </row>
    <row r="296" spans="1:9" x14ac:dyDescent="0.2">
      <c r="A296" s="4">
        <v>6</v>
      </c>
      <c r="B296">
        <v>294</v>
      </c>
      <c r="C296" s="4">
        <v>41454</v>
      </c>
      <c r="D296" s="7">
        <f t="shared" si="24"/>
        <v>41454</v>
      </c>
      <c r="E296" s="7">
        <f t="shared" si="29"/>
        <v>63.014090873395673</v>
      </c>
      <c r="F296" s="7">
        <f t="shared" si="25"/>
        <v>40124.682323192661</v>
      </c>
      <c r="G296" s="7">
        <f t="shared" si="26"/>
        <v>1329.317676807339</v>
      </c>
      <c r="H296" s="7">
        <f t="shared" si="27"/>
        <v>1329.317676807339</v>
      </c>
      <c r="I296" s="7">
        <f t="shared" si="28"/>
        <v>1767085.485872461</v>
      </c>
    </row>
    <row r="297" spans="1:9" x14ac:dyDescent="0.2">
      <c r="A297" s="4">
        <v>7</v>
      </c>
      <c r="B297">
        <v>295</v>
      </c>
      <c r="C297" s="4">
        <v>38073</v>
      </c>
      <c r="D297" s="7">
        <f t="shared" ref="D297:D349" si="30">C297</f>
        <v>38073</v>
      </c>
      <c r="E297" s="7">
        <f t="shared" si="29"/>
        <v>-40.687318213943897</v>
      </c>
      <c r="F297" s="7">
        <f t="shared" ref="F297:F349" si="31">D296+E296</f>
        <v>41517.014090873396</v>
      </c>
      <c r="G297" s="7">
        <f t="shared" ref="G297:G349" si="32">C297-F297</f>
        <v>-3444.0140908733956</v>
      </c>
      <c r="H297" s="7">
        <f t="shared" ref="H297:H349" si="33">ABS(C297-F297)</f>
        <v>3444.0140908733956</v>
      </c>
      <c r="I297" s="7">
        <f t="shared" ref="I297:I349" si="34">(C297-F297)^2</f>
        <v>11861233.058134502</v>
      </c>
    </row>
    <row r="298" spans="1:9" x14ac:dyDescent="0.2">
      <c r="A298" s="4">
        <v>8</v>
      </c>
      <c r="B298">
        <v>296</v>
      </c>
      <c r="C298" s="4">
        <v>37099</v>
      </c>
      <c r="D298" s="7">
        <f t="shared" si="30"/>
        <v>37099</v>
      </c>
      <c r="E298" s="7">
        <f t="shared" si="29"/>
        <v>58.181413607450502</v>
      </c>
      <c r="F298" s="7">
        <f t="shared" si="31"/>
        <v>38032.312681786054</v>
      </c>
      <c r="G298" s="7">
        <f t="shared" si="32"/>
        <v>-933.31268178605387</v>
      </c>
      <c r="H298" s="7">
        <f t="shared" si="33"/>
        <v>933.31268178605387</v>
      </c>
      <c r="I298" s="7">
        <f t="shared" si="34"/>
        <v>871072.5619826758</v>
      </c>
    </row>
    <row r="299" spans="1:9" x14ac:dyDescent="0.2">
      <c r="A299" s="4">
        <v>9</v>
      </c>
      <c r="B299">
        <v>297</v>
      </c>
      <c r="C299" s="4">
        <v>38047</v>
      </c>
      <c r="D299" s="7">
        <f t="shared" si="30"/>
        <v>38047</v>
      </c>
      <c r="E299" s="7">
        <f t="shared" si="29"/>
        <v>80.963272246705458</v>
      </c>
      <c r="F299" s="7">
        <f t="shared" si="31"/>
        <v>37157.181413607454</v>
      </c>
      <c r="G299" s="7">
        <f t="shared" si="32"/>
        <v>889.81858639254642</v>
      </c>
      <c r="H299" s="7">
        <f t="shared" si="33"/>
        <v>889.81858639254642</v>
      </c>
      <c r="I299" s="7">
        <f t="shared" si="34"/>
        <v>791777.11668962962</v>
      </c>
    </row>
    <row r="300" spans="1:9" x14ac:dyDescent="0.2">
      <c r="A300" s="4">
        <v>10</v>
      </c>
      <c r="B300">
        <v>298</v>
      </c>
      <c r="C300" s="4">
        <v>38333</v>
      </c>
      <c r="D300" s="7">
        <f t="shared" si="30"/>
        <v>38333</v>
      </c>
      <c r="E300" s="7">
        <f t="shared" si="29"/>
        <v>124.36694502203491</v>
      </c>
      <c r="F300" s="7">
        <f t="shared" si="31"/>
        <v>38127.963272246707</v>
      </c>
      <c r="G300" s="7">
        <f t="shared" si="32"/>
        <v>205.03672775329323</v>
      </c>
      <c r="H300" s="7">
        <f t="shared" si="33"/>
        <v>205.03672775329323</v>
      </c>
      <c r="I300" s="7">
        <f t="shared" si="34"/>
        <v>42040.059727778091</v>
      </c>
    </row>
    <row r="301" spans="1:9" x14ac:dyDescent="0.2">
      <c r="A301" s="4">
        <v>11</v>
      </c>
      <c r="B301">
        <v>299</v>
      </c>
      <c r="C301" s="4">
        <v>38848</v>
      </c>
      <c r="D301" s="7">
        <f t="shared" si="30"/>
        <v>38848</v>
      </c>
      <c r="E301" s="7">
        <f t="shared" si="29"/>
        <v>1346.8302505198315</v>
      </c>
      <c r="F301" s="7">
        <f t="shared" si="31"/>
        <v>38457.366945022033</v>
      </c>
      <c r="G301" s="7">
        <f t="shared" si="32"/>
        <v>390.63305497796682</v>
      </c>
      <c r="H301" s="7">
        <f t="shared" si="33"/>
        <v>390.63305497796682</v>
      </c>
      <c r="I301" s="7">
        <f t="shared" si="34"/>
        <v>152594.18364141925</v>
      </c>
    </row>
    <row r="302" spans="1:9" x14ac:dyDescent="0.2">
      <c r="A302" s="4">
        <v>12</v>
      </c>
      <c r="B302">
        <v>300</v>
      </c>
      <c r="C302" s="4">
        <v>51197</v>
      </c>
      <c r="D302" s="7">
        <f t="shared" si="30"/>
        <v>51197</v>
      </c>
      <c r="E302" s="7">
        <f t="shared" si="29"/>
        <v>-5.8527745321516704</v>
      </c>
      <c r="F302" s="7">
        <f t="shared" si="31"/>
        <v>40194.83025051983</v>
      </c>
      <c r="G302" s="7">
        <f t="shared" si="32"/>
        <v>11002.16974948017</v>
      </c>
      <c r="H302" s="7">
        <f t="shared" si="33"/>
        <v>11002.16974948017</v>
      </c>
      <c r="I302" s="7">
        <f t="shared" si="34"/>
        <v>121047739.19637655</v>
      </c>
    </row>
    <row r="303" spans="1:9" x14ac:dyDescent="0.2">
      <c r="A303" s="4" t="s">
        <v>9</v>
      </c>
      <c r="B303">
        <v>301</v>
      </c>
      <c r="C303" s="4">
        <v>39017</v>
      </c>
      <c r="D303" s="7">
        <f t="shared" si="30"/>
        <v>39017</v>
      </c>
      <c r="E303" s="7">
        <f t="shared" si="29"/>
        <v>137.33250292106348</v>
      </c>
      <c r="F303" s="7">
        <f t="shared" si="31"/>
        <v>51191.147225467852</v>
      </c>
      <c r="G303" s="7">
        <f t="shared" si="32"/>
        <v>-12174.147225467852</v>
      </c>
      <c r="H303" s="7">
        <f t="shared" si="33"/>
        <v>12174.147225467852</v>
      </c>
      <c r="I303" s="7">
        <f t="shared" si="34"/>
        <v>148209860.66736659</v>
      </c>
    </row>
    <row r="304" spans="1:9" x14ac:dyDescent="0.2">
      <c r="A304" s="4">
        <v>2</v>
      </c>
      <c r="B304">
        <v>302</v>
      </c>
      <c r="C304" s="4">
        <v>40443</v>
      </c>
      <c r="D304" s="7">
        <f t="shared" si="30"/>
        <v>40443</v>
      </c>
      <c r="E304" s="7">
        <f t="shared" si="29"/>
        <v>315.69925262895714</v>
      </c>
      <c r="F304" s="7">
        <f t="shared" si="31"/>
        <v>39154.332502921061</v>
      </c>
      <c r="G304" s="7">
        <f t="shared" si="32"/>
        <v>1288.667497078939</v>
      </c>
      <c r="H304" s="7">
        <f t="shared" si="33"/>
        <v>1288.667497078939</v>
      </c>
      <c r="I304" s="7">
        <f t="shared" si="34"/>
        <v>1660663.9180276974</v>
      </c>
    </row>
    <row r="305" spans="1:9" x14ac:dyDescent="0.2">
      <c r="A305" s="4">
        <v>3</v>
      </c>
      <c r="B305">
        <v>303</v>
      </c>
      <c r="C305" s="4">
        <v>42364</v>
      </c>
      <c r="D305" s="7">
        <f t="shared" si="30"/>
        <v>42364</v>
      </c>
      <c r="E305" s="7">
        <f t="shared" si="29"/>
        <v>385.82932736606142</v>
      </c>
      <c r="F305" s="7">
        <f t="shared" si="31"/>
        <v>40758.699252628954</v>
      </c>
      <c r="G305" s="7">
        <f t="shared" si="32"/>
        <v>1605.3007473710459</v>
      </c>
      <c r="H305" s="7">
        <f t="shared" si="33"/>
        <v>1605.3007473710459</v>
      </c>
      <c r="I305" s="7">
        <f t="shared" si="34"/>
        <v>2576990.4895100384</v>
      </c>
    </row>
    <row r="306" spans="1:9" x14ac:dyDescent="0.2">
      <c r="A306" s="4">
        <v>4</v>
      </c>
      <c r="B306">
        <v>304</v>
      </c>
      <c r="C306" s="4">
        <v>43381</v>
      </c>
      <c r="D306" s="7">
        <f t="shared" si="30"/>
        <v>43381</v>
      </c>
      <c r="E306" s="7">
        <f t="shared" si="29"/>
        <v>416.74639462945527</v>
      </c>
      <c r="F306" s="7">
        <f t="shared" si="31"/>
        <v>42749.82932736606</v>
      </c>
      <c r="G306" s="7">
        <f t="shared" si="32"/>
        <v>631.17067263393983</v>
      </c>
      <c r="H306" s="7">
        <f t="shared" si="33"/>
        <v>631.17067263393983</v>
      </c>
      <c r="I306" s="7">
        <f t="shared" si="34"/>
        <v>398376.41799318005</v>
      </c>
    </row>
    <row r="307" spans="1:9" x14ac:dyDescent="0.2">
      <c r="A307" s="4">
        <v>5</v>
      </c>
      <c r="B307">
        <v>305</v>
      </c>
      <c r="C307" s="4">
        <v>44076</v>
      </c>
      <c r="D307" s="7">
        <f t="shared" si="30"/>
        <v>44076</v>
      </c>
      <c r="E307" s="7">
        <f t="shared" si="29"/>
        <v>552.27175516650982</v>
      </c>
      <c r="F307" s="7">
        <f t="shared" si="31"/>
        <v>43797.746394629452</v>
      </c>
      <c r="G307" s="7">
        <f t="shared" si="32"/>
        <v>278.25360537054803</v>
      </c>
      <c r="H307" s="7">
        <f t="shared" si="33"/>
        <v>278.25360537054803</v>
      </c>
      <c r="I307" s="7">
        <f t="shared" si="34"/>
        <v>77425.06890170867</v>
      </c>
    </row>
    <row r="308" spans="1:9" x14ac:dyDescent="0.2">
      <c r="A308" s="4">
        <v>6</v>
      </c>
      <c r="B308">
        <v>306</v>
      </c>
      <c r="C308" s="4">
        <v>45848</v>
      </c>
      <c r="D308" s="7">
        <f t="shared" si="30"/>
        <v>45848</v>
      </c>
      <c r="E308" s="7">
        <f t="shared" si="29"/>
        <v>153.54457964985886</v>
      </c>
      <c r="F308" s="7">
        <f t="shared" si="31"/>
        <v>44628.271755166512</v>
      </c>
      <c r="G308" s="7">
        <f t="shared" si="32"/>
        <v>1219.7282448334881</v>
      </c>
      <c r="H308" s="7">
        <f t="shared" si="33"/>
        <v>1219.7282448334881</v>
      </c>
      <c r="I308" s="7">
        <f t="shared" si="34"/>
        <v>1487736.9912445815</v>
      </c>
    </row>
    <row r="309" spans="1:9" x14ac:dyDescent="0.2">
      <c r="A309" s="4">
        <v>7</v>
      </c>
      <c r="B309">
        <v>307</v>
      </c>
      <c r="C309" s="4">
        <v>42413</v>
      </c>
      <c r="D309" s="7">
        <f t="shared" si="30"/>
        <v>42413</v>
      </c>
      <c r="E309" s="7">
        <f t="shared" si="29"/>
        <v>33.290121684872986</v>
      </c>
      <c r="F309" s="7">
        <f t="shared" si="31"/>
        <v>46001.544579649861</v>
      </c>
      <c r="G309" s="7">
        <f t="shared" si="32"/>
        <v>-3588.5445796498607</v>
      </c>
      <c r="H309" s="7">
        <f t="shared" si="33"/>
        <v>3588.5445796498607</v>
      </c>
      <c r="I309" s="7">
        <f t="shared" si="34"/>
        <v>12877652.200134395</v>
      </c>
    </row>
    <row r="310" spans="1:9" x14ac:dyDescent="0.2">
      <c r="A310" s="4">
        <v>8</v>
      </c>
      <c r="B310">
        <v>308</v>
      </c>
      <c r="C310" s="4">
        <v>41364</v>
      </c>
      <c r="D310" s="7">
        <f t="shared" si="30"/>
        <v>41364</v>
      </c>
      <c r="E310" s="7">
        <f t="shared" si="29"/>
        <v>70.96110951638569</v>
      </c>
      <c r="F310" s="7">
        <f t="shared" si="31"/>
        <v>42446.29012168487</v>
      </c>
      <c r="G310" s="7">
        <f t="shared" si="32"/>
        <v>-1082.2901216848695</v>
      </c>
      <c r="H310" s="7">
        <f t="shared" si="33"/>
        <v>1082.2901216848695</v>
      </c>
      <c r="I310" s="7">
        <f t="shared" si="34"/>
        <v>1171351.9074966498</v>
      </c>
    </row>
    <row r="311" spans="1:9" x14ac:dyDescent="0.2">
      <c r="A311" s="4">
        <v>9</v>
      </c>
      <c r="B311">
        <v>309</v>
      </c>
      <c r="C311" s="4">
        <v>41774</v>
      </c>
      <c r="D311" s="7">
        <f t="shared" si="30"/>
        <v>41774</v>
      </c>
      <c r="E311" s="7">
        <f t="shared" si="29"/>
        <v>119.66499856474712</v>
      </c>
      <c r="F311" s="7">
        <f t="shared" si="31"/>
        <v>41434.961109516385</v>
      </c>
      <c r="G311" s="7">
        <f t="shared" si="32"/>
        <v>339.03889048361452</v>
      </c>
      <c r="H311" s="7">
        <f t="shared" si="33"/>
        <v>339.03889048361452</v>
      </c>
      <c r="I311" s="7">
        <f t="shared" si="34"/>
        <v>114947.36926036036</v>
      </c>
    </row>
    <row r="312" spans="1:9" x14ac:dyDescent="0.2">
      <c r="A312" s="4">
        <v>10</v>
      </c>
      <c r="B312">
        <v>310</v>
      </c>
      <c r="C312" s="4">
        <v>42332</v>
      </c>
      <c r="D312" s="7">
        <f t="shared" si="30"/>
        <v>42332</v>
      </c>
      <c r="E312" s="7">
        <f t="shared" si="29"/>
        <v>133.99849870827242</v>
      </c>
      <c r="F312" s="7">
        <f t="shared" si="31"/>
        <v>41893.664998564745</v>
      </c>
      <c r="G312" s="7">
        <f t="shared" si="32"/>
        <v>438.33500143525453</v>
      </c>
      <c r="H312" s="7">
        <f t="shared" si="33"/>
        <v>438.33500143525453</v>
      </c>
      <c r="I312" s="7">
        <f t="shared" si="34"/>
        <v>192137.57348324457</v>
      </c>
    </row>
    <row r="313" spans="1:9" x14ac:dyDescent="0.2">
      <c r="A313" s="4">
        <v>11</v>
      </c>
      <c r="B313">
        <v>311</v>
      </c>
      <c r="C313" s="4">
        <v>42595</v>
      </c>
      <c r="D313" s="7">
        <f t="shared" si="30"/>
        <v>42595</v>
      </c>
      <c r="E313" s="7">
        <f t="shared" si="29"/>
        <v>1417.9986488374452</v>
      </c>
      <c r="F313" s="7">
        <f t="shared" si="31"/>
        <v>42465.998498708272</v>
      </c>
      <c r="G313" s="7">
        <f t="shared" si="32"/>
        <v>129.00150129172835</v>
      </c>
      <c r="H313" s="7">
        <f t="shared" si="33"/>
        <v>129.00150129172835</v>
      </c>
      <c r="I313" s="7">
        <f t="shared" si="34"/>
        <v>16641.38733551979</v>
      </c>
    </row>
    <row r="314" spans="1:9" x14ac:dyDescent="0.2">
      <c r="A314" s="4">
        <v>12</v>
      </c>
      <c r="B314">
        <v>312</v>
      </c>
      <c r="C314" s="4">
        <v>55569</v>
      </c>
      <c r="D314" s="7">
        <f t="shared" si="30"/>
        <v>55569</v>
      </c>
      <c r="E314" s="7">
        <f t="shared" si="29"/>
        <v>-54.401216046299396</v>
      </c>
      <c r="F314" s="7">
        <f t="shared" si="31"/>
        <v>44012.998648837442</v>
      </c>
      <c r="G314" s="7">
        <f t="shared" si="32"/>
        <v>11556.001351162558</v>
      </c>
      <c r="H314" s="7">
        <f t="shared" si="33"/>
        <v>11556.001351162558</v>
      </c>
      <c r="I314" s="7">
        <f t="shared" si="34"/>
        <v>133541167.22807087</v>
      </c>
    </row>
    <row r="315" spans="1:9" x14ac:dyDescent="0.2">
      <c r="A315" s="4" t="s">
        <v>8</v>
      </c>
      <c r="B315">
        <v>313</v>
      </c>
      <c r="C315" s="4">
        <v>42263</v>
      </c>
      <c r="D315" s="7">
        <f t="shared" si="30"/>
        <v>42263</v>
      </c>
      <c r="E315" s="7">
        <f t="shared" si="29"/>
        <v>30.938905558330546</v>
      </c>
      <c r="F315" s="7">
        <f t="shared" si="31"/>
        <v>55514.598783953697</v>
      </c>
      <c r="G315" s="7">
        <f t="shared" si="32"/>
        <v>-13251.598783953697</v>
      </c>
      <c r="H315" s="7">
        <f t="shared" si="33"/>
        <v>13251.598783953697</v>
      </c>
      <c r="I315" s="7">
        <f t="shared" si="34"/>
        <v>175604870.33088312</v>
      </c>
    </row>
    <row r="316" spans="1:9" x14ac:dyDescent="0.2">
      <c r="A316" s="4">
        <v>2</v>
      </c>
      <c r="B316">
        <v>314</v>
      </c>
      <c r="C316" s="4">
        <v>43062</v>
      </c>
      <c r="D316" s="7">
        <f t="shared" si="30"/>
        <v>43062</v>
      </c>
      <c r="E316" s="7">
        <f t="shared" si="29"/>
        <v>354.04501500249756</v>
      </c>
      <c r="F316" s="7">
        <f t="shared" si="31"/>
        <v>42293.938905558331</v>
      </c>
      <c r="G316" s="7">
        <f t="shared" si="32"/>
        <v>768.06109444166941</v>
      </c>
      <c r="H316" s="7">
        <f t="shared" si="33"/>
        <v>768.06109444166941</v>
      </c>
      <c r="I316" s="7">
        <f t="shared" si="34"/>
        <v>589917.84479493496</v>
      </c>
    </row>
    <row r="317" spans="1:9" x14ac:dyDescent="0.2">
      <c r="A317" s="4">
        <v>3</v>
      </c>
      <c r="B317">
        <v>315</v>
      </c>
      <c r="C317" s="4">
        <v>46324</v>
      </c>
      <c r="D317" s="7">
        <f t="shared" si="30"/>
        <v>46324</v>
      </c>
      <c r="E317" s="7">
        <f t="shared" si="29"/>
        <v>489.24051350224784</v>
      </c>
      <c r="F317" s="7">
        <f t="shared" si="31"/>
        <v>43416.045015002499</v>
      </c>
      <c r="G317" s="7">
        <f t="shared" si="32"/>
        <v>2907.954984997501</v>
      </c>
      <c r="H317" s="7">
        <f t="shared" si="33"/>
        <v>2907.954984997501</v>
      </c>
      <c r="I317" s="7">
        <f t="shared" si="34"/>
        <v>8456202.194771817</v>
      </c>
    </row>
    <row r="318" spans="1:9" x14ac:dyDescent="0.2">
      <c r="A318" s="4">
        <v>4</v>
      </c>
      <c r="B318">
        <v>316</v>
      </c>
      <c r="C318" s="4">
        <v>48030</v>
      </c>
      <c r="D318" s="7">
        <f t="shared" si="30"/>
        <v>48030</v>
      </c>
      <c r="E318" s="7">
        <f t="shared" si="29"/>
        <v>429.91646215202309</v>
      </c>
      <c r="F318" s="7">
        <f t="shared" si="31"/>
        <v>46813.240513502249</v>
      </c>
      <c r="G318" s="7">
        <f t="shared" si="32"/>
        <v>1216.7594864977509</v>
      </c>
      <c r="H318" s="7">
        <f t="shared" si="33"/>
        <v>1216.7594864977509</v>
      </c>
      <c r="I318" s="7">
        <f t="shared" si="34"/>
        <v>1480503.6479822705</v>
      </c>
    </row>
    <row r="319" spans="1:9" x14ac:dyDescent="0.2">
      <c r="A319" s="4">
        <v>5</v>
      </c>
      <c r="B319">
        <v>317</v>
      </c>
      <c r="C319" s="4">
        <v>47926</v>
      </c>
      <c r="D319" s="7">
        <f t="shared" si="30"/>
        <v>47926</v>
      </c>
      <c r="E319" s="7">
        <f t="shared" si="29"/>
        <v>529.12481593682082</v>
      </c>
      <c r="F319" s="7">
        <f t="shared" si="31"/>
        <v>48459.916462152025</v>
      </c>
      <c r="G319" s="7">
        <f t="shared" si="32"/>
        <v>-533.91646215202491</v>
      </c>
      <c r="H319" s="7">
        <f t="shared" si="33"/>
        <v>533.91646215202491</v>
      </c>
      <c r="I319" s="7">
        <f t="shared" si="34"/>
        <v>285066.78855693463</v>
      </c>
    </row>
    <row r="320" spans="1:9" x14ac:dyDescent="0.2">
      <c r="A320" s="4">
        <v>6</v>
      </c>
      <c r="B320">
        <v>318</v>
      </c>
      <c r="C320" s="4">
        <v>49348</v>
      </c>
      <c r="D320" s="7">
        <f t="shared" si="30"/>
        <v>49348</v>
      </c>
      <c r="E320" s="7">
        <f t="shared" si="29"/>
        <v>192.31233434313873</v>
      </c>
      <c r="F320" s="7">
        <f t="shared" si="31"/>
        <v>48455.124815936819</v>
      </c>
      <c r="G320" s="7">
        <f t="shared" si="32"/>
        <v>892.87518406318122</v>
      </c>
      <c r="H320" s="7">
        <f t="shared" si="33"/>
        <v>892.87518406318122</v>
      </c>
      <c r="I320" s="7">
        <f t="shared" si="34"/>
        <v>797226.09431585972</v>
      </c>
    </row>
    <row r="321" spans="1:9" x14ac:dyDescent="0.2">
      <c r="A321" s="4">
        <v>7</v>
      </c>
      <c r="B321">
        <v>319</v>
      </c>
      <c r="C321" s="4">
        <v>46509</v>
      </c>
      <c r="D321" s="7">
        <f t="shared" si="30"/>
        <v>46509</v>
      </c>
      <c r="E321" s="7">
        <f t="shared" si="29"/>
        <v>18.28110090882484</v>
      </c>
      <c r="F321" s="7">
        <f t="shared" si="31"/>
        <v>49540.312334343136</v>
      </c>
      <c r="G321" s="7">
        <f t="shared" si="32"/>
        <v>-3031.3123343431362</v>
      </c>
      <c r="H321" s="7">
        <f t="shared" si="33"/>
        <v>3031.3123343431362</v>
      </c>
      <c r="I321" s="7">
        <f t="shared" si="34"/>
        <v>9188854.4683408327</v>
      </c>
    </row>
    <row r="322" spans="1:9" x14ac:dyDescent="0.2">
      <c r="A322" s="4">
        <v>8</v>
      </c>
      <c r="B322">
        <v>320</v>
      </c>
      <c r="C322" s="4">
        <v>44961</v>
      </c>
      <c r="D322" s="7">
        <f t="shared" si="30"/>
        <v>44961</v>
      </c>
      <c r="E322" s="7">
        <f t="shared" si="29"/>
        <v>74.45299081794235</v>
      </c>
      <c r="F322" s="7">
        <f t="shared" si="31"/>
        <v>46527.281100908825</v>
      </c>
      <c r="G322" s="7">
        <f t="shared" si="32"/>
        <v>-1566.2811009088255</v>
      </c>
      <c r="H322" s="7">
        <f t="shared" si="33"/>
        <v>1566.2811009088255</v>
      </c>
      <c r="I322" s="7">
        <f t="shared" si="34"/>
        <v>2453236.4870641623</v>
      </c>
    </row>
    <row r="323" spans="1:9" x14ac:dyDescent="0.2">
      <c r="A323" s="4">
        <v>9</v>
      </c>
      <c r="B323">
        <v>321</v>
      </c>
      <c r="C323" s="4">
        <v>45541</v>
      </c>
      <c r="D323" s="7">
        <f t="shared" si="30"/>
        <v>45541</v>
      </c>
      <c r="E323" s="7">
        <f t="shared" si="29"/>
        <v>167.80769173614812</v>
      </c>
      <c r="F323" s="7">
        <f t="shared" si="31"/>
        <v>45035.452990817939</v>
      </c>
      <c r="G323" s="7">
        <f t="shared" si="32"/>
        <v>505.54700918206072</v>
      </c>
      <c r="H323" s="7">
        <f t="shared" si="33"/>
        <v>505.54700918206072</v>
      </c>
      <c r="I323" s="7">
        <f t="shared" si="34"/>
        <v>255577.77849292659</v>
      </c>
    </row>
    <row r="324" spans="1:9" x14ac:dyDescent="0.2">
      <c r="A324" s="4">
        <v>10</v>
      </c>
      <c r="B324">
        <v>322</v>
      </c>
      <c r="C324" s="4">
        <v>46549</v>
      </c>
      <c r="D324" s="7">
        <f t="shared" si="30"/>
        <v>46549</v>
      </c>
      <c r="E324" s="7">
        <f t="shared" si="29"/>
        <v>124.62692256253331</v>
      </c>
      <c r="F324" s="7">
        <f t="shared" si="31"/>
        <v>45708.807691736147</v>
      </c>
      <c r="G324" s="7">
        <f t="shared" si="32"/>
        <v>840.19230826385319</v>
      </c>
      <c r="H324" s="7">
        <f t="shared" si="33"/>
        <v>840.19230826385319</v>
      </c>
      <c r="I324" s="7">
        <f t="shared" si="34"/>
        <v>705923.11486574169</v>
      </c>
    </row>
    <row r="325" spans="1:9" x14ac:dyDescent="0.2">
      <c r="A325" s="4">
        <v>11</v>
      </c>
      <c r="B325">
        <v>323</v>
      </c>
      <c r="C325" s="4">
        <v>46285</v>
      </c>
      <c r="D325" s="7">
        <f t="shared" si="30"/>
        <v>46285</v>
      </c>
      <c r="E325" s="7">
        <f t="shared" ref="E325:E349" si="35">$L$3*(C326-C325)+(1-$L$3)*E324</f>
        <v>1707.56423030628</v>
      </c>
      <c r="F325" s="7">
        <f t="shared" si="31"/>
        <v>46673.626922562536</v>
      </c>
      <c r="G325" s="7">
        <f t="shared" si="32"/>
        <v>-388.62692256253649</v>
      </c>
      <c r="H325" s="7">
        <f t="shared" si="33"/>
        <v>388.62692256253649</v>
      </c>
      <c r="I325" s="7">
        <f t="shared" si="34"/>
        <v>151030.88494042773</v>
      </c>
    </row>
    <row r="326" spans="1:9" x14ac:dyDescent="0.2">
      <c r="A326" s="4">
        <v>12</v>
      </c>
      <c r="B326">
        <v>324</v>
      </c>
      <c r="C326" s="4">
        <v>62239</v>
      </c>
      <c r="D326" s="7">
        <f t="shared" si="30"/>
        <v>62239</v>
      </c>
      <c r="E326" s="7">
        <f t="shared" si="35"/>
        <v>-19.692192724347933</v>
      </c>
      <c r="F326" s="7">
        <f t="shared" si="31"/>
        <v>47992.564230306278</v>
      </c>
      <c r="G326" s="7">
        <f t="shared" si="32"/>
        <v>14246.435769693722</v>
      </c>
      <c r="H326" s="7">
        <f t="shared" si="33"/>
        <v>14246.435769693722</v>
      </c>
      <c r="I326" s="7">
        <f t="shared" si="34"/>
        <v>202960932.14000875</v>
      </c>
    </row>
    <row r="327" spans="1:9" x14ac:dyDescent="0.2">
      <c r="A327" s="4" t="s">
        <v>7</v>
      </c>
      <c r="B327">
        <v>325</v>
      </c>
      <c r="C327" s="4">
        <v>46674</v>
      </c>
      <c r="D327" s="7">
        <f t="shared" si="30"/>
        <v>46674</v>
      </c>
      <c r="E327" s="7">
        <f t="shared" si="35"/>
        <v>40.577026548086863</v>
      </c>
      <c r="F327" s="7">
        <f t="shared" si="31"/>
        <v>62219.307807275654</v>
      </c>
      <c r="G327" s="7">
        <f t="shared" si="32"/>
        <v>-15545.307807275654</v>
      </c>
      <c r="H327" s="7">
        <f t="shared" si="33"/>
        <v>15545.307807275654</v>
      </c>
      <c r="I327" s="7">
        <f t="shared" si="34"/>
        <v>241656594.82294542</v>
      </c>
    </row>
    <row r="328" spans="1:9" x14ac:dyDescent="0.2">
      <c r="A328" s="4">
        <v>2</v>
      </c>
      <c r="B328">
        <v>326</v>
      </c>
      <c r="C328" s="4">
        <v>47257</v>
      </c>
      <c r="D328" s="7">
        <f t="shared" si="30"/>
        <v>47257</v>
      </c>
      <c r="E328" s="7">
        <f t="shared" si="35"/>
        <v>405.61932389327819</v>
      </c>
      <c r="F328" s="7">
        <f t="shared" si="31"/>
        <v>46714.57702654809</v>
      </c>
      <c r="G328" s="7">
        <f t="shared" si="32"/>
        <v>542.42297345191037</v>
      </c>
      <c r="H328" s="7">
        <f t="shared" si="33"/>
        <v>542.42297345191037</v>
      </c>
      <c r="I328" s="7">
        <f t="shared" si="34"/>
        <v>294222.68212841183</v>
      </c>
    </row>
    <row r="329" spans="1:9" x14ac:dyDescent="0.2">
      <c r="A329" s="4">
        <v>3</v>
      </c>
      <c r="B329">
        <v>327</v>
      </c>
      <c r="C329" s="4">
        <v>50948</v>
      </c>
      <c r="D329" s="7">
        <f t="shared" si="30"/>
        <v>50948</v>
      </c>
      <c r="E329" s="7">
        <f t="shared" si="35"/>
        <v>200.85739150395037</v>
      </c>
      <c r="F329" s="7">
        <f t="shared" si="31"/>
        <v>47662.619323893276</v>
      </c>
      <c r="G329" s="7">
        <f t="shared" si="32"/>
        <v>3285.3806761067244</v>
      </c>
      <c r="H329" s="7">
        <f t="shared" si="33"/>
        <v>3285.3806761067244</v>
      </c>
      <c r="I329" s="7">
        <f t="shared" si="34"/>
        <v>10793726.186935477</v>
      </c>
    </row>
    <row r="330" spans="1:9" x14ac:dyDescent="0.2">
      <c r="A330" s="4">
        <v>4</v>
      </c>
      <c r="B330">
        <v>328</v>
      </c>
      <c r="C330" s="4">
        <v>49306</v>
      </c>
      <c r="D330" s="7">
        <f t="shared" si="30"/>
        <v>49306</v>
      </c>
      <c r="E330" s="7">
        <f t="shared" si="35"/>
        <v>324.87165235355531</v>
      </c>
      <c r="F330" s="7">
        <f t="shared" si="31"/>
        <v>51148.857391503952</v>
      </c>
      <c r="G330" s="7">
        <f t="shared" si="32"/>
        <v>-1842.8573915039524</v>
      </c>
      <c r="H330" s="7">
        <f t="shared" si="33"/>
        <v>1842.8573915039524</v>
      </c>
      <c r="I330" s="7">
        <f t="shared" si="34"/>
        <v>3396123.3654207517</v>
      </c>
    </row>
    <row r="331" spans="1:9" x14ac:dyDescent="0.2">
      <c r="A331" s="4">
        <v>5</v>
      </c>
      <c r="B331">
        <v>329</v>
      </c>
      <c r="C331" s="4">
        <v>50747</v>
      </c>
      <c r="D331" s="7">
        <f t="shared" si="30"/>
        <v>50747</v>
      </c>
      <c r="E331" s="7">
        <f t="shared" si="35"/>
        <v>429.98448711819981</v>
      </c>
      <c r="F331" s="7">
        <f t="shared" si="31"/>
        <v>49630.871652353555</v>
      </c>
      <c r="G331" s="7">
        <f t="shared" si="32"/>
        <v>1116.128347646445</v>
      </c>
      <c r="H331" s="7">
        <f t="shared" si="33"/>
        <v>1116.128347646445</v>
      </c>
      <c r="I331" s="7">
        <f t="shared" si="34"/>
        <v>1245742.4884199838</v>
      </c>
    </row>
    <row r="332" spans="1:9" x14ac:dyDescent="0.2">
      <c r="A332" s="4">
        <v>6</v>
      </c>
      <c r="B332">
        <v>330</v>
      </c>
      <c r="C332" s="4">
        <v>52123</v>
      </c>
      <c r="D332" s="7">
        <f t="shared" si="30"/>
        <v>52123</v>
      </c>
      <c r="E332" s="7">
        <f t="shared" si="35"/>
        <v>189.18603840637985</v>
      </c>
      <c r="F332" s="7">
        <f t="shared" si="31"/>
        <v>51176.984487118199</v>
      </c>
      <c r="G332" s="7">
        <f t="shared" si="32"/>
        <v>946.01551288180053</v>
      </c>
      <c r="H332" s="7">
        <f t="shared" si="33"/>
        <v>946.01551288180053</v>
      </c>
      <c r="I332" s="7">
        <f t="shared" si="34"/>
        <v>894945.35061301605</v>
      </c>
    </row>
    <row r="333" spans="1:9" x14ac:dyDescent="0.2">
      <c r="A333" s="4">
        <v>7</v>
      </c>
      <c r="B333">
        <v>331</v>
      </c>
      <c r="C333" s="4">
        <v>50145</v>
      </c>
      <c r="D333" s="7">
        <f t="shared" si="30"/>
        <v>50145</v>
      </c>
      <c r="E333" s="7">
        <f t="shared" si="35"/>
        <v>-79.332565434258157</v>
      </c>
      <c r="F333" s="7">
        <f t="shared" si="31"/>
        <v>52312.186038406377</v>
      </c>
      <c r="G333" s="7">
        <f t="shared" si="32"/>
        <v>-2167.1860384063766</v>
      </c>
      <c r="H333" s="7">
        <f t="shared" si="33"/>
        <v>2167.1860384063766</v>
      </c>
      <c r="I333" s="7">
        <f t="shared" si="34"/>
        <v>4696695.3250635248</v>
      </c>
    </row>
    <row r="334" spans="1:9" x14ac:dyDescent="0.2">
      <c r="A334" s="4">
        <v>8</v>
      </c>
      <c r="B334">
        <v>332</v>
      </c>
      <c r="C334" s="4">
        <v>47649</v>
      </c>
      <c r="D334" s="7">
        <f t="shared" si="30"/>
        <v>47649</v>
      </c>
      <c r="E334" s="7">
        <f t="shared" si="35"/>
        <v>89.600691109167656</v>
      </c>
      <c r="F334" s="7">
        <f t="shared" si="31"/>
        <v>50065.667434565745</v>
      </c>
      <c r="G334" s="7">
        <f t="shared" si="32"/>
        <v>-2416.6674345657448</v>
      </c>
      <c r="H334" s="7">
        <f t="shared" si="33"/>
        <v>2416.6674345657448</v>
      </c>
      <c r="I334" s="7">
        <f t="shared" si="34"/>
        <v>5840281.4892905783</v>
      </c>
    </row>
    <row r="335" spans="1:9" x14ac:dyDescent="0.2">
      <c r="A335" s="4">
        <v>9</v>
      </c>
      <c r="B335">
        <v>333</v>
      </c>
      <c r="C335" s="4">
        <v>49259</v>
      </c>
      <c r="D335" s="7">
        <f t="shared" si="30"/>
        <v>49259</v>
      </c>
      <c r="E335" s="7">
        <f t="shared" si="35"/>
        <v>108.64062199825089</v>
      </c>
      <c r="F335" s="7">
        <f t="shared" si="31"/>
        <v>47738.600691109168</v>
      </c>
      <c r="G335" s="7">
        <f t="shared" si="32"/>
        <v>1520.3993088908319</v>
      </c>
      <c r="H335" s="7">
        <f t="shared" si="33"/>
        <v>1520.3993088908319</v>
      </c>
      <c r="I335" s="7">
        <f t="shared" si="34"/>
        <v>2311614.0584757193</v>
      </c>
    </row>
    <row r="336" spans="1:9" x14ac:dyDescent="0.2">
      <c r="A336" s="4">
        <v>10</v>
      </c>
      <c r="B336">
        <v>334</v>
      </c>
      <c r="C336" s="4">
        <v>49539</v>
      </c>
      <c r="D336" s="7">
        <f t="shared" si="30"/>
        <v>49539</v>
      </c>
      <c r="E336" s="7">
        <f t="shared" si="35"/>
        <v>71.276559798425808</v>
      </c>
      <c r="F336" s="7">
        <f t="shared" si="31"/>
        <v>49367.640621998253</v>
      </c>
      <c r="G336" s="7">
        <f t="shared" si="32"/>
        <v>171.35937800174725</v>
      </c>
      <c r="H336" s="7">
        <f t="shared" si="33"/>
        <v>171.35937800174725</v>
      </c>
      <c r="I336" s="7">
        <f t="shared" si="34"/>
        <v>29364.036429145697</v>
      </c>
    </row>
    <row r="337" spans="1:10" x14ac:dyDescent="0.2">
      <c r="A337" s="4">
        <v>11</v>
      </c>
      <c r="B337">
        <v>335</v>
      </c>
      <c r="C337" s="4">
        <v>49274</v>
      </c>
      <c r="D337" s="7">
        <f t="shared" si="30"/>
        <v>49274</v>
      </c>
      <c r="E337" s="7">
        <f t="shared" si="35"/>
        <v>2064.5489038185833</v>
      </c>
      <c r="F337" s="7">
        <f t="shared" si="31"/>
        <v>49610.276559798425</v>
      </c>
      <c r="G337" s="7">
        <f t="shared" si="32"/>
        <v>-336.2765597984253</v>
      </c>
      <c r="H337" s="7">
        <f t="shared" si="33"/>
        <v>336.2765597984253</v>
      </c>
      <c r="I337" s="7">
        <f t="shared" si="34"/>
        <v>113081.9246698639</v>
      </c>
    </row>
    <row r="338" spans="1:10" x14ac:dyDescent="0.2">
      <c r="A338" s="4">
        <v>12</v>
      </c>
      <c r="B338">
        <v>336</v>
      </c>
      <c r="C338" s="4">
        <v>69278</v>
      </c>
      <c r="D338" s="7">
        <f t="shared" si="30"/>
        <v>69278</v>
      </c>
      <c r="E338" s="7">
        <f t="shared" si="35"/>
        <v>-118.10598656327511</v>
      </c>
      <c r="F338" s="7">
        <f t="shared" si="31"/>
        <v>51338.548903818584</v>
      </c>
      <c r="G338" s="7">
        <f t="shared" si="32"/>
        <v>17939.451096181416</v>
      </c>
      <c r="H338" s="7">
        <f t="shared" si="33"/>
        <v>17939.451096181416</v>
      </c>
      <c r="I338" s="7">
        <f t="shared" si="34"/>
        <v>321823905.63228458</v>
      </c>
    </row>
    <row r="339" spans="1:10" x14ac:dyDescent="0.2">
      <c r="A339" s="4" t="s">
        <v>6</v>
      </c>
      <c r="B339">
        <v>337</v>
      </c>
      <c r="C339" s="4">
        <v>49516</v>
      </c>
      <c r="D339" s="7">
        <f t="shared" si="30"/>
        <v>49516</v>
      </c>
      <c r="E339" s="7">
        <f t="shared" si="35"/>
        <v>65.004612093052415</v>
      </c>
      <c r="F339" s="7">
        <f t="shared" si="31"/>
        <v>69159.894013436729</v>
      </c>
      <c r="G339" s="7">
        <f t="shared" si="32"/>
        <v>-19643.894013436729</v>
      </c>
      <c r="H339" s="7">
        <f t="shared" si="33"/>
        <v>19643.894013436729</v>
      </c>
      <c r="I339" s="7">
        <f t="shared" si="34"/>
        <v>385882572.0111354</v>
      </c>
    </row>
    <row r="340" spans="1:10" x14ac:dyDescent="0.2">
      <c r="A340" s="4">
        <v>2</v>
      </c>
      <c r="B340">
        <v>338</v>
      </c>
      <c r="C340" s="4">
        <v>51229</v>
      </c>
      <c r="D340" s="7">
        <f t="shared" si="30"/>
        <v>51229</v>
      </c>
      <c r="E340" s="7">
        <f t="shared" si="35"/>
        <v>456.40415088374721</v>
      </c>
      <c r="F340" s="7">
        <f t="shared" si="31"/>
        <v>49581.004612093049</v>
      </c>
      <c r="G340" s="7">
        <f t="shared" si="32"/>
        <v>1647.9953879069508</v>
      </c>
      <c r="H340" s="7">
        <f t="shared" si="33"/>
        <v>1647.9953879069508</v>
      </c>
      <c r="I340" s="7">
        <f t="shared" si="34"/>
        <v>2715888.7985625812</v>
      </c>
    </row>
    <row r="341" spans="1:10" x14ac:dyDescent="0.2">
      <c r="A341" s="4">
        <v>3</v>
      </c>
      <c r="B341">
        <v>339</v>
      </c>
      <c r="C341" s="4">
        <v>55208</v>
      </c>
      <c r="D341" s="7">
        <f t="shared" si="30"/>
        <v>55208</v>
      </c>
      <c r="E341" s="7">
        <f t="shared" si="35"/>
        <v>551.36373579537246</v>
      </c>
      <c r="F341" s="7">
        <f t="shared" si="31"/>
        <v>51685.404150883747</v>
      </c>
      <c r="G341" s="7">
        <f t="shared" si="32"/>
        <v>3522.5958491162528</v>
      </c>
      <c r="H341" s="7">
        <f t="shared" si="33"/>
        <v>3522.5958491162528</v>
      </c>
      <c r="I341" s="7">
        <f t="shared" si="34"/>
        <v>12408681.516211053</v>
      </c>
    </row>
    <row r="342" spans="1:10" x14ac:dyDescent="0.2">
      <c r="A342" s="4">
        <v>4</v>
      </c>
      <c r="B342">
        <v>340</v>
      </c>
      <c r="C342" s="4">
        <v>56614</v>
      </c>
      <c r="D342" s="7">
        <f t="shared" si="30"/>
        <v>56614</v>
      </c>
      <c r="E342" s="7">
        <f t="shared" si="35"/>
        <v>451.92736221583522</v>
      </c>
      <c r="F342" s="7">
        <f t="shared" si="31"/>
        <v>55759.36373579537</v>
      </c>
      <c r="G342" s="7">
        <f t="shared" si="32"/>
        <v>854.6362642046297</v>
      </c>
      <c r="H342" s="7">
        <f t="shared" si="33"/>
        <v>854.6362642046297</v>
      </c>
      <c r="I342" s="7">
        <f t="shared" si="34"/>
        <v>730403.14409364562</v>
      </c>
    </row>
    <row r="343" spans="1:10" x14ac:dyDescent="0.2">
      <c r="A343" s="4">
        <v>5</v>
      </c>
      <c r="B343">
        <v>341</v>
      </c>
      <c r="C343" s="4">
        <v>56171</v>
      </c>
      <c r="D343" s="7">
        <f t="shared" si="30"/>
        <v>56171</v>
      </c>
      <c r="E343" s="7">
        <f t="shared" si="35"/>
        <v>667.83462599425172</v>
      </c>
      <c r="F343" s="7">
        <f t="shared" si="31"/>
        <v>57065.927362215836</v>
      </c>
      <c r="G343" s="7">
        <f t="shared" si="32"/>
        <v>-894.92736221583618</v>
      </c>
      <c r="H343" s="7">
        <f t="shared" si="33"/>
        <v>894.92736221583618</v>
      </c>
      <c r="I343" s="7">
        <f t="shared" si="34"/>
        <v>800894.98364259442</v>
      </c>
    </row>
    <row r="344" spans="1:10" x14ac:dyDescent="0.2">
      <c r="A344" s="4">
        <v>6</v>
      </c>
      <c r="B344">
        <v>342</v>
      </c>
      <c r="C344" s="4">
        <v>58782</v>
      </c>
      <c r="D344" s="7">
        <f t="shared" si="30"/>
        <v>58782</v>
      </c>
      <c r="E344" s="7">
        <f t="shared" si="35"/>
        <v>239.85116339482647</v>
      </c>
      <c r="F344" s="7">
        <f t="shared" si="31"/>
        <v>56838.834625994248</v>
      </c>
      <c r="G344" s="7">
        <f t="shared" si="32"/>
        <v>1943.1653740057518</v>
      </c>
      <c r="H344" s="7">
        <f t="shared" si="33"/>
        <v>1943.1653740057518</v>
      </c>
      <c r="I344" s="7">
        <f t="shared" si="34"/>
        <v>3775891.6707349131</v>
      </c>
    </row>
    <row r="345" spans="1:10" x14ac:dyDescent="0.2">
      <c r="A345" s="4">
        <v>7</v>
      </c>
      <c r="B345">
        <v>343</v>
      </c>
      <c r="C345" s="4">
        <v>55170</v>
      </c>
      <c r="D345" s="7">
        <f t="shared" si="30"/>
        <v>55170</v>
      </c>
      <c r="E345" s="7">
        <f t="shared" si="35"/>
        <v>-65.633952944656158</v>
      </c>
      <c r="F345" s="7">
        <f t="shared" si="31"/>
        <v>59021.851163394829</v>
      </c>
      <c r="G345" s="7">
        <f t="shared" si="32"/>
        <v>-3851.8511633948292</v>
      </c>
      <c r="H345" s="7">
        <f t="shared" si="33"/>
        <v>3851.8511633948292</v>
      </c>
      <c r="I345" s="7">
        <f t="shared" si="34"/>
        <v>14836757.384946099</v>
      </c>
    </row>
    <row r="346" spans="1:10" x14ac:dyDescent="0.2">
      <c r="A346" s="4">
        <v>8</v>
      </c>
      <c r="B346">
        <v>344</v>
      </c>
      <c r="C346" s="4">
        <v>52355</v>
      </c>
      <c r="D346" s="7">
        <f t="shared" si="30"/>
        <v>52355</v>
      </c>
      <c r="E346" s="7">
        <f t="shared" si="35"/>
        <v>174.12944234980947</v>
      </c>
      <c r="F346" s="7">
        <f t="shared" si="31"/>
        <v>55104.366047055344</v>
      </c>
      <c r="G346" s="7">
        <f t="shared" si="32"/>
        <v>-2749.3660470553441</v>
      </c>
      <c r="H346" s="7">
        <f t="shared" si="33"/>
        <v>2749.3660470553441</v>
      </c>
      <c r="I346" s="7">
        <f t="shared" si="34"/>
        <v>7559013.6607007282</v>
      </c>
    </row>
    <row r="347" spans="1:10" x14ac:dyDescent="0.2">
      <c r="A347" s="4">
        <v>9</v>
      </c>
      <c r="B347">
        <v>345</v>
      </c>
      <c r="C347" s="4">
        <v>54687</v>
      </c>
      <c r="D347" s="7">
        <f t="shared" si="30"/>
        <v>54687</v>
      </c>
      <c r="E347" s="7">
        <f t="shared" si="35"/>
        <v>152.9164981148285</v>
      </c>
      <c r="F347" s="7">
        <f t="shared" si="31"/>
        <v>52529.129442349811</v>
      </c>
      <c r="G347" s="7">
        <f t="shared" si="32"/>
        <v>2157.8705576501889</v>
      </c>
      <c r="H347" s="7">
        <f t="shared" si="33"/>
        <v>2157.8705576501889</v>
      </c>
      <c r="I347" s="7">
        <f t="shared" si="34"/>
        <v>4656405.3435735367</v>
      </c>
    </row>
    <row r="348" spans="1:10" x14ac:dyDescent="0.2">
      <c r="A348" s="4">
        <v>10</v>
      </c>
      <c r="B348">
        <v>346</v>
      </c>
      <c r="C348" s="4">
        <v>54649</v>
      </c>
      <c r="D348" s="7">
        <f t="shared" si="30"/>
        <v>54649</v>
      </c>
      <c r="E348" s="7">
        <f t="shared" si="35"/>
        <v>236.62484830334566</v>
      </c>
      <c r="F348" s="7">
        <f t="shared" si="31"/>
        <v>54839.916498114828</v>
      </c>
      <c r="G348" s="7">
        <f t="shared" si="32"/>
        <v>-190.91649811482785</v>
      </c>
      <c r="H348" s="7">
        <f t="shared" si="33"/>
        <v>190.91649811482785</v>
      </c>
      <c r="I348" s="7">
        <f t="shared" si="34"/>
        <v>36449.109252429065</v>
      </c>
    </row>
    <row r="349" spans="1:10" x14ac:dyDescent="0.2">
      <c r="A349" s="4">
        <v>11</v>
      </c>
      <c r="B349">
        <v>347</v>
      </c>
      <c r="C349" s="4">
        <v>55639</v>
      </c>
      <c r="D349" s="7">
        <f t="shared" si="30"/>
        <v>55639</v>
      </c>
      <c r="E349" s="7">
        <f t="shared" si="35"/>
        <v>-5350.9376365269891</v>
      </c>
      <c r="F349" s="7">
        <f t="shared" si="31"/>
        <v>54885.624848303349</v>
      </c>
      <c r="G349" s="7">
        <f t="shared" si="32"/>
        <v>753.3751516966513</v>
      </c>
      <c r="H349" s="7">
        <f t="shared" si="33"/>
        <v>753.3751516966513</v>
      </c>
      <c r="I349" s="7">
        <f t="shared" si="34"/>
        <v>567574.11919395241</v>
      </c>
    </row>
    <row r="350" spans="1:10" x14ac:dyDescent="0.2">
      <c r="B350">
        <v>348</v>
      </c>
      <c r="F350">
        <f>$D$349+(B349-$B$348)*$E$349</f>
        <v>50288.062363473015</v>
      </c>
      <c r="J350">
        <f>F350</f>
        <v>50288.062363473015</v>
      </c>
    </row>
    <row r="351" spans="1:10" x14ac:dyDescent="0.2">
      <c r="B351">
        <v>349</v>
      </c>
      <c r="F351">
        <f>$D$349+(B350-$B$348)*$E$349</f>
        <v>44937.124726946022</v>
      </c>
      <c r="J351">
        <f t="shared" ref="J351:J353" si="36">F351</f>
        <v>44937.124726946022</v>
      </c>
    </row>
    <row r="352" spans="1:10" x14ac:dyDescent="0.2">
      <c r="B352">
        <v>350</v>
      </c>
      <c r="F352">
        <f>$D$349+(B351-$B$348)*$E$349</f>
        <v>39586.187090419029</v>
      </c>
      <c r="J352">
        <f t="shared" si="36"/>
        <v>39586.187090419029</v>
      </c>
    </row>
    <row r="353" spans="2:10" x14ac:dyDescent="0.2">
      <c r="B353">
        <v>351</v>
      </c>
      <c r="F353">
        <f>$D$349+(B352-$B$348)*$E$349</f>
        <v>34235.249453892044</v>
      </c>
      <c r="J353">
        <f t="shared" si="36"/>
        <v>34235.249453892044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9EF1-31AD-6049-8847-6198341706EF}">
  <dimension ref="A1:U349"/>
  <sheetViews>
    <sheetView topLeftCell="N1" zoomScale="75" zoomScaleNormal="75" workbookViewId="0">
      <selection activeCell="AB33" sqref="AB33"/>
    </sheetView>
  </sheetViews>
  <sheetFormatPr baseColWidth="10" defaultRowHeight="16" x14ac:dyDescent="0.2"/>
  <sheetData>
    <row r="1" spans="1:21" x14ac:dyDescent="0.2">
      <c r="A1" s="6" t="s">
        <v>38</v>
      </c>
      <c r="B1" s="6" t="s">
        <v>37</v>
      </c>
    </row>
    <row r="2" spans="1:21" ht="85" x14ac:dyDescent="0.2">
      <c r="A2" s="5"/>
      <c r="B2" s="5" t="s">
        <v>35</v>
      </c>
      <c r="C2" s="10" t="s">
        <v>56</v>
      </c>
      <c r="D2" s="10" t="s">
        <v>57</v>
      </c>
      <c r="E2" s="10" t="s">
        <v>58</v>
      </c>
      <c r="F2" s="10" t="s">
        <v>59</v>
      </c>
      <c r="G2" s="10" t="s">
        <v>60</v>
      </c>
      <c r="H2" s="9" t="s">
        <v>61</v>
      </c>
      <c r="I2" s="9" t="s">
        <v>62</v>
      </c>
      <c r="J2" s="9" t="s">
        <v>63</v>
      </c>
      <c r="K2" s="10" t="s">
        <v>64</v>
      </c>
      <c r="L2" s="8"/>
      <c r="M2" s="10" t="s">
        <v>59</v>
      </c>
      <c r="N2" s="10" t="s">
        <v>60</v>
      </c>
      <c r="O2" s="9" t="s">
        <v>65</v>
      </c>
      <c r="P2" s="10" t="s">
        <v>66</v>
      </c>
      <c r="Q2" s="8"/>
      <c r="R2" s="19" t="s">
        <v>67</v>
      </c>
      <c r="U2" s="20" t="s">
        <v>68</v>
      </c>
    </row>
    <row r="3" spans="1:21" x14ac:dyDescent="0.2">
      <c r="A3" s="4" t="s">
        <v>34</v>
      </c>
      <c r="B3" s="4">
        <v>15.3</v>
      </c>
      <c r="U3" s="7">
        <v>-3</v>
      </c>
    </row>
    <row r="4" spans="1:21" x14ac:dyDescent="0.2">
      <c r="A4" s="4">
        <v>2</v>
      </c>
      <c r="B4" s="4">
        <v>19.100000000000001</v>
      </c>
      <c r="U4" s="7">
        <v>12</v>
      </c>
    </row>
    <row r="5" spans="1:21" x14ac:dyDescent="0.2">
      <c r="A5" s="4">
        <v>3</v>
      </c>
      <c r="B5" s="4">
        <v>23.6</v>
      </c>
      <c r="C5">
        <f>(B3/2+SUM(B3:B7)+B7/2)/4</f>
        <v>38.125</v>
      </c>
      <c r="D5">
        <f t="shared" ref="D5:D15" si="0">B5-C5</f>
        <v>-14.524999999999999</v>
      </c>
      <c r="E5">
        <f>D5*D5</f>
        <v>210.97562499999995</v>
      </c>
      <c r="U5" s="7">
        <v>17</v>
      </c>
    </row>
    <row r="6" spans="1:21" x14ac:dyDescent="0.2">
      <c r="A6" s="4">
        <v>4</v>
      </c>
      <c r="B6" s="4">
        <v>30.6</v>
      </c>
      <c r="C6">
        <f t="shared" ref="C6:C15" si="1">(B4/2+SUM(B4:B8)+B8/2)/4</f>
        <v>47.862500000000004</v>
      </c>
      <c r="D6">
        <f>B6-C6</f>
        <v>-17.262500000000003</v>
      </c>
      <c r="E6">
        <f t="shared" ref="E6:E15" si="2">D6*D6</f>
        <v>297.99390625000012</v>
      </c>
      <c r="U6" s="7">
        <v>12</v>
      </c>
    </row>
    <row r="7" spans="1:21" x14ac:dyDescent="0.2">
      <c r="A7" s="4">
        <v>5</v>
      </c>
      <c r="B7" s="4">
        <v>37.5</v>
      </c>
      <c r="C7">
        <f t="shared" si="1"/>
        <v>58.725000000000001</v>
      </c>
      <c r="D7">
        <f t="shared" si="0"/>
        <v>-21.225000000000001</v>
      </c>
      <c r="E7">
        <f t="shared" si="2"/>
        <v>450.50062500000007</v>
      </c>
      <c r="F7">
        <f>SQRT((SUM(E7:E10)-((SUM(D7:D10))^2)/4)/3)</f>
        <v>7.4403845946742981</v>
      </c>
      <c r="G7">
        <f>D7/F7</f>
        <v>-2.8526751177879297</v>
      </c>
      <c r="H7">
        <f>SUM(G7,G11,G15,G19,G23,G27,G31,G35,G39,G43,G47,G51,G55,G59,G63,G67,G71,G75,G79,G83,G87,G91,G95,G99,G103,G107,G111)/27</f>
        <v>-8.748916201757833</v>
      </c>
      <c r="I7">
        <f>B7-$H$7*F7</f>
        <v>102.59530132765535</v>
      </c>
      <c r="J7">
        <f>(5*I7+2*I8-I9)/6</f>
        <v>103.69303810106557</v>
      </c>
      <c r="K7">
        <f>B7-J7</f>
        <v>-66.193038101065568</v>
      </c>
      <c r="L7">
        <f>K7*K7</f>
        <v>4381.5182930491183</v>
      </c>
      <c r="M7">
        <f>SQRT((SUM(L7:L10)-((SUM(K7:K10))^2)/4)/3)</f>
        <v>5.154607331998057</v>
      </c>
      <c r="N7">
        <f>K7/M7</f>
        <v>-12.841528721336658</v>
      </c>
      <c r="O7">
        <f>SUM(N7,N11,N15,N19,N23,N27,N31,N35,N39,N43,N47,N51,N55,N59,N63,N67,N71,N75,N79,N83,N87,N91,N95,N99,N103,N107,N111)/27</f>
        <v>-6.058907934548821</v>
      </c>
      <c r="P7">
        <f>K7-$O$7*M7</f>
        <v>-34.961746837739014</v>
      </c>
      <c r="Q7">
        <f>P7*P7</f>
        <v>1222.3237419461539</v>
      </c>
      <c r="R7">
        <f>SUMPRODUCT(L7:L10,P7:P10)/SUM(Q7:Q10)</f>
        <v>-122.70765187936681</v>
      </c>
      <c r="U7" s="14">
        <v>-3</v>
      </c>
    </row>
    <row r="8" spans="1:21" x14ac:dyDescent="0.2">
      <c r="A8" s="4">
        <v>6</v>
      </c>
      <c r="B8" s="4">
        <v>47.4</v>
      </c>
      <c r="C8">
        <f t="shared" si="1"/>
        <v>71.225000000000009</v>
      </c>
      <c r="D8">
        <f t="shared" si="0"/>
        <v>-23.82500000000001</v>
      </c>
      <c r="E8">
        <f t="shared" si="2"/>
        <v>567.63062500000046</v>
      </c>
      <c r="G8">
        <f>D8/F7</f>
        <v>-3.2021194196135432</v>
      </c>
      <c r="H8">
        <f>SUM(G8,G12,G16,G20,G24,G28,G32,G36,G40,G44,G48,G52,G56,G60,G64,G68,G72,G76,G80,G84,G88,G92,G96,G100,G104,G108,G112)/27</f>
        <v>-9.0844796266861252</v>
      </c>
      <c r="I8">
        <f>B8-$H$8*F7</f>
        <v>114.99202226502797</v>
      </c>
      <c r="J8">
        <f>(5*I8+2*I9-I10)/6</f>
        <v>114.12136774855175</v>
      </c>
      <c r="K8">
        <f t="shared" ref="K8:K15" si="3">B8-J8</f>
        <v>-66.721367748551756</v>
      </c>
      <c r="L8">
        <f t="shared" ref="L8:L15" si="4">K8*K8</f>
        <v>4451.7409142374827</v>
      </c>
      <c r="N8">
        <f>K8/M7</f>
        <v>-12.944025306131099</v>
      </c>
      <c r="O8">
        <f t="shared" ref="O8:O9" si="5">SUM(N8,N12,N16,N20,N24,N28,N32,N36,N40,N44,N48,N52,N56,N60,N64,N68,N72,N76,N80,N84,N88,N92,N96,N100,N104,N108,N112)/27</f>
        <v>-5.7221006844336397</v>
      </c>
      <c r="P8">
        <f>K8-$O$8*M7</f>
        <v>-37.226185606139012</v>
      </c>
      <c r="Q8">
        <f t="shared" ref="Q8:Q15" si="6">P8*P8</f>
        <v>1385.7888947827114</v>
      </c>
    </row>
    <row r="9" spans="1:21" x14ac:dyDescent="0.2">
      <c r="A9" s="4">
        <v>7</v>
      </c>
      <c r="B9" s="4">
        <v>56</v>
      </c>
      <c r="C9">
        <f t="shared" si="1"/>
        <v>86.600000000000009</v>
      </c>
      <c r="D9">
        <f t="shared" si="0"/>
        <v>-30.600000000000009</v>
      </c>
      <c r="E9">
        <f t="shared" si="2"/>
        <v>936.36000000000047</v>
      </c>
      <c r="G9">
        <f>D9/F7</f>
        <v>-4.1126906291783589</v>
      </c>
      <c r="H9">
        <f>SUM(G9,G13,G17,G21,G25,G29,G33,G37,G41,G45,G49,G53,G57,G61,G65,G69,G73,G77,G81,G85,G89,G93,G97,G101,G105,G109,G113)/27</f>
        <v>-8.7095393708980637</v>
      </c>
      <c r="I9">
        <f>B9-$H$9*F7</f>
        <v>120.80232256193923</v>
      </c>
      <c r="J9">
        <f>(I7*$U$3+I8*$U$4+I9*$U$5+I10*$U$6+I11*$U$7)/SUM($U$3:$U$7)</f>
        <v>119.07769211086202</v>
      </c>
      <c r="K9">
        <f t="shared" si="3"/>
        <v>-63.077692110862017</v>
      </c>
      <c r="L9">
        <f t="shared" si="4"/>
        <v>3978.7952420327042</v>
      </c>
      <c r="N9">
        <f>K9/M7</f>
        <v>-12.237147865618601</v>
      </c>
      <c r="O9">
        <f t="shared" si="5"/>
        <v>-5.7615856699642611</v>
      </c>
      <c r="P9">
        <f>K9-$O$9*M7</f>
        <v>-33.378980372529298</v>
      </c>
      <c r="Q9">
        <f t="shared" si="6"/>
        <v>1114.1563307096962</v>
      </c>
    </row>
    <row r="10" spans="1:21" x14ac:dyDescent="0.2">
      <c r="A10" s="4">
        <v>8</v>
      </c>
      <c r="B10" s="4">
        <v>65.400000000000006</v>
      </c>
      <c r="C10">
        <f t="shared" si="1"/>
        <v>103.22500000000001</v>
      </c>
      <c r="D10">
        <f t="shared" si="0"/>
        <v>-37.825000000000003</v>
      </c>
      <c r="E10">
        <f t="shared" si="2"/>
        <v>1430.7306250000001</v>
      </c>
      <c r="G10">
        <f>D10/F7</f>
        <v>-5.083742583289915</v>
      </c>
      <c r="H10">
        <f t="shared" ref="H10" si="7">SUM(G10,G14,G18,G22,G26,G30,G34,G38,G42,G46,G50,G54,G58,G62,G66,G70,G74,G78,G82,G86,G90,G94,G98,G102,G106,G110,G114)/27</f>
        <v>-8.9291822367975566</v>
      </c>
      <c r="I10">
        <f>B10-$H$10*F7</f>
        <v>131.83654995770792</v>
      </c>
      <c r="J10">
        <f t="shared" ref="J10:J15" si="8">(I8*$U$3+I9*$U$4+I10*$U$5+I11*$U$6+I12*$U$7)/SUM($U$3:$U$7)</f>
        <v>140.52568456128034</v>
      </c>
      <c r="K10">
        <f t="shared" si="3"/>
        <v>-75.125684561280337</v>
      </c>
      <c r="L10">
        <f t="shared" si="4"/>
        <v>5643.8684808009948</v>
      </c>
      <c r="N10">
        <f>K10/M7</f>
        <v>-14.5744728400407</v>
      </c>
      <c r="O10">
        <f>SUM(N10,N14,N18,N22,N26,N30,N34,N38,N42,N46,N50,N54,N58,N62,N66,N70,N74,N78,N82,N86,N90,N94,N98,N102,N106,N110,N114)/27</f>
        <v>-5.8280960959168331</v>
      </c>
      <c r="P10">
        <f>K10-$O$10*M7</f>
        <v>-45.08413769367818</v>
      </c>
      <c r="Q10">
        <f t="shared" si="6"/>
        <v>2032.5794715825336</v>
      </c>
    </row>
    <row r="11" spans="1:21" x14ac:dyDescent="0.2">
      <c r="A11" s="4">
        <v>9</v>
      </c>
      <c r="B11" s="4">
        <v>80.900000000000006</v>
      </c>
      <c r="C11">
        <f t="shared" si="1"/>
        <v>118.8875</v>
      </c>
      <c r="D11">
        <f t="shared" si="0"/>
        <v>-37.987499999999997</v>
      </c>
      <c r="E11">
        <f t="shared" si="2"/>
        <v>1443.0501562499999</v>
      </c>
      <c r="F11">
        <f>SQRT((SUM(E11:E14)-(SUM(D11:D14)^2)/4)/3)</f>
        <v>11.330059461266426</v>
      </c>
      <c r="G11">
        <f>D11/F11</f>
        <v>-3.3528067641539026</v>
      </c>
      <c r="I11">
        <f>B11-$H$7*F11</f>
        <v>180.02574078755347</v>
      </c>
      <c r="J11">
        <f t="shared" si="8"/>
        <v>172.30465029936414</v>
      </c>
      <c r="K11">
        <f t="shared" si="3"/>
        <v>-91.404650299364135</v>
      </c>
      <c r="L11">
        <f t="shared" si="4"/>
        <v>8354.8100963490488</v>
      </c>
      <c r="M11">
        <f>SQRT((SUM(L11:L14)-(SUM(K11:K14)^2)/4)/3)</f>
        <v>13.040512705427227</v>
      </c>
      <c r="N11">
        <f t="shared" ref="N11" si="9">K11/M11</f>
        <v>-7.0092834817240863</v>
      </c>
      <c r="P11">
        <f>K11-$O$7*M11</f>
        <v>-12.393384397866399</v>
      </c>
      <c r="Q11">
        <f t="shared" si="6"/>
        <v>153.59597683327829</v>
      </c>
      <c r="R11">
        <f>SUMPRODUCT(L11:L14,P11:P14)/SUM(Q11:Q14)</f>
        <v>-389.5940231783116</v>
      </c>
    </row>
    <row r="12" spans="1:21" x14ac:dyDescent="0.2">
      <c r="A12" s="4">
        <v>10</v>
      </c>
      <c r="B12" s="4">
        <v>93</v>
      </c>
      <c r="C12">
        <f t="shared" si="1"/>
        <v>146.32500000000002</v>
      </c>
      <c r="D12">
        <f t="shared" si="0"/>
        <v>-53.325000000000017</v>
      </c>
      <c r="E12">
        <f t="shared" si="2"/>
        <v>2843.5556250000018</v>
      </c>
      <c r="G12">
        <f t="shared" ref="G12" si="10">D12/F11</f>
        <v>-4.7065066324055786</v>
      </c>
      <c r="I12">
        <f>B12-$H$8*F11</f>
        <v>195.92769434501724</v>
      </c>
      <c r="J12">
        <f t="shared" si="8"/>
        <v>193.44630668065153</v>
      </c>
      <c r="K12">
        <f t="shared" si="3"/>
        <v>-100.44630668065153</v>
      </c>
      <c r="L12">
        <f t="shared" si="4"/>
        <v>10089.460525783501</v>
      </c>
      <c r="N12">
        <f t="shared" ref="N12" si="11">K12/M11</f>
        <v>-7.7026347774537713</v>
      </c>
      <c r="P12">
        <f>K12-$O$8*M11</f>
        <v>-25.827180003560812</v>
      </c>
      <c r="Q12">
        <f t="shared" si="6"/>
        <v>667.04322693633151</v>
      </c>
    </row>
    <row r="13" spans="1:21" x14ac:dyDescent="0.2">
      <c r="A13" s="4">
        <v>11</v>
      </c>
      <c r="B13" s="4">
        <v>101.5</v>
      </c>
      <c r="C13">
        <f t="shared" si="1"/>
        <v>164.58750000000001</v>
      </c>
      <c r="D13">
        <f t="shared" si="0"/>
        <v>-63.087500000000006</v>
      </c>
      <c r="E13">
        <f t="shared" si="2"/>
        <v>3980.0326562500009</v>
      </c>
      <c r="G13">
        <f t="shared" ref="G13" si="12">D13/F11</f>
        <v>-5.5681525958159757</v>
      </c>
      <c r="I13">
        <f>B13-$H$9*F11</f>
        <v>200.17959895251605</v>
      </c>
      <c r="J13">
        <f t="shared" si="8"/>
        <v>213.87832994101831</v>
      </c>
      <c r="K13">
        <f t="shared" si="3"/>
        <v>-112.37832994101831</v>
      </c>
      <c r="L13">
        <f t="shared" si="4"/>
        <v>12628.889040332371</v>
      </c>
      <c r="N13">
        <f t="shared" ref="N13" si="13">K13/M11</f>
        <v>-8.617631260329853</v>
      </c>
      <c r="P13">
        <f>K13-$O$9*M11</f>
        <v>-37.244298808441911</v>
      </c>
      <c r="Q13">
        <f t="shared" si="6"/>
        <v>1387.1377937325076</v>
      </c>
    </row>
    <row r="14" spans="1:21" x14ac:dyDescent="0.2">
      <c r="A14" s="4">
        <v>12</v>
      </c>
      <c r="B14" s="4">
        <v>141.19999999999999</v>
      </c>
      <c r="C14">
        <f t="shared" si="1"/>
        <v>183.36249999999998</v>
      </c>
      <c r="D14">
        <f t="shared" si="0"/>
        <v>-42.162499999999994</v>
      </c>
      <c r="E14">
        <f t="shared" si="2"/>
        <v>1777.6764062499994</v>
      </c>
      <c r="G14">
        <f t="shared" ref="G14" si="14">D14/F11</f>
        <v>-3.7212955628466973</v>
      </c>
      <c r="I14">
        <f>B14-$H$10*F11</f>
        <v>242.36816568340026</v>
      </c>
      <c r="J14">
        <f t="shared" si="8"/>
        <v>222.98579988382704</v>
      </c>
      <c r="K14">
        <f t="shared" si="3"/>
        <v>-81.785799883827053</v>
      </c>
      <c r="L14">
        <f t="shared" si="4"/>
        <v>6688.9170626374053</v>
      </c>
      <c r="N14">
        <f>K14/M11</f>
        <v>-6.2716705800830415</v>
      </c>
      <c r="P14">
        <f>K14-$O$10*M11</f>
        <v>-5.7844386965727637</v>
      </c>
      <c r="Q14">
        <f t="shared" si="6"/>
        <v>33.459731034408414</v>
      </c>
    </row>
    <row r="15" spans="1:21" x14ac:dyDescent="0.2">
      <c r="A15" s="4" t="s">
        <v>33</v>
      </c>
      <c r="B15" s="4">
        <v>134.19999999999999</v>
      </c>
      <c r="C15">
        <f t="shared" si="1"/>
        <v>204.88749999999996</v>
      </c>
      <c r="D15">
        <f t="shared" si="0"/>
        <v>-70.687499999999972</v>
      </c>
      <c r="E15">
        <f t="shared" si="2"/>
        <v>4996.7226562499964</v>
      </c>
      <c r="F15">
        <f>SQRT((SUM(E15:E18)-(SUM(D15:D18)^2)/4)/3)</f>
        <v>8.9224282884482662</v>
      </c>
      <c r="G15">
        <f t="shared" ref="G15" si="15">D15/F15</f>
        <v>-7.922450897309874</v>
      </c>
      <c r="I15">
        <f>B15-$H$7*F15</f>
        <v>212.26157741182743</v>
      </c>
      <c r="J15">
        <f t="shared" si="8"/>
        <v>225.65322005832206</v>
      </c>
      <c r="K15">
        <f t="shared" si="3"/>
        <v>-91.453220058322074</v>
      </c>
      <c r="L15">
        <f t="shared" si="4"/>
        <v>8363.6914590358829</v>
      </c>
      <c r="M15">
        <f>SQRT((SUM(L15:L18)-(SUM(K15:K18)^2)/4)/3)</f>
        <v>7.1556902606163693</v>
      </c>
      <c r="N15">
        <f t="shared" ref="N15" si="16">K15/M15</f>
        <v>-12.780488915466917</v>
      </c>
      <c r="P15">
        <f t="shared" ref="P15" si="17">K15-$O$7*M15</f>
        <v>-48.097551561099834</v>
      </c>
      <c r="Q15">
        <f t="shared" si="6"/>
        <v>2313.3744661726573</v>
      </c>
      <c r="R15">
        <f>SUMPRODUCT(L15:L18,P15:P18)/SUM(Q15:Q18)</f>
        <v>-168.70967289826021</v>
      </c>
    </row>
    <row r="16" spans="1:21" x14ac:dyDescent="0.2">
      <c r="A16" s="4">
        <v>2</v>
      </c>
      <c r="B16" s="4">
        <v>144.69999999999999</v>
      </c>
      <c r="C16">
        <f t="shared" ref="C16:C19" si="18">(B14/2+SUM(B14:B18)+B18/2)/4</f>
        <v>228.1875</v>
      </c>
      <c r="D16">
        <f t="shared" ref="D16:D19" si="19">B16-C16</f>
        <v>-83.487500000000011</v>
      </c>
      <c r="E16">
        <f t="shared" ref="E16:E19" si="20">D16*D16</f>
        <v>6970.1626562500023</v>
      </c>
      <c r="G16">
        <f t="shared" ref="G16" si="21">D16/F15</f>
        <v>-9.3570379386618345</v>
      </c>
      <c r="I16">
        <f>B16-$H$8*F15</f>
        <v>225.75561800697622</v>
      </c>
      <c r="J16">
        <f t="shared" ref="J16:J19" si="22">(I14*$U$3+I15*$U$4+I16*$U$5+I17*$U$6+I18*$U$7)/SUM($U$3:$U$7)</f>
        <v>223.2712245431556</v>
      </c>
      <c r="K16">
        <f t="shared" ref="K16:K19" si="23">B16-J16</f>
        <v>-78.571224543155608</v>
      </c>
      <c r="L16">
        <f t="shared" ref="L16:L19" si="24">K16*K16</f>
        <v>6173.4373262109784</v>
      </c>
      <c r="N16">
        <f t="shared" ref="N16" si="25">K16/M15</f>
        <v>-10.980243929170255</v>
      </c>
      <c r="P16">
        <f>K16-$O$8*M15</f>
        <v>-37.625644405287552</v>
      </c>
      <c r="Q16">
        <f t="shared" ref="Q16:Q19" si="26">P16*P16</f>
        <v>1415.6891169131466</v>
      </c>
    </row>
    <row r="17" spans="1:18" x14ac:dyDescent="0.2">
      <c r="A17" s="4">
        <v>3</v>
      </c>
      <c r="B17" s="4">
        <v>164.8</v>
      </c>
      <c r="C17">
        <f t="shared" si="18"/>
        <v>239.38750000000002</v>
      </c>
      <c r="D17">
        <f t="shared" si="19"/>
        <v>-74.587500000000006</v>
      </c>
      <c r="E17">
        <f t="shared" si="20"/>
        <v>5563.2951562500011</v>
      </c>
      <c r="G17">
        <f t="shared" ref="G17" si="27">D17/F15</f>
        <v>-8.359551636471803</v>
      </c>
      <c r="I17">
        <f>B17-$H$9*F15</f>
        <v>242.51024046225481</v>
      </c>
      <c r="J17">
        <f t="shared" si="22"/>
        <v>239.57014325109085</v>
      </c>
      <c r="K17">
        <f t="shared" si="23"/>
        <v>-74.770143251090843</v>
      </c>
      <c r="L17">
        <f t="shared" si="24"/>
        <v>5590.5743217886456</v>
      </c>
      <c r="N17">
        <f t="shared" ref="N17" si="28">K17/M15</f>
        <v>-10.449046916216071</v>
      </c>
      <c r="P17">
        <f>K17-$O$9*M15</f>
        <v>-33.542020786820743</v>
      </c>
      <c r="Q17">
        <f t="shared" si="26"/>
        <v>1125.0671584635147</v>
      </c>
    </row>
    <row r="18" spans="1:18" x14ac:dyDescent="0.2">
      <c r="A18" s="4">
        <v>4</v>
      </c>
      <c r="B18" s="4">
        <v>171.5</v>
      </c>
      <c r="C18">
        <f t="shared" si="18"/>
        <v>262.02499999999998</v>
      </c>
      <c r="D18">
        <f t="shared" si="19"/>
        <v>-90.524999999999977</v>
      </c>
      <c r="E18">
        <f t="shared" si="20"/>
        <v>8194.7756249999966</v>
      </c>
      <c r="G18">
        <f t="shared" ref="G18" si="29">D18/F15</f>
        <v>-10.145780618623894</v>
      </c>
      <c r="I18">
        <f>B18-$H$10*F15</f>
        <v>251.1699881823123</v>
      </c>
      <c r="J18">
        <f t="shared" si="22"/>
        <v>254.06797227221665</v>
      </c>
      <c r="K18">
        <f t="shared" si="23"/>
        <v>-82.56797227221665</v>
      </c>
      <c r="L18">
        <f t="shared" si="24"/>
        <v>6817.4700451455374</v>
      </c>
      <c r="N18">
        <f>K18/M15</f>
        <v>-11.53878511576387</v>
      </c>
      <c r="P18">
        <f>K18-$O$10*M15</f>
        <v>-40.863921800728285</v>
      </c>
      <c r="Q18">
        <f t="shared" si="26"/>
        <v>1669.8601049360364</v>
      </c>
    </row>
    <row r="19" spans="1:18" x14ac:dyDescent="0.2">
      <c r="A19" s="4">
        <v>5</v>
      </c>
      <c r="B19" s="4">
        <v>183.5</v>
      </c>
      <c r="C19">
        <f t="shared" si="18"/>
        <v>285.3</v>
      </c>
      <c r="D19">
        <f t="shared" si="19"/>
        <v>-101.80000000000001</v>
      </c>
      <c r="E19">
        <f t="shared" si="20"/>
        <v>10363.240000000002</v>
      </c>
      <c r="F19">
        <f t="shared" ref="F19" si="30">SQRT((SUM(E19:E22)-(SUM(D19:D22)^2)/4)/3)</f>
        <v>10.421923881694502</v>
      </c>
      <c r="G19">
        <f t="shared" ref="G19" si="31">D19/F19</f>
        <v>-9.767870227761474</v>
      </c>
      <c r="I19">
        <f t="shared" ref="I19" si="32">B19-$H$7*F19</f>
        <v>274.68053870204392</v>
      </c>
      <c r="J19">
        <f t="shared" si="22"/>
        <v>275.62573964916839</v>
      </c>
      <c r="K19">
        <f t="shared" si="23"/>
        <v>-92.125739649168395</v>
      </c>
      <c r="L19">
        <f t="shared" si="24"/>
        <v>8487.1519059063576</v>
      </c>
      <c r="M19">
        <f t="shared" ref="M19" si="33">SQRT((SUM(L19:L22)-(SUM(K19:K22)^2)/4)/3)</f>
        <v>20.747648762292346</v>
      </c>
      <c r="N19">
        <f t="shared" ref="N19" si="34">K19/M19</f>
        <v>-4.4402978238479536</v>
      </c>
      <c r="P19">
        <f t="shared" ref="P19" si="35">K19-$O$7*M19</f>
        <v>33.582354059916725</v>
      </c>
      <c r="Q19">
        <f t="shared" si="26"/>
        <v>1127.7745042056054</v>
      </c>
      <c r="R19">
        <f t="shared" ref="R19" si="36">SUMPRODUCT(L19:L22,P19:P22)/SUM(Q19:Q22)</f>
        <v>187.84218927368295</v>
      </c>
    </row>
    <row r="20" spans="1:18" x14ac:dyDescent="0.2">
      <c r="A20" s="4">
        <v>6</v>
      </c>
      <c r="B20" s="4">
        <v>207.5</v>
      </c>
      <c r="C20">
        <f t="shared" ref="C20:C35" si="37">(B18/2+SUM(B18:B22)+B22/2)/4</f>
        <v>304.61250000000001</v>
      </c>
      <c r="D20">
        <f t="shared" ref="D20:D35" si="38">B20-C20</f>
        <v>-97.112500000000011</v>
      </c>
      <c r="E20">
        <f t="shared" ref="E20:E35" si="39">D20*D20</f>
        <v>9430.8376562500016</v>
      </c>
      <c r="G20">
        <f t="shared" ref="G20" si="40">D20/F19</f>
        <v>-9.3180972248868965</v>
      </c>
      <c r="I20">
        <f t="shared" ref="I20" si="41">B20-$H$8*F19</f>
        <v>302.1777551741273</v>
      </c>
      <c r="J20">
        <f t="shared" ref="J20:J35" si="42">(I18*$U$3+I19*$U$4+I20*$U$5+I21*$U$6+I22*$U$7)/SUM($U$3:$U$7)</f>
        <v>298.38121261320447</v>
      </c>
      <c r="K20">
        <f t="shared" ref="K20:K35" si="43">B20-J20</f>
        <v>-90.881212613204468</v>
      </c>
      <c r="L20">
        <f t="shared" ref="L20:L35" si="44">K20*K20</f>
        <v>8259.3948060464754</v>
      </c>
      <c r="N20">
        <f t="shared" ref="N20" si="45">K20/M19</f>
        <v>-4.3803138203484444</v>
      </c>
      <c r="P20">
        <f t="shared" ref="P20" si="46">K20-$O$8*M19</f>
        <v>27.838922569897321</v>
      </c>
      <c r="Q20">
        <f t="shared" ref="Q20:Q35" si="47">P20*P20</f>
        <v>775.00560985273842</v>
      </c>
    </row>
    <row r="21" spans="1:18" x14ac:dyDescent="0.2">
      <c r="A21" s="4">
        <v>7</v>
      </c>
      <c r="B21" s="4">
        <v>221</v>
      </c>
      <c r="C21">
        <f t="shared" si="37"/>
        <v>329.08749999999998</v>
      </c>
      <c r="D21">
        <f t="shared" si="38"/>
        <v>-108.08749999999998</v>
      </c>
      <c r="E21">
        <f t="shared" si="39"/>
        <v>11682.907656249996</v>
      </c>
      <c r="G21">
        <f t="shared" ref="G21" si="48">D21/F19</f>
        <v>-10.371165748950569</v>
      </c>
      <c r="I21">
        <f t="shared" ref="I21" si="49">B21-$H$9*F19</f>
        <v>311.77015636812104</v>
      </c>
      <c r="J21">
        <f t="shared" si="42"/>
        <v>302.01786294775252</v>
      </c>
      <c r="K21">
        <f t="shared" si="43"/>
        <v>-81.017862947752519</v>
      </c>
      <c r="L21">
        <f t="shared" si="44"/>
        <v>6563.8941166208106</v>
      </c>
      <c r="N21">
        <f t="shared" ref="N21" si="50">K21/M19</f>
        <v>-3.9049177994085675</v>
      </c>
      <c r="P21">
        <f t="shared" ref="P21" si="51">K21-$O$9*M19</f>
        <v>38.521492846522804</v>
      </c>
      <c r="Q21">
        <f t="shared" si="47"/>
        <v>1483.9054111247076</v>
      </c>
    </row>
    <row r="22" spans="1:18" x14ac:dyDescent="0.2">
      <c r="A22" s="4">
        <v>8</v>
      </c>
      <c r="B22" s="4">
        <v>232.8</v>
      </c>
      <c r="C22">
        <f t="shared" si="37"/>
        <v>353.9375</v>
      </c>
      <c r="D22">
        <f t="shared" si="38"/>
        <v>-121.13749999999999</v>
      </c>
      <c r="E22">
        <f t="shared" si="39"/>
        <v>14674.293906249997</v>
      </c>
      <c r="G22">
        <f t="shared" ref="G22" si="52">D22/F19</f>
        <v>-11.62333378895339</v>
      </c>
      <c r="I22">
        <f t="shared" ref="I22" si="53">B22-$H$10*F19</f>
        <v>325.85925759768281</v>
      </c>
      <c r="J22">
        <f t="shared" si="42"/>
        <v>361.09593140504302</v>
      </c>
      <c r="K22">
        <f t="shared" si="43"/>
        <v>-128.29593140504301</v>
      </c>
      <c r="L22">
        <f t="shared" si="44"/>
        <v>16459.8460150875</v>
      </c>
      <c r="N22">
        <f t="shared" ref="N22" si="54">K22/M19</f>
        <v>-6.1836371376313952</v>
      </c>
      <c r="P22">
        <f t="shared" ref="P22" si="55">K22-$O$10*M19</f>
        <v>-7.3766406540732703</v>
      </c>
      <c r="Q22">
        <f t="shared" si="47"/>
        <v>54.414827339326528</v>
      </c>
    </row>
    <row r="23" spans="1:18" x14ac:dyDescent="0.2">
      <c r="A23" s="4">
        <v>9</v>
      </c>
      <c r="B23" s="4">
        <v>253.2</v>
      </c>
      <c r="C23">
        <f t="shared" si="37"/>
        <v>376.22499999999997</v>
      </c>
      <c r="D23">
        <f t="shared" si="38"/>
        <v>-123.02499999999998</v>
      </c>
      <c r="E23">
        <f t="shared" si="39"/>
        <v>15135.150624999995</v>
      </c>
      <c r="F23">
        <f t="shared" ref="F23" si="56">SQRT((SUM(E23:E26)-(SUM(D23:D26)^2)/4)/3)</f>
        <v>25.994457542266026</v>
      </c>
      <c r="G23">
        <f t="shared" ref="G23" si="57">D23/F23</f>
        <v>-4.732739654211513</v>
      </c>
      <c r="I23">
        <f t="shared" ref="I23" si="58">B23-$H$7*F23</f>
        <v>480.62333074743731</v>
      </c>
      <c r="J23">
        <f t="shared" si="42"/>
        <v>446.72432657141223</v>
      </c>
      <c r="K23">
        <f t="shared" si="43"/>
        <v>-193.52432657141225</v>
      </c>
      <c r="L23">
        <f t="shared" si="44"/>
        <v>37451.664974918618</v>
      </c>
      <c r="M23">
        <f t="shared" ref="M23" si="59">SQRT((SUM(L23:L26)-(SUM(K23:K26)^2)/4)/3)</f>
        <v>41.437178837374802</v>
      </c>
      <c r="N23">
        <f t="shared" ref="N23" si="60">K23/M23</f>
        <v>-4.6703065218537629</v>
      </c>
      <c r="P23">
        <f t="shared" ref="P23" si="61">K23-$O$7*M23</f>
        <v>57.539725071676429</v>
      </c>
      <c r="Q23">
        <f t="shared" si="47"/>
        <v>3310.819961324109</v>
      </c>
      <c r="R23">
        <f t="shared" ref="R23" si="62">SUMPRODUCT(L23:L26,P23:P26)/SUM(Q23:Q26)</f>
        <v>296.32169588257989</v>
      </c>
    </row>
    <row r="24" spans="1:18" x14ac:dyDescent="0.2">
      <c r="A24" s="4">
        <v>10</v>
      </c>
      <c r="B24" s="4">
        <v>265</v>
      </c>
      <c r="C24">
        <f t="shared" si="37"/>
        <v>420.07499999999999</v>
      </c>
      <c r="D24">
        <f t="shared" si="38"/>
        <v>-155.07499999999999</v>
      </c>
      <c r="E24">
        <f t="shared" si="39"/>
        <v>24048.255624999998</v>
      </c>
      <c r="G24">
        <f t="shared" ref="G24" si="63">D24/F23</f>
        <v>-5.9656947927400976</v>
      </c>
      <c r="I24">
        <f t="shared" ref="I24" si="64">B24-$H$8*F23</f>
        <v>501.14611994947325</v>
      </c>
      <c r="J24">
        <f t="shared" si="42"/>
        <v>504.18444303904357</v>
      </c>
      <c r="K24">
        <f t="shared" si="43"/>
        <v>-239.18444303904357</v>
      </c>
      <c r="L24">
        <f t="shared" si="44"/>
        <v>57209.197791897481</v>
      </c>
      <c r="N24">
        <f t="shared" ref="N24" si="65">K24/M23</f>
        <v>-5.7722183254258628</v>
      </c>
      <c r="P24">
        <f t="shared" ref="P24" si="66">K24-$O$8*M23</f>
        <v>-2.0767336527020746</v>
      </c>
      <c r="Q24">
        <f t="shared" si="47"/>
        <v>4.3128226642653011</v>
      </c>
    </row>
    <row r="25" spans="1:18" x14ac:dyDescent="0.2">
      <c r="A25" s="4">
        <v>11</v>
      </c>
      <c r="B25" s="4">
        <v>281.60000000000002</v>
      </c>
      <c r="C25">
        <f t="shared" si="37"/>
        <v>433.62499999999994</v>
      </c>
      <c r="D25">
        <f t="shared" si="38"/>
        <v>-152.02499999999992</v>
      </c>
      <c r="E25">
        <f t="shared" si="39"/>
        <v>23111.600624999977</v>
      </c>
      <c r="G25">
        <f t="shared" ref="G25" si="67">D25/F23</f>
        <v>-5.8483620884495435</v>
      </c>
      <c r="I25">
        <f t="shared" ref="I25" si="68">B25-$H$9*F23</f>
        <v>507.99975138950413</v>
      </c>
      <c r="J25">
        <f t="shared" si="42"/>
        <v>541.80000635378883</v>
      </c>
      <c r="K25">
        <f t="shared" si="43"/>
        <v>-260.20000635378881</v>
      </c>
      <c r="L25">
        <f t="shared" si="44"/>
        <v>67704.04330651174</v>
      </c>
      <c r="N25">
        <f t="shared" ref="N25" si="69">K25/M23</f>
        <v>-6.2793851718278182</v>
      </c>
      <c r="P25">
        <f t="shared" ref="P25" si="70">K25-$O$9*M23</f>
        <v>-21.456150560623797</v>
      </c>
      <c r="Q25">
        <f t="shared" si="47"/>
        <v>460.36639688015691</v>
      </c>
    </row>
    <row r="26" spans="1:18" x14ac:dyDescent="0.2">
      <c r="A26" s="4">
        <v>12</v>
      </c>
      <c r="B26" s="4">
        <v>354.2</v>
      </c>
      <c r="C26">
        <f t="shared" si="37"/>
        <v>454.35</v>
      </c>
      <c r="D26">
        <f t="shared" si="38"/>
        <v>-100.15000000000003</v>
      </c>
      <c r="E26">
        <f t="shared" si="39"/>
        <v>10030.022500000006</v>
      </c>
      <c r="G26">
        <f t="shared" ref="G26" si="71">D26/F23</f>
        <v>-3.8527443720323782</v>
      </c>
      <c r="I26">
        <f t="shared" ref="I26" si="72">B26-$H$10*F23</f>
        <v>586.30924854159002</v>
      </c>
      <c r="J26">
        <f t="shared" si="42"/>
        <v>523.77392910004039</v>
      </c>
      <c r="K26">
        <f t="shared" si="43"/>
        <v>-169.5739291000404</v>
      </c>
      <c r="L26">
        <f t="shared" si="44"/>
        <v>28755.31743042553</v>
      </c>
      <c r="N26">
        <f t="shared" ref="N26" si="73">K26/M23</f>
        <v>-4.0923135661709429</v>
      </c>
      <c r="P26">
        <f t="shared" ref="P26" si="74">K26-$O$10*M23</f>
        <v>71.925931107871293</v>
      </c>
      <c r="Q26">
        <f t="shared" si="47"/>
        <v>5173.3395657342471</v>
      </c>
    </row>
    <row r="27" spans="1:18" x14ac:dyDescent="0.2">
      <c r="A27" s="4" t="s">
        <v>32</v>
      </c>
      <c r="B27" s="4">
        <v>302.60000000000002</v>
      </c>
      <c r="C27">
        <f t="shared" si="37"/>
        <v>485.61250000000001</v>
      </c>
      <c r="D27">
        <f t="shared" si="38"/>
        <v>-183.01249999999999</v>
      </c>
      <c r="E27">
        <f t="shared" si="39"/>
        <v>33493.575156249994</v>
      </c>
      <c r="F27">
        <f t="shared" ref="F27" si="75">SQRT((SUM(E27:E30)-(SUM(D27:D30)^2)/4)/3)</f>
        <v>14.203282337778939</v>
      </c>
      <c r="G27">
        <f t="shared" ref="G27" si="76">D27/F27</f>
        <v>-12.885225798350135</v>
      </c>
      <c r="I27">
        <f t="shared" ref="I27" si="77">B27-$H$7*F27</f>
        <v>426.86332696313502</v>
      </c>
      <c r="J27">
        <f t="shared" si="42"/>
        <v>477.51797985453567</v>
      </c>
      <c r="K27">
        <f t="shared" si="43"/>
        <v>-174.91797985453564</v>
      </c>
      <c r="L27">
        <f t="shared" si="44"/>
        <v>30596.299676391736</v>
      </c>
      <c r="M27">
        <f t="shared" ref="M27" si="78">SQRT((SUM(L27:L30)-(SUM(K27:K30)^2)/4)/3)</f>
        <v>34.126640754644249</v>
      </c>
      <c r="N27">
        <f t="shared" ref="N27" si="79">K27/M27</f>
        <v>-5.1255551670649355</v>
      </c>
      <c r="P27">
        <f t="shared" ref="P27" si="80">K27-$O$7*M27</f>
        <v>31.852194593275556</v>
      </c>
      <c r="Q27">
        <f t="shared" si="47"/>
        <v>1014.5623004078925</v>
      </c>
      <c r="R27">
        <f t="shared" ref="R27" si="81">SUMPRODUCT(L27:L30,P27:P30)/SUM(Q27:Q30)</f>
        <v>244.46428614246716</v>
      </c>
    </row>
    <row r="28" spans="1:18" x14ac:dyDescent="0.2">
      <c r="A28" s="4">
        <v>2</v>
      </c>
      <c r="B28" s="4">
        <v>321</v>
      </c>
      <c r="C28">
        <f t="shared" si="37"/>
        <v>523.92499999999995</v>
      </c>
      <c r="D28">
        <f t="shared" si="38"/>
        <v>-202.92499999999995</v>
      </c>
      <c r="E28">
        <f t="shared" si="39"/>
        <v>41178.555624999979</v>
      </c>
      <c r="G28">
        <f t="shared" ref="G28" si="82">D28/F27</f>
        <v>-14.287190465843594</v>
      </c>
      <c r="I28">
        <f t="shared" ref="I28" si="83">B28-$H$8*F27</f>
        <v>450.02942902962366</v>
      </c>
      <c r="J28">
        <f t="shared" si="42"/>
        <v>437.06599837070576</v>
      </c>
      <c r="K28">
        <f t="shared" si="43"/>
        <v>-116.06599837070576</v>
      </c>
      <c r="L28">
        <f t="shared" si="44"/>
        <v>13471.315977788672</v>
      </c>
      <c r="N28">
        <f t="shared" ref="N28" si="84">K28/M27</f>
        <v>-3.4010378930985317</v>
      </c>
      <c r="P28">
        <f t="shared" ref="P28" si="85">K28-$O$8*M27</f>
        <v>79.210076048865034</v>
      </c>
      <c r="Q28">
        <f t="shared" si="47"/>
        <v>6274.2361476669821</v>
      </c>
    </row>
    <row r="29" spans="1:18" x14ac:dyDescent="0.2">
      <c r="A29" s="4">
        <v>3</v>
      </c>
      <c r="B29" s="4">
        <v>361.5</v>
      </c>
      <c r="C29">
        <f t="shared" si="37"/>
        <v>541.86249999999995</v>
      </c>
      <c r="D29">
        <f t="shared" si="38"/>
        <v>-180.36249999999995</v>
      </c>
      <c r="E29">
        <f t="shared" si="39"/>
        <v>32530.631406249984</v>
      </c>
      <c r="G29">
        <f t="shared" ref="G29" si="86">D29/F27</f>
        <v>-12.698649207321498</v>
      </c>
      <c r="I29">
        <f t="shared" ref="I29" si="87">B29-$H$9*F27</f>
        <v>485.20404671686674</v>
      </c>
      <c r="J29">
        <f t="shared" si="42"/>
        <v>469.19697301843718</v>
      </c>
      <c r="K29">
        <f t="shared" si="43"/>
        <v>-107.69697301843718</v>
      </c>
      <c r="L29">
        <f t="shared" si="44"/>
        <v>11598.637997333984</v>
      </c>
      <c r="N29">
        <f t="shared" ref="N29" si="88">K29/M27</f>
        <v>-3.155803519975251</v>
      </c>
      <c r="P29">
        <f t="shared" ref="P29" si="89">K29-$O$9*M27</f>
        <v>88.926591317539476</v>
      </c>
      <c r="Q29">
        <f t="shared" si="47"/>
        <v>7907.938643356687</v>
      </c>
    </row>
    <row r="30" spans="1:18" x14ac:dyDescent="0.2">
      <c r="A30" s="4">
        <v>4</v>
      </c>
      <c r="B30" s="4">
        <v>386.2</v>
      </c>
      <c r="C30">
        <f t="shared" si="37"/>
        <v>595</v>
      </c>
      <c r="D30">
        <f t="shared" si="38"/>
        <v>-208.8</v>
      </c>
      <c r="E30">
        <f t="shared" si="39"/>
        <v>43597.440000000002</v>
      </c>
      <c r="G30">
        <f t="shared" ref="G30" si="90">D30/F27</f>
        <v>-14.70082724784104</v>
      </c>
      <c r="I30">
        <f t="shared" ref="I30" si="91">B30-$H$10*F27</f>
        <v>513.02369635471621</v>
      </c>
      <c r="J30">
        <f t="shared" si="42"/>
        <v>551.9528680477033</v>
      </c>
      <c r="K30">
        <f t="shared" si="43"/>
        <v>-165.75286804770332</v>
      </c>
      <c r="L30">
        <f t="shared" si="44"/>
        <v>27474.013266039346</v>
      </c>
      <c r="N30">
        <f t="shared" ref="N30" si="92">K30/M27</f>
        <v>-4.8569933747477396</v>
      </c>
      <c r="P30">
        <f t="shared" ref="P30" si="93">K30-$O$10*M27</f>
        <v>33.140473701195134</v>
      </c>
      <c r="Q30">
        <f t="shared" si="47"/>
        <v>1098.2909971396064</v>
      </c>
    </row>
    <row r="31" spans="1:18" x14ac:dyDescent="0.2">
      <c r="A31" s="4">
        <v>5</v>
      </c>
      <c r="B31" s="4">
        <v>429.9</v>
      </c>
      <c r="C31">
        <f t="shared" si="37"/>
        <v>647.04999999999995</v>
      </c>
      <c r="D31">
        <f t="shared" si="38"/>
        <v>-217.14999999999998</v>
      </c>
      <c r="E31">
        <f t="shared" si="39"/>
        <v>47154.12249999999</v>
      </c>
      <c r="F31">
        <f t="shared" ref="F31" si="94">SQRT((SUM(E31:E34)-(SUM(D31:D34)^2)/4)/3)</f>
        <v>30.972303445645689</v>
      </c>
      <c r="G31">
        <f t="shared" ref="G31" si="95">D31/F31</f>
        <v>-7.0111026898946545</v>
      </c>
      <c r="I31">
        <f t="shared" ref="I31" si="96">B31-$H$7*F31</f>
        <v>700.8740874213695</v>
      </c>
      <c r="J31">
        <f t="shared" si="42"/>
        <v>670.03929511970341</v>
      </c>
      <c r="K31">
        <f t="shared" si="43"/>
        <v>-240.13929511970343</v>
      </c>
      <c r="L31">
        <f t="shared" si="44"/>
        <v>57666.881060588021</v>
      </c>
      <c r="M31">
        <f t="shared" ref="M31" si="97">SQRT((SUM(L31:L34)-(SUM(K31:K34)^2)/4)/3)</f>
        <v>23.117346733705784</v>
      </c>
      <c r="N31">
        <f t="shared" ref="N31" si="98">K31/M31</f>
        <v>-10.387839828070458</v>
      </c>
      <c r="P31">
        <f t="shared" ref="P31" si="99">K31-$O$7*M31</f>
        <v>-100.0734195691372</v>
      </c>
      <c r="Q31">
        <f t="shared" si="47"/>
        <v>10014.689304260572</v>
      </c>
      <c r="R31">
        <f t="shared" ref="R31" si="100">SUMPRODUCT(L31:L34,P31:P34)/SUM(Q31:Q34)</f>
        <v>-541.31109904105062</v>
      </c>
    </row>
    <row r="32" spans="1:18" x14ac:dyDescent="0.2">
      <c r="A32" s="4">
        <v>6</v>
      </c>
      <c r="B32" s="4">
        <v>480.6</v>
      </c>
      <c r="C32">
        <f t="shared" si="37"/>
        <v>692.55</v>
      </c>
      <c r="D32">
        <f t="shared" si="38"/>
        <v>-211.94999999999993</v>
      </c>
      <c r="E32">
        <f t="shared" si="39"/>
        <v>44922.802499999969</v>
      </c>
      <c r="G32">
        <f t="shared" ref="G32" si="101">D32/F31</f>
        <v>-6.8432107535029782</v>
      </c>
      <c r="I32">
        <f t="shared" ref="I32" si="102">B32-$H$8*F31</f>
        <v>761.96725964350878</v>
      </c>
      <c r="J32">
        <f t="shared" si="42"/>
        <v>761.84123725315078</v>
      </c>
      <c r="K32">
        <f t="shared" si="43"/>
        <v>-281.24123725315076</v>
      </c>
      <c r="L32">
        <f t="shared" si="44"/>
        <v>79096.633531683037</v>
      </c>
      <c r="N32">
        <f t="shared" ref="N32" si="103">K32/M31</f>
        <v>-12.16580953224587</v>
      </c>
      <c r="P32">
        <f t="shared" ref="P32" si="104">K32-$O$8*M31</f>
        <v>-148.96145168592312</v>
      </c>
      <c r="Q32">
        <f t="shared" si="47"/>
        <v>22189.514088377608</v>
      </c>
    </row>
    <row r="33" spans="1:18" x14ac:dyDescent="0.2">
      <c r="A33" s="4">
        <v>7</v>
      </c>
      <c r="B33" s="4">
        <v>499.5</v>
      </c>
      <c r="C33">
        <f t="shared" si="37"/>
        <v>748.07499999999993</v>
      </c>
      <c r="D33">
        <f t="shared" si="38"/>
        <v>-248.57499999999993</v>
      </c>
      <c r="E33">
        <f t="shared" si="39"/>
        <v>61789.530624999963</v>
      </c>
      <c r="G33">
        <f t="shared" ref="G33" si="105">D33/F31</f>
        <v>-8.0257188631847267</v>
      </c>
      <c r="I33">
        <f t="shared" ref="I33" si="106">B33-$H$9*F31</f>
        <v>769.25449626725288</v>
      </c>
      <c r="J33">
        <f t="shared" si="42"/>
        <v>770.42762395549903</v>
      </c>
      <c r="K33">
        <f t="shared" si="43"/>
        <v>-270.92762395549903</v>
      </c>
      <c r="L33">
        <f t="shared" si="44"/>
        <v>73401.777422172294</v>
      </c>
      <c r="N33">
        <f t="shared" ref="N33" si="107">K33/M31</f>
        <v>-11.71966779217264</v>
      </c>
      <c r="P33">
        <f t="shared" ref="P33" si="108">K33-$O$9*M31</f>
        <v>-137.73505028698466</v>
      </c>
      <c r="Q33">
        <f t="shared" si="47"/>
        <v>18970.944077558193</v>
      </c>
    </row>
    <row r="34" spans="1:18" x14ac:dyDescent="0.2">
      <c r="A34" s="4">
        <v>8</v>
      </c>
      <c r="B34" s="4">
        <v>520.6</v>
      </c>
      <c r="C34">
        <f t="shared" si="37"/>
        <v>799.3125</v>
      </c>
      <c r="D34">
        <f t="shared" si="38"/>
        <v>-278.71249999999998</v>
      </c>
      <c r="E34">
        <f t="shared" si="39"/>
        <v>77680.657656249983</v>
      </c>
      <c r="G34">
        <f t="shared" ref="G34" si="109">D34/F31</f>
        <v>-8.9987656387624408</v>
      </c>
      <c r="I34">
        <f t="shared" ref="I34" si="110">B34-$H$10*F31</f>
        <v>797.15734175956322</v>
      </c>
      <c r="J34">
        <f t="shared" si="42"/>
        <v>815.00522341159171</v>
      </c>
      <c r="K34">
        <f t="shared" si="43"/>
        <v>-294.40522341159169</v>
      </c>
      <c r="L34">
        <f t="shared" si="44"/>
        <v>86674.435572029222</v>
      </c>
      <c r="N34">
        <f t="shared" ref="N34" si="111">K34/M31</f>
        <v>-12.735251445718037</v>
      </c>
      <c r="P34">
        <f t="shared" ref="P34" si="112">K34-$O$10*M31</f>
        <v>-159.67510516492527</v>
      </c>
      <c r="Q34">
        <f t="shared" si="47"/>
        <v>25496.139209429944</v>
      </c>
    </row>
    <row r="35" spans="1:18" x14ac:dyDescent="0.2">
      <c r="A35" s="4">
        <v>9</v>
      </c>
      <c r="B35" s="4">
        <v>564.5</v>
      </c>
      <c r="C35">
        <f t="shared" si="37"/>
        <v>838.1</v>
      </c>
      <c r="D35">
        <f t="shared" si="38"/>
        <v>-273.60000000000002</v>
      </c>
      <c r="E35">
        <f t="shared" si="39"/>
        <v>74856.960000000006</v>
      </c>
      <c r="F35">
        <f t="shared" ref="F35" si="113">SQRT((SUM(E35:E38)-(SUM(D35:D38)^2)/4)/3)</f>
        <v>39.080366414127774</v>
      </c>
      <c r="G35">
        <f t="shared" ref="G35" si="114">D35/F35</f>
        <v>-7.0009579004635967</v>
      </c>
      <c r="I35">
        <f t="shared" ref="I35" si="115">B35-$H$7*F35</f>
        <v>906.4108508911952</v>
      </c>
      <c r="J35">
        <f t="shared" si="42"/>
        <v>891.23401764672246</v>
      </c>
      <c r="K35">
        <f t="shared" si="43"/>
        <v>-326.73401764672246</v>
      </c>
      <c r="L35">
        <f t="shared" si="44"/>
        <v>106755.11828756875</v>
      </c>
      <c r="M35">
        <f t="shared" ref="M35" si="116">SQRT((SUM(L35:L38)-(SUM(K35:K38)^2)/4)/3)</f>
        <v>54.249969129150706</v>
      </c>
      <c r="N35">
        <f t="shared" ref="N35" si="117">K35/M35</f>
        <v>-6.022750296297497</v>
      </c>
      <c r="P35">
        <f t="shared" ref="P35" si="118">K35-$O$7*M35</f>
        <v>1.9615507589173262</v>
      </c>
      <c r="Q35">
        <f t="shared" si="47"/>
        <v>3.8476813798091385</v>
      </c>
      <c r="R35">
        <f t="shared" ref="R35" si="119">SUMPRODUCT(L35:L38,P35:P38)/SUM(Q35:Q38)</f>
        <v>-1173.2294949954171</v>
      </c>
    </row>
    <row r="36" spans="1:18" x14ac:dyDescent="0.2">
      <c r="A36" s="4">
        <v>10</v>
      </c>
      <c r="B36" s="4">
        <v>594.5</v>
      </c>
      <c r="C36">
        <f t="shared" ref="C36:C99" si="120">(B34/2+SUM(B34:B38)+B38/2)/4</f>
        <v>914.71250000000009</v>
      </c>
      <c r="D36">
        <f t="shared" ref="D36:D99" si="121">B36-C36</f>
        <v>-320.21250000000009</v>
      </c>
      <c r="E36">
        <f t="shared" ref="E36:E99" si="122">D36*D36</f>
        <v>102536.04515625005</v>
      </c>
      <c r="G36">
        <f t="shared" ref="G36" si="123">D36/F35</f>
        <v>-8.1936923673326021</v>
      </c>
      <c r="I36">
        <f t="shared" ref="I36" si="124">B36-$H$8*F35</f>
        <v>949.52479249257249</v>
      </c>
      <c r="J36">
        <f t="shared" ref="J36:J99" si="125">(I34*$U$3+I35*$U$4+I36*$U$5+I37*$U$6+I38*$U$7)/SUM($U$3:$U$7)</f>
        <v>938.48218274192288</v>
      </c>
      <c r="K36">
        <f t="shared" ref="K36:K99" si="126">B36-J36</f>
        <v>-343.98218274192288</v>
      </c>
      <c r="L36">
        <f t="shared" ref="L36:L99" si="127">K36*K36</f>
        <v>118323.74204389763</v>
      </c>
      <c r="N36">
        <f t="shared" ref="N36" si="128">K36/M35</f>
        <v>-6.3406890043203239</v>
      </c>
      <c r="P36">
        <f t="shared" ref="P36" si="129">K36-$O$8*M35</f>
        <v>-33.558397257505817</v>
      </c>
      <c r="Q36">
        <f t="shared" ref="Q36:Q99" si="130">P36*P36</f>
        <v>1126.166026492574</v>
      </c>
    </row>
    <row r="37" spans="1:18" x14ac:dyDescent="0.2">
      <c r="A37" s="4">
        <v>11</v>
      </c>
      <c r="B37" s="4">
        <v>615.70000000000005</v>
      </c>
      <c r="C37">
        <f t="shared" si="120"/>
        <v>943.66250000000002</v>
      </c>
      <c r="D37">
        <f t="shared" si="121"/>
        <v>-327.96249999999998</v>
      </c>
      <c r="E37">
        <f t="shared" si="122"/>
        <v>107559.40140624999</v>
      </c>
      <c r="G37">
        <f t="shared" ref="G37" si="131">D37/F35</f>
        <v>-8.3920016645862283</v>
      </c>
      <c r="I37">
        <f t="shared" ref="I37" si="132">B37-$H$9*F35</f>
        <v>956.07198991296832</v>
      </c>
      <c r="J37">
        <f t="shared" si="125"/>
        <v>1008.3604564784303</v>
      </c>
      <c r="K37">
        <f t="shared" si="126"/>
        <v>-392.66045647843021</v>
      </c>
      <c r="L37">
        <f t="shared" si="127"/>
        <v>154182.23408184919</v>
      </c>
      <c r="N37">
        <f t="shared" ref="N37" si="133">K37/M35</f>
        <v>-7.2379848833395526</v>
      </c>
      <c r="P37">
        <f t="shared" ref="P37" si="134">K37-$O$9*M35</f>
        <v>-80.094611747911927</v>
      </c>
      <c r="Q37">
        <f t="shared" si="130"/>
        <v>6415.1468310487508</v>
      </c>
    </row>
    <row r="38" spans="1:18" x14ac:dyDescent="0.2">
      <c r="A38" s="4">
        <v>12</v>
      </c>
      <c r="B38" s="4">
        <v>735.5</v>
      </c>
      <c r="C38">
        <f t="shared" si="120"/>
        <v>981.08749999999998</v>
      </c>
      <c r="D38">
        <f t="shared" si="121"/>
        <v>-245.58749999999998</v>
      </c>
      <c r="E38">
        <f t="shared" si="122"/>
        <v>60313.22015624999</v>
      </c>
      <c r="G38">
        <f t="shared" ref="G38" si="135">D38/F35</f>
        <v>-6.2841657470033008</v>
      </c>
      <c r="I38">
        <f t="shared" ref="I38" si="136">B38-$H$10*F35</f>
        <v>1084.4557135925695</v>
      </c>
      <c r="J38">
        <f t="shared" si="125"/>
        <v>996.92564548272742</v>
      </c>
      <c r="K38">
        <f t="shared" si="126"/>
        <v>-261.42564548272742</v>
      </c>
      <c r="L38">
        <f t="shared" si="127"/>
        <v>68343.368116060679</v>
      </c>
      <c r="N38">
        <f t="shared" ref="N38" si="137">K38/M35</f>
        <v>-4.8189086497056239</v>
      </c>
      <c r="P38">
        <f t="shared" ref="P38" si="138">K38-$O$10*M35</f>
        <v>54.748387802484558</v>
      </c>
      <c r="Q38">
        <f t="shared" si="130"/>
        <v>2997.3859669712401</v>
      </c>
    </row>
    <row r="39" spans="1:18" x14ac:dyDescent="0.2">
      <c r="A39" s="4" t="s">
        <v>31</v>
      </c>
      <c r="B39" s="4">
        <v>654.79999999999995</v>
      </c>
      <c r="C39">
        <f t="shared" si="120"/>
        <v>1028.9375</v>
      </c>
      <c r="D39">
        <f t="shared" si="121"/>
        <v>-374.13750000000005</v>
      </c>
      <c r="E39">
        <f t="shared" si="122"/>
        <v>139978.86890625002</v>
      </c>
      <c r="F39">
        <f t="shared" ref="F39" si="139">SQRT((SUM(E39:E42)-(SUM(D39:D42)^2)/4)/3)</f>
        <v>26.088617010105942</v>
      </c>
      <c r="G39">
        <f t="shared" ref="G39" si="140">D39/F39</f>
        <v>-14.341024664322777</v>
      </c>
      <c r="I39">
        <f t="shared" ref="I39" si="141">B39-$H$7*F39</f>
        <v>883.04712404117083</v>
      </c>
      <c r="J39">
        <f t="shared" si="125"/>
        <v>951.34892307791824</v>
      </c>
      <c r="K39">
        <f t="shared" si="126"/>
        <v>-296.54892307791829</v>
      </c>
      <c r="L39">
        <f t="shared" si="127"/>
        <v>87941.263778673092</v>
      </c>
      <c r="M39">
        <f t="shared" ref="M39" si="142">SQRT((SUM(L39:L42)-(SUM(K39:K42)^2)/4)/3)</f>
        <v>36.544073249004875</v>
      </c>
      <c r="N39">
        <f t="shared" ref="N39" si="143">K39/M39</f>
        <v>-8.1148294843129882</v>
      </c>
      <c r="P39">
        <f t="shared" ref="P39" si="144">K39-$O$7*M39</f>
        <v>-75.131747708789334</v>
      </c>
      <c r="Q39">
        <f t="shared" si="130"/>
        <v>5644.7795137771709</v>
      </c>
      <c r="R39">
        <f t="shared" ref="R39" si="145">SUMPRODUCT(L39:L42,P39:P42)/SUM(Q39:Q42)</f>
        <v>-1386.4195856631861</v>
      </c>
    </row>
    <row r="40" spans="1:18" x14ac:dyDescent="0.2">
      <c r="A40" s="4">
        <v>2</v>
      </c>
      <c r="B40" s="4">
        <v>684.4</v>
      </c>
      <c r="C40">
        <f t="shared" si="120"/>
        <v>1076.8</v>
      </c>
      <c r="D40">
        <f t="shared" si="121"/>
        <v>-392.4</v>
      </c>
      <c r="E40">
        <f t="shared" si="122"/>
        <v>153977.75999999998</v>
      </c>
      <c r="G40">
        <f t="shared" ref="G40" si="146">D40/F39</f>
        <v>-15.04104260674286</v>
      </c>
      <c r="I40">
        <f t="shared" ref="I40" si="147">B40-$H$8*F39</f>
        <v>921.40150971672449</v>
      </c>
      <c r="J40">
        <f t="shared" si="125"/>
        <v>906.7232002832709</v>
      </c>
      <c r="K40">
        <f t="shared" si="126"/>
        <v>-222.32320028327092</v>
      </c>
      <c r="L40">
        <f t="shared" si="127"/>
        <v>49427.605384195398</v>
      </c>
      <c r="N40">
        <f t="shared" ref="N40" si="148">K40/M39</f>
        <v>-6.0837005981352927</v>
      </c>
      <c r="P40">
        <f t="shared" ref="P40" si="149">K40-$O$8*M39</f>
        <v>-13.214333733147072</v>
      </c>
      <c r="Q40">
        <f t="shared" si="130"/>
        <v>174.61861601098863</v>
      </c>
    </row>
    <row r="41" spans="1:18" x14ac:dyDescent="0.2">
      <c r="A41" s="4">
        <v>3</v>
      </c>
      <c r="B41" s="4">
        <v>745</v>
      </c>
      <c r="C41">
        <f t="shared" si="120"/>
        <v>1081.7625</v>
      </c>
      <c r="D41">
        <f t="shared" si="121"/>
        <v>-336.76250000000005</v>
      </c>
      <c r="E41">
        <f t="shared" si="122"/>
        <v>113408.98140625004</v>
      </c>
      <c r="G41">
        <f t="shared" ref="G41" si="150">D41/F39</f>
        <v>-12.908407520013361</v>
      </c>
      <c r="I41">
        <f t="shared" ref="I41" si="151">B41-$H$9*F39</f>
        <v>972.21983698179861</v>
      </c>
      <c r="J41">
        <f t="shared" si="125"/>
        <v>962.58683937230421</v>
      </c>
      <c r="K41">
        <f t="shared" si="126"/>
        <v>-217.58683937230421</v>
      </c>
      <c r="L41">
        <f t="shared" si="127"/>
        <v>47344.032668028914</v>
      </c>
      <c r="N41">
        <f t="shared" ref="N41" si="152">K41/M39</f>
        <v>-5.954093783955221</v>
      </c>
      <c r="P41">
        <f t="shared" ref="P41" si="153">K41-$O$9*M39</f>
        <v>-7.0350306187134208</v>
      </c>
      <c r="Q41">
        <f t="shared" si="130"/>
        <v>49.491655806235336</v>
      </c>
    </row>
    <row r="42" spans="1:18" x14ac:dyDescent="0.2">
      <c r="A42" s="4">
        <v>4</v>
      </c>
      <c r="B42" s="4">
        <v>746.5</v>
      </c>
      <c r="C42">
        <f t="shared" si="120"/>
        <v>1138.3</v>
      </c>
      <c r="D42">
        <f t="shared" si="121"/>
        <v>-391.79999999999995</v>
      </c>
      <c r="E42">
        <f t="shared" si="122"/>
        <v>153507.23999999996</v>
      </c>
      <c r="G42">
        <f t="shared" ref="G42" si="154">D42/F39</f>
        <v>-15.018044070646921</v>
      </c>
      <c r="I42">
        <f t="shared" ref="I42" si="155">B42-$H$10*F39</f>
        <v>979.45001558925253</v>
      </c>
      <c r="J42">
        <f t="shared" si="125"/>
        <v>981.39655846584606</v>
      </c>
      <c r="K42">
        <f t="shared" si="126"/>
        <v>-234.89655846584606</v>
      </c>
      <c r="L42">
        <f t="shared" si="127"/>
        <v>55176.393179098632</v>
      </c>
      <c r="N42">
        <f t="shared" ref="N42" si="156">K42/M39</f>
        <v>-6.4277607169102993</v>
      </c>
      <c r="P42">
        <f t="shared" ref="P42" si="157">K42-$O$10*M39</f>
        <v>-21.914187834421966</v>
      </c>
      <c r="Q42">
        <f t="shared" si="130"/>
        <v>480.23162844232769</v>
      </c>
    </row>
    <row r="43" spans="1:18" x14ac:dyDescent="0.2">
      <c r="A43" s="4">
        <v>5</v>
      </c>
      <c r="B43" s="4">
        <v>779.3</v>
      </c>
      <c r="C43">
        <f t="shared" si="120"/>
        <v>1186.175</v>
      </c>
      <c r="D43">
        <f t="shared" si="121"/>
        <v>-406.875</v>
      </c>
      <c r="E43">
        <f t="shared" si="122"/>
        <v>165547.265625</v>
      </c>
      <c r="F43">
        <f t="shared" ref="F43" si="158">SQRT((SUM(E43:E46)-(SUM(D43:D46)^2)/4)/3)</f>
        <v>25.160250975827854</v>
      </c>
      <c r="G43">
        <f t="shared" ref="G43" si="159">D43/F43</f>
        <v>-16.171341072507424</v>
      </c>
      <c r="I43">
        <f t="shared" ref="I43" si="160">B43-$H$7*F43</f>
        <v>999.42492740271359</v>
      </c>
      <c r="J43">
        <f t="shared" si="125"/>
        <v>1012.2964371803266</v>
      </c>
      <c r="K43">
        <f t="shared" si="126"/>
        <v>-232.99643718032667</v>
      </c>
      <c r="L43">
        <f t="shared" si="127"/>
        <v>54287.33973872591</v>
      </c>
      <c r="M43">
        <f t="shared" ref="M43" si="161">SQRT((SUM(L43:L46)-(SUM(K43:K46)^2)/4)/3)</f>
        <v>91.454442126599631</v>
      </c>
      <c r="N43">
        <f t="shared" ref="N43" si="162">K43/M43</f>
        <v>-2.5476776388597027</v>
      </c>
      <c r="P43">
        <f t="shared" ref="P43" si="163">K43-$O$7*M43</f>
        <v>321.11760787026378</v>
      </c>
      <c r="Q43">
        <f t="shared" si="130"/>
        <v>103116.5180843205</v>
      </c>
      <c r="R43">
        <f t="shared" ref="R43" si="164">SUMPRODUCT(L43:L46,P43:P46)/SUM(Q43:Q46)</f>
        <v>183.519175274117</v>
      </c>
    </row>
    <row r="44" spans="1:18" x14ac:dyDescent="0.2">
      <c r="A44" s="4">
        <v>6</v>
      </c>
      <c r="B44" s="4">
        <v>837.2</v>
      </c>
      <c r="C44">
        <f t="shared" si="120"/>
        <v>1206.3875</v>
      </c>
      <c r="D44">
        <f t="shared" si="121"/>
        <v>-369.1875</v>
      </c>
      <c r="E44">
        <f t="shared" si="122"/>
        <v>136299.41015625</v>
      </c>
      <c r="G44">
        <f t="shared" ref="G44" si="165">D44/F43</f>
        <v>-14.673442659800516</v>
      </c>
      <c r="I44">
        <f t="shared" ref="I44" si="166">B44-$H$8*F43</f>
        <v>1065.767787392218</v>
      </c>
      <c r="J44">
        <f t="shared" si="125"/>
        <v>1049.9722979125745</v>
      </c>
      <c r="K44">
        <f t="shared" si="126"/>
        <v>-212.77229791257446</v>
      </c>
      <c r="L44">
        <f t="shared" si="127"/>
        <v>45272.050758997335</v>
      </c>
      <c r="N44">
        <f t="shared" ref="N44" si="167">K44/M43</f>
        <v>-2.326538689263836</v>
      </c>
      <c r="P44">
        <f t="shared" ref="P44" si="168">K44-$O$8*M43</f>
        <v>310.53922797453799</v>
      </c>
      <c r="Q44">
        <f t="shared" si="130"/>
        <v>96434.612111022085</v>
      </c>
    </row>
    <row r="45" spans="1:18" x14ac:dyDescent="0.2">
      <c r="A45" s="4">
        <v>7</v>
      </c>
      <c r="B45" s="4">
        <v>842.8</v>
      </c>
      <c r="C45">
        <f t="shared" si="120"/>
        <v>1238.0250000000001</v>
      </c>
      <c r="D45">
        <f t="shared" si="121"/>
        <v>-395.22500000000014</v>
      </c>
      <c r="E45">
        <f t="shared" si="122"/>
        <v>156202.80062500012</v>
      </c>
      <c r="G45">
        <f t="shared" ref="G45" si="169">D45/F43</f>
        <v>-15.708309125362211</v>
      </c>
      <c r="I45">
        <f t="shared" ref="I45" si="170">B45-$H$9*F43</f>
        <v>1061.934196455649</v>
      </c>
      <c r="J45">
        <f t="shared" si="125"/>
        <v>1014.4054495275968</v>
      </c>
      <c r="K45">
        <f t="shared" si="126"/>
        <v>-171.60544952759687</v>
      </c>
      <c r="L45">
        <f t="shared" si="127"/>
        <v>29448.4303075686</v>
      </c>
      <c r="N45">
        <f t="shared" ref="N45" si="171">K45/M43</f>
        <v>-1.8764036556042283</v>
      </c>
      <c r="P45">
        <f t="shared" ref="P45" si="172">K45-$O$9*M43</f>
        <v>355.31715368359539</v>
      </c>
      <c r="Q45">
        <f t="shared" si="130"/>
        <v>126250.27970181174</v>
      </c>
    </row>
    <row r="46" spans="1:18" x14ac:dyDescent="0.2">
      <c r="A46" s="4">
        <v>8</v>
      </c>
      <c r="B46" s="4">
        <v>831</v>
      </c>
      <c r="C46">
        <f t="shared" si="120"/>
        <v>1260.6624999999999</v>
      </c>
      <c r="D46">
        <f t="shared" si="121"/>
        <v>-429.66249999999991</v>
      </c>
      <c r="E46">
        <f t="shared" si="122"/>
        <v>184609.86390624993</v>
      </c>
      <c r="G46">
        <f t="shared" ref="G46" si="173">D46/F43</f>
        <v>-17.077035535646623</v>
      </c>
      <c r="I46">
        <f t="shared" ref="I46" si="174">B46-$H$10*F43</f>
        <v>1055.6604660867304</v>
      </c>
      <c r="J46">
        <f t="shared" si="125"/>
        <v>1212.4206208419675</v>
      </c>
      <c r="K46">
        <f t="shared" si="126"/>
        <v>-381.42062084196755</v>
      </c>
      <c r="L46">
        <f t="shared" si="127"/>
        <v>145481.69000347197</v>
      </c>
      <c r="N46">
        <f t="shared" ref="N46" si="175">K46/M43</f>
        <v>-4.1706079220730485</v>
      </c>
      <c r="P46">
        <f t="shared" ref="P46" si="176">K46-$O$10*M43</f>
        <v>151.58465627031967</v>
      </c>
      <c r="Q46">
        <f t="shared" si="130"/>
        <v>22977.908016590965</v>
      </c>
    </row>
    <row r="47" spans="1:18" x14ac:dyDescent="0.2">
      <c r="A47" s="4">
        <v>9</v>
      </c>
      <c r="B47" s="4">
        <v>848.1</v>
      </c>
      <c r="C47">
        <f t="shared" si="120"/>
        <v>1259.7749999999999</v>
      </c>
      <c r="D47">
        <f t="shared" si="121"/>
        <v>-411.67499999999984</v>
      </c>
      <c r="E47">
        <f t="shared" si="122"/>
        <v>169476.30562499986</v>
      </c>
      <c r="F47">
        <f t="shared" ref="F47" si="177">SQRT((SUM(E47:E50)-(SUM(D47:D50)^2)/4)/3)</f>
        <v>93.849905101177583</v>
      </c>
      <c r="G47">
        <f t="shared" ref="G47" si="178">D47/F47</f>
        <v>-4.3865254797666742</v>
      </c>
      <c r="I47">
        <f t="shared" ref="I47" si="179">B47-$H$7*F47</f>
        <v>1669.1849552731278</v>
      </c>
      <c r="J47">
        <f t="shared" si="125"/>
        <v>1521.4751292375036</v>
      </c>
      <c r="K47">
        <f t="shared" si="126"/>
        <v>-673.37512923750353</v>
      </c>
      <c r="L47">
        <f t="shared" si="127"/>
        <v>453434.0646756246</v>
      </c>
      <c r="M47">
        <f t="shared" ref="M47" si="180">SQRT((SUM(L47:L50)-(SUM(K47:K50)^2)/4)/3)</f>
        <v>143.9702498786483</v>
      </c>
      <c r="N47">
        <f t="shared" ref="N47" si="181">K47/M47</f>
        <v>-4.6771824721085613</v>
      </c>
      <c r="P47">
        <f t="shared" ref="P47" si="182">K47-$O$7*M47</f>
        <v>198.92736009121506</v>
      </c>
      <c r="Q47">
        <f t="shared" si="130"/>
        <v>39572.094592859947</v>
      </c>
      <c r="R47">
        <f t="shared" ref="R47" si="183">SUMPRODUCT(L47:L50,P47:P50)/SUM(Q47:Q50)</f>
        <v>542.81169615513215</v>
      </c>
    </row>
    <row r="48" spans="1:18" x14ac:dyDescent="0.2">
      <c r="A48" s="4">
        <v>10</v>
      </c>
      <c r="B48" s="4">
        <v>843.3</v>
      </c>
      <c r="C48">
        <f t="shared" si="120"/>
        <v>1324.6</v>
      </c>
      <c r="D48">
        <f t="shared" si="121"/>
        <v>-481.29999999999995</v>
      </c>
      <c r="E48">
        <f t="shared" si="122"/>
        <v>231649.68999999994</v>
      </c>
      <c r="G48">
        <f t="shared" ref="G48" si="184">D48/F47</f>
        <v>-5.1284015629117654</v>
      </c>
      <c r="I48">
        <f t="shared" ref="I48" si="185">B48-$H$8*F47</f>
        <v>1695.8775508580738</v>
      </c>
      <c r="J48">
        <f t="shared" si="125"/>
        <v>1713.0520295470262</v>
      </c>
      <c r="K48">
        <f t="shared" si="126"/>
        <v>-869.75202954702627</v>
      </c>
      <c r="L48">
        <f t="shared" si="127"/>
        <v>756468.5929011713</v>
      </c>
      <c r="N48">
        <f t="shared" ref="N48" si="186">K48/M47</f>
        <v>-6.0411927483638825</v>
      </c>
      <c r="P48">
        <f t="shared" ref="P48" si="187">K48-$O$8*M47</f>
        <v>-45.93976417833062</v>
      </c>
      <c r="Q48">
        <f t="shared" si="130"/>
        <v>2110.4619327606292</v>
      </c>
    </row>
    <row r="49" spans="1:18" x14ac:dyDescent="0.2">
      <c r="A49" s="4">
        <v>11</v>
      </c>
      <c r="B49" s="4">
        <v>835</v>
      </c>
      <c r="C49">
        <f t="shared" si="120"/>
        <v>1296.3625</v>
      </c>
      <c r="D49">
        <f t="shared" si="121"/>
        <v>-461.36249999999995</v>
      </c>
      <c r="E49">
        <f t="shared" si="122"/>
        <v>212855.35640624995</v>
      </c>
      <c r="G49">
        <f t="shared" ref="G49" si="188">D49/F47</f>
        <v>-4.91596128416555</v>
      </c>
      <c r="I49">
        <f t="shared" ref="I49" si="189">B49-$H$9*F47</f>
        <v>1652.3894434337531</v>
      </c>
      <c r="J49">
        <f t="shared" si="125"/>
        <v>1765.2633890937348</v>
      </c>
      <c r="K49">
        <f t="shared" si="126"/>
        <v>-930.26338909373476</v>
      </c>
      <c r="L49">
        <f t="shared" si="127"/>
        <v>865389.97308816132</v>
      </c>
      <c r="N49">
        <f t="shared" ref="N49" si="190">K49/M47</f>
        <v>-6.4614973571126564</v>
      </c>
      <c r="P49">
        <f t="shared" ref="P49" si="191">K49-$O$9*M47</f>
        <v>-100.76646049174076</v>
      </c>
      <c r="Q49">
        <f t="shared" si="130"/>
        <v>10153.879560033551</v>
      </c>
    </row>
    <row r="50" spans="1:18" x14ac:dyDescent="0.2">
      <c r="A50" s="4">
        <v>12</v>
      </c>
      <c r="B50" s="4">
        <v>1017</v>
      </c>
      <c r="C50">
        <f t="shared" si="120"/>
        <v>1290.1125</v>
      </c>
      <c r="D50">
        <f t="shared" si="121"/>
        <v>-273.11249999999995</v>
      </c>
      <c r="E50">
        <f t="shared" si="122"/>
        <v>74590.437656249982</v>
      </c>
      <c r="G50">
        <f t="shared" ref="G50" si="192">D50/F47</f>
        <v>-2.9100988403298138</v>
      </c>
      <c r="I50">
        <f t="shared" ref="I50" si="193">B50-$H$10*F47</f>
        <v>1855.0029055545713</v>
      </c>
      <c r="J50">
        <f t="shared" si="125"/>
        <v>1654.8804323034879</v>
      </c>
      <c r="K50">
        <f t="shared" si="126"/>
        <v>-637.88043230348785</v>
      </c>
      <c r="L50">
        <f t="shared" si="127"/>
        <v>406891.44591568457</v>
      </c>
      <c r="N50">
        <f t="shared" ref="N50" si="194">K50/M47</f>
        <v>-4.4306405861013198</v>
      </c>
      <c r="P50">
        <f t="shared" ref="P50" si="195">K50-$O$10*M47</f>
        <v>201.19201894243326</v>
      </c>
      <c r="Q50">
        <f t="shared" si="130"/>
        <v>40478.228486132422</v>
      </c>
    </row>
    <row r="51" spans="1:18" x14ac:dyDescent="0.2">
      <c r="A51" s="4" t="s">
        <v>30</v>
      </c>
      <c r="B51" s="4">
        <v>812</v>
      </c>
      <c r="C51">
        <f t="shared" si="120"/>
        <v>1314.25</v>
      </c>
      <c r="D51">
        <f t="shared" si="121"/>
        <v>-502.25</v>
      </c>
      <c r="E51">
        <f t="shared" si="122"/>
        <v>252255.0625</v>
      </c>
      <c r="F51">
        <f t="shared" ref="F51" si="196">SQRT((SUM(E51:E54)-(SUM(D51:D54)^2)/4)/3)</f>
        <v>56.136954461833867</v>
      </c>
      <c r="G51">
        <f t="shared" ref="G51" si="197">D51/F51</f>
        <v>-8.946869398507669</v>
      </c>
      <c r="I51">
        <f t="shared" ref="I51" si="198">B51-$H$7*F51</f>
        <v>1303.13751040848</v>
      </c>
      <c r="J51">
        <f t="shared" si="125"/>
        <v>1464.3463827859325</v>
      </c>
      <c r="K51">
        <f t="shared" si="126"/>
        <v>-652.34638278593252</v>
      </c>
      <c r="L51">
        <f t="shared" si="127"/>
        <v>425555.80313389038</v>
      </c>
      <c r="M51">
        <f t="shared" ref="M51" si="199">SQRT((SUM(L51:L54)-(SUM(K51:K54)^2)/4)/3)</f>
        <v>92.748488567772611</v>
      </c>
      <c r="N51">
        <f t="shared" ref="N51" si="200">K51/M51</f>
        <v>-7.0334987972257244</v>
      </c>
      <c r="P51">
        <f t="shared" ref="P51" si="201">K51-$O$7*M51</f>
        <v>-90.391829485244443</v>
      </c>
      <c r="Q51">
        <f t="shared" si="130"/>
        <v>8170.6828376895064</v>
      </c>
      <c r="R51">
        <f t="shared" ref="R51" si="202">SUMPRODUCT(L51:L54,P51:P54)/SUM(Q51:Q54)</f>
        <v>147.07513672110636</v>
      </c>
    </row>
    <row r="52" spans="1:18" x14ac:dyDescent="0.2">
      <c r="A52" s="4">
        <v>2</v>
      </c>
      <c r="B52" s="4">
        <v>821</v>
      </c>
      <c r="C52">
        <f t="shared" si="120"/>
        <v>1353.25</v>
      </c>
      <c r="D52">
        <f t="shared" si="121"/>
        <v>-532.25</v>
      </c>
      <c r="E52">
        <f t="shared" si="122"/>
        <v>283290.0625</v>
      </c>
      <c r="G52">
        <f t="shared" ref="G52" si="203">D52/F51</f>
        <v>-9.4812767294289841</v>
      </c>
      <c r="I52">
        <f t="shared" ref="I52" si="204">B52-$H$8*F51</f>
        <v>1330.9750191127366</v>
      </c>
      <c r="J52">
        <f t="shared" si="125"/>
        <v>1291.30198925431</v>
      </c>
      <c r="K52">
        <f t="shared" si="126"/>
        <v>-470.30198925431</v>
      </c>
      <c r="L52">
        <f t="shared" si="127"/>
        <v>221183.96109656111</v>
      </c>
      <c r="N52">
        <f t="shared" ref="N52" si="205">K52/M51</f>
        <v>-5.0707240249058483</v>
      </c>
      <c r="P52">
        <f t="shared" ref="P52" si="206">K52-$O$8*M51</f>
        <v>60.414200659527296</v>
      </c>
      <c r="Q52">
        <f t="shared" si="130"/>
        <v>3649.8756413296283</v>
      </c>
    </row>
    <row r="53" spans="1:18" x14ac:dyDescent="0.2">
      <c r="A53" s="4">
        <v>3</v>
      </c>
      <c r="B53" s="4">
        <v>903</v>
      </c>
      <c r="C53">
        <f t="shared" si="120"/>
        <v>1305.75</v>
      </c>
      <c r="D53">
        <f t="shared" si="121"/>
        <v>-402.75</v>
      </c>
      <c r="E53">
        <f t="shared" si="122"/>
        <v>162207.5625</v>
      </c>
      <c r="G53">
        <f t="shared" ref="G53" si="207">D53/F51</f>
        <v>-7.1744184176186439</v>
      </c>
      <c r="I53">
        <f t="shared" ref="I53" si="208">B53-$H$9*F51</f>
        <v>1391.9270150476539</v>
      </c>
      <c r="J53">
        <f t="shared" si="125"/>
        <v>1397.6074051686585</v>
      </c>
      <c r="K53">
        <f t="shared" si="126"/>
        <v>-494.60740516865849</v>
      </c>
      <c r="L53">
        <f t="shared" si="127"/>
        <v>244636.4852476735</v>
      </c>
      <c r="N53">
        <f t="shared" ref="N53" si="209">K53/M51</f>
        <v>-5.3327812971015911</v>
      </c>
      <c r="P53">
        <f t="shared" ref="P53" si="210">K53-$O$9*M51</f>
        <v>39.770957474264264</v>
      </c>
      <c r="Q53">
        <f t="shared" si="130"/>
        <v>1581.7290584197365</v>
      </c>
    </row>
    <row r="54" spans="1:18" x14ac:dyDescent="0.2">
      <c r="A54" s="4">
        <v>4</v>
      </c>
      <c r="B54" s="4">
        <v>901</v>
      </c>
      <c r="C54">
        <f t="shared" si="120"/>
        <v>1361.325</v>
      </c>
      <c r="D54">
        <f t="shared" si="121"/>
        <v>-460.32500000000005</v>
      </c>
      <c r="E54">
        <f t="shared" si="122"/>
        <v>211899.10562500005</v>
      </c>
      <c r="G54">
        <f t="shared" ref="G54" si="211">D54/F51</f>
        <v>-8.2000351535451337</v>
      </c>
      <c r="I54">
        <f t="shared" ref="I54" si="212">B54-$H$10*F51</f>
        <v>1402.2570966085204</v>
      </c>
      <c r="J54">
        <f t="shared" si="125"/>
        <v>1348.6569880573927</v>
      </c>
      <c r="K54">
        <f t="shared" si="126"/>
        <v>-447.65698805739271</v>
      </c>
      <c r="L54">
        <f t="shared" si="127"/>
        <v>200396.77895661665</v>
      </c>
      <c r="N54">
        <f t="shared" ref="N54" si="213">K54/M51</f>
        <v>-4.8265690899133471</v>
      </c>
      <c r="P54">
        <f t="shared" ref="P54" si="214">K54-$O$10*M51</f>
        <v>92.890116066629844</v>
      </c>
      <c r="Q54">
        <f t="shared" si="130"/>
        <v>8628.5736628719642</v>
      </c>
    </row>
    <row r="55" spans="1:18" x14ac:dyDescent="0.2">
      <c r="A55" s="4">
        <v>5</v>
      </c>
      <c r="B55" s="4">
        <v>920</v>
      </c>
      <c r="C55">
        <f t="shared" si="120"/>
        <v>1416.8375000000001</v>
      </c>
      <c r="D55">
        <f t="shared" si="121"/>
        <v>-496.83750000000009</v>
      </c>
      <c r="E55">
        <f t="shared" si="122"/>
        <v>246847.50140625008</v>
      </c>
      <c r="F55">
        <f t="shared" ref="F55" si="215">SQRT((SUM(E55:E58)-(SUM(D55:D58)^2)/4)/3)</f>
        <v>33.370721284720858</v>
      </c>
      <c r="G55">
        <f t="shared" ref="G55" si="216">D55/F55</f>
        <v>-14.888425568058741</v>
      </c>
      <c r="I55">
        <f t="shared" ref="I55" si="217">B55-$H$7*F55</f>
        <v>1211.9576441122392</v>
      </c>
      <c r="J55">
        <f t="shared" si="125"/>
        <v>1284.0463109468612</v>
      </c>
      <c r="K55">
        <f t="shared" si="126"/>
        <v>-364.04631094686124</v>
      </c>
      <c r="L55">
        <f t="shared" si="127"/>
        <v>132529.71651401877</v>
      </c>
      <c r="M55">
        <f t="shared" ref="M55" si="218">SQRT((SUM(L55:L58)-(SUM(K55:K58)^2)/4)/3)</f>
        <v>109.90248898720826</v>
      </c>
      <c r="N55">
        <f t="shared" ref="N55" si="219">K55/M55</f>
        <v>-3.3124482830341835</v>
      </c>
      <c r="P55">
        <f t="shared" ref="P55" si="220">K55-$O$7*M55</f>
        <v>301.84275160439927</v>
      </c>
      <c r="Q55">
        <f t="shared" si="130"/>
        <v>91109.046696115081</v>
      </c>
      <c r="R55">
        <f t="shared" ref="R55" si="221">SUMPRODUCT(L55:L58,P55:P58)/SUM(Q55:Q58)</f>
        <v>306.40859341288262</v>
      </c>
    </row>
    <row r="56" spans="1:18" x14ac:dyDescent="0.2">
      <c r="A56" s="4">
        <v>6</v>
      </c>
      <c r="B56" s="4">
        <v>993.2</v>
      </c>
      <c r="C56">
        <f t="shared" si="120"/>
        <v>1434.3124999999998</v>
      </c>
      <c r="D56">
        <f t="shared" si="121"/>
        <v>-441.11249999999973</v>
      </c>
      <c r="E56">
        <f t="shared" si="122"/>
        <v>194580.23765624975</v>
      </c>
      <c r="G56">
        <f t="shared" ref="G56" si="222">D56/F55</f>
        <v>-13.218548566463495</v>
      </c>
      <c r="I56">
        <f t="shared" ref="I56" si="223">B56-$H$8*F55</f>
        <v>1296.3556376388678</v>
      </c>
      <c r="J56">
        <f t="shared" si="125"/>
        <v>1257.4534244166462</v>
      </c>
      <c r="K56">
        <f t="shared" si="126"/>
        <v>-264.25342441664611</v>
      </c>
      <c r="L56">
        <f t="shared" si="127"/>
        <v>69829.872315924105</v>
      </c>
      <c r="N56">
        <f t="shared" ref="N56" si="224">K56/M55</f>
        <v>-2.4044353030749197</v>
      </c>
      <c r="P56">
        <f t="shared" ref="P56" si="225">K56-$O$8*M55</f>
        <v>364.61968303801882</v>
      </c>
      <c r="Q56">
        <f t="shared" si="130"/>
        <v>132947.51325874531</v>
      </c>
    </row>
    <row r="57" spans="1:18" x14ac:dyDescent="0.2">
      <c r="A57" s="4">
        <v>7</v>
      </c>
      <c r="B57" s="4">
        <v>999.1</v>
      </c>
      <c r="C57">
        <f t="shared" si="120"/>
        <v>1473.4750000000001</v>
      </c>
      <c r="D57">
        <f t="shared" si="121"/>
        <v>-474.37500000000011</v>
      </c>
      <c r="E57">
        <f t="shared" si="122"/>
        <v>225031.64062500012</v>
      </c>
      <c r="G57">
        <f t="shared" ref="G57" si="226">D57/F55</f>
        <v>-14.215305565396868</v>
      </c>
      <c r="I57">
        <f t="shared" ref="I57" si="227">B57-$H$9*F55</f>
        <v>1289.7436108645425</v>
      </c>
      <c r="J57">
        <f t="shared" si="125"/>
        <v>1236.0098576953235</v>
      </c>
      <c r="K57">
        <f t="shared" si="126"/>
        <v>-236.90985769532347</v>
      </c>
      <c r="L57">
        <f t="shared" si="127"/>
        <v>56126.280673218418</v>
      </c>
      <c r="N57">
        <f t="shared" ref="N57" si="228">K57/M55</f>
        <v>-2.1556368730001902</v>
      </c>
      <c r="P57">
        <f t="shared" ref="P57" si="229">K57-$O$9*M55</f>
        <v>396.30274794678064</v>
      </c>
      <c r="Q57">
        <f t="shared" si="130"/>
        <v>157055.86803016954</v>
      </c>
    </row>
    <row r="58" spans="1:18" x14ac:dyDescent="0.2">
      <c r="A58" s="4">
        <v>8</v>
      </c>
      <c r="B58" s="4">
        <v>982.3</v>
      </c>
      <c r="C58">
        <f t="shared" si="120"/>
        <v>1501.6375000000003</v>
      </c>
      <c r="D58">
        <f t="shared" si="121"/>
        <v>-519.33750000000032</v>
      </c>
      <c r="E58">
        <f t="shared" si="122"/>
        <v>269711.43890625035</v>
      </c>
      <c r="G58">
        <f t="shared" ref="G58" si="230">D58/F55</f>
        <v>-15.56266931029101</v>
      </c>
      <c r="I58">
        <f t="shared" ref="I58" si="231">B58-$H$10*F55</f>
        <v>1280.2732517246516</v>
      </c>
      <c r="J58">
        <f t="shared" si="125"/>
        <v>1461.4176965603726</v>
      </c>
      <c r="K58">
        <f t="shared" si="126"/>
        <v>-479.11769656037268</v>
      </c>
      <c r="L58">
        <f t="shared" si="127"/>
        <v>229553.76715731734</v>
      </c>
      <c r="N58">
        <f t="shared" ref="N58" si="232">K58/M55</f>
        <v>-4.3594799442270871</v>
      </c>
      <c r="P58">
        <f t="shared" ref="P58" si="233">K58-$O$10*M55</f>
        <v>161.40457043751849</v>
      </c>
      <c r="Q58">
        <f t="shared" si="130"/>
        <v>26051.435358119867</v>
      </c>
    </row>
    <row r="59" spans="1:18" x14ac:dyDescent="0.2">
      <c r="A59" s="4">
        <v>9</v>
      </c>
      <c r="B59" s="4">
        <v>1026.2</v>
      </c>
      <c r="C59">
        <f t="shared" si="120"/>
        <v>1502.4875</v>
      </c>
      <c r="D59">
        <f t="shared" si="121"/>
        <v>-476.28749999999991</v>
      </c>
      <c r="E59">
        <f t="shared" si="122"/>
        <v>226849.78265624991</v>
      </c>
      <c r="F59">
        <f t="shared" ref="F59" si="234">SQRT((SUM(E59:E62)-(SUM(D59:D62)^2)/4)/3)</f>
        <v>109.36097832741436</v>
      </c>
      <c r="G59">
        <f t="shared" ref="G59" si="235">D59/F59</f>
        <v>-4.3551868983290287</v>
      </c>
      <c r="I59">
        <f t="shared" ref="I59" si="236">B59-$H$7*F59</f>
        <v>1982.9900351288029</v>
      </c>
      <c r="J59">
        <f t="shared" si="125"/>
        <v>1809.9736714566432</v>
      </c>
      <c r="K59">
        <f t="shared" si="126"/>
        <v>-783.77367145664311</v>
      </c>
      <c r="L59">
        <f t="shared" si="127"/>
        <v>614301.16806862596</v>
      </c>
      <c r="M59">
        <f t="shared" ref="M59" si="237">SQRT((SUM(L59:L62)-(SUM(K59:K62)^2)/4)/3)</f>
        <v>176.51588868530214</v>
      </c>
      <c r="N59">
        <f t="shared" ref="N59" si="238">K59/M59</f>
        <v>-4.4402443162155132</v>
      </c>
      <c r="P59">
        <f t="shared" ref="P59" si="239">K59-$O$7*M59</f>
        <v>285.71984707267052</v>
      </c>
      <c r="Q59">
        <f t="shared" si="130"/>
        <v>81635.831011230228</v>
      </c>
      <c r="R59">
        <f t="shared" ref="R59" si="240">SUMPRODUCT(L59:L62,P59:P62)/SUM(Q59:Q62)</f>
        <v>1355.5059786541067</v>
      </c>
    </row>
    <row r="60" spans="1:18" x14ac:dyDescent="0.2">
      <c r="A60" s="4">
        <v>10</v>
      </c>
      <c r="B60" s="4">
        <v>1006.1</v>
      </c>
      <c r="C60">
        <f t="shared" si="120"/>
        <v>1581.4374999999998</v>
      </c>
      <c r="D60">
        <f t="shared" si="121"/>
        <v>-575.33749999999975</v>
      </c>
      <c r="E60">
        <f t="shared" si="122"/>
        <v>331013.23890624969</v>
      </c>
      <c r="G60">
        <f t="shared" ref="G60" si="241">D60/F59</f>
        <v>-5.2609030094583149</v>
      </c>
      <c r="I60">
        <f t="shared" ref="I60" si="242">B60-$H$8*F59</f>
        <v>1999.5875795698587</v>
      </c>
      <c r="J60">
        <f t="shared" si="125"/>
        <v>2022.2154902974278</v>
      </c>
      <c r="K60">
        <f t="shared" si="126"/>
        <v>-1016.1154902974278</v>
      </c>
      <c r="L60">
        <f t="shared" si="127"/>
        <v>1032490.6896223821</v>
      </c>
      <c r="N60">
        <f t="shared" ref="N60" si="243">K60/M59</f>
        <v>-5.7565100675383913</v>
      </c>
      <c r="P60">
        <f t="shared" ref="P60" si="244">K60-$O$8*M59</f>
        <v>-6.073802837848234</v>
      </c>
      <c r="Q60">
        <f t="shared" si="130"/>
        <v>36.891080913053258</v>
      </c>
    </row>
    <row r="61" spans="1:18" x14ac:dyDescent="0.2">
      <c r="A61" s="4">
        <v>11</v>
      </c>
      <c r="B61" s="4">
        <v>997.8</v>
      </c>
      <c r="C61">
        <f t="shared" si="120"/>
        <v>1560.0000000000002</v>
      </c>
      <c r="D61">
        <f t="shared" si="121"/>
        <v>-562.20000000000027</v>
      </c>
      <c r="E61">
        <f t="shared" si="122"/>
        <v>316068.84000000032</v>
      </c>
      <c r="G61">
        <f t="shared" ref="G61" si="245">D61/F59</f>
        <v>-5.140773323340591</v>
      </c>
      <c r="I61">
        <f t="shared" ref="I61" si="246">B61-$H$9*F59</f>
        <v>1950.2837463825451</v>
      </c>
      <c r="J61">
        <f t="shared" si="125"/>
        <v>2087.2585682708745</v>
      </c>
      <c r="K61">
        <f t="shared" si="126"/>
        <v>-1089.4585682708746</v>
      </c>
      <c r="L61">
        <f t="shared" si="127"/>
        <v>1186919.9719788239</v>
      </c>
      <c r="N61">
        <f t="shared" ref="N61" si="247">K61/M59</f>
        <v>-6.1720141817555829</v>
      </c>
      <c r="P61">
        <f t="shared" ref="P61" si="248">K61-$O$9*M59</f>
        <v>-72.447153500631089</v>
      </c>
      <c r="Q61">
        <f t="shared" si="130"/>
        <v>5248.5900503440034</v>
      </c>
    </row>
    <row r="62" spans="1:18" x14ac:dyDescent="0.2">
      <c r="A62" s="4">
        <v>12</v>
      </c>
      <c r="B62" s="4">
        <v>1214.8</v>
      </c>
      <c r="C62">
        <f t="shared" si="120"/>
        <v>1552.4375</v>
      </c>
      <c r="D62">
        <f t="shared" si="121"/>
        <v>-337.63750000000005</v>
      </c>
      <c r="E62">
        <f t="shared" si="122"/>
        <v>113999.08140625003</v>
      </c>
      <c r="G62">
        <f t="shared" ref="G62" si="249">D62/F59</f>
        <v>-3.0873672233358382</v>
      </c>
      <c r="I62">
        <f t="shared" ref="I62" si="250">B62-$H$10*F59</f>
        <v>2191.3041050799507</v>
      </c>
      <c r="J62">
        <f t="shared" si="125"/>
        <v>1939.7604550671128</v>
      </c>
      <c r="K62">
        <f t="shared" si="126"/>
        <v>-724.96045506711289</v>
      </c>
      <c r="L62">
        <f t="shared" si="127"/>
        <v>525567.66141111543</v>
      </c>
      <c r="N62">
        <f t="shared" ref="N62" si="251">K62/M59</f>
        <v>-4.1070549539004633</v>
      </c>
      <c r="P62">
        <f t="shared" ref="P62" si="252">K62-$O$10*M59</f>
        <v>303.79110664698692</v>
      </c>
      <c r="Q62">
        <f t="shared" si="130"/>
        <v>92289.036477800983</v>
      </c>
    </row>
    <row r="63" spans="1:18" x14ac:dyDescent="0.2">
      <c r="A63" s="4" t="s">
        <v>29</v>
      </c>
      <c r="B63" s="4">
        <v>988</v>
      </c>
      <c r="C63">
        <f t="shared" si="120"/>
        <v>1572</v>
      </c>
      <c r="D63">
        <f t="shared" si="121"/>
        <v>-584</v>
      </c>
      <c r="E63">
        <f t="shared" si="122"/>
        <v>341056</v>
      </c>
      <c r="F63">
        <f t="shared" ref="F63" si="253">SQRT((SUM(E63:E66)-(SUM(D63:D66)^2)/4)/3)</f>
        <v>56.330935753958343</v>
      </c>
      <c r="G63">
        <f t="shared" ref="G63" si="254">D63/F63</f>
        <v>-10.367305143851842</v>
      </c>
      <c r="I63">
        <f t="shared" ref="I63" si="255">B63-$H$7*F63</f>
        <v>1480.8346364779857</v>
      </c>
      <c r="J63">
        <f t="shared" si="125"/>
        <v>1688.8852626342753</v>
      </c>
      <c r="K63">
        <f t="shared" si="126"/>
        <v>-700.88526263427525</v>
      </c>
      <c r="L63">
        <f t="shared" si="127"/>
        <v>491240.15137791698</v>
      </c>
      <c r="M63">
        <f t="shared" ref="M63" si="256">SQRT((SUM(L63:L66)-(SUM(K63:K66)^2)/4)/3)</f>
        <v>113.13005200685751</v>
      </c>
      <c r="N63">
        <f t="shared" ref="N63" si="257">K63/M63</f>
        <v>-6.1953941521373146</v>
      </c>
      <c r="P63">
        <f t="shared" ref="P63" si="258">K63-$O$7*M63</f>
        <v>-15.440692894005451</v>
      </c>
      <c r="Q63">
        <f t="shared" si="130"/>
        <v>238.41499704699044</v>
      </c>
      <c r="R63">
        <f t="shared" ref="R63" si="259">SUMPRODUCT(L63:L66,P63:P66)/SUM(Q63:Q66)</f>
        <v>1202.5713536896369</v>
      </c>
    </row>
    <row r="64" spans="1:18" x14ac:dyDescent="0.2">
      <c r="A64" s="4">
        <v>2</v>
      </c>
      <c r="B64" s="4">
        <v>1000</v>
      </c>
      <c r="C64">
        <f t="shared" si="120"/>
        <v>1607.3</v>
      </c>
      <c r="D64">
        <f t="shared" si="121"/>
        <v>-607.29999999999995</v>
      </c>
      <c r="E64">
        <f t="shared" si="122"/>
        <v>368813.28999999992</v>
      </c>
      <c r="G64">
        <f t="shared" ref="G64" si="260">D64/F63</f>
        <v>-10.780932215515794</v>
      </c>
      <c r="I64">
        <f t="shared" ref="I64" si="261">B64-$H$8*F63</f>
        <v>1511.7372382089995</v>
      </c>
      <c r="J64">
        <f t="shared" si="125"/>
        <v>1453.2019094938066</v>
      </c>
      <c r="K64">
        <f t="shared" si="126"/>
        <v>-453.20190949380662</v>
      </c>
      <c r="L64">
        <f t="shared" si="127"/>
        <v>205391.97076883249</v>
      </c>
      <c r="N64">
        <f t="shared" ref="N64" si="262">K64/M63</f>
        <v>-4.0060258212056263</v>
      </c>
      <c r="P64">
        <f t="shared" ref="P64" si="263">K64-$O$8*M63</f>
        <v>194.13963852464599</v>
      </c>
      <c r="Q64">
        <f t="shared" si="130"/>
        <v>37690.19924648021</v>
      </c>
    </row>
    <row r="65" spans="1:18" x14ac:dyDescent="0.2">
      <c r="A65" s="4">
        <v>3</v>
      </c>
      <c r="B65" s="4">
        <v>1059</v>
      </c>
      <c r="C65">
        <f t="shared" si="120"/>
        <v>1537.875</v>
      </c>
      <c r="D65">
        <f t="shared" si="121"/>
        <v>-478.875</v>
      </c>
      <c r="E65">
        <f t="shared" si="122"/>
        <v>229321.265625</v>
      </c>
      <c r="G65">
        <f t="shared" ref="G65" si="264">D65/F63</f>
        <v>-8.5011014567843333</v>
      </c>
      <c r="I65">
        <f t="shared" ref="I65" si="265">B65-$H$9*F63</f>
        <v>1549.6165027486295</v>
      </c>
      <c r="J65">
        <f t="shared" si="125"/>
        <v>1542.0183089356437</v>
      </c>
      <c r="K65">
        <f t="shared" si="126"/>
        <v>-483.01830893564374</v>
      </c>
      <c r="L65">
        <f t="shared" si="127"/>
        <v>233306.68676704899</v>
      </c>
      <c r="N65">
        <f t="shared" ref="N65" si="266">K65/M63</f>
        <v>-4.2695844328469414</v>
      </c>
      <c r="P65">
        <f t="shared" ref="P65" si="267">K65-$O$9*M63</f>
        <v>168.79017754937809</v>
      </c>
      <c r="Q65">
        <f t="shared" si="130"/>
        <v>28490.124037150577</v>
      </c>
    </row>
    <row r="66" spans="1:18" x14ac:dyDescent="0.2">
      <c r="A66" s="4">
        <v>4</v>
      </c>
      <c r="B66" s="4">
        <v>1040</v>
      </c>
      <c r="C66">
        <f t="shared" si="120"/>
        <v>1582.25</v>
      </c>
      <c r="D66">
        <f t="shared" si="121"/>
        <v>-542.25</v>
      </c>
      <c r="E66">
        <f t="shared" si="122"/>
        <v>294035.0625</v>
      </c>
      <c r="G66">
        <f t="shared" ref="G66" si="268">D66/F63</f>
        <v>-9.6261493394754485</v>
      </c>
      <c r="I66">
        <f t="shared" ref="I66" si="269">B66-$H$10*F63</f>
        <v>1542.9891909164292</v>
      </c>
      <c r="J66">
        <f t="shared" si="125"/>
        <v>1536.3342380531965</v>
      </c>
      <c r="K66">
        <f t="shared" si="126"/>
        <v>-496.33423805319649</v>
      </c>
      <c r="L66">
        <f t="shared" si="127"/>
        <v>246347.67586384711</v>
      </c>
      <c r="N66">
        <f t="shared" ref="N66" si="270">K66/M63</f>
        <v>-4.3872890469732182</v>
      </c>
      <c r="P66">
        <f t="shared" ref="P66" si="271">K66-$O$10*M63</f>
        <v>162.99857637883804</v>
      </c>
      <c r="Q66">
        <f t="shared" si="130"/>
        <v>26568.535901527899</v>
      </c>
    </row>
    <row r="67" spans="1:18" x14ac:dyDescent="0.2">
      <c r="A67" s="4">
        <v>5</v>
      </c>
      <c r="B67" s="4">
        <v>1047</v>
      </c>
      <c r="C67">
        <f t="shared" si="120"/>
        <v>1615.625</v>
      </c>
      <c r="D67">
        <f t="shared" si="121"/>
        <v>-568.625</v>
      </c>
      <c r="E67">
        <f t="shared" si="122"/>
        <v>323334.390625</v>
      </c>
      <c r="F67">
        <f t="shared" ref="F67" si="272">SQRT((SUM(E67:E70)-(SUM(D67:D70)^2)/4)/3)</f>
        <v>55.094556502888743</v>
      </c>
      <c r="G67">
        <f t="shared" ref="G67" si="273">D67/F67</f>
        <v>-10.320892590726011</v>
      </c>
      <c r="I67">
        <f t="shared" ref="I67" si="274">B67-$H$7*F67</f>
        <v>1529.0176580167856</v>
      </c>
      <c r="J67">
        <f t="shared" si="125"/>
        <v>1558.8811672910283</v>
      </c>
      <c r="K67">
        <f t="shared" si="126"/>
        <v>-511.88116729102831</v>
      </c>
      <c r="L67">
        <f t="shared" si="127"/>
        <v>262022.32942722572</v>
      </c>
      <c r="M67">
        <f t="shared" ref="M67" si="275">SQRT((SUM(L67:L70)-(SUM(K67:K70)^2)/4)/3)</f>
        <v>134.22962379468137</v>
      </c>
      <c r="N67">
        <f t="shared" ref="N67" si="276">K67/M67</f>
        <v>-3.8134739025567526</v>
      </c>
      <c r="P67">
        <f t="shared" ref="P67" si="277">K67-$O$7*M67</f>
        <v>301.40376537006989</v>
      </c>
      <c r="Q67">
        <f t="shared" si="130"/>
        <v>90844.229779256144</v>
      </c>
      <c r="R67">
        <f t="shared" ref="R67" si="278">SUMPRODUCT(L67:L70,P67:P70)/SUM(Q67:Q70)</f>
        <v>756.66194799370726</v>
      </c>
    </row>
    <row r="68" spans="1:18" x14ac:dyDescent="0.2">
      <c r="A68" s="4">
        <v>6</v>
      </c>
      <c r="B68" s="4">
        <v>1122</v>
      </c>
      <c r="C68">
        <f t="shared" si="120"/>
        <v>1604.25</v>
      </c>
      <c r="D68">
        <f t="shared" si="121"/>
        <v>-482.25</v>
      </c>
      <c r="E68">
        <f t="shared" si="122"/>
        <v>232565.0625</v>
      </c>
      <c r="G68">
        <f t="shared" ref="G68" si="279">D68/F67</f>
        <v>-8.753133351290602</v>
      </c>
      <c r="I68">
        <f t="shared" ref="I68" si="280">B68-$H$8*F67</f>
        <v>1622.5053760918004</v>
      </c>
      <c r="J68">
        <f t="shared" si="125"/>
        <v>1592.8047491146338</v>
      </c>
      <c r="K68">
        <f t="shared" si="126"/>
        <v>-470.80474911463375</v>
      </c>
      <c r="L68">
        <f t="shared" si="127"/>
        <v>221657.11178889323</v>
      </c>
      <c r="N68">
        <f t="shared" ref="N68" si="281">K68/M67</f>
        <v>-3.5074578606789526</v>
      </c>
      <c r="P68">
        <f t="shared" ref="P68" si="282">K68-$O$8*M67</f>
        <v>297.27067307218249</v>
      </c>
      <c r="Q68">
        <f t="shared" si="130"/>
        <v>88369.853068788405</v>
      </c>
    </row>
    <row r="69" spans="1:18" x14ac:dyDescent="0.2">
      <c r="A69" s="4">
        <v>7</v>
      </c>
      <c r="B69" s="4">
        <v>1110</v>
      </c>
      <c r="C69">
        <f t="shared" si="120"/>
        <v>1630.625</v>
      </c>
      <c r="D69">
        <f t="shared" si="121"/>
        <v>-520.625</v>
      </c>
      <c r="E69">
        <f t="shared" si="122"/>
        <v>271050.390625</v>
      </c>
      <c r="G69">
        <f t="shared" ref="G69" si="283">D69/F67</f>
        <v>-9.4496631436302128</v>
      </c>
      <c r="I69">
        <f t="shared" ref="I69" si="284">B69-$H$9*F67</f>
        <v>1589.8482089840775</v>
      </c>
      <c r="J69">
        <f t="shared" si="125"/>
        <v>1519.9436015781471</v>
      </c>
      <c r="K69">
        <f t="shared" si="126"/>
        <v>-409.94360157814708</v>
      </c>
      <c r="L69">
        <f t="shared" si="127"/>
        <v>168053.7564748626</v>
      </c>
      <c r="N69">
        <f t="shared" ref="N69" si="285">K69/M67</f>
        <v>-3.0540471617889642</v>
      </c>
      <c r="P69">
        <f t="shared" ref="P69" si="286">K69-$O$9*M67</f>
        <v>363.43187536198297</v>
      </c>
      <c r="Q69">
        <f t="shared" si="130"/>
        <v>132082.72802912793</v>
      </c>
    </row>
    <row r="70" spans="1:18" x14ac:dyDescent="0.2">
      <c r="A70" s="4">
        <v>8</v>
      </c>
      <c r="B70" s="4">
        <v>1052</v>
      </c>
      <c r="C70">
        <f t="shared" si="120"/>
        <v>1660.375</v>
      </c>
      <c r="D70">
        <f t="shared" si="121"/>
        <v>-608.375</v>
      </c>
      <c r="E70">
        <f t="shared" si="122"/>
        <v>370120.140625</v>
      </c>
      <c r="G70">
        <f t="shared" ref="G70" si="287">D70/F67</f>
        <v>-11.042379476602219</v>
      </c>
      <c r="I70">
        <f t="shared" ref="I70" si="288">B70-$H$10*F67</f>
        <v>1543.9493352698335</v>
      </c>
      <c r="J70">
        <f t="shared" si="125"/>
        <v>1771.2703623620043</v>
      </c>
      <c r="K70">
        <f t="shared" si="126"/>
        <v>-719.27036236200433</v>
      </c>
      <c r="L70">
        <f t="shared" si="127"/>
        <v>517349.854172369</v>
      </c>
      <c r="N70">
        <f t="shared" ref="N70" si="289">K70/M67</f>
        <v>-5.3585068782000436</v>
      </c>
      <c r="P70">
        <f t="shared" ref="P70" si="290">K70-$O$10*M67</f>
        <v>63.032784032163363</v>
      </c>
      <c r="Q70">
        <f t="shared" si="130"/>
        <v>3973.1318628453487</v>
      </c>
    </row>
    <row r="71" spans="1:18" x14ac:dyDescent="0.2">
      <c r="A71" s="4">
        <v>9</v>
      </c>
      <c r="B71" s="4">
        <v>1112</v>
      </c>
      <c r="C71">
        <f t="shared" si="120"/>
        <v>1674.5</v>
      </c>
      <c r="D71">
        <f t="shared" si="121"/>
        <v>-562.5</v>
      </c>
      <c r="E71">
        <f t="shared" si="122"/>
        <v>316406.25</v>
      </c>
      <c r="F71">
        <f t="shared" ref="F71" si="291">SQRT((SUM(E71:E74)-(SUM(D71:D74)^2)/4)/3)</f>
        <v>148.73450111832381</v>
      </c>
      <c r="G71">
        <f t="shared" ref="G71" si="292">D71/F71</f>
        <v>-3.7819066576389724</v>
      </c>
      <c r="I71">
        <f t="shared" ref="I71" si="293">B71-$H$7*F71</f>
        <v>2413.2656865944718</v>
      </c>
      <c r="J71">
        <f t="shared" si="125"/>
        <v>2202.7212465950247</v>
      </c>
      <c r="K71">
        <f t="shared" si="126"/>
        <v>-1090.7212465950247</v>
      </c>
      <c r="L71">
        <f t="shared" si="127"/>
        <v>1189672.8377738048</v>
      </c>
      <c r="M71">
        <f t="shared" ref="M71" si="294">SQRT((SUM(L71:L74)-(SUM(K71:K74)^2)/4)/3)</f>
        <v>217.2734884279198</v>
      </c>
      <c r="N71">
        <f t="shared" ref="N71" si="295">K71/M71</f>
        <v>-5.0200383603491048</v>
      </c>
      <c r="P71">
        <f t="shared" ref="P71" si="296">K71-$O$7*M71</f>
        <v>225.71881640800007</v>
      </c>
      <c r="Q71">
        <f t="shared" si="130"/>
        <v>50948.984080628441</v>
      </c>
      <c r="R71">
        <f t="shared" ref="R71" si="297">SUMPRODUCT(L71:L74,P71:P74)/SUM(Q71:Q74)</f>
        <v>-1050.9534200497937</v>
      </c>
    </row>
    <row r="72" spans="1:18" x14ac:dyDescent="0.2">
      <c r="A72" s="4">
        <v>10</v>
      </c>
      <c r="B72" s="4">
        <v>1123</v>
      </c>
      <c r="C72">
        <f t="shared" si="120"/>
        <v>1800</v>
      </c>
      <c r="D72">
        <f t="shared" si="121"/>
        <v>-677</v>
      </c>
      <c r="E72">
        <f t="shared" si="122"/>
        <v>458329</v>
      </c>
      <c r="G72">
        <f t="shared" ref="G72" si="298">D72/F71</f>
        <v>-4.5517347683939278</v>
      </c>
      <c r="I72">
        <f t="shared" ref="I72" si="299">B72-$H$8*F71</f>
        <v>2474.1755451947374</v>
      </c>
      <c r="J72">
        <f t="shared" si="125"/>
        <v>2499.1714292883348</v>
      </c>
      <c r="K72">
        <f t="shared" si="126"/>
        <v>-1376.1714292883348</v>
      </c>
      <c r="L72">
        <f t="shared" si="127"/>
        <v>1893847.8027894984</v>
      </c>
      <c r="N72">
        <f t="shared" ref="N72" si="300">K72/M71</f>
        <v>-6.333821209599062</v>
      </c>
      <c r="P72">
        <f t="shared" ref="P72" si="301">K72-$O$8*M71</f>
        <v>-132.91065244565038</v>
      </c>
      <c r="Q72">
        <f t="shared" si="130"/>
        <v>17665.241533528471</v>
      </c>
    </row>
    <row r="73" spans="1:18" x14ac:dyDescent="0.2">
      <c r="A73" s="4">
        <v>11</v>
      </c>
      <c r="B73" s="4">
        <v>1164</v>
      </c>
      <c r="C73">
        <f t="shared" si="120"/>
        <v>1796.875</v>
      </c>
      <c r="D73">
        <f t="shared" si="121"/>
        <v>-632.875</v>
      </c>
      <c r="E73">
        <f t="shared" si="122"/>
        <v>400530.765625</v>
      </c>
      <c r="G73">
        <f t="shared" ref="G73" si="302">D73/F71</f>
        <v>-4.255065201694693</v>
      </c>
      <c r="I73">
        <f t="shared" ref="I73" si="303">B73-$H$9*F71</f>
        <v>2459.4089933009236</v>
      </c>
      <c r="J73">
        <f t="shared" si="125"/>
        <v>2630.017272133085</v>
      </c>
      <c r="K73">
        <f t="shared" si="126"/>
        <v>-1466.017272133085</v>
      </c>
      <c r="L73">
        <f t="shared" si="127"/>
        <v>2149206.6421925318</v>
      </c>
      <c r="N73">
        <f t="shared" ref="N73" si="304">K73/M71</f>
        <v>-6.7473361924661805</v>
      </c>
      <c r="P73">
        <f t="shared" ref="P73" si="305">K73-$O$9*M71</f>
        <v>-214.17745474363664</v>
      </c>
      <c r="Q73">
        <f t="shared" si="130"/>
        <v>45871.982120462526</v>
      </c>
    </row>
    <row r="74" spans="1:18" x14ac:dyDescent="0.2">
      <c r="A74" s="4">
        <v>12</v>
      </c>
      <c r="B74" s="4">
        <v>1482</v>
      </c>
      <c r="C74">
        <f t="shared" si="120"/>
        <v>1824</v>
      </c>
      <c r="D74">
        <f t="shared" si="121"/>
        <v>-342</v>
      </c>
      <c r="E74">
        <f t="shared" si="122"/>
        <v>116964</v>
      </c>
      <c r="G74">
        <f t="shared" ref="G74" si="306">D74/F71</f>
        <v>-2.2993992478444953</v>
      </c>
      <c r="I74">
        <f t="shared" ref="I74" si="307">B74-$H$10*F71</f>
        <v>2810.0774653846829</v>
      </c>
      <c r="J74">
        <f t="shared" si="125"/>
        <v>2498.9792572689698</v>
      </c>
      <c r="K74">
        <f t="shared" si="126"/>
        <v>-1016.9792572689698</v>
      </c>
      <c r="L74">
        <f t="shared" si="127"/>
        <v>1034246.8097153455</v>
      </c>
      <c r="N74">
        <f t="shared" ref="N74" si="308">K74/M71</f>
        <v>-4.6806412721004911</v>
      </c>
      <c r="P74">
        <f t="shared" ref="P74" si="309">K74-$O$10*M71</f>
        <v>249.31151238402072</v>
      </c>
      <c r="Q74">
        <f t="shared" si="130"/>
        <v>62156.230207207715</v>
      </c>
    </row>
    <row r="75" spans="1:18" x14ac:dyDescent="0.2">
      <c r="A75" s="4" t="s">
        <v>28</v>
      </c>
      <c r="B75" s="4">
        <v>1167</v>
      </c>
      <c r="C75">
        <f t="shared" si="120"/>
        <v>1917.875</v>
      </c>
      <c r="D75">
        <f t="shared" si="121"/>
        <v>-750.875</v>
      </c>
      <c r="E75">
        <f t="shared" si="122"/>
        <v>563813.265625</v>
      </c>
      <c r="F75">
        <f t="shared" ref="F75" si="310">SQRT((SUM(E75:E78)-(SUM(D75:D78)^2)/4)/3)</f>
        <v>92.56717718320391</v>
      </c>
      <c r="G75">
        <f t="shared" ref="G75" si="311">D75/F75</f>
        <v>-8.1116765450663912</v>
      </c>
      <c r="I75">
        <f t="shared" ref="I75" si="312">B75-$H$7*F75</f>
        <v>1976.8624762091208</v>
      </c>
      <c r="J75">
        <f t="shared" si="125"/>
        <v>2224.423082872182</v>
      </c>
      <c r="K75">
        <f t="shared" si="126"/>
        <v>-1057.423082872182</v>
      </c>
      <c r="L75">
        <f t="shared" si="127"/>
        <v>1118143.5761909096</v>
      </c>
      <c r="M75">
        <f t="shared" ref="M75" si="313">SQRT((SUM(L75:L78)-(SUM(K75:K78)^2)/4)/3)</f>
        <v>135.14998397902252</v>
      </c>
      <c r="N75">
        <f t="shared" ref="N75" si="314">K75/M75</f>
        <v>-7.8240710930184889</v>
      </c>
      <c r="P75">
        <f t="shared" ref="P75" si="315">K75-$O$7*M75</f>
        <v>-238.56177258753644</v>
      </c>
      <c r="Q75">
        <f t="shared" si="130"/>
        <v>56911.719340107455</v>
      </c>
      <c r="R75">
        <f t="shared" ref="R75" si="316">SUMPRODUCT(L75:L78,P75:P78)/SUM(Q75:Q78)</f>
        <v>-4890.9138659935879</v>
      </c>
    </row>
    <row r="76" spans="1:18" x14ac:dyDescent="0.2">
      <c r="A76" s="4">
        <v>2</v>
      </c>
      <c r="B76" s="4">
        <v>1199</v>
      </c>
      <c r="C76">
        <f t="shared" si="120"/>
        <v>2027.125</v>
      </c>
      <c r="D76">
        <f t="shared" si="121"/>
        <v>-828.125</v>
      </c>
      <c r="E76">
        <f t="shared" si="122"/>
        <v>685791.015625</v>
      </c>
      <c r="G76">
        <f t="shared" ref="G76" si="317">D76/F75</f>
        <v>-8.9462056119635172</v>
      </c>
      <c r="I76">
        <f t="shared" ref="I76" si="318">B76-$H$8*F75</f>
        <v>2039.9246352206605</v>
      </c>
      <c r="J76">
        <f t="shared" si="125"/>
        <v>1986.1942349720714</v>
      </c>
      <c r="K76">
        <f t="shared" si="126"/>
        <v>-787.1942349720714</v>
      </c>
      <c r="L76">
        <f t="shared" si="127"/>
        <v>619674.7635732647</v>
      </c>
      <c r="N76">
        <f t="shared" ref="N76" si="319">K76/M75</f>
        <v>-5.8245973236242241</v>
      </c>
      <c r="P76">
        <f t="shared" ref="P76" si="320">K76-$O$8*M75</f>
        <v>-13.852419144511146</v>
      </c>
      <c r="Q76">
        <f t="shared" si="130"/>
        <v>191.8895161552189</v>
      </c>
    </row>
    <row r="77" spans="1:18" x14ac:dyDescent="0.2">
      <c r="A77" s="4">
        <v>3</v>
      </c>
      <c r="B77" s="4">
        <v>1385</v>
      </c>
      <c r="C77">
        <f t="shared" si="120"/>
        <v>1991.375</v>
      </c>
      <c r="D77">
        <f t="shared" si="121"/>
        <v>-606.375</v>
      </c>
      <c r="E77">
        <f t="shared" si="122"/>
        <v>367690.640625</v>
      </c>
      <c r="G77">
        <f t="shared" ref="G77" si="321">D77/F75</f>
        <v>-6.5506480639449087</v>
      </c>
      <c r="I77">
        <f t="shared" ref="I77" si="322">B77-$H$9*F75</f>
        <v>2191.2174741300114</v>
      </c>
      <c r="J77">
        <f t="shared" si="125"/>
        <v>2183.2732333998169</v>
      </c>
      <c r="K77">
        <f t="shared" si="126"/>
        <v>-798.27323339981695</v>
      </c>
      <c r="L77">
        <f t="shared" si="127"/>
        <v>637240.15516259859</v>
      </c>
      <c r="N77">
        <f t="shared" ref="N77" si="323">K77/M75</f>
        <v>-5.9065729043942907</v>
      </c>
      <c r="P77">
        <f t="shared" ref="P77" si="324">K77-$O$9*M75</f>
        <v>-19.595022410381262</v>
      </c>
      <c r="Q77">
        <f t="shared" si="130"/>
        <v>383.96490326334384</v>
      </c>
    </row>
    <row r="78" spans="1:18" x14ac:dyDescent="0.2">
      <c r="A78" s="4">
        <v>4</v>
      </c>
      <c r="B78" s="4">
        <v>1423</v>
      </c>
      <c r="C78">
        <f t="shared" si="120"/>
        <v>2129.375</v>
      </c>
      <c r="D78">
        <f t="shared" si="121"/>
        <v>-706.375</v>
      </c>
      <c r="E78">
        <f t="shared" si="122"/>
        <v>498965.640625</v>
      </c>
      <c r="G78">
        <f t="shared" ref="G78" si="325">D78/F75</f>
        <v>-7.6309445906725788</v>
      </c>
      <c r="I78">
        <f t="shared" ref="I78" si="326">B78-$H$10*F75</f>
        <v>2249.5491942147564</v>
      </c>
      <c r="J78">
        <f t="shared" si="125"/>
        <v>2200.5019953006827</v>
      </c>
      <c r="K78">
        <f t="shared" si="126"/>
        <v>-777.50199530068267</v>
      </c>
      <c r="L78">
        <f t="shared" si="127"/>
        <v>604509.35269654274</v>
      </c>
      <c r="N78">
        <f t="shared" ref="N78" si="327">K78/M75</f>
        <v>-5.7528826301700757</v>
      </c>
      <c r="P78">
        <f t="shared" ref="P78" si="328">K78-$O$10*M75</f>
        <v>10.16509869068102</v>
      </c>
      <c r="Q78">
        <f t="shared" si="130"/>
        <v>103.32923139128499</v>
      </c>
    </row>
    <row r="79" spans="1:18" x14ac:dyDescent="0.2">
      <c r="A79" s="4">
        <v>5</v>
      </c>
      <c r="B79" s="4">
        <v>1472</v>
      </c>
      <c r="C79">
        <f t="shared" si="120"/>
        <v>2256.375</v>
      </c>
      <c r="D79">
        <f t="shared" si="121"/>
        <v>-784.375</v>
      </c>
      <c r="E79">
        <f t="shared" si="122"/>
        <v>615244.140625</v>
      </c>
      <c r="F79">
        <f t="shared" ref="F79" si="329">SQRT((SUM(E79:E82)-(SUM(D79:D82)^2)/4)/3)</f>
        <v>74.799071128368084</v>
      </c>
      <c r="G79">
        <f t="shared" ref="G79" si="330">D79/F79</f>
        <v>-10.486427012627971</v>
      </c>
      <c r="I79">
        <f t="shared" ref="I79" si="331">B79-$H$7*F79</f>
        <v>2126.4108052714159</v>
      </c>
      <c r="J79">
        <f t="shared" si="125"/>
        <v>2212.2186538923488</v>
      </c>
      <c r="K79">
        <f t="shared" si="126"/>
        <v>-740.21865389234881</v>
      </c>
      <c r="L79">
        <f t="shared" si="127"/>
        <v>547923.65557020088</v>
      </c>
      <c r="M79">
        <f t="shared" ref="M79" si="332">SQRT((SUM(L79:L82)-(SUM(K79:K82)^2)/4)/3)</f>
        <v>204.90798514366668</v>
      </c>
      <c r="N79">
        <f t="shared" ref="N79" si="333">K79/M79</f>
        <v>-3.6124441581588975</v>
      </c>
      <c r="P79">
        <f t="shared" ref="P79" si="334">K79-$O$7*M79</f>
        <v>501.29996314702521</v>
      </c>
      <c r="Q79">
        <f t="shared" si="130"/>
        <v>251301.65305120882</v>
      </c>
      <c r="R79">
        <f t="shared" ref="R79" si="335">SUMPRODUCT(L79:L82,P79:P82)/SUM(Q79:Q82)</f>
        <v>875.03520712896034</v>
      </c>
    </row>
    <row r="80" spans="1:18" x14ac:dyDescent="0.2">
      <c r="A80" s="4">
        <v>6</v>
      </c>
      <c r="B80" s="4">
        <v>1626</v>
      </c>
      <c r="C80">
        <f t="shared" si="120"/>
        <v>2315.625</v>
      </c>
      <c r="D80">
        <f t="shared" si="121"/>
        <v>-689.625</v>
      </c>
      <c r="E80">
        <f t="shared" si="122"/>
        <v>475582.640625</v>
      </c>
      <c r="G80">
        <f t="shared" ref="G80" si="336">D80/F79</f>
        <v>-9.219700052377453</v>
      </c>
      <c r="I80">
        <f t="shared" ref="I80" si="337">B80-$H$8*F79</f>
        <v>2305.5106377607062</v>
      </c>
      <c r="J80">
        <f t="shared" si="125"/>
        <v>2239.0818505596885</v>
      </c>
      <c r="K80">
        <f t="shared" si="126"/>
        <v>-613.08185055968852</v>
      </c>
      <c r="L80">
        <f t="shared" si="127"/>
        <v>375869.35548569227</v>
      </c>
      <c r="N80">
        <f t="shared" ref="N80" si="338">K80/M79</f>
        <v>-2.9919861352881871</v>
      </c>
      <c r="P80">
        <f t="shared" ref="P80" si="339">K80-$O$8*M79</f>
        <v>559.42227147680455</v>
      </c>
      <c r="Q80">
        <f t="shared" si="130"/>
        <v>312953.27782426763</v>
      </c>
    </row>
    <row r="81" spans="1:18" x14ac:dyDescent="0.2">
      <c r="A81" s="4">
        <v>7</v>
      </c>
      <c r="B81" s="4">
        <v>1618</v>
      </c>
      <c r="C81">
        <f t="shared" si="120"/>
        <v>2396.5</v>
      </c>
      <c r="D81">
        <f t="shared" si="121"/>
        <v>-778.5</v>
      </c>
      <c r="E81">
        <f t="shared" si="122"/>
        <v>606062.25</v>
      </c>
      <c r="G81">
        <f t="shared" ref="G81" si="340">D81/F79</f>
        <v>-10.407883256517451</v>
      </c>
      <c r="I81">
        <f t="shared" ref="I81" si="341">B81-$H$9*F79</f>
        <v>2269.4654548991266</v>
      </c>
      <c r="J81">
        <f t="shared" si="125"/>
        <v>2174.7815024986858</v>
      </c>
      <c r="K81">
        <f t="shared" si="126"/>
        <v>-556.78150249868577</v>
      </c>
      <c r="L81">
        <f t="shared" si="127"/>
        <v>310005.64152469405</v>
      </c>
      <c r="N81">
        <f t="shared" ref="N81" si="342">K81/M79</f>
        <v>-2.7172269646217582</v>
      </c>
      <c r="P81">
        <f t="shared" ref="P81" si="343">K81-$O$9*M79</f>
        <v>623.81340836631398</v>
      </c>
      <c r="Q81">
        <f t="shared" si="130"/>
        <v>389143.16845759761</v>
      </c>
    </row>
    <row r="82" spans="1:18" x14ac:dyDescent="0.2">
      <c r="A82" s="4">
        <v>8</v>
      </c>
      <c r="B82" s="4">
        <v>1608</v>
      </c>
      <c r="C82">
        <f t="shared" si="120"/>
        <v>2480.75</v>
      </c>
      <c r="D82">
        <f t="shared" si="121"/>
        <v>-872.75</v>
      </c>
      <c r="E82">
        <f t="shared" si="122"/>
        <v>761692.5625</v>
      </c>
      <c r="G82">
        <f t="shared" ref="G82" si="344">D82/F79</f>
        <v>-11.667925641779838</v>
      </c>
      <c r="I82">
        <f t="shared" ref="I82" si="345">B82-$H$10*F79</f>
        <v>2275.8945372483813</v>
      </c>
      <c r="J82">
        <f t="shared" si="125"/>
        <v>2624.6956730242732</v>
      </c>
      <c r="K82">
        <f t="shared" si="126"/>
        <v>-1016.6956730242732</v>
      </c>
      <c r="L82">
        <f t="shared" si="127"/>
        <v>1033670.0915462798</v>
      </c>
      <c r="N82">
        <f t="shared" ref="N82" si="346">K82/M79</f>
        <v>-4.9617181697991892</v>
      </c>
      <c r="P82">
        <f t="shared" ref="P82" si="347">K82-$O$10*M79</f>
        <v>177.52775521371495</v>
      </c>
      <c r="Q82">
        <f t="shared" si="130"/>
        <v>31516.103871220697</v>
      </c>
    </row>
    <row r="83" spans="1:18" x14ac:dyDescent="0.2">
      <c r="A83" s="4">
        <v>9</v>
      </c>
      <c r="B83" s="4">
        <v>1684</v>
      </c>
      <c r="C83">
        <f t="shared" si="120"/>
        <v>2529.625</v>
      </c>
      <c r="D83">
        <f t="shared" si="121"/>
        <v>-845.625</v>
      </c>
      <c r="E83">
        <f t="shared" si="122"/>
        <v>715081.640625</v>
      </c>
      <c r="F83">
        <f t="shared" ref="F83" si="348">SQRT((SUM(E83:E86)-(SUM(D83:D86)^2)/4)/3)</f>
        <v>228.9498756778799</v>
      </c>
      <c r="G83">
        <f t="shared" ref="G83" si="349">D83/F83</f>
        <v>-3.6934940344311373</v>
      </c>
      <c r="I83">
        <f t="shared" ref="I83" si="350">B83-$H$7*F83</f>
        <v>3687.0632767086454</v>
      </c>
      <c r="J83">
        <f t="shared" si="125"/>
        <v>3353.8273054665797</v>
      </c>
      <c r="K83">
        <f t="shared" si="126"/>
        <v>-1669.8273054665797</v>
      </c>
      <c r="L83">
        <f t="shared" si="127"/>
        <v>2788323.230081778</v>
      </c>
      <c r="M83">
        <f t="shared" ref="M83" si="351">SQRT((SUM(L83:L86)-(SUM(K83:K86)^2)/4)/3)</f>
        <v>363.34854261874204</v>
      </c>
      <c r="N83">
        <f t="shared" ref="N83" si="352">K83/M83</f>
        <v>-4.5956625928143948</v>
      </c>
      <c r="P83">
        <f t="shared" ref="P83" si="353">K83-$O$7*M83</f>
        <v>531.66806241286713</v>
      </c>
      <c r="Q83">
        <f t="shared" si="130"/>
        <v>282670.92858985235</v>
      </c>
      <c r="R83">
        <f t="shared" ref="R83" si="354">SUMPRODUCT(L83:L86,P83:P86)/SUM(Q83:Q86)</f>
        <v>2508.3381591576976</v>
      </c>
    </row>
    <row r="84" spans="1:18" x14ac:dyDescent="0.2">
      <c r="A84" s="4">
        <v>10</v>
      </c>
      <c r="B84" s="4">
        <v>1716</v>
      </c>
      <c r="C84">
        <f t="shared" si="120"/>
        <v>2756.375</v>
      </c>
      <c r="D84">
        <f t="shared" si="121"/>
        <v>-1040.375</v>
      </c>
      <c r="E84">
        <f t="shared" si="122"/>
        <v>1082380.140625</v>
      </c>
      <c r="G84">
        <f t="shared" ref="G84" si="355">D84/F83</f>
        <v>-4.5441169029667936</v>
      </c>
      <c r="I84">
        <f t="shared" ref="I84" si="356">B84-$H$8*F83</f>
        <v>3795.8904811280213</v>
      </c>
      <c r="J84">
        <f t="shared" si="125"/>
        <v>3838.908110657705</v>
      </c>
      <c r="K84">
        <f t="shared" si="126"/>
        <v>-2122.908110657705</v>
      </c>
      <c r="L84">
        <f t="shared" si="127"/>
        <v>4506738.8462962667</v>
      </c>
      <c r="N84">
        <f t="shared" ref="N84" si="357">K84/M83</f>
        <v>-5.8426217850149769</v>
      </c>
      <c r="P84">
        <f t="shared" ref="P84" si="358">K84-$O$8*M83</f>
        <v>-43.79116625103552</v>
      </c>
      <c r="Q84">
        <f t="shared" si="130"/>
        <v>1917.6662416258323</v>
      </c>
    </row>
    <row r="85" spans="1:18" x14ac:dyDescent="0.2">
      <c r="A85" s="4">
        <v>11</v>
      </c>
      <c r="B85" s="4">
        <v>1789</v>
      </c>
      <c r="C85">
        <f t="shared" si="120"/>
        <v>2764.75</v>
      </c>
      <c r="D85">
        <f t="shared" si="121"/>
        <v>-975.75</v>
      </c>
      <c r="E85">
        <f t="shared" si="122"/>
        <v>952088.0625</v>
      </c>
      <c r="G85">
        <f t="shared" ref="G85" si="359">D85/F83</f>
        <v>-4.2618498791972597</v>
      </c>
      <c r="I85">
        <f t="shared" ref="I85" si="360">B85-$H$9*F83</f>
        <v>3783.047956178712</v>
      </c>
      <c r="J85">
        <f t="shared" si="125"/>
        <v>4065.3074825023068</v>
      </c>
      <c r="K85">
        <f t="shared" si="126"/>
        <v>-2276.3074825023068</v>
      </c>
      <c r="L85">
        <f t="shared" si="127"/>
        <v>5181575.7548959898</v>
      </c>
      <c r="N85">
        <f t="shared" ref="N85" si="361">K85/M83</f>
        <v>-6.2648042182759305</v>
      </c>
      <c r="P85">
        <f t="shared" ref="P85" si="362">K85-$O$9*M83</f>
        <v>-182.84372614776385</v>
      </c>
      <c r="Q85">
        <f t="shared" si="130"/>
        <v>33431.828191598463</v>
      </c>
    </row>
    <row r="86" spans="1:18" x14ac:dyDescent="0.2">
      <c r="A86" s="4">
        <v>12</v>
      </c>
      <c r="B86" s="4">
        <v>2283</v>
      </c>
      <c r="C86">
        <f t="shared" si="120"/>
        <v>2808.625</v>
      </c>
      <c r="D86">
        <f t="shared" si="121"/>
        <v>-525.625</v>
      </c>
      <c r="E86">
        <f t="shared" si="122"/>
        <v>276281.640625</v>
      </c>
      <c r="G86">
        <f t="shared" ref="G86" si="363">D86/F83</f>
        <v>-2.2958081913943729</v>
      </c>
      <c r="I86">
        <f t="shared" ref="I86" si="364">B86-$H$10*F83</f>
        <v>4327.335163019934</v>
      </c>
      <c r="J86">
        <f t="shared" si="125"/>
        <v>3793.258051470953</v>
      </c>
      <c r="K86">
        <f t="shared" si="126"/>
        <v>-1510.258051470953</v>
      </c>
      <c r="L86">
        <f t="shared" si="127"/>
        <v>2280879.3820328396</v>
      </c>
      <c r="N86">
        <f t="shared" ref="N86" si="365">K86/M83</f>
        <v>-4.1564995433479739</v>
      </c>
      <c r="P86">
        <f t="shared" ref="P86" si="366">K86-$O$10*M83</f>
        <v>607.37217122240872</v>
      </c>
      <c r="Q86">
        <f t="shared" si="130"/>
        <v>368900.95437542297</v>
      </c>
    </row>
    <row r="87" spans="1:18" x14ac:dyDescent="0.2">
      <c r="A87" s="4" t="s">
        <v>27</v>
      </c>
      <c r="B87" s="4">
        <v>1830</v>
      </c>
      <c r="C87">
        <f t="shared" si="120"/>
        <v>2915.625</v>
      </c>
      <c r="D87">
        <f t="shared" si="121"/>
        <v>-1085.625</v>
      </c>
      <c r="E87">
        <f t="shared" si="122"/>
        <v>1178581.640625</v>
      </c>
      <c r="F87">
        <f t="shared" ref="F87" si="367">SQRT((SUM(E87:E90)-(SUM(D87:D90)^2)/4)/3)</f>
        <v>112.53093903270928</v>
      </c>
      <c r="G87">
        <f t="shared" ref="G87" si="368">D87/F87</f>
        <v>-9.6473468481805007</v>
      </c>
      <c r="I87">
        <f t="shared" ref="I87" si="369">B87-$H$7*F87</f>
        <v>2814.5237557022933</v>
      </c>
      <c r="J87">
        <f t="shared" si="125"/>
        <v>3250.483550827646</v>
      </c>
      <c r="K87">
        <f t="shared" si="126"/>
        <v>-1420.483550827646</v>
      </c>
      <c r="L87">
        <f t="shared" si="127"/>
        <v>2017773.5181719176</v>
      </c>
      <c r="M87">
        <f t="shared" ref="M87" si="370">SQRT((SUM(L87:L90)-(SUM(K87:K90)^2)/4)/3)</f>
        <v>239.7930804776868</v>
      </c>
      <c r="N87">
        <f t="shared" ref="N87" si="371">K87/M87</f>
        <v>-5.9237887431861269</v>
      </c>
      <c r="P87">
        <f t="shared" ref="P87" si="372">K87-$O$7*M87</f>
        <v>32.400647128514493</v>
      </c>
      <c r="Q87">
        <f t="shared" si="130"/>
        <v>1049.8019343465144</v>
      </c>
      <c r="R87">
        <f t="shared" ref="R87" si="373">SUMPRODUCT(L87:L90,P87:P90)/SUM(Q87:Q90)</f>
        <v>2121.8928357347454</v>
      </c>
    </row>
    <row r="88" spans="1:18" x14ac:dyDescent="0.2">
      <c r="A88" s="4">
        <v>2</v>
      </c>
      <c r="B88" s="4">
        <v>1839</v>
      </c>
      <c r="C88">
        <f t="shared" si="120"/>
        <v>3042.5</v>
      </c>
      <c r="D88">
        <f t="shared" si="121"/>
        <v>-1203.5</v>
      </c>
      <c r="E88">
        <f t="shared" si="122"/>
        <v>1448412.25</v>
      </c>
      <c r="G88">
        <f t="shared" ref="G88" si="374">D88/F87</f>
        <v>-10.694836552018637</v>
      </c>
      <c r="I88">
        <f t="shared" ref="I88" si="375">B88-$H$8*F87</f>
        <v>2861.2850230145059</v>
      </c>
      <c r="J88">
        <f t="shared" si="125"/>
        <v>2750.8516832087257</v>
      </c>
      <c r="K88">
        <f t="shared" si="126"/>
        <v>-911.85168320872572</v>
      </c>
      <c r="L88">
        <f t="shared" si="127"/>
        <v>831473.49217058625</v>
      </c>
      <c r="N88">
        <f t="shared" ref="N88" si="376">K88/M87</f>
        <v>-3.8026605329571854</v>
      </c>
      <c r="P88">
        <f t="shared" ref="P88" si="377">K88-$O$8*M87</f>
        <v>460.26846671509679</v>
      </c>
      <c r="Q88">
        <f t="shared" si="130"/>
        <v>211847.06145226618</v>
      </c>
    </row>
    <row r="89" spans="1:18" x14ac:dyDescent="0.2">
      <c r="A89" s="4">
        <v>3</v>
      </c>
      <c r="B89" s="4">
        <v>2018</v>
      </c>
      <c r="C89">
        <f t="shared" si="120"/>
        <v>2948.125</v>
      </c>
      <c r="D89">
        <f t="shared" si="121"/>
        <v>-930.125</v>
      </c>
      <c r="E89">
        <f t="shared" si="122"/>
        <v>865132.515625</v>
      </c>
      <c r="G89">
        <f t="shared" ref="G89" si="378">D89/F87</f>
        <v>-8.2655046513887278</v>
      </c>
      <c r="I89">
        <f t="shared" ref="I89" si="379">B89-$H$9*F87</f>
        <v>2998.0926439495111</v>
      </c>
      <c r="J89">
        <f t="shared" si="125"/>
        <v>2992.3404556048026</v>
      </c>
      <c r="K89">
        <f t="shared" si="126"/>
        <v>-974.34045560480263</v>
      </c>
      <c r="L89">
        <f t="shared" si="127"/>
        <v>949339.32342817436</v>
      </c>
      <c r="N89">
        <f t="shared" ref="N89" si="380">K89/M87</f>
        <v>-4.0632550933656608</v>
      </c>
      <c r="P89">
        <f t="shared" ref="P89" si="381">K89-$O$9*M87</f>
        <v>407.24792063202449</v>
      </c>
      <c r="Q89">
        <f t="shared" si="130"/>
        <v>165850.86885910772</v>
      </c>
    </row>
    <row r="90" spans="1:18" x14ac:dyDescent="0.2">
      <c r="A90" s="4">
        <v>4</v>
      </c>
      <c r="B90" s="4">
        <v>2039</v>
      </c>
      <c r="C90">
        <f t="shared" si="120"/>
        <v>3089.375</v>
      </c>
      <c r="D90">
        <f t="shared" si="121"/>
        <v>-1050.375</v>
      </c>
      <c r="E90">
        <f t="shared" si="122"/>
        <v>1103287.640625</v>
      </c>
      <c r="G90">
        <f t="shared" ref="G90" si="382">D90/F87</f>
        <v>-9.334099662091047</v>
      </c>
      <c r="I90">
        <f t="shared" ref="I90" si="383">B90-$H$10*F87</f>
        <v>3043.8092619010167</v>
      </c>
      <c r="J90">
        <f t="shared" si="125"/>
        <v>2983.6722643147273</v>
      </c>
      <c r="K90">
        <f t="shared" si="126"/>
        <v>-944.67226431472727</v>
      </c>
      <c r="L90">
        <f t="shared" si="127"/>
        <v>892405.68696551397</v>
      </c>
      <c r="N90">
        <f t="shared" ref="N90" si="384">K90/M87</f>
        <v>-3.9395309590788248</v>
      </c>
      <c r="P90">
        <f t="shared" ref="P90" si="385">K90-$O$10*M87</f>
        <v>452.86485184515004</v>
      </c>
      <c r="Q90">
        <f t="shared" si="130"/>
        <v>205086.5740367297</v>
      </c>
    </row>
    <row r="91" spans="1:18" x14ac:dyDescent="0.2">
      <c r="A91" s="4">
        <v>5</v>
      </c>
      <c r="B91" s="4">
        <v>2101</v>
      </c>
      <c r="C91">
        <f t="shared" si="120"/>
        <v>3228.5</v>
      </c>
      <c r="D91">
        <f t="shared" si="121"/>
        <v>-1127.5</v>
      </c>
      <c r="E91">
        <f t="shared" si="122"/>
        <v>1271256.25</v>
      </c>
      <c r="F91">
        <f t="shared" ref="F91" si="386">SQRT((SUM(E91:E94)-(SUM(D91:D94)^2)/4)/3)</f>
        <v>89.543249268626241</v>
      </c>
      <c r="G91">
        <f t="shared" ref="G91" si="387">D91/F91</f>
        <v>-12.591680659449203</v>
      </c>
      <c r="I91">
        <f t="shared" ref="I91" si="388">B91-$H$7*F91</f>
        <v>2884.4063842843243</v>
      </c>
      <c r="J91">
        <f t="shared" si="125"/>
        <v>2988.8613218098517</v>
      </c>
      <c r="K91">
        <f t="shared" si="126"/>
        <v>-887.86132180985169</v>
      </c>
      <c r="L91">
        <f t="shared" si="127"/>
        <v>788297.72676593706</v>
      </c>
      <c r="M91">
        <f t="shared" ref="M91" si="389">SQRT((SUM(L91:L94)-(SUM(K91:K94)^2)/4)/3)</f>
        <v>167.90359780252456</v>
      </c>
      <c r="N91">
        <f t="shared" ref="N91" si="390">K91/M91</f>
        <v>-5.287923150128603</v>
      </c>
      <c r="P91">
        <f t="shared" ref="P91" si="391">K91-$O$7*M91</f>
        <v>129.45111915515838</v>
      </c>
      <c r="Q91">
        <f t="shared" si="130"/>
        <v>16757.592250523012</v>
      </c>
      <c r="R91">
        <f t="shared" ref="R91" si="392">SUMPRODUCT(L91:L94,P91:P94)/SUM(Q91:Q94)</f>
        <v>1696.9977916644334</v>
      </c>
    </row>
    <row r="92" spans="1:18" x14ac:dyDescent="0.2">
      <c r="A92" s="4">
        <v>6</v>
      </c>
      <c r="B92" s="4">
        <v>2294</v>
      </c>
      <c r="C92">
        <f t="shared" si="120"/>
        <v>3297.25</v>
      </c>
      <c r="D92">
        <f t="shared" si="121"/>
        <v>-1003.25</v>
      </c>
      <c r="E92">
        <f t="shared" si="122"/>
        <v>1006510.5625</v>
      </c>
      <c r="G92">
        <f t="shared" ref="G92" si="393">D92/F91</f>
        <v>-11.204083034671763</v>
      </c>
      <c r="I92">
        <f t="shared" ref="I92" si="394">B92-$H$8*F91</f>
        <v>3107.4538236881126</v>
      </c>
      <c r="J92">
        <f t="shared" si="125"/>
        <v>3029.288151853199</v>
      </c>
      <c r="K92">
        <f t="shared" si="126"/>
        <v>-735.288151853199</v>
      </c>
      <c r="L92">
        <f t="shared" si="127"/>
        <v>540648.66625569307</v>
      </c>
      <c r="N92">
        <f t="shared" ref="N92" si="395">K92/M91</f>
        <v>-4.3792280896683877</v>
      </c>
      <c r="P92">
        <f t="shared" ref="P92" si="396">K92-$O$8*M91</f>
        <v>225.47314005149735</v>
      </c>
      <c r="Q92">
        <f t="shared" si="130"/>
        <v>50838.136884682142</v>
      </c>
    </row>
    <row r="93" spans="1:18" x14ac:dyDescent="0.2">
      <c r="A93" s="4">
        <v>7</v>
      </c>
      <c r="B93" s="4">
        <v>2302</v>
      </c>
      <c r="C93">
        <f t="shared" si="120"/>
        <v>3396.75</v>
      </c>
      <c r="D93">
        <f t="shared" si="121"/>
        <v>-1094.75</v>
      </c>
      <c r="E93">
        <f t="shared" si="122"/>
        <v>1198477.5625</v>
      </c>
      <c r="G93">
        <f t="shared" ref="G93" si="397">D93/F91</f>
        <v>-12.225935611469636</v>
      </c>
      <c r="I93">
        <f t="shared" ref="I93" si="398">B93-$H$9*F91</f>
        <v>3081.8804549032393</v>
      </c>
      <c r="J93">
        <f t="shared" si="125"/>
        <v>3012.5394847588141</v>
      </c>
      <c r="K93">
        <f t="shared" si="126"/>
        <v>-710.53948475881407</v>
      </c>
      <c r="L93">
        <f t="shared" si="127"/>
        <v>504866.35940132098</v>
      </c>
      <c r="N93">
        <f t="shared" ref="N93" si="399">K93/M91</f>
        <v>-4.2318300147117549</v>
      </c>
      <c r="P93">
        <f t="shared" ref="P93" si="400">K93-$O$9*M91</f>
        <v>256.85147827565424</v>
      </c>
      <c r="Q93">
        <f t="shared" si="130"/>
        <v>65972.681892388879</v>
      </c>
    </row>
    <row r="94" spans="1:18" x14ac:dyDescent="0.2">
      <c r="A94" s="4">
        <v>8</v>
      </c>
      <c r="B94" s="4">
        <v>2289</v>
      </c>
      <c r="C94">
        <f t="shared" si="120"/>
        <v>3509.125</v>
      </c>
      <c r="D94">
        <f t="shared" si="121"/>
        <v>-1220.125</v>
      </c>
      <c r="E94">
        <f t="shared" si="122"/>
        <v>1488705.015625</v>
      </c>
      <c r="G94">
        <f t="shared" ref="G94" si="401">D94/F91</f>
        <v>-13.626096997437214</v>
      </c>
      <c r="I94">
        <f t="shared" ref="I94" si="402">B94-$H$10*F91</f>
        <v>3088.5479907945532</v>
      </c>
      <c r="J94">
        <f t="shared" si="125"/>
        <v>3363.8366133502836</v>
      </c>
      <c r="K94">
        <f t="shared" si="126"/>
        <v>-1074.8366133502836</v>
      </c>
      <c r="L94">
        <f t="shared" si="127"/>
        <v>1155273.7453983072</v>
      </c>
      <c r="N94">
        <f t="shared" ref="N94" si="403">K94/M91</f>
        <v>-6.40151031554681</v>
      </c>
      <c r="P94">
        <f t="shared" ref="P94" si="404">K94-$O$10*M91</f>
        <v>-96.278310507000128</v>
      </c>
      <c r="Q94">
        <f t="shared" si="130"/>
        <v>9269.5130740823315</v>
      </c>
    </row>
    <row r="95" spans="1:18" x14ac:dyDescent="0.2">
      <c r="A95" s="4">
        <v>9</v>
      </c>
      <c r="B95" s="4">
        <v>2367</v>
      </c>
      <c r="C95">
        <f t="shared" si="120"/>
        <v>3574</v>
      </c>
      <c r="D95">
        <f t="shared" si="121"/>
        <v>-1207</v>
      </c>
      <c r="E95">
        <f t="shared" si="122"/>
        <v>1456849</v>
      </c>
      <c r="F95">
        <f t="shared" ref="F95" si="405">SQRT((SUM(E95:E98)-(SUM(D95:D98)^2)/4)/3)</f>
        <v>211.48861031191885</v>
      </c>
      <c r="G95">
        <f t="shared" ref="G95" si="406">D95/F95</f>
        <v>-5.707163133843606</v>
      </c>
      <c r="I95">
        <f t="shared" ref="I95" si="407">B95-$H$7*F95</f>
        <v>4217.2961292451955</v>
      </c>
      <c r="J95">
        <f t="shared" si="125"/>
        <v>3960.46374993789</v>
      </c>
      <c r="K95">
        <f t="shared" si="126"/>
        <v>-1593.46374993789</v>
      </c>
      <c r="L95">
        <f t="shared" si="127"/>
        <v>2539126.7223661225</v>
      </c>
      <c r="M95">
        <f t="shared" ref="M95" si="408">SQRT((SUM(L95:L98)-(SUM(K95:K98)^2)/4)/3)</f>
        <v>274.58643865781198</v>
      </c>
      <c r="N95">
        <f t="shared" ref="N95" si="409">K95/M95</f>
        <v>-5.8031407440469236</v>
      </c>
      <c r="P95">
        <f t="shared" ref="P95" si="410">K95-$O$7*M95</f>
        <v>70.230201965430069</v>
      </c>
      <c r="Q95">
        <f t="shared" si="130"/>
        <v>4932.2812681050973</v>
      </c>
      <c r="R95">
        <f t="shared" ref="R95" si="411">SUMPRODUCT(L95:L98,P95:P98)/SUM(Q95:Q98)</f>
        <v>-7890.103175817494</v>
      </c>
    </row>
    <row r="96" spans="1:18" x14ac:dyDescent="0.2">
      <c r="A96" s="4">
        <v>10</v>
      </c>
      <c r="B96" s="4">
        <v>2425</v>
      </c>
      <c r="C96">
        <f t="shared" si="120"/>
        <v>3817.75</v>
      </c>
      <c r="D96">
        <f t="shared" si="121"/>
        <v>-1392.75</v>
      </c>
      <c r="E96">
        <f t="shared" si="122"/>
        <v>1939752.5625</v>
      </c>
      <c r="G96">
        <f t="shared" ref="G96" si="412">D96/F95</f>
        <v>-6.5854610229168866</v>
      </c>
      <c r="I96">
        <f t="shared" ref="I96" si="413">B96-$H$8*F95</f>
        <v>4346.2639716547874</v>
      </c>
      <c r="J96">
        <f t="shared" si="125"/>
        <v>4362.5073315811896</v>
      </c>
      <c r="K96">
        <f t="shared" si="126"/>
        <v>-1937.5073315811896</v>
      </c>
      <c r="L96">
        <f t="shared" si="127"/>
        <v>3753934.659930862</v>
      </c>
      <c r="N96">
        <f t="shared" ref="N96" si="414">K96/M95</f>
        <v>-7.0560925770835317</v>
      </c>
      <c r="P96">
        <f t="shared" ref="P96" si="415">K96-$O$8*M95</f>
        <v>-366.29608300112818</v>
      </c>
      <c r="Q96">
        <f t="shared" si="130"/>
        <v>134172.82042196937</v>
      </c>
    </row>
    <row r="97" spans="1:18" x14ac:dyDescent="0.2">
      <c r="A97" s="4">
        <v>11</v>
      </c>
      <c r="B97" s="4">
        <v>2508</v>
      </c>
      <c r="C97">
        <f t="shared" si="120"/>
        <v>3902</v>
      </c>
      <c r="D97">
        <f t="shared" si="121"/>
        <v>-1394</v>
      </c>
      <c r="E97">
        <f t="shared" si="122"/>
        <v>1943236</v>
      </c>
      <c r="G97">
        <f t="shared" ref="G97" si="416">D97/F95</f>
        <v>-6.5913715066926155</v>
      </c>
      <c r="I97">
        <f t="shared" ref="I97" si="417">B97-$H$9*F95</f>
        <v>4349.9683780081759</v>
      </c>
      <c r="J97">
        <f t="shared" si="125"/>
        <v>4586.5663152807847</v>
      </c>
      <c r="K97">
        <f t="shared" si="126"/>
        <v>-2078.5663152807847</v>
      </c>
      <c r="L97">
        <f t="shared" si="127"/>
        <v>4320437.9270199388</v>
      </c>
      <c r="N97">
        <f t="shared" ref="N97" si="418">K97/M95</f>
        <v>-7.569806890103127</v>
      </c>
      <c r="P97">
        <f t="shared" ref="P97" si="419">K97-$O$9*M95</f>
        <v>-496.51302514341455</v>
      </c>
      <c r="Q97">
        <f t="shared" si="130"/>
        <v>246525.18413706502</v>
      </c>
    </row>
    <row r="98" spans="1:18" x14ac:dyDescent="0.2">
      <c r="A98" s="4">
        <v>12</v>
      </c>
      <c r="B98" s="4">
        <v>3025</v>
      </c>
      <c r="C98">
        <f t="shared" si="120"/>
        <v>3971.5</v>
      </c>
      <c r="D98">
        <f t="shared" si="121"/>
        <v>-946.5</v>
      </c>
      <c r="E98">
        <f t="shared" si="122"/>
        <v>895862.25</v>
      </c>
      <c r="G98">
        <f t="shared" ref="G98" si="420">D98/F95</f>
        <v>-4.4754183149817512</v>
      </c>
      <c r="I98">
        <f t="shared" ref="I98" si="421">B98-$H$10*F95</f>
        <v>4913.4203424821862</v>
      </c>
      <c r="J98">
        <f t="shared" si="125"/>
        <v>4526.6723562321322</v>
      </c>
      <c r="K98">
        <f t="shared" si="126"/>
        <v>-1501.6723562321322</v>
      </c>
      <c r="L98">
        <f t="shared" si="127"/>
        <v>2255019.8654717635</v>
      </c>
      <c r="N98">
        <f t="shared" ref="N98" si="422">K98/M95</f>
        <v>-5.4688511332619285</v>
      </c>
      <c r="P98">
        <f t="shared" ref="P98" si="423">K98-$O$10*M95</f>
        <v>98.643794901168803</v>
      </c>
      <c r="Q98">
        <f t="shared" si="130"/>
        <v>9730.5982725038557</v>
      </c>
    </row>
    <row r="99" spans="1:18" x14ac:dyDescent="0.2">
      <c r="A99" s="4" t="s">
        <v>26</v>
      </c>
      <c r="B99" s="4">
        <v>2733</v>
      </c>
      <c r="C99">
        <f t="shared" si="120"/>
        <v>4155.25</v>
      </c>
      <c r="D99">
        <f t="shared" si="121"/>
        <v>-1422.25</v>
      </c>
      <c r="E99">
        <f t="shared" si="122"/>
        <v>2022795.0625</v>
      </c>
      <c r="F99">
        <f t="shared" ref="F99" si="424">SQRT((SUM(E99:E102)-(SUM(D99:D102)^2)/4)/3)</f>
        <v>140.39700035375873</v>
      </c>
      <c r="G99">
        <f t="shared" ref="G99" si="425">D99/F99</f>
        <v>-10.130202186772884</v>
      </c>
      <c r="I99">
        <f t="shared" ref="I99" si="426">B99-$H$7*F99</f>
        <v>3961.3215910731997</v>
      </c>
      <c r="J99">
        <f t="shared" si="125"/>
        <v>4224.5265911409642</v>
      </c>
      <c r="K99">
        <f t="shared" si="126"/>
        <v>-1491.5265911409642</v>
      </c>
      <c r="L99">
        <f t="shared" si="127"/>
        <v>2224651.5720805852</v>
      </c>
      <c r="M99">
        <f t="shared" ref="M99" si="427">SQRT((SUM(L99:L102)-(SUM(K99:K102)^2)/4)/3)</f>
        <v>149.7421099612003</v>
      </c>
      <c r="N99">
        <f t="shared" ref="N99" si="428">K99/M99</f>
        <v>-9.9606355989469755</v>
      </c>
      <c r="P99">
        <f t="shared" ref="P99" si="429">K99-$O$7*M99</f>
        <v>-584.25293296096572</v>
      </c>
      <c r="Q99">
        <f t="shared" si="130"/>
        <v>341351.48967349069</v>
      </c>
      <c r="R99">
        <f t="shared" ref="R99" si="430">SUMPRODUCT(L99:L102,P99:P102)/SUM(Q99:Q102)</f>
        <v>-4016.8354385884236</v>
      </c>
    </row>
    <row r="100" spans="1:18" x14ac:dyDescent="0.2">
      <c r="A100" s="4">
        <v>2</v>
      </c>
      <c r="B100" s="4">
        <v>2655</v>
      </c>
      <c r="C100">
        <f t="shared" ref="C100:C163" si="431">(B98/2+SUM(B98:B102)+B102/2)/4</f>
        <v>4318.5</v>
      </c>
      <c r="D100">
        <f t="shared" ref="D100:D163" si="432">B100-C100</f>
        <v>-1663.5</v>
      </c>
      <c r="E100">
        <f t="shared" ref="E100:E163" si="433">D100*D100</f>
        <v>2767232.25</v>
      </c>
      <c r="G100">
        <f t="shared" ref="G100" si="434">D100/F99</f>
        <v>-11.848543742448017</v>
      </c>
      <c r="I100">
        <f t="shared" ref="I100" si="435">B100-$H$8*F99</f>
        <v>3930.4336893615659</v>
      </c>
      <c r="J100">
        <f t="shared" ref="J100:J163" si="436">(I98*$U$3+I99*$U$4+I100*$U$5+I101*$U$6+I102*$U$7)/SUM($U$3:$U$7)</f>
        <v>3923.5599430070793</v>
      </c>
      <c r="K100">
        <f t="shared" ref="K100:K163" si="437">B100-J100</f>
        <v>-1268.5599430070793</v>
      </c>
      <c r="L100">
        <f t="shared" ref="L100:L163" si="438">K100*K100</f>
        <v>1609244.3290021243</v>
      </c>
      <c r="N100">
        <f t="shared" ref="N100" si="439">K100/M99</f>
        <v>-8.4716312821809172</v>
      </c>
      <c r="P100">
        <f t="shared" ref="P100" si="440">K100-$O$8*M99</f>
        <v>-411.72051310955771</v>
      </c>
      <c r="Q100">
        <f t="shared" ref="Q100:Q163" si="441">P100*P100</f>
        <v>169513.78091519748</v>
      </c>
    </row>
    <row r="101" spans="1:18" x14ac:dyDescent="0.2">
      <c r="A101" s="4">
        <v>3</v>
      </c>
      <c r="B101" s="4">
        <v>2964</v>
      </c>
      <c r="C101">
        <f t="shared" si="431"/>
        <v>4305.625</v>
      </c>
      <c r="D101">
        <f t="shared" si="432"/>
        <v>-1341.625</v>
      </c>
      <c r="E101">
        <f t="shared" si="433"/>
        <v>1799957.640625</v>
      </c>
      <c r="G101">
        <f t="shared" ref="G101" si="442">D101/F99</f>
        <v>-9.5559377808607273</v>
      </c>
      <c r="I101">
        <f t="shared" ref="I101" si="443">B101-$H$9*F99</f>
        <v>4186.7932021370507</v>
      </c>
      <c r="J101">
        <f t="shared" si="436"/>
        <v>4145.0635270954272</v>
      </c>
      <c r="K101">
        <f t="shared" si="437"/>
        <v>-1181.0635270954272</v>
      </c>
      <c r="L101">
        <f t="shared" si="438"/>
        <v>1394911.0550350908</v>
      </c>
      <c r="N101">
        <f t="shared" ref="N101" si="444">K101/M99</f>
        <v>-7.8873172509820568</v>
      </c>
      <c r="P101">
        <f t="shared" ref="P101" si="445">K101-$O$9*M99</f>
        <v>-318.31153215276288</v>
      </c>
      <c r="Q101">
        <f t="shared" si="441"/>
        <v>101322.2315014394</v>
      </c>
    </row>
    <row r="102" spans="1:18" x14ac:dyDescent="0.2">
      <c r="A102" s="4">
        <v>4</v>
      </c>
      <c r="B102" s="4">
        <v>2923</v>
      </c>
      <c r="C102">
        <f t="shared" si="431"/>
        <v>4462.375</v>
      </c>
      <c r="D102">
        <f t="shared" si="432"/>
        <v>-1539.375</v>
      </c>
      <c r="E102">
        <f t="shared" si="433"/>
        <v>2369675.390625</v>
      </c>
      <c r="G102">
        <f t="shared" ref="G102" si="446">D102/F99</f>
        <v>-10.964443657066976</v>
      </c>
      <c r="I102">
        <f t="shared" ref="I102" si="447">B102-$H$10*F99</f>
        <v>4176.6304016584427</v>
      </c>
      <c r="J102">
        <f t="shared" si="436"/>
        <v>4090.5854943554941</v>
      </c>
      <c r="K102">
        <f t="shared" si="437"/>
        <v>-1167.5854943554941</v>
      </c>
      <c r="L102">
        <f t="shared" si="438"/>
        <v>1363255.8866293635</v>
      </c>
      <c r="N102">
        <f t="shared" ref="N102" si="448">K102/M99</f>
        <v>-7.7973089510894926</v>
      </c>
      <c r="P102">
        <f t="shared" ref="P102" si="449">K102-$O$10*M99</f>
        <v>-294.87408789627352</v>
      </c>
      <c r="Q102">
        <f t="shared" si="441"/>
        <v>86950.727712659238</v>
      </c>
    </row>
    <row r="103" spans="1:18" x14ac:dyDescent="0.2">
      <c r="A103" s="4">
        <v>5</v>
      </c>
      <c r="B103" s="4">
        <v>3054</v>
      </c>
      <c r="C103">
        <f t="shared" si="431"/>
        <v>4688.25</v>
      </c>
      <c r="D103">
        <f t="shared" si="432"/>
        <v>-1634.25</v>
      </c>
      <c r="E103">
        <f t="shared" si="433"/>
        <v>2670773.0625</v>
      </c>
      <c r="F103">
        <f t="shared" ref="F103" si="450">SQRT((SUM(E103:E106)-(SUM(D103:D106)^2)/4)/3)</f>
        <v>89.0420883042583</v>
      </c>
      <c r="G103">
        <f t="shared" ref="G103" si="451">D103/F103</f>
        <v>-18.353680053142291</v>
      </c>
      <c r="I103">
        <f t="shared" ref="I103" si="452">B103-$H$7*F103</f>
        <v>3833.0217690034769</v>
      </c>
      <c r="J103">
        <f t="shared" si="436"/>
        <v>3983.3377431629133</v>
      </c>
      <c r="K103">
        <f t="shared" si="437"/>
        <v>-929.33774316291328</v>
      </c>
      <c r="L103">
        <f t="shared" si="438"/>
        <v>863668.640867137</v>
      </c>
      <c r="M103">
        <f t="shared" ref="M103" si="453">SQRT((SUM(L103:L106)-(SUM(K103:K106)^2)/4)/3)</f>
        <v>431.96590254941333</v>
      </c>
      <c r="N103">
        <f t="shared" ref="N103" si="454">K103/M103</f>
        <v>-2.1514145854523892</v>
      </c>
      <c r="P103">
        <f t="shared" ref="P103" si="455">K103-$O$7*M103</f>
        <v>1687.9038912482702</v>
      </c>
      <c r="Q103">
        <f t="shared" si="441"/>
        <v>2849019.5460910522</v>
      </c>
      <c r="R103">
        <f t="shared" ref="R103" si="456">SUMPRODUCT(L103:L106,P103:P106)/SUM(Q103:Q106)</f>
        <v>491.5941749936901</v>
      </c>
    </row>
    <row r="104" spans="1:18" x14ac:dyDescent="0.2">
      <c r="A104" s="4">
        <v>6</v>
      </c>
      <c r="B104" s="4">
        <v>3284</v>
      </c>
      <c r="C104">
        <f t="shared" si="431"/>
        <v>4787.625</v>
      </c>
      <c r="D104">
        <f t="shared" si="432"/>
        <v>-1503.625</v>
      </c>
      <c r="E104">
        <f t="shared" si="433"/>
        <v>2260888.140625</v>
      </c>
      <c r="G104">
        <f t="shared" ref="G104" si="457">D104/F103</f>
        <v>-16.886677172957672</v>
      </c>
      <c r="I104">
        <f t="shared" ref="I104" si="458">B104-$H$8*F103</f>
        <v>4092.9010371176214</v>
      </c>
      <c r="J104">
        <f t="shared" si="436"/>
        <v>4005.9044411274213</v>
      </c>
      <c r="K104">
        <f t="shared" si="437"/>
        <v>-721.90444112742125</v>
      </c>
      <c r="L104">
        <f t="shared" si="438"/>
        <v>521146.02211949439</v>
      </c>
      <c r="N104">
        <f t="shared" ref="N104" si="459">K104/M103</f>
        <v>-1.6712070023740853</v>
      </c>
      <c r="P104">
        <f t="shared" ref="P104" si="460">K104-$O$8*M103</f>
        <v>1749.8479455025717</v>
      </c>
      <c r="Q104">
        <f t="shared" si="441"/>
        <v>3061967.8323795712</v>
      </c>
    </row>
    <row r="105" spans="1:18" x14ac:dyDescent="0.2">
      <c r="A105" s="4">
        <v>7</v>
      </c>
      <c r="B105" s="4">
        <v>3364</v>
      </c>
      <c r="C105">
        <f t="shared" si="431"/>
        <v>4928.125</v>
      </c>
      <c r="D105">
        <f t="shared" si="432"/>
        <v>-1564.125</v>
      </c>
      <c r="E105">
        <f t="shared" si="433"/>
        <v>2446487.015625</v>
      </c>
      <c r="G105">
        <f t="shared" ref="G105" si="461">D105/F103</f>
        <v>-17.566131138516862</v>
      </c>
      <c r="I105">
        <f t="shared" ref="I105" si="462">B105-$H$9*F103</f>
        <v>4139.5155737529194</v>
      </c>
      <c r="J105">
        <f t="shared" si="436"/>
        <v>3903.274985543906</v>
      </c>
      <c r="K105">
        <f t="shared" si="437"/>
        <v>-539.27498554390604</v>
      </c>
      <c r="L105">
        <f t="shared" si="438"/>
        <v>290817.51003338007</v>
      </c>
      <c r="N105">
        <f t="shared" ref="N105" si="463">K105/M103</f>
        <v>-1.248420262713253</v>
      </c>
      <c r="P105">
        <f t="shared" ref="P105" si="464">K105-$O$9*M103</f>
        <v>1949.5335684979723</v>
      </c>
      <c r="Q105">
        <f t="shared" si="441"/>
        <v>3800681.134700438</v>
      </c>
    </row>
    <row r="106" spans="1:18" x14ac:dyDescent="0.2">
      <c r="A106" s="4">
        <v>8</v>
      </c>
      <c r="B106" s="4">
        <v>3376</v>
      </c>
      <c r="C106">
        <f t="shared" si="431"/>
        <v>5085.875</v>
      </c>
      <c r="D106">
        <f t="shared" si="432"/>
        <v>-1709.875</v>
      </c>
      <c r="E106">
        <f t="shared" si="433"/>
        <v>2923672.515625</v>
      </c>
      <c r="G106">
        <f t="shared" ref="G106" si="465">D106/F103</f>
        <v>-19.202997510091279</v>
      </c>
      <c r="I106">
        <f t="shared" ref="I106" si="466">B106-$H$10*F103</f>
        <v>4171.0730332137427</v>
      </c>
      <c r="J106">
        <f t="shared" si="436"/>
        <v>4909.1722712140172</v>
      </c>
      <c r="K106">
        <f t="shared" si="437"/>
        <v>-1533.1722712140172</v>
      </c>
      <c r="L106">
        <f t="shared" si="438"/>
        <v>2350617.2132195481</v>
      </c>
      <c r="N106">
        <f t="shared" ref="N106" si="467">K106/M103</f>
        <v>-3.549290029989427</v>
      </c>
      <c r="P106">
        <f t="shared" ref="P106" si="468">K106-$O$10*M103</f>
        <v>984.36651900340985</v>
      </c>
      <c r="Q106">
        <f t="shared" si="441"/>
        <v>968977.44373489043</v>
      </c>
    </row>
    <row r="107" spans="1:18" x14ac:dyDescent="0.2">
      <c r="A107" s="4">
        <v>9</v>
      </c>
      <c r="B107" s="4">
        <v>3405</v>
      </c>
      <c r="C107">
        <f t="shared" si="431"/>
        <v>5177.25</v>
      </c>
      <c r="D107">
        <f t="shared" si="432"/>
        <v>-1772.25</v>
      </c>
      <c r="E107">
        <f t="shared" si="433"/>
        <v>3140870.0625</v>
      </c>
      <c r="F107">
        <f t="shared" ref="F107" si="469">SQRT((SUM(E107:E110)-(SUM(D107:D110)^2)/4)/3)</f>
        <v>427.12962147533932</v>
      </c>
      <c r="G107">
        <f t="shared" ref="G107" si="470">D107/F107</f>
        <v>-4.1492088370703701</v>
      </c>
      <c r="I107">
        <f t="shared" ref="I107" si="471">B107-$H$7*F107</f>
        <v>7141.9212655762867</v>
      </c>
      <c r="J107">
        <f t="shared" si="436"/>
        <v>6454.1625302547654</v>
      </c>
      <c r="K107">
        <f t="shared" si="437"/>
        <v>-3049.1625302547654</v>
      </c>
      <c r="L107">
        <f t="shared" si="438"/>
        <v>9297392.135909643</v>
      </c>
      <c r="M107">
        <f t="shared" ref="M107" si="472">SQRT((SUM(L107:L110)-(SUM(K107:K110)^2)/4)/3)</f>
        <v>704.94480800864449</v>
      </c>
      <c r="N107">
        <f t="shared" ref="N107" si="473">K107/M107</f>
        <v>-4.325391854247651</v>
      </c>
      <c r="P107">
        <f t="shared" ref="P107" si="474">K107-$O$7*M107</f>
        <v>1222.0331604078056</v>
      </c>
      <c r="Q107">
        <f t="shared" si="441"/>
        <v>1493365.0451362894</v>
      </c>
      <c r="R107">
        <f t="shared" ref="R107" si="475">SUMPRODUCT(L107:L110,P107:P110)/SUM(Q107:Q110)</f>
        <v>5837.7030037046807</v>
      </c>
    </row>
    <row r="108" spans="1:18" x14ac:dyDescent="0.2">
      <c r="A108" s="4">
        <v>10</v>
      </c>
      <c r="B108" s="4">
        <v>3515</v>
      </c>
      <c r="C108">
        <f t="shared" si="431"/>
        <v>5593.375</v>
      </c>
      <c r="D108">
        <f t="shared" si="432"/>
        <v>-2078.375</v>
      </c>
      <c r="E108">
        <f t="shared" si="433"/>
        <v>4319642.640625</v>
      </c>
      <c r="G108">
        <f t="shared" ref="G108" si="476">D108/F107</f>
        <v>-4.865911647197704</v>
      </c>
      <c r="I108">
        <f t="shared" ref="I108" si="477">B108-$H$8*F107</f>
        <v>7395.2503442468769</v>
      </c>
      <c r="J108">
        <f t="shared" si="436"/>
        <v>7469.1875516972359</v>
      </c>
      <c r="K108">
        <f t="shared" si="437"/>
        <v>-3954.1875516972359</v>
      </c>
      <c r="L108">
        <f t="shared" si="438"/>
        <v>15635599.193997381</v>
      </c>
      <c r="N108">
        <f t="shared" ref="N108" si="478">K108/M107</f>
        <v>-5.6092157950168877</v>
      </c>
      <c r="P108">
        <f t="shared" ref="P108" si="479">K108-$O$8*M107</f>
        <v>79.577616696969471</v>
      </c>
      <c r="Q108">
        <f t="shared" si="441"/>
        <v>6332.5970791697946</v>
      </c>
    </row>
    <row r="109" spans="1:18" x14ac:dyDescent="0.2">
      <c r="A109" s="4">
        <v>11</v>
      </c>
      <c r="B109" s="4">
        <v>3578</v>
      </c>
      <c r="C109">
        <f t="shared" si="431"/>
        <v>5595.375</v>
      </c>
      <c r="D109">
        <f t="shared" si="432"/>
        <v>-2017.375</v>
      </c>
      <c r="E109">
        <f t="shared" si="433"/>
        <v>4069801.890625</v>
      </c>
      <c r="G109">
        <f t="shared" ref="G109" si="480">D109/F107</f>
        <v>-4.7230978573479128</v>
      </c>
      <c r="I109">
        <f t="shared" ref="I109" si="481">B109-$H$9*F107</f>
        <v>7298.1022547162547</v>
      </c>
      <c r="J109">
        <f t="shared" si="436"/>
        <v>7856.9873623584799</v>
      </c>
      <c r="K109">
        <f t="shared" si="437"/>
        <v>-4278.9873623584799</v>
      </c>
      <c r="L109">
        <f t="shared" si="438"/>
        <v>18309732.84722358</v>
      </c>
      <c r="N109">
        <f t="shared" ref="N109" si="482">K109/M107</f>
        <v>-6.0699608164303385</v>
      </c>
      <c r="P109">
        <f t="shared" ref="P109" si="483">K109-$O$9*M107</f>
        <v>-217.38745842016669</v>
      </c>
      <c r="Q109">
        <f t="shared" si="441"/>
        <v>47257.307078379701</v>
      </c>
    </row>
    <row r="110" spans="1:18" x14ac:dyDescent="0.2">
      <c r="A110" s="4">
        <v>12</v>
      </c>
      <c r="B110" s="4">
        <v>4541</v>
      </c>
      <c r="C110">
        <f t="shared" si="431"/>
        <v>5684.75</v>
      </c>
      <c r="D110">
        <f t="shared" si="432"/>
        <v>-1143.75</v>
      </c>
      <c r="E110">
        <f t="shared" si="433"/>
        <v>1308164.0625</v>
      </c>
      <c r="G110">
        <f t="shared" ref="G110" si="484">D110/F107</f>
        <v>-2.6777585596835864</v>
      </c>
      <c r="I110">
        <f t="shared" ref="I110" si="485">B110-$H$10*F107</f>
        <v>8354.9182288876636</v>
      </c>
      <c r="J110">
        <f t="shared" si="436"/>
        <v>7350.6417431582095</v>
      </c>
      <c r="K110">
        <f t="shared" si="437"/>
        <v>-2809.6417431582095</v>
      </c>
      <c r="L110">
        <f t="shared" si="438"/>
        <v>7894086.7248971015</v>
      </c>
      <c r="N110">
        <f t="shared" ref="N110" si="486">K110/M107</f>
        <v>-3.9856194573515547</v>
      </c>
      <c r="P110">
        <f t="shared" ref="P110" si="487">K110-$O$10*M107</f>
        <v>1298.8443402338125</v>
      </c>
      <c r="Q110">
        <f t="shared" si="441"/>
        <v>1686996.6201574078</v>
      </c>
    </row>
    <row r="111" spans="1:18" x14ac:dyDescent="0.2">
      <c r="A111" s="4" t="s">
        <v>25</v>
      </c>
      <c r="B111" s="4">
        <v>3760</v>
      </c>
      <c r="C111">
        <f t="shared" si="431"/>
        <v>5859.875</v>
      </c>
      <c r="D111">
        <f t="shared" si="432"/>
        <v>-2099.875</v>
      </c>
      <c r="E111">
        <f t="shared" si="433"/>
        <v>4409475.015625</v>
      </c>
      <c r="F111">
        <f t="shared" ref="F111" si="488">SQRT((SUM(E111:E114)-(SUM(D111:D114)^2)/4)/3)</f>
        <v>204.5754241512569</v>
      </c>
      <c r="G111">
        <f t="shared" ref="G111" si="489">D111/F111</f>
        <v>-10.264551613234911</v>
      </c>
      <c r="I111">
        <f t="shared" ref="I111" si="490">B111-$H$7*F111</f>
        <v>5549.8132428384124</v>
      </c>
      <c r="J111">
        <f t="shared" si="436"/>
        <v>6350.7085500496787</v>
      </c>
      <c r="K111">
        <f t="shared" si="437"/>
        <v>-2590.7085500496787</v>
      </c>
      <c r="L111">
        <f t="shared" si="438"/>
        <v>6711770.7913005082</v>
      </c>
      <c r="M111">
        <f t="shared" ref="M111" si="491">SQRT((SUM(L111:L114)-(SUM(K111:K114)^2)/4)/3)</f>
        <v>456.65707691507913</v>
      </c>
      <c r="N111">
        <f t="shared" ref="N111" si="492">K111/M111</f>
        <v>-5.6732035503556908</v>
      </c>
      <c r="P111">
        <f t="shared" ref="P111" si="493">K111-$O$7*M111</f>
        <v>176.13463663896528</v>
      </c>
      <c r="Q111">
        <f t="shared" si="441"/>
        <v>31023.410223940329</v>
      </c>
      <c r="R111">
        <f t="shared" ref="R111" si="494">SUMPRODUCT(L111:L114,P111:P114)/SUM(Q111:Q114)</f>
        <v>3398.6603330478106</v>
      </c>
    </row>
    <row r="112" spans="1:18" x14ac:dyDescent="0.2">
      <c r="A112" s="4">
        <v>2</v>
      </c>
      <c r="B112" s="4">
        <v>3725</v>
      </c>
      <c r="C112">
        <f t="shared" si="431"/>
        <v>6123.125</v>
      </c>
      <c r="D112">
        <f t="shared" si="432"/>
        <v>-2398.125</v>
      </c>
      <c r="E112">
        <f t="shared" si="433"/>
        <v>5751003.515625</v>
      </c>
      <c r="G112">
        <f t="shared" ref="G112" si="495">D112/F111</f>
        <v>-11.722449116013557</v>
      </c>
      <c r="I112">
        <f t="shared" ref="I112" si="496">B112-$H$8*F111</f>
        <v>5583.4612728227657</v>
      </c>
      <c r="J112">
        <f t="shared" si="436"/>
        <v>5382.7104190484933</v>
      </c>
      <c r="K112">
        <f t="shared" si="437"/>
        <v>-1657.7104190484933</v>
      </c>
      <c r="L112">
        <f t="shared" si="438"/>
        <v>2748003.8334219316</v>
      </c>
      <c r="N112">
        <f t="shared" ref="N112" si="497">K112/M111</f>
        <v>-3.6300990455399522</v>
      </c>
      <c r="P112">
        <f t="shared" ref="P112" si="498">K112-$O$8*M111</f>
        <v>955.32735331874619</v>
      </c>
      <c r="Q112">
        <f t="shared" si="441"/>
        <v>912650.35199900053</v>
      </c>
    </row>
    <row r="113" spans="1:18" x14ac:dyDescent="0.2">
      <c r="A113" s="4">
        <v>3</v>
      </c>
      <c r="B113" s="4">
        <v>4031</v>
      </c>
      <c r="C113">
        <f t="shared" si="431"/>
        <v>5946.625</v>
      </c>
      <c r="D113">
        <f t="shared" si="432"/>
        <v>-1915.625</v>
      </c>
      <c r="E113">
        <f t="shared" si="433"/>
        <v>3669619.140625</v>
      </c>
      <c r="G113">
        <f t="shared" ref="G113" si="499">D113/F111</f>
        <v>-9.3639057963465095</v>
      </c>
      <c r="I113">
        <f t="shared" ref="I113" si="500">B113-$H$9*F111</f>
        <v>5812.7577109635422</v>
      </c>
      <c r="J113">
        <f t="shared" si="436"/>
        <v>5847.8734407169341</v>
      </c>
      <c r="K113">
        <f t="shared" si="437"/>
        <v>-1816.8734407169341</v>
      </c>
      <c r="L113">
        <f t="shared" si="438"/>
        <v>3301029.0995825906</v>
      </c>
      <c r="N113">
        <f t="shared" ref="N113" si="501">K113/M111</f>
        <v>-3.9786385289169699</v>
      </c>
      <c r="P113">
        <f t="shared" ref="P113" si="502">K113-$O$9*M111</f>
        <v>814.19542972475347</v>
      </c>
      <c r="Q113">
        <f t="shared" si="441"/>
        <v>662914.19778467598</v>
      </c>
    </row>
    <row r="114" spans="1:18" x14ac:dyDescent="0.2">
      <c r="A114" s="4">
        <v>4</v>
      </c>
      <c r="B114" s="4">
        <v>4110</v>
      </c>
      <c r="C114">
        <f t="shared" si="431"/>
        <v>6151.375</v>
      </c>
      <c r="D114">
        <f t="shared" si="432"/>
        <v>-2041.375</v>
      </c>
      <c r="E114">
        <f t="shared" si="433"/>
        <v>4167211.890625</v>
      </c>
      <c r="G114">
        <f t="shared" ref="G114" si="503">D114/F111</f>
        <v>-9.9785935112649149</v>
      </c>
      <c r="I114">
        <f t="shared" ref="I114" si="504">B114-$H$10*F111</f>
        <v>5936.6912434167289</v>
      </c>
      <c r="J114">
        <f t="shared" si="436"/>
        <v>5719.6249925096545</v>
      </c>
      <c r="K114">
        <f t="shared" si="437"/>
        <v>-1609.6249925096545</v>
      </c>
      <c r="L114">
        <f t="shared" si="438"/>
        <v>2590892.6165117053</v>
      </c>
      <c r="N114">
        <f t="shared" ref="N114" si="505">K114/M111</f>
        <v>-3.5248002798585416</v>
      </c>
      <c r="P114">
        <f t="shared" ref="P114" si="506">K114-$O$10*M111</f>
        <v>1051.8163346319111</v>
      </c>
      <c r="Q114">
        <f t="shared" si="441"/>
        <v>1106317.6017985083</v>
      </c>
    </row>
    <row r="115" spans="1:18" x14ac:dyDescent="0.2">
      <c r="A115" s="4">
        <v>5</v>
      </c>
      <c r="B115" s="4">
        <v>4187</v>
      </c>
      <c r="C115">
        <f t="shared" si="431"/>
        <v>6424.75</v>
      </c>
      <c r="D115">
        <f t="shared" si="432"/>
        <v>-2237.75</v>
      </c>
      <c r="E115">
        <f t="shared" si="433"/>
        <v>5007525.0625</v>
      </c>
      <c r="F115">
        <f t="shared" ref="F115" si="507">SQRT((SUM(E115:E118)-(SUM(D115:D118)^2)/4)/3)</f>
        <v>120.87977735302405</v>
      </c>
      <c r="G115">
        <f t="shared" ref="G115" si="508">D115/F115</f>
        <v>-18.512194917970024</v>
      </c>
      <c r="I115">
        <f t="shared" ref="I115" si="509">B115-$H$7*F115</f>
        <v>5244.5670425487515</v>
      </c>
      <c r="J115">
        <f t="shared" si="436"/>
        <v>5505.9370990610578</v>
      </c>
      <c r="K115">
        <f t="shared" si="437"/>
        <v>-1318.9370990610578</v>
      </c>
      <c r="L115">
        <f t="shared" si="438"/>
        <v>1739595.0712795986</v>
      </c>
      <c r="M115">
        <f t="shared" ref="M115" si="510">SQRT((SUM(L115:L118)-(SUM(K115:K118)^2)/4)/3)</f>
        <v>510.20228911715526</v>
      </c>
      <c r="N115">
        <f t="shared" ref="N115" si="511">K115/M115</f>
        <v>-2.5851257965606593</v>
      </c>
      <c r="P115">
        <f t="shared" ref="P115" si="512">K115-$O$7*M115</f>
        <v>1772.331598695846</v>
      </c>
      <c r="Q115">
        <f t="shared" si="441"/>
        <v>3141159.2957357732</v>
      </c>
      <c r="R115">
        <f t="shared" ref="R115" si="513">SUMPRODUCT(L115:L118,P115:P118)/SUM(Q115:Q118)</f>
        <v>793.52220940647987</v>
      </c>
    </row>
    <row r="116" spans="1:18" x14ac:dyDescent="0.2">
      <c r="A116" s="4">
        <v>6</v>
      </c>
      <c r="B116" s="4">
        <v>4460</v>
      </c>
      <c r="C116">
        <f t="shared" si="431"/>
        <v>6543.875</v>
      </c>
      <c r="D116">
        <f t="shared" si="432"/>
        <v>-2083.875</v>
      </c>
      <c r="E116">
        <f t="shared" si="433"/>
        <v>4342535.015625</v>
      </c>
      <c r="G116">
        <f t="shared" ref="G116" si="514">D116/F115</f>
        <v>-17.239235922102463</v>
      </c>
      <c r="I116">
        <f t="shared" ref="I116" si="515">B116-$H$8*F115</f>
        <v>5558.1298746419016</v>
      </c>
      <c r="J116">
        <f t="shared" si="436"/>
        <v>5446.8443464879956</v>
      </c>
      <c r="K116">
        <f t="shared" si="437"/>
        <v>-986.84434648799561</v>
      </c>
      <c r="L116">
        <f t="shared" si="438"/>
        <v>973861.76419531915</v>
      </c>
      <c r="N116">
        <f t="shared" ref="N116" si="516">K116/M115</f>
        <v>-1.9342217146763749</v>
      </c>
      <c r="P116">
        <f t="shared" ref="P116" si="517">K116-$O$8*M115</f>
        <v>1932.5845212688882</v>
      </c>
      <c r="Q116">
        <f t="shared" si="441"/>
        <v>3734882.9318480981</v>
      </c>
    </row>
    <row r="117" spans="1:18" x14ac:dyDescent="0.2">
      <c r="A117" s="4">
        <v>7</v>
      </c>
      <c r="B117" s="4">
        <v>4597</v>
      </c>
      <c r="C117">
        <f t="shared" si="431"/>
        <v>6657.5</v>
      </c>
      <c r="D117">
        <f t="shared" si="432"/>
        <v>-2060.5</v>
      </c>
      <c r="E117">
        <f t="shared" si="433"/>
        <v>4245660.25</v>
      </c>
      <c r="G117">
        <f t="shared" ref="G117" si="518">D117/F115</f>
        <v>-17.045861972283426</v>
      </c>
      <c r="I117">
        <f t="shared" ref="I117" si="519">B117-$H$9*F115</f>
        <v>5649.807180001555</v>
      </c>
      <c r="J117">
        <f t="shared" si="436"/>
        <v>5353.3944841703806</v>
      </c>
      <c r="K117">
        <f t="shared" si="437"/>
        <v>-756.39448417038057</v>
      </c>
      <c r="L117">
        <f t="shared" si="438"/>
        <v>572132.61568337609</v>
      </c>
      <c r="N117">
        <f t="shared" ref="N117" si="520">K117/M115</f>
        <v>-1.4825383976211315</v>
      </c>
      <c r="P117">
        <f t="shared" ref="P117" si="521">K117-$O$9*M115</f>
        <v>2183.1797135899842</v>
      </c>
      <c r="Q117">
        <f t="shared" si="441"/>
        <v>4766273.6618308453</v>
      </c>
    </row>
    <row r="118" spans="1:18" x14ac:dyDescent="0.2">
      <c r="A118" s="4">
        <v>8</v>
      </c>
      <c r="B118" s="4">
        <v>4511</v>
      </c>
      <c r="C118">
        <f t="shared" si="431"/>
        <v>6822</v>
      </c>
      <c r="D118">
        <f t="shared" si="432"/>
        <v>-2311</v>
      </c>
      <c r="E118">
        <f t="shared" si="433"/>
        <v>5340721</v>
      </c>
      <c r="G118">
        <f t="shared" ref="G118" si="522">D118/F115</f>
        <v>-19.118168899755883</v>
      </c>
      <c r="I118">
        <f t="shared" ref="I118" si="523">B118-$H$10*F115</f>
        <v>5590.3575607286657</v>
      </c>
      <c r="J118">
        <f t="shared" si="436"/>
        <v>6441.6484943228979</v>
      </c>
      <c r="K118">
        <f t="shared" si="437"/>
        <v>-1930.6484943228979</v>
      </c>
      <c r="L118">
        <f t="shared" si="438"/>
        <v>3727403.6086312728</v>
      </c>
      <c r="N118">
        <f t="shared" ref="N118" si="524">K118/M115</f>
        <v>-3.7840843436113487</v>
      </c>
      <c r="P118">
        <f t="shared" ref="P118" si="525">K118-$O$10*M115</f>
        <v>1042.8594750086259</v>
      </c>
      <c r="Q118">
        <f t="shared" si="441"/>
        <v>1087555.8846152667</v>
      </c>
    </row>
    <row r="119" spans="1:18" x14ac:dyDescent="0.2">
      <c r="A119" s="4">
        <v>9</v>
      </c>
      <c r="B119" s="4">
        <v>4521</v>
      </c>
      <c r="C119">
        <f t="shared" si="431"/>
        <v>6903.625</v>
      </c>
      <c r="D119">
        <f t="shared" si="432"/>
        <v>-2382.625</v>
      </c>
      <c r="E119">
        <f t="shared" si="433"/>
        <v>5676901.890625</v>
      </c>
      <c r="F119">
        <f t="shared" ref="F119" si="526">SQRT((SUM(E119:E122)-(SUM(D119:D122)^2)/4)/3)</f>
        <v>501.5121457070274</v>
      </c>
      <c r="G119">
        <f t="shared" ref="G119" si="527">D119/F119</f>
        <v>-4.7508819485139213</v>
      </c>
      <c r="I119">
        <f t="shared" ref="I119" si="528">B119-$H$7*F119</f>
        <v>8908.6877369545473</v>
      </c>
      <c r="J119">
        <f t="shared" si="436"/>
        <v>8137.7275378698132</v>
      </c>
      <c r="K119">
        <f t="shared" si="437"/>
        <v>-3616.7275378698132</v>
      </c>
      <c r="L119">
        <f t="shared" si="438"/>
        <v>13080718.08318584</v>
      </c>
      <c r="M119">
        <f t="shared" ref="M119" si="529">SQRT((SUM(L119:L122)-(SUM(K119:K122)^2)/4)/3)</f>
        <v>835.45950690126926</v>
      </c>
      <c r="N119">
        <f t="shared" ref="N119" si="530">K119/M119</f>
        <v>-4.3290279277380002</v>
      </c>
      <c r="P119">
        <f t="shared" ref="P119" si="531">K119-$O$7*M119</f>
        <v>1445.2446974885324</v>
      </c>
      <c r="Q119">
        <f t="shared" si="441"/>
        <v>2088732.2356187196</v>
      </c>
      <c r="R119">
        <f t="shared" ref="R119" si="532">SUMPRODUCT(L119:L122,P119:P122)/SUM(Q119:Q122)</f>
        <v>7074.0624183055206</v>
      </c>
    </row>
    <row r="120" spans="1:18" x14ac:dyDescent="0.2">
      <c r="A120" s="4">
        <v>10</v>
      </c>
      <c r="B120" s="4">
        <v>4646</v>
      </c>
      <c r="C120">
        <f t="shared" si="431"/>
        <v>7308.625</v>
      </c>
      <c r="D120">
        <f t="shared" si="432"/>
        <v>-2662.625</v>
      </c>
      <c r="E120">
        <f t="shared" si="433"/>
        <v>7089571.890625</v>
      </c>
      <c r="G120">
        <f t="shared" ref="G120" si="533">D120/F119</f>
        <v>-5.3091934518280803</v>
      </c>
      <c r="I120">
        <f t="shared" ref="I120" si="534">B120-$H$8*F119</f>
        <v>9201.9768702111342</v>
      </c>
      <c r="J120">
        <f t="shared" si="436"/>
        <v>9276.0509789179614</v>
      </c>
      <c r="K120">
        <f t="shared" si="437"/>
        <v>-4630.0509789179614</v>
      </c>
      <c r="L120">
        <f t="shared" si="438"/>
        <v>21437372.067379173</v>
      </c>
      <c r="N120">
        <f t="shared" ref="N120" si="535">K120/M119</f>
        <v>-5.5419214703665096</v>
      </c>
      <c r="P120">
        <f t="shared" ref="P120" si="536">K120-$O$8*M119</f>
        <v>150.53243733838281</v>
      </c>
      <c r="Q120">
        <f t="shared" si="441"/>
        <v>22660.014691034146</v>
      </c>
    </row>
    <row r="121" spans="1:18" x14ac:dyDescent="0.2">
      <c r="A121" s="4">
        <v>11</v>
      </c>
      <c r="B121" s="4">
        <v>4694</v>
      </c>
      <c r="C121">
        <f t="shared" si="431"/>
        <v>7225.875</v>
      </c>
      <c r="D121">
        <f t="shared" si="432"/>
        <v>-2531.875</v>
      </c>
      <c r="E121">
        <f t="shared" si="433"/>
        <v>6410391.015625</v>
      </c>
      <c r="G121">
        <f t="shared" ref="G121" si="537">D121/F119</f>
        <v>-5.0484819194769148</v>
      </c>
      <c r="I121">
        <f t="shared" ref="I121" si="538">B121-$H$9*F119</f>
        <v>9061.9397780189211</v>
      </c>
      <c r="J121">
        <f t="shared" si="436"/>
        <v>9723.4446815107276</v>
      </c>
      <c r="K121">
        <f t="shared" si="437"/>
        <v>-5029.4446815107276</v>
      </c>
      <c r="L121">
        <f t="shared" si="438"/>
        <v>25295313.804376543</v>
      </c>
      <c r="N121">
        <f t="shared" ref="N121" si="539">K121/M119</f>
        <v>-6.0199742057697163</v>
      </c>
      <c r="P121">
        <f t="shared" ref="P121" si="540">K121-$O$9*M119</f>
        <v>-215.87315871296687</v>
      </c>
      <c r="Q121">
        <f t="shared" si="441"/>
        <v>46601.220652713782</v>
      </c>
    </row>
    <row r="122" spans="1:18" x14ac:dyDescent="0.2">
      <c r="A122" s="4">
        <v>12</v>
      </c>
      <c r="B122" s="4">
        <v>5738</v>
      </c>
      <c r="C122">
        <f t="shared" si="431"/>
        <v>7287.125</v>
      </c>
      <c r="D122">
        <f t="shared" si="432"/>
        <v>-1549.125</v>
      </c>
      <c r="E122">
        <f t="shared" si="433"/>
        <v>2399788.265625</v>
      </c>
      <c r="G122">
        <f t="shared" ref="G122" si="541">D122/F119</f>
        <v>-3.0889082413269517</v>
      </c>
      <c r="I122">
        <f t="shared" ref="I122" si="542">B122-$H$10*F119</f>
        <v>10216.093342985416</v>
      </c>
      <c r="J122">
        <f t="shared" si="436"/>
        <v>8989.6532940790148</v>
      </c>
      <c r="K122">
        <f t="shared" si="437"/>
        <v>-3251.6532940790148</v>
      </c>
      <c r="L122">
        <f t="shared" si="438"/>
        <v>10573249.144894907</v>
      </c>
      <c r="N122">
        <f t="shared" ref="N122" si="543">K122/M119</f>
        <v>-3.8920537347638082</v>
      </c>
      <c r="P122">
        <f t="shared" ref="P122" si="544">K122-$O$10*M119</f>
        <v>1617.4849963888746</v>
      </c>
      <c r="Q122">
        <f t="shared" si="441"/>
        <v>2616257.7135431175</v>
      </c>
    </row>
    <row r="123" spans="1:18" x14ac:dyDescent="0.2">
      <c r="A123" s="4" t="s">
        <v>24</v>
      </c>
      <c r="B123" s="4">
        <v>4696</v>
      </c>
      <c r="C123">
        <f t="shared" si="431"/>
        <v>7413.75</v>
      </c>
      <c r="D123">
        <f t="shared" si="432"/>
        <v>-2717.75</v>
      </c>
      <c r="E123">
        <f t="shared" si="433"/>
        <v>7386165.0625</v>
      </c>
      <c r="F123">
        <f t="shared" ref="F123" si="545">SQRT((SUM(E123:E126)-(SUM(D123:D126)^2)/4)/3)</f>
        <v>226.13055088082783</v>
      </c>
      <c r="G123">
        <f t="shared" ref="G123" si="546">D123/F123</f>
        <v>-12.018499886078068</v>
      </c>
      <c r="I123">
        <f t="shared" ref="I123" si="547">B123-$H$7*F123</f>
        <v>6674.3972403136986</v>
      </c>
      <c r="J123">
        <f t="shared" si="436"/>
        <v>7687.6833042543149</v>
      </c>
      <c r="K123">
        <f t="shared" si="437"/>
        <v>-2991.6833042543149</v>
      </c>
      <c r="L123">
        <f t="shared" si="438"/>
        <v>8950168.9929540157</v>
      </c>
      <c r="M123">
        <f t="shared" ref="M123" si="548">SQRT((SUM(L123:L126)-(SUM(K123:K126)^2)/4)/3)</f>
        <v>560.26216133255343</v>
      </c>
      <c r="N123">
        <f t="shared" ref="N123" si="549">K123/M123</f>
        <v>-5.3397918166359064</v>
      </c>
      <c r="P123">
        <f t="shared" ref="P123" si="550">K123-$O$7*M123</f>
        <v>402.89355047096478</v>
      </c>
      <c r="Q123">
        <f t="shared" si="441"/>
        <v>162323.21301109984</v>
      </c>
      <c r="R123">
        <f t="shared" ref="R123" si="551">SUMPRODUCT(L123:L126,P123:P126)/SUM(Q123:Q126)</f>
        <v>3186.6385538612499</v>
      </c>
    </row>
    <row r="124" spans="1:18" x14ac:dyDescent="0.2">
      <c r="A124" s="4">
        <v>2</v>
      </c>
      <c r="B124" s="4">
        <v>4701</v>
      </c>
      <c r="C124">
        <f t="shared" si="431"/>
        <v>7660</v>
      </c>
      <c r="D124">
        <f t="shared" si="432"/>
        <v>-2959</v>
      </c>
      <c r="E124">
        <f t="shared" si="433"/>
        <v>8755681</v>
      </c>
      <c r="G124">
        <f t="shared" ref="G124" si="552">D124/F123</f>
        <v>-13.085361480233651</v>
      </c>
      <c r="I124">
        <f t="shared" ref="I124" si="553">B124-$H$8*F123</f>
        <v>6755.2783824481903</v>
      </c>
      <c r="J124">
        <f t="shared" si="436"/>
        <v>6468.3614826392468</v>
      </c>
      <c r="K124">
        <f t="shared" si="437"/>
        <v>-1767.3614826392468</v>
      </c>
      <c r="L124">
        <f t="shared" si="438"/>
        <v>3123566.6103167967</v>
      </c>
      <c r="N124">
        <f t="shared" ref="N124" si="554">K124/M123</f>
        <v>-3.1545258713093749</v>
      </c>
      <c r="P124">
        <f t="shared" ref="P124" si="555">K124-$O$8*M123</f>
        <v>1438.5150141840277</v>
      </c>
      <c r="Q124">
        <f t="shared" si="441"/>
        <v>2069325.4460328734</v>
      </c>
    </row>
    <row r="125" spans="1:18" x14ac:dyDescent="0.2">
      <c r="A125" s="4">
        <v>3</v>
      </c>
      <c r="B125" s="4">
        <v>4986</v>
      </c>
      <c r="C125">
        <f t="shared" si="431"/>
        <v>7415.625</v>
      </c>
      <c r="D125">
        <f t="shared" si="432"/>
        <v>-2429.625</v>
      </c>
      <c r="E125">
        <f t="shared" si="433"/>
        <v>5903077.640625</v>
      </c>
      <c r="G125">
        <f t="shared" ref="G125" si="556">D125/F123</f>
        <v>-10.744346531400028</v>
      </c>
      <c r="I125">
        <f t="shared" ref="I125" si="557">B125-$H$9*F123</f>
        <v>6955.4929358594381</v>
      </c>
      <c r="J125">
        <f t="shared" si="436"/>
        <v>6971.8509016536964</v>
      </c>
      <c r="K125">
        <f t="shared" si="437"/>
        <v>-1985.8509016536964</v>
      </c>
      <c r="L125">
        <f t="shared" si="438"/>
        <v>3943603.8035987988</v>
      </c>
      <c r="N125">
        <f t="shared" ref="N125" si="558">K125/M123</f>
        <v>-3.5445029821940084</v>
      </c>
      <c r="P125">
        <f t="shared" ref="P125" si="559">K125-$O$9*M123</f>
        <v>1242.1475385031486</v>
      </c>
      <c r="Q125">
        <f t="shared" si="441"/>
        <v>1542930.5074094308</v>
      </c>
    </row>
    <row r="126" spans="1:18" x14ac:dyDescent="0.2">
      <c r="A126" s="4">
        <v>4</v>
      </c>
      <c r="B126" s="4">
        <v>5100</v>
      </c>
      <c r="C126">
        <f t="shared" si="431"/>
        <v>7670.875</v>
      </c>
      <c r="D126">
        <f t="shared" si="432"/>
        <v>-2570.875</v>
      </c>
      <c r="E126">
        <f t="shared" si="433"/>
        <v>6609398.265625</v>
      </c>
      <c r="G126">
        <f t="shared" ref="G126" si="560">D126/F123</f>
        <v>-11.3689857031077</v>
      </c>
      <c r="I126">
        <f t="shared" ref="I126" si="561">B126-$H$10*F123</f>
        <v>7119.1608981223344</v>
      </c>
      <c r="J126">
        <f t="shared" si="436"/>
        <v>7004.048761065068</v>
      </c>
      <c r="K126">
        <f t="shared" si="437"/>
        <v>-1904.048761065068</v>
      </c>
      <c r="L126">
        <f t="shared" si="438"/>
        <v>3625401.6845134203</v>
      </c>
      <c r="N126">
        <f t="shared" ref="N126" si="562">K126/M123</f>
        <v>-3.3984960835769997</v>
      </c>
      <c r="P126">
        <f t="shared" ref="P126" si="563">K126-$O$10*M123</f>
        <v>1361.2129540871138</v>
      </c>
      <c r="Q126">
        <f t="shared" si="441"/>
        <v>1852900.7063745668</v>
      </c>
    </row>
    <row r="127" spans="1:18" x14ac:dyDescent="0.2">
      <c r="A127" s="4">
        <v>5</v>
      </c>
      <c r="B127" s="4">
        <v>5221</v>
      </c>
      <c r="C127">
        <f t="shared" si="431"/>
        <v>7943.125</v>
      </c>
      <c r="D127">
        <f t="shared" si="432"/>
        <v>-2722.125</v>
      </c>
      <c r="E127">
        <f t="shared" si="433"/>
        <v>7409964.515625</v>
      </c>
      <c r="F127">
        <f t="shared" ref="F127" si="564">SQRT((SUM(E127:E130)-(SUM(D127:D130)^2)/4)/3)</f>
        <v>191.8591164706975</v>
      </c>
      <c r="G127">
        <f t="shared" ref="G127" si="565">D127/F127</f>
        <v>-14.188145187334625</v>
      </c>
      <c r="I127">
        <f t="shared" ref="I127" si="566">B127-$H$7*F127</f>
        <v>6899.5593325454283</v>
      </c>
      <c r="J127">
        <f t="shared" si="436"/>
        <v>7071.8065672778521</v>
      </c>
      <c r="K127">
        <f t="shared" si="437"/>
        <v>-1850.8065672778521</v>
      </c>
      <c r="L127">
        <f t="shared" si="438"/>
        <v>3425484.9494788265</v>
      </c>
      <c r="M127">
        <f t="shared" ref="M127" si="567">SQRT((SUM(L127:L130)-(SUM(K127:K130)^2)/4)/3)</f>
        <v>532.25629905766243</v>
      </c>
      <c r="N127">
        <f t="shared" ref="N127" si="568">K127/M127</f>
        <v>-3.4772844784639054</v>
      </c>
      <c r="P127">
        <f t="shared" ref="P127" si="569">K127-$O$7*M127</f>
        <v>1374.0853462962091</v>
      </c>
      <c r="Q127">
        <f t="shared" si="441"/>
        <v>1888110.5389059728</v>
      </c>
      <c r="R127">
        <f t="shared" ref="R127" si="570">SUMPRODUCT(L127:L130,P127:P130)/SUM(Q127:Q130)</f>
        <v>2149.1271832399389</v>
      </c>
    </row>
    <row r="128" spans="1:18" x14ac:dyDescent="0.2">
      <c r="A128" s="4">
        <v>6</v>
      </c>
      <c r="B128" s="4">
        <v>5550</v>
      </c>
      <c r="C128">
        <f t="shared" si="431"/>
        <v>8068.125</v>
      </c>
      <c r="D128">
        <f t="shared" si="432"/>
        <v>-2518.125</v>
      </c>
      <c r="E128">
        <f t="shared" si="433"/>
        <v>6340953.515625</v>
      </c>
      <c r="G128">
        <f t="shared" ref="G128" si="571">D128/F127</f>
        <v>-13.124864985941866</v>
      </c>
      <c r="I128">
        <f t="shared" ref="I128" si="572">B128-$H$8*F127</f>
        <v>7292.9402347720516</v>
      </c>
      <c r="J128">
        <f t="shared" si="436"/>
        <v>7178.1952167381887</v>
      </c>
      <c r="K128">
        <f t="shared" si="437"/>
        <v>-1628.1952167381887</v>
      </c>
      <c r="L128">
        <f t="shared" si="438"/>
        <v>2651019.6638091174</v>
      </c>
      <c r="N128">
        <f t="shared" ref="N128" si="573">K128/M127</f>
        <v>-3.0590435841169761</v>
      </c>
      <c r="P128">
        <f t="shared" ref="P128" si="574">K128-$O$8*M127</f>
        <v>1417.4289163937774</v>
      </c>
      <c r="Q128">
        <f t="shared" si="441"/>
        <v>2009104.7330292379</v>
      </c>
    </row>
    <row r="129" spans="1:18" x14ac:dyDescent="0.2">
      <c r="A129" s="4">
        <v>7</v>
      </c>
      <c r="B129" s="4">
        <v>5615</v>
      </c>
      <c r="C129">
        <f t="shared" si="431"/>
        <v>8205.375</v>
      </c>
      <c r="D129">
        <f t="shared" si="432"/>
        <v>-2590.375</v>
      </c>
      <c r="E129">
        <f t="shared" si="433"/>
        <v>6710042.640625</v>
      </c>
      <c r="G129">
        <f t="shared" ref="G129" si="575">D129/F127</f>
        <v>-13.501443390601802</v>
      </c>
      <c r="I129">
        <f t="shared" ref="I129" si="576">B129-$H$9*F127</f>
        <v>7286.0045285672568</v>
      </c>
      <c r="J129">
        <f t="shared" si="436"/>
        <v>6993.3862302000998</v>
      </c>
      <c r="K129">
        <f t="shared" si="437"/>
        <v>-1378.3862302000998</v>
      </c>
      <c r="L129">
        <f t="shared" si="438"/>
        <v>1899948.5996052425</v>
      </c>
      <c r="N129">
        <f t="shared" ref="N129" si="577">K129/M127</f>
        <v>-2.5897039314339261</v>
      </c>
      <c r="P129">
        <f t="shared" ref="P129" si="578">K129-$O$9*M127</f>
        <v>1688.2540351987404</v>
      </c>
      <c r="Q129">
        <f t="shared" si="441"/>
        <v>2850201.6873648297</v>
      </c>
    </row>
    <row r="130" spans="1:18" x14ac:dyDescent="0.2">
      <c r="A130" s="4">
        <v>8</v>
      </c>
      <c r="B130" s="4">
        <v>5491</v>
      </c>
      <c r="C130">
        <f t="shared" si="431"/>
        <v>8445.75</v>
      </c>
      <c r="D130">
        <f t="shared" si="432"/>
        <v>-2954.75</v>
      </c>
      <c r="E130">
        <f t="shared" si="433"/>
        <v>8730547.5625</v>
      </c>
      <c r="G130">
        <f t="shared" ref="G130" si="579">D130/F127</f>
        <v>-15.400623407182618</v>
      </c>
      <c r="I130">
        <f t="shared" ref="I130" si="580">B130-$H$10*F127</f>
        <v>7204.1450147578253</v>
      </c>
      <c r="J130">
        <f t="shared" si="436"/>
        <v>8102.2157126607153</v>
      </c>
      <c r="K130">
        <f t="shared" si="437"/>
        <v>-2611.2157126607153</v>
      </c>
      <c r="L130">
        <f t="shared" si="438"/>
        <v>6818447.4980462072</v>
      </c>
      <c r="N130">
        <f t="shared" ref="N130" si="581">K130/M127</f>
        <v>-4.9059367024566241</v>
      </c>
      <c r="P130">
        <f t="shared" ref="P130" si="582">K130-$O$10*M127</f>
        <v>490.8251459043895</v>
      </c>
      <c r="Q130">
        <f t="shared" si="441"/>
        <v>240909.32385206525</v>
      </c>
    </row>
    <row r="131" spans="1:18" x14ac:dyDescent="0.2">
      <c r="A131" s="4">
        <v>9</v>
      </c>
      <c r="B131" s="4">
        <v>5556</v>
      </c>
      <c r="C131">
        <f t="shared" si="431"/>
        <v>8579.625</v>
      </c>
      <c r="D131">
        <f t="shared" si="432"/>
        <v>-3023.625</v>
      </c>
      <c r="E131">
        <f t="shared" si="433"/>
        <v>9142308.140625</v>
      </c>
      <c r="F131">
        <f t="shared" ref="F131" si="583">SQRT((SUM(E131:E134)-(SUM(D131:D134)^2)/4)/3)</f>
        <v>597.86086883955147</v>
      </c>
      <c r="G131">
        <f t="shared" ref="G131" si="584">D131/F131</f>
        <v>-5.0574057570766575</v>
      </c>
      <c r="I131">
        <f t="shared" ref="I131" si="585">B131-$H$7*F131</f>
        <v>10786.634641787366</v>
      </c>
      <c r="J131">
        <f t="shared" si="436"/>
        <v>9997.6084504609826</v>
      </c>
      <c r="K131">
        <f t="shared" si="437"/>
        <v>-4441.6084504609826</v>
      </c>
      <c r="L131">
        <f t="shared" si="438"/>
        <v>19727885.627206411</v>
      </c>
      <c r="M131">
        <f t="shared" ref="M131" si="586">SQRT((SUM(L131:L134)-(SUM(K131:K134)^2)/4)/3)</f>
        <v>974.1812754951236</v>
      </c>
      <c r="N131">
        <f t="shared" ref="N131" si="587">K131/M131</f>
        <v>-4.5593243908363501</v>
      </c>
      <c r="P131">
        <f t="shared" ref="P131" si="588">K131-$O$7*M131</f>
        <v>1460.8662093253124</v>
      </c>
      <c r="Q131">
        <f t="shared" si="441"/>
        <v>2134130.0815485073</v>
      </c>
      <c r="R131">
        <f t="shared" ref="R131" si="589">SUMPRODUCT(L131:L134,P131:P134)/SUM(Q131:Q134)</f>
        <v>7975.9446320131219</v>
      </c>
    </row>
    <row r="132" spans="1:18" x14ac:dyDescent="0.2">
      <c r="A132" s="4">
        <v>10</v>
      </c>
      <c r="B132" s="4">
        <v>5864</v>
      </c>
      <c r="C132">
        <f t="shared" si="431"/>
        <v>9165.625</v>
      </c>
      <c r="D132">
        <f t="shared" si="432"/>
        <v>-3301.625</v>
      </c>
      <c r="E132">
        <f t="shared" si="433"/>
        <v>10900727.640625</v>
      </c>
      <c r="G132">
        <f t="shared" ref="G132" si="590">D132/F131</f>
        <v>-5.5223968854299788</v>
      </c>
      <c r="I132">
        <f t="shared" ref="I132" si="591">B132-$H$8*F131</f>
        <v>11295.254882565772</v>
      </c>
      <c r="J132">
        <f t="shared" si="436"/>
        <v>11318.982886176183</v>
      </c>
      <c r="K132">
        <f t="shared" si="437"/>
        <v>-5454.9828861761835</v>
      </c>
      <c r="L132">
        <f t="shared" si="438"/>
        <v>29756838.288475044</v>
      </c>
      <c r="N132">
        <f t="shared" ref="N132" si="592">K132/M131</f>
        <v>-5.5995562873077303</v>
      </c>
      <c r="P132">
        <f t="shared" ref="P132" si="593">K132-$O$8*M131</f>
        <v>119.38045709689959</v>
      </c>
      <c r="Q132">
        <f t="shared" si="441"/>
        <v>14251.693536664683</v>
      </c>
    </row>
    <row r="133" spans="1:18" x14ac:dyDescent="0.2">
      <c r="A133" s="4">
        <v>11</v>
      </c>
      <c r="B133" s="4">
        <v>5990</v>
      </c>
      <c r="C133">
        <f t="shared" si="431"/>
        <v>9107.5</v>
      </c>
      <c r="D133">
        <f t="shared" si="432"/>
        <v>-3117.5</v>
      </c>
      <c r="E133">
        <f t="shared" si="433"/>
        <v>9718806.25</v>
      </c>
      <c r="G133">
        <f t="shared" ref="G133" si="594">D133/F131</f>
        <v>-5.2144238943938088</v>
      </c>
      <c r="I133">
        <f t="shared" ref="I133" si="595">B133-$H$9*F131</f>
        <v>11197.092775477397</v>
      </c>
      <c r="J133">
        <f t="shared" si="436"/>
        <v>12003.873466898818</v>
      </c>
      <c r="K133">
        <f t="shared" si="437"/>
        <v>-6013.8734668988182</v>
      </c>
      <c r="L133">
        <f t="shared" si="438"/>
        <v>36166674.075869612</v>
      </c>
      <c r="N133">
        <f t="shared" ref="N133" si="596">K133/M131</f>
        <v>-6.1732591440358897</v>
      </c>
      <c r="P133">
        <f t="shared" ref="P133" si="597">K133-$O$9*M131</f>
        <v>-401.04459005860826</v>
      </c>
      <c r="Q133">
        <f t="shared" si="441"/>
        <v>160836.76321527714</v>
      </c>
    </row>
    <row r="134" spans="1:18" x14ac:dyDescent="0.2">
      <c r="A134" s="4">
        <v>12</v>
      </c>
      <c r="B134" s="4">
        <v>7344</v>
      </c>
      <c r="C134">
        <f t="shared" si="431"/>
        <v>9318.375</v>
      </c>
      <c r="D134">
        <f t="shared" si="432"/>
        <v>-1974.375</v>
      </c>
      <c r="E134">
        <f t="shared" si="433"/>
        <v>3898156.640625</v>
      </c>
      <c r="G134">
        <f t="shared" ref="G134" si="598">D134/F131</f>
        <v>-3.3023987735344909</v>
      </c>
      <c r="I134">
        <f t="shared" ref="I134" si="599">B134-$H$10*F131</f>
        <v>12682.408650118476</v>
      </c>
      <c r="J134">
        <f t="shared" si="436"/>
        <v>11197.590385214062</v>
      </c>
      <c r="K134">
        <f t="shared" si="437"/>
        <v>-3853.5903852140618</v>
      </c>
      <c r="L134">
        <f t="shared" si="438"/>
        <v>14850158.857014261</v>
      </c>
      <c r="N134">
        <f t="shared" ref="N134" si="600">K134/M131</f>
        <v>-3.9557220839165592</v>
      </c>
      <c r="P134">
        <f t="shared" ref="P134" si="601">K134-$O$10*M131</f>
        <v>1824.0317032143485</v>
      </c>
      <c r="Q134">
        <f t="shared" si="441"/>
        <v>3327091.6543310368</v>
      </c>
    </row>
    <row r="135" spans="1:18" x14ac:dyDescent="0.2">
      <c r="A135" s="4" t="s">
        <v>23</v>
      </c>
      <c r="B135" s="4">
        <v>5932</v>
      </c>
      <c r="C135">
        <f t="shared" si="431"/>
        <v>9511</v>
      </c>
      <c r="D135">
        <f t="shared" si="432"/>
        <v>-3579</v>
      </c>
      <c r="E135">
        <f t="shared" si="433"/>
        <v>12809241</v>
      </c>
      <c r="F135">
        <f t="shared" ref="F135" si="602">SQRT((SUM(E135:E138)-(SUM(D135:D138)^2)/4)/3)</f>
        <v>296.83921714176063</v>
      </c>
      <c r="G135">
        <f t="shared" ref="G135" si="603">D135/F135</f>
        <v>-12.05703220235481</v>
      </c>
      <c r="I135">
        <f t="shared" ref="I135" si="604">B135-$H$7*F135</f>
        <v>8529.0214361686612</v>
      </c>
      <c r="J135">
        <f t="shared" si="436"/>
        <v>9788.6442625885156</v>
      </c>
      <c r="K135">
        <f t="shared" si="437"/>
        <v>-3856.6442625885156</v>
      </c>
      <c r="L135">
        <f t="shared" si="438"/>
        <v>14873704.968156915</v>
      </c>
      <c r="M135">
        <f t="shared" ref="M135" si="605">SQRT((SUM(L135:L138)-(SUM(K135:K138)^2)/4)/3)</f>
        <v>722.37671968060283</v>
      </c>
      <c r="N135">
        <f t="shared" ref="N135" si="606">K135/M135</f>
        <v>-5.3388268994794323</v>
      </c>
      <c r="P135">
        <f t="shared" ref="P135" si="607">K135-$O$7*M135</f>
        <v>520.16977601763847</v>
      </c>
      <c r="Q135">
        <f t="shared" si="441"/>
        <v>270576.59588224016</v>
      </c>
      <c r="R135">
        <f t="shared" ref="R135" si="608">SUMPRODUCT(L135:L138,P135:P138)/SUM(Q135:Q138)</f>
        <v>4154.9597840047672</v>
      </c>
    </row>
    <row r="136" spans="1:18" x14ac:dyDescent="0.2">
      <c r="A136" s="4">
        <v>2</v>
      </c>
      <c r="B136" s="4">
        <v>6141</v>
      </c>
      <c r="C136">
        <f t="shared" si="431"/>
        <v>9797.25</v>
      </c>
      <c r="D136">
        <f t="shared" si="432"/>
        <v>-3656.25</v>
      </c>
      <c r="E136">
        <f t="shared" si="433"/>
        <v>13368164.0625</v>
      </c>
      <c r="G136">
        <f t="shared" ref="G136" si="609">D136/F135</f>
        <v>-12.317274096077053</v>
      </c>
      <c r="I136">
        <f t="shared" ref="I136" si="610">B136-$H$8*F135</f>
        <v>8837.6298205257826</v>
      </c>
      <c r="J136">
        <f t="shared" si="436"/>
        <v>8440.1468005776624</v>
      </c>
      <c r="K136">
        <f t="shared" si="437"/>
        <v>-2299.1468005776624</v>
      </c>
      <c r="L136">
        <f t="shared" si="438"/>
        <v>5286076.0106065013</v>
      </c>
      <c r="N136">
        <f t="shared" ref="N136" si="611">K136/M135</f>
        <v>-3.182753178416692</v>
      </c>
      <c r="P136">
        <f t="shared" ref="P136" si="612">K136-$O$8*M135</f>
        <v>1834.3655215256422</v>
      </c>
      <c r="Q136">
        <f t="shared" si="441"/>
        <v>3364896.8665620415</v>
      </c>
    </row>
    <row r="137" spans="1:18" x14ac:dyDescent="0.2">
      <c r="A137" s="4">
        <v>3</v>
      </c>
      <c r="B137" s="4">
        <v>6428</v>
      </c>
      <c r="C137">
        <f t="shared" si="431"/>
        <v>9425.25</v>
      </c>
      <c r="D137">
        <f t="shared" si="432"/>
        <v>-2997.25</v>
      </c>
      <c r="E137">
        <f t="shared" si="433"/>
        <v>8983507.5625</v>
      </c>
      <c r="G137">
        <f t="shared" ref="G137" si="613">D137/F135</f>
        <v>-10.097217035067883</v>
      </c>
      <c r="I137">
        <f t="shared" ref="I137" si="614">B137-$H$9*F135</f>
        <v>9013.332848522723</v>
      </c>
      <c r="J137">
        <f t="shared" si="436"/>
        <v>9089.8925070067835</v>
      </c>
      <c r="K137">
        <f t="shared" si="437"/>
        <v>-2661.8925070067835</v>
      </c>
      <c r="L137">
        <f t="shared" si="438"/>
        <v>7085671.7188588586</v>
      </c>
      <c r="N137">
        <f t="shared" ref="N137" si="615">K137/M135</f>
        <v>-3.6849090432810918</v>
      </c>
      <c r="P137">
        <f t="shared" ref="P137" si="616">K137-$O$9*M135</f>
        <v>1500.1428494207676</v>
      </c>
      <c r="Q137">
        <f t="shared" si="441"/>
        <v>2250428.5686682598</v>
      </c>
    </row>
    <row r="138" spans="1:18" x14ac:dyDescent="0.2">
      <c r="A138" s="4">
        <v>4</v>
      </c>
      <c r="B138" s="4">
        <v>6448</v>
      </c>
      <c r="C138">
        <f t="shared" si="431"/>
        <v>9779</v>
      </c>
      <c r="D138">
        <f t="shared" si="432"/>
        <v>-3331</v>
      </c>
      <c r="E138">
        <f t="shared" si="433"/>
        <v>11095561</v>
      </c>
      <c r="G138">
        <f t="shared" ref="G138" si="617">D138/F135</f>
        <v>-11.22156308076107</v>
      </c>
      <c r="I138">
        <f t="shared" ref="I138" si="618">B138-$H$10*F135</f>
        <v>9098.5314648871026</v>
      </c>
      <c r="J138">
        <f t="shared" si="436"/>
        <v>8824.8367010091588</v>
      </c>
      <c r="K138">
        <f t="shared" si="437"/>
        <v>-2376.8367010091588</v>
      </c>
      <c r="L138">
        <f t="shared" si="438"/>
        <v>5649352.7032641014</v>
      </c>
      <c r="N138">
        <f t="shared" ref="N138" si="619">K138/M135</f>
        <v>-3.2903008032430385</v>
      </c>
      <c r="P138">
        <f t="shared" ref="P138" si="620">K138-$O$10*M135</f>
        <v>1833.2442387425708</v>
      </c>
      <c r="Q138">
        <f t="shared" si="441"/>
        <v>3360784.4388828278</v>
      </c>
    </row>
    <row r="139" spans="1:18" x14ac:dyDescent="0.2">
      <c r="A139" s="4">
        <v>5</v>
      </c>
      <c r="B139" s="4">
        <v>6524</v>
      </c>
      <c r="C139">
        <f t="shared" si="431"/>
        <v>10022.5</v>
      </c>
      <c r="D139">
        <f t="shared" si="432"/>
        <v>-3498.5</v>
      </c>
      <c r="E139">
        <f t="shared" si="433"/>
        <v>12239502.25</v>
      </c>
      <c r="F139">
        <f t="shared" ref="F139" si="621">SQRT((SUM(E139:E142)-(SUM(D139:D142)^2)/4)/3)</f>
        <v>196.41639707943597</v>
      </c>
      <c r="G139">
        <f t="shared" ref="G139" si="622">D139/F139</f>
        <v>-17.811649393940947</v>
      </c>
      <c r="I139">
        <f t="shared" ref="I139" si="623">B139-$H$7*F139</f>
        <v>8242.4305986991767</v>
      </c>
      <c r="J139">
        <f t="shared" si="436"/>
        <v>8618.1056934853113</v>
      </c>
      <c r="K139">
        <f t="shared" si="437"/>
        <v>-2094.1056934853113</v>
      </c>
      <c r="L139">
        <f t="shared" si="438"/>
        <v>4385278.655487597</v>
      </c>
      <c r="M139">
        <f t="shared" ref="M139" si="624">SQRT((SUM(L139:L142)-(SUM(K139:K142)^2)/4)/3)</f>
        <v>801.62529260317115</v>
      </c>
      <c r="N139">
        <f t="shared" ref="N139" si="625">K139/M139</f>
        <v>-2.6123248764831044</v>
      </c>
      <c r="P139">
        <f t="shared" ref="P139" si="626">K139-$O$7*M139</f>
        <v>2762.8681524030626</v>
      </c>
      <c r="Q139">
        <f t="shared" si="441"/>
        <v>7633440.4275631132</v>
      </c>
      <c r="R139">
        <f t="shared" ref="R139" si="627">SUMPRODUCT(L139:L142,P139:P142)/SUM(Q139:Q142)</f>
        <v>1329.1786757756261</v>
      </c>
    </row>
    <row r="140" spans="1:18" x14ac:dyDescent="0.2">
      <c r="A140" s="4">
        <v>6</v>
      </c>
      <c r="B140" s="4">
        <v>7003</v>
      </c>
      <c r="C140">
        <f t="shared" si="431"/>
        <v>10122.625</v>
      </c>
      <c r="D140">
        <f t="shared" si="432"/>
        <v>-3119.625</v>
      </c>
      <c r="E140">
        <f t="shared" si="433"/>
        <v>9732060.140625</v>
      </c>
      <c r="G140">
        <f t="shared" ref="G140" si="628">D140/F139</f>
        <v>-15.882711659446342</v>
      </c>
      <c r="I140">
        <f t="shared" ref="I140" si="629">B140-$H$8*F139</f>
        <v>8787.3407576152276</v>
      </c>
      <c r="J140">
        <f t="shared" si="436"/>
        <v>8555.148810833567</v>
      </c>
      <c r="K140">
        <f t="shared" si="437"/>
        <v>-1552.148810833567</v>
      </c>
      <c r="L140">
        <f t="shared" si="438"/>
        <v>2409165.9309720565</v>
      </c>
      <c r="N140">
        <f t="shared" ref="N140" si="630">K140/M139</f>
        <v>-1.9362522928800947</v>
      </c>
      <c r="P140">
        <f t="shared" ref="P140" si="631">K140-$O$8*M139</f>
        <v>3034.8318246303552</v>
      </c>
      <c r="Q140">
        <f t="shared" si="441"/>
        <v>9210204.2037892118</v>
      </c>
    </row>
    <row r="141" spans="1:18" x14ac:dyDescent="0.2">
      <c r="A141" s="4">
        <v>7</v>
      </c>
      <c r="B141" s="4">
        <v>6982</v>
      </c>
      <c r="C141">
        <f t="shared" si="431"/>
        <v>10255.25</v>
      </c>
      <c r="D141">
        <f t="shared" si="432"/>
        <v>-3273.25</v>
      </c>
      <c r="E141">
        <f t="shared" si="433"/>
        <v>10714165.5625</v>
      </c>
      <c r="G141">
        <f t="shared" ref="G141" si="632">D141/F139</f>
        <v>-16.664851044366788</v>
      </c>
      <c r="I141">
        <f t="shared" ref="I141" si="633">B141-$H$9*F139</f>
        <v>8692.6963434532954</v>
      </c>
      <c r="J141">
        <f t="shared" si="436"/>
        <v>8289.1510113260556</v>
      </c>
      <c r="K141">
        <f t="shared" si="437"/>
        <v>-1307.1510113260556</v>
      </c>
      <c r="L141">
        <f t="shared" si="438"/>
        <v>1708643.7664107298</v>
      </c>
      <c r="N141">
        <f t="shared" ref="N141" si="634">K141/M139</f>
        <v>-1.630625958770908</v>
      </c>
      <c r="P141">
        <f t="shared" ref="P141" si="635">K141-$O$9*M139</f>
        <v>3311.4817872172835</v>
      </c>
      <c r="Q141">
        <f t="shared" si="441"/>
        <v>10965911.627071774</v>
      </c>
    </row>
    <row r="142" spans="1:18" x14ac:dyDescent="0.2">
      <c r="A142" s="4">
        <v>8</v>
      </c>
      <c r="B142" s="4">
        <v>6873</v>
      </c>
      <c r="C142">
        <f t="shared" si="431"/>
        <v>10409.875</v>
      </c>
      <c r="D142">
        <f t="shared" si="432"/>
        <v>-3536.875</v>
      </c>
      <c r="E142">
        <f t="shared" si="433"/>
        <v>12509484.765625</v>
      </c>
      <c r="G142">
        <f t="shared" ref="G142" si="636">D142/F139</f>
        <v>-18.00702513940114</v>
      </c>
      <c r="I142">
        <f t="shared" ref="I142" si="637">B142-$H$10*F139</f>
        <v>8626.8378038174742</v>
      </c>
      <c r="J142">
        <f t="shared" si="436"/>
        <v>9986.3084602105228</v>
      </c>
      <c r="K142">
        <f t="shared" si="437"/>
        <v>-3113.3084602105228</v>
      </c>
      <c r="L142">
        <f t="shared" si="438"/>
        <v>9692689.5684184153</v>
      </c>
      <c r="N142">
        <f t="shared" ref="N142" si="638">K142/M139</f>
        <v>-3.8837452971331143</v>
      </c>
      <c r="P142">
        <f t="shared" ref="P142" si="639">K142-$O$10*M139</f>
        <v>1558.6407779982083</v>
      </c>
      <c r="Q142">
        <f t="shared" si="441"/>
        <v>2429361.07483886</v>
      </c>
    </row>
    <row r="143" spans="1:18" x14ac:dyDescent="0.2">
      <c r="A143" s="4">
        <v>9</v>
      </c>
      <c r="B143" s="4">
        <v>6918</v>
      </c>
      <c r="C143">
        <f t="shared" si="431"/>
        <v>10435.25</v>
      </c>
      <c r="D143">
        <f t="shared" si="432"/>
        <v>-3517.25</v>
      </c>
      <c r="E143">
        <f t="shared" si="433"/>
        <v>12371047.5625</v>
      </c>
      <c r="F143">
        <f t="shared" ref="F143" si="640">SQRT((SUM(E143:E146)-(SUM(D143:D146)^2)/4)/3)</f>
        <v>805.60086513499346</v>
      </c>
      <c r="G143">
        <f t="shared" ref="G143" si="641">D143/F143</f>
        <v>-4.3659958078751808</v>
      </c>
      <c r="I143">
        <f t="shared" ref="I143" si="642">B143-$H$7*F143</f>
        <v>13966.13446112967</v>
      </c>
      <c r="J143">
        <f t="shared" si="436"/>
        <v>12668.53111020002</v>
      </c>
      <c r="K143">
        <f t="shared" si="437"/>
        <v>-5750.5311102000196</v>
      </c>
      <c r="L143">
        <f t="shared" si="438"/>
        <v>33068608.049378268</v>
      </c>
      <c r="M143">
        <f t="shared" ref="M143" si="643">SQRT((SUM(L143:L146)-(SUM(K143:K146)^2)/4)/3)</f>
        <v>1301.1551801566056</v>
      </c>
      <c r="N143">
        <f t="shared" ref="N143" si="644">K143/M143</f>
        <v>-4.4195582493918151</v>
      </c>
      <c r="P143">
        <f t="shared" ref="P143" si="645">K143-$O$7*M143</f>
        <v>2133.0483349301394</v>
      </c>
      <c r="Q143">
        <f t="shared" si="441"/>
        <v>4549895.1991482405</v>
      </c>
      <c r="R143">
        <f t="shared" ref="R143" si="646">SUMPRODUCT(L143:L146,P143:P146)/SUM(Q143:Q146)</f>
        <v>10009.448963092465</v>
      </c>
    </row>
    <row r="144" spans="1:18" x14ac:dyDescent="0.2">
      <c r="A144" s="4">
        <v>10</v>
      </c>
      <c r="B144" s="4">
        <v>6908</v>
      </c>
      <c r="C144">
        <f t="shared" si="431"/>
        <v>11095</v>
      </c>
      <c r="D144">
        <f t="shared" si="432"/>
        <v>-4187</v>
      </c>
      <c r="E144">
        <f t="shared" si="433"/>
        <v>17530969</v>
      </c>
      <c r="G144">
        <f t="shared" ref="G144" si="647">D144/F143</f>
        <v>-5.1973628395972362</v>
      </c>
      <c r="I144">
        <f t="shared" ref="I144" si="648">B144-$H$8*F143</f>
        <v>14226.464646559565</v>
      </c>
      <c r="J144">
        <f t="shared" si="436"/>
        <v>14409.567935267229</v>
      </c>
      <c r="K144">
        <f t="shared" si="437"/>
        <v>-7501.5679352672287</v>
      </c>
      <c r="L144">
        <f t="shared" si="438"/>
        <v>56273521.487429433</v>
      </c>
      <c r="N144">
        <f t="shared" ref="N144" si="649">K144/M143</f>
        <v>-5.7653138147321892</v>
      </c>
      <c r="P144">
        <f t="shared" ref="P144" si="650">K144-$O$8*M143</f>
        <v>-56.226988338739829</v>
      </c>
      <c r="Q144">
        <f t="shared" si="441"/>
        <v>3161.4742176447849</v>
      </c>
    </row>
    <row r="145" spans="1:18" x14ac:dyDescent="0.2">
      <c r="A145" s="4">
        <v>11</v>
      </c>
      <c r="B145" s="4">
        <v>7046</v>
      </c>
      <c r="C145">
        <f t="shared" si="431"/>
        <v>11037.25</v>
      </c>
      <c r="D145">
        <f t="shared" si="432"/>
        <v>-3991.25</v>
      </c>
      <c r="E145">
        <f t="shared" si="433"/>
        <v>15930076.5625</v>
      </c>
      <c r="G145">
        <f t="shared" ref="G145" si="651">D145/F143</f>
        <v>-4.9543765066975087</v>
      </c>
      <c r="I145">
        <f t="shared" ref="I145" si="652">B145-$H$9*F143</f>
        <v>14062.412452122768</v>
      </c>
      <c r="J145">
        <f t="shared" si="436"/>
        <v>15059.635764467112</v>
      </c>
      <c r="K145">
        <f t="shared" si="437"/>
        <v>-8013.6357644671116</v>
      </c>
      <c r="L145">
        <f t="shared" si="438"/>
        <v>64218358.165546387</v>
      </c>
      <c r="N145">
        <f t="shared" ref="N145" si="653">K145/M143</f>
        <v>-6.1588624375323153</v>
      </c>
      <c r="P145">
        <f t="shared" ref="P145" si="654">K145-$O$9*M143</f>
        <v>-516.91872407704614</v>
      </c>
      <c r="Q145">
        <f t="shared" si="441"/>
        <v>267204.96730144136</v>
      </c>
    </row>
    <row r="146" spans="1:18" x14ac:dyDescent="0.2">
      <c r="A146" s="4">
        <v>12</v>
      </c>
      <c r="B146" s="4">
        <v>8799</v>
      </c>
      <c r="C146">
        <f t="shared" si="431"/>
        <v>11187.625</v>
      </c>
      <c r="D146">
        <f t="shared" si="432"/>
        <v>-2388.625</v>
      </c>
      <c r="E146">
        <f t="shared" si="433"/>
        <v>5705529.390625</v>
      </c>
      <c r="G146">
        <f t="shared" ref="G146" si="655">D146/F143</f>
        <v>-2.965022883384989</v>
      </c>
      <c r="I146">
        <f t="shared" ref="I146" si="656">B146-$H$10*F143</f>
        <v>15992.356934912128</v>
      </c>
      <c r="J146">
        <f t="shared" si="436"/>
        <v>14150.779538591758</v>
      </c>
      <c r="K146">
        <f t="shared" si="437"/>
        <v>-5351.779538591758</v>
      </c>
      <c r="L146">
        <f t="shared" si="438"/>
        <v>28641544.229689408</v>
      </c>
      <c r="N146">
        <f t="shared" ref="N146" si="657">K146/M143</f>
        <v>-4.1130985913206937</v>
      </c>
      <c r="P146">
        <f t="shared" ref="P146" si="658">K146-$O$10*M143</f>
        <v>2231.4778870609189</v>
      </c>
      <c r="Q146">
        <f t="shared" si="441"/>
        <v>4979493.5604418628</v>
      </c>
    </row>
    <row r="147" spans="1:18" x14ac:dyDescent="0.2">
      <c r="A147" s="4" t="s">
        <v>22</v>
      </c>
      <c r="B147" s="4">
        <v>7346</v>
      </c>
      <c r="C147">
        <f t="shared" si="431"/>
        <v>11579.625</v>
      </c>
      <c r="D147">
        <f t="shared" si="432"/>
        <v>-4233.625</v>
      </c>
      <c r="E147">
        <f t="shared" si="433"/>
        <v>17923580.640625</v>
      </c>
      <c r="F147">
        <f t="shared" ref="F147" si="659">SQRT((SUM(E147:E150)-(SUM(D147:D150)^2)/4)/3)</f>
        <v>406.26805568850313</v>
      </c>
      <c r="G147">
        <f t="shared" ref="G147" si="660">D147/F147</f>
        <v>-10.420767620592933</v>
      </c>
      <c r="I147">
        <f t="shared" ref="I147" si="661">B147-$H$7*F147</f>
        <v>10900.405174669799</v>
      </c>
      <c r="J147">
        <f t="shared" si="436"/>
        <v>12400.071927199979</v>
      </c>
      <c r="K147">
        <f t="shared" si="437"/>
        <v>-5054.0719271999787</v>
      </c>
      <c r="L147">
        <f t="shared" si="438"/>
        <v>25543643.045310907</v>
      </c>
      <c r="M147">
        <f t="shared" ref="M147" si="662">SQRT((SUM(L147:L150)-(SUM(K147:K150)^2)/4)/3)</f>
        <v>861.9772354520353</v>
      </c>
      <c r="N147">
        <f t="shared" ref="N147" si="663">K147/M147</f>
        <v>-5.8633473360227883</v>
      </c>
      <c r="P147">
        <f t="shared" ref="P147" si="664">K147-$O$7*M147</f>
        <v>168.56878408081502</v>
      </c>
      <c r="Q147">
        <f t="shared" si="441"/>
        <v>28415.434966484434</v>
      </c>
      <c r="R147">
        <f t="shared" ref="R147" si="665">SUMPRODUCT(L147:L150,P147:P150)/SUM(Q147:Q150)</f>
        <v>7372.879939038643</v>
      </c>
    </row>
    <row r="148" spans="1:18" x14ac:dyDescent="0.2">
      <c r="A148" s="4">
        <v>2</v>
      </c>
      <c r="B148" s="4">
        <v>7465</v>
      </c>
      <c r="C148">
        <f t="shared" si="431"/>
        <v>12026.375</v>
      </c>
      <c r="D148">
        <f t="shared" si="432"/>
        <v>-4561.375</v>
      </c>
      <c r="E148">
        <f t="shared" si="433"/>
        <v>20806141.890625</v>
      </c>
      <c r="G148">
        <f t="shared" ref="G148" si="666">D148/F147</f>
        <v>-11.227500996281458</v>
      </c>
      <c r="I148">
        <f t="shared" ref="I148" si="667">B148-$H$8*F147</f>
        <v>11155.73387487559</v>
      </c>
      <c r="J148">
        <f t="shared" si="436"/>
        <v>10776.092404553619</v>
      </c>
      <c r="K148">
        <f t="shared" si="437"/>
        <v>-3311.0924045536194</v>
      </c>
      <c r="L148">
        <f t="shared" si="438"/>
        <v>10963332.91149267</v>
      </c>
      <c r="N148">
        <f t="shared" ref="N148" si="668">K148/M147</f>
        <v>-3.8412759274521062</v>
      </c>
      <c r="P148">
        <f t="shared" ref="P148" si="669">K148-$O$8*M147</f>
        <v>1621.2281243926882</v>
      </c>
      <c r="Q148">
        <f t="shared" si="441"/>
        <v>2628380.6313218335</v>
      </c>
    </row>
    <row r="149" spans="1:18" x14ac:dyDescent="0.2">
      <c r="A149" s="4">
        <v>3</v>
      </c>
      <c r="B149" s="4">
        <v>8093</v>
      </c>
      <c r="C149">
        <f t="shared" si="431"/>
        <v>11678.125</v>
      </c>
      <c r="D149">
        <f t="shared" si="432"/>
        <v>-3585.125</v>
      </c>
      <c r="E149">
        <f t="shared" si="433"/>
        <v>12853121.265625</v>
      </c>
      <c r="G149">
        <f t="shared" ref="G149" si="670">D149/F147</f>
        <v>-8.8245308726630824</v>
      </c>
      <c r="I149">
        <f t="shared" ref="I149" si="671">B149-$H$9*F147</f>
        <v>11631.407626157225</v>
      </c>
      <c r="J149">
        <f t="shared" si="436"/>
        <v>11671.649123592137</v>
      </c>
      <c r="K149">
        <f t="shared" si="437"/>
        <v>-3578.6491235921367</v>
      </c>
      <c r="L149">
        <f t="shared" si="438"/>
        <v>12806729.549786767</v>
      </c>
      <c r="N149">
        <f t="shared" ref="N149" si="672">K149/M147</f>
        <v>-4.1516747501057072</v>
      </c>
      <c r="P149">
        <f t="shared" ref="P149" si="673">K149-$O$9*M147</f>
        <v>1387.7065640237197</v>
      </c>
      <c r="Q149">
        <f t="shared" si="441"/>
        <v>1925729.5078345181</v>
      </c>
    </row>
    <row r="150" spans="1:18" x14ac:dyDescent="0.2">
      <c r="A150" s="4">
        <v>4</v>
      </c>
      <c r="B150" s="4">
        <v>8002</v>
      </c>
      <c r="C150">
        <f t="shared" si="431"/>
        <v>12084.25</v>
      </c>
      <c r="D150">
        <f t="shared" si="432"/>
        <v>-4082.25</v>
      </c>
      <c r="E150">
        <f t="shared" si="433"/>
        <v>16664765.0625</v>
      </c>
      <c r="G150">
        <f t="shared" ref="G150" si="674">D150/F147</f>
        <v>-10.048168796047241</v>
      </c>
      <c r="I150">
        <f t="shared" ref="I150" si="675">B150-$H$10*F147</f>
        <v>11629.641506232063</v>
      </c>
      <c r="J150">
        <f t="shared" si="436"/>
        <v>11194.289775782991</v>
      </c>
      <c r="K150">
        <f t="shared" si="437"/>
        <v>-3192.2897757829905</v>
      </c>
      <c r="L150">
        <f t="shared" si="438"/>
        <v>10190714.012568615</v>
      </c>
      <c r="N150">
        <f t="shared" ref="N150" si="676">K150/M147</f>
        <v>-3.703450212474463</v>
      </c>
      <c r="P150">
        <f t="shared" ref="P150" si="677">K150-$O$10*M147</f>
        <v>1831.3963849242009</v>
      </c>
      <c r="Q150">
        <f t="shared" si="441"/>
        <v>3354012.7187134316</v>
      </c>
    </row>
    <row r="151" spans="1:18" x14ac:dyDescent="0.2">
      <c r="A151" s="4">
        <v>5</v>
      </c>
      <c r="B151" s="4">
        <v>8089</v>
      </c>
      <c r="C151">
        <f t="shared" si="431"/>
        <v>12461</v>
      </c>
      <c r="D151">
        <f t="shared" si="432"/>
        <v>-4372</v>
      </c>
      <c r="E151">
        <f t="shared" si="433"/>
        <v>19114384</v>
      </c>
      <c r="F151">
        <f t="shared" ref="F151" si="678">SQRT((SUM(E151:E154)-(SUM(D151:D154)^2)/4)/3)</f>
        <v>216.50298304334439</v>
      </c>
      <c r="G151">
        <f t="shared" ref="G151" si="679">D151/F151</f>
        <v>-20.193717142108458</v>
      </c>
      <c r="I151">
        <f t="shared" ref="I151" si="680">B151-$H$7*F151</f>
        <v>9983.1664560768168</v>
      </c>
      <c r="J151">
        <f t="shared" si="436"/>
        <v>10571.748127094535</v>
      </c>
      <c r="K151">
        <f t="shared" si="437"/>
        <v>-2482.7481270945354</v>
      </c>
      <c r="L151">
        <f t="shared" si="438"/>
        <v>6164038.2625914235</v>
      </c>
      <c r="M151">
        <f t="shared" ref="M151" si="681">SQRT((SUM(L151:L154)-(SUM(K151:K154)^2)/4)/3)</f>
        <v>1267.9919354274471</v>
      </c>
      <c r="N151">
        <f t="shared" ref="N151" si="682">K151/M151</f>
        <v>-1.9580157079292364</v>
      </c>
      <c r="P151">
        <f t="shared" ref="P151" si="683">K151-$O$7*M151</f>
        <v>5199.8982714107397</v>
      </c>
      <c r="Q151">
        <f t="shared" si="441"/>
        <v>27038942.0330204</v>
      </c>
      <c r="R151">
        <f t="shared" ref="R151" si="684">SUMPRODUCT(L151:L154,P151:P154)/SUM(Q151:Q154)</f>
        <v>1051.1738279314952</v>
      </c>
    </row>
    <row r="152" spans="1:18" x14ac:dyDescent="0.2">
      <c r="A152" s="4">
        <v>6</v>
      </c>
      <c r="B152" s="4">
        <v>8637</v>
      </c>
      <c r="C152">
        <f t="shared" si="431"/>
        <v>12576</v>
      </c>
      <c r="D152">
        <f t="shared" si="432"/>
        <v>-3939</v>
      </c>
      <c r="E152">
        <f t="shared" si="433"/>
        <v>15515721</v>
      </c>
      <c r="G152">
        <f t="shared" ref="G152" si="685">D152/F151</f>
        <v>-18.193744698711164</v>
      </c>
      <c r="I152">
        <f t="shared" ref="I152" si="686">B152-$H$8*F151</f>
        <v>10603.816938574033</v>
      </c>
      <c r="J152">
        <f t="shared" si="436"/>
        <v>10284.744919873308</v>
      </c>
      <c r="K152">
        <f t="shared" si="437"/>
        <v>-1647.7449198733084</v>
      </c>
      <c r="L152">
        <f t="shared" si="438"/>
        <v>2715063.3209682954</v>
      </c>
      <c r="N152">
        <f t="shared" ref="N152" si="687">K152/M151</f>
        <v>-1.2994916401560901</v>
      </c>
      <c r="P152">
        <f t="shared" ref="P152" si="688">K152-$O$8*M151</f>
        <v>5607.832601692422</v>
      </c>
      <c r="Q152">
        <f t="shared" si="441"/>
        <v>31447786.4886044</v>
      </c>
    </row>
    <row r="153" spans="1:18" x14ac:dyDescent="0.2">
      <c r="A153" s="4">
        <v>7</v>
      </c>
      <c r="B153" s="4">
        <v>8651</v>
      </c>
      <c r="C153">
        <f t="shared" si="431"/>
        <v>12820.25</v>
      </c>
      <c r="D153">
        <f t="shared" si="432"/>
        <v>-4169.25</v>
      </c>
      <c r="E153">
        <f t="shared" si="433"/>
        <v>17382645.5625</v>
      </c>
      <c r="G153">
        <f t="shared" ref="G153" si="689">D153/F151</f>
        <v>-19.257240437954181</v>
      </c>
      <c r="I153">
        <f t="shared" ref="I153" si="690">B153-$H$9*F151</f>
        <v>10536.641254732884</v>
      </c>
      <c r="J153">
        <f t="shared" si="436"/>
        <v>9878.3854520976911</v>
      </c>
      <c r="K153">
        <f t="shared" si="437"/>
        <v>-1227.3854520976911</v>
      </c>
      <c r="L153">
        <f t="shared" si="438"/>
        <v>1506475.0480210534</v>
      </c>
      <c r="N153">
        <f t="shared" ref="N153" si="691">K153/M151</f>
        <v>-0.96797575584258955</v>
      </c>
      <c r="P153">
        <f t="shared" ref="P153" si="692">K153-$O$9*M151</f>
        <v>6078.2587126913368</v>
      </c>
      <c r="Q153">
        <f t="shared" si="441"/>
        <v>36945228.978408143</v>
      </c>
    </row>
    <row r="154" spans="1:18" x14ac:dyDescent="0.2">
      <c r="A154" s="4">
        <v>8</v>
      </c>
      <c r="B154" s="4">
        <v>8616</v>
      </c>
      <c r="C154">
        <f t="shared" si="431"/>
        <v>13025.75</v>
      </c>
      <c r="D154">
        <f t="shared" si="432"/>
        <v>-4409.75</v>
      </c>
      <c r="E154">
        <f t="shared" si="433"/>
        <v>19445895.0625</v>
      </c>
      <c r="G154">
        <f t="shared" ref="G154" si="693">D154/F151</f>
        <v>-20.368079635730275</v>
      </c>
      <c r="I154">
        <f t="shared" ref="I154" si="694">B154-$H$10*F151</f>
        <v>10549.194590404313</v>
      </c>
      <c r="J154">
        <f t="shared" si="436"/>
        <v>12713.319277518949</v>
      </c>
      <c r="K154">
        <f t="shared" si="437"/>
        <v>-4097.3192775189491</v>
      </c>
      <c r="L154">
        <f t="shared" si="438"/>
        <v>16788025.261928402</v>
      </c>
      <c r="N154">
        <f t="shared" ref="N154" si="695">K154/M151</f>
        <v>-3.2313449029450809</v>
      </c>
      <c r="P154">
        <f t="shared" ref="P154" si="696">K154-$O$10*M151</f>
        <v>3292.6595709997846</v>
      </c>
      <c r="Q154">
        <f t="shared" si="441"/>
        <v>10841607.050496485</v>
      </c>
    </row>
    <row r="155" spans="1:18" x14ac:dyDescent="0.2">
      <c r="A155" s="4">
        <v>9</v>
      </c>
      <c r="B155" s="4">
        <v>8829</v>
      </c>
      <c r="C155">
        <f t="shared" si="431"/>
        <v>13129.75</v>
      </c>
      <c r="D155">
        <f t="shared" si="432"/>
        <v>-4300.75</v>
      </c>
      <c r="E155">
        <f t="shared" si="433"/>
        <v>18496450.5625</v>
      </c>
      <c r="F155">
        <f t="shared" ref="F155" si="697">SQRT((SUM(E155:E158)-(SUM(D155:D158)^2)/4)/3)</f>
        <v>1172.680469853148</v>
      </c>
      <c r="G155">
        <f t="shared" ref="G155" si="698">D155/F155</f>
        <v>-3.6674525674829161</v>
      </c>
      <c r="I155">
        <f t="shared" ref="I155" si="699">B155-$H$7*F155</f>
        <v>19088.683162183195</v>
      </c>
      <c r="J155">
        <f t="shared" si="436"/>
        <v>16980.137341619527</v>
      </c>
      <c r="K155">
        <f t="shared" si="437"/>
        <v>-8151.1373416195274</v>
      </c>
      <c r="L155">
        <f t="shared" si="438"/>
        <v>66441039.96194426</v>
      </c>
      <c r="M155">
        <f t="shared" ref="M155" si="700">SQRT((SUM(L155:L158)-(SUM(K155:K158)^2)/4)/3)</f>
        <v>2055.4106726309942</v>
      </c>
      <c r="N155">
        <f t="shared" ref="N155" si="701">K155/M155</f>
        <v>-3.965697682782682</v>
      </c>
      <c r="P155">
        <f t="shared" ref="P155" si="702">K155-$O$7*M155</f>
        <v>4302.4066915407329</v>
      </c>
      <c r="Q155">
        <f t="shared" si="441"/>
        <v>18510703.339414477</v>
      </c>
      <c r="R155">
        <f t="shared" ref="R155" si="703">SUMPRODUCT(L155:L158,P155:P158)/SUM(Q155:Q158)</f>
        <v>16801.684526472884</v>
      </c>
    </row>
    <row r="156" spans="1:18" x14ac:dyDescent="0.2">
      <c r="A156" s="4">
        <v>10</v>
      </c>
      <c r="B156" s="4">
        <v>8701</v>
      </c>
      <c r="C156">
        <f t="shared" si="431"/>
        <v>14090.875</v>
      </c>
      <c r="D156">
        <f t="shared" si="432"/>
        <v>-5389.875</v>
      </c>
      <c r="E156">
        <f t="shared" si="433"/>
        <v>29050752.515625</v>
      </c>
      <c r="G156">
        <f t="shared" ref="G156" si="704">D156/F155</f>
        <v>-4.596200873606227</v>
      </c>
      <c r="I156">
        <f t="shared" ref="I156" si="705">B156-$H$8*F155</f>
        <v>19354.191836993636</v>
      </c>
      <c r="J156">
        <f t="shared" si="436"/>
        <v>19737.19209146719</v>
      </c>
      <c r="K156">
        <f t="shared" si="437"/>
        <v>-11036.19209146719</v>
      </c>
      <c r="L156">
        <f t="shared" si="438"/>
        <v>121797535.87976295</v>
      </c>
      <c r="N156">
        <f t="shared" ref="N156" si="706">K156/M155</f>
        <v>-5.3693367648716626</v>
      </c>
      <c r="P156">
        <f t="shared" ref="P156" si="707">K156-$O$8*M155</f>
        <v>725.07472518683062</v>
      </c>
      <c r="Q156">
        <f t="shared" si="441"/>
        <v>525733.35710475792</v>
      </c>
    </row>
    <row r="157" spans="1:18" x14ac:dyDescent="0.2">
      <c r="A157" s="4">
        <v>11</v>
      </c>
      <c r="B157" s="4">
        <v>8931</v>
      </c>
      <c r="C157">
        <f t="shared" si="431"/>
        <v>13929.625</v>
      </c>
      <c r="D157">
        <f t="shared" si="432"/>
        <v>-4998.625</v>
      </c>
      <c r="E157">
        <f t="shared" si="433"/>
        <v>24986251.890625</v>
      </c>
      <c r="G157">
        <f t="shared" ref="G157" si="708">D157/F155</f>
        <v>-4.2625635273229765</v>
      </c>
      <c r="I157">
        <f t="shared" ref="I157" si="709">B157-$H$9*F155</f>
        <v>19144.506721669233</v>
      </c>
      <c r="J157">
        <f t="shared" si="436"/>
        <v>20624.816265035788</v>
      </c>
      <c r="K157">
        <f t="shared" si="437"/>
        <v>-11693.816265035788</v>
      </c>
      <c r="L157">
        <f t="shared" si="438"/>
        <v>136745338.84041554</v>
      </c>
      <c r="N157">
        <f t="shared" ref="N157" si="710">K157/M155</f>
        <v>-5.6892845895693016</v>
      </c>
      <c r="P157">
        <f t="shared" ref="P157" si="711">K157-$O$9*M155</f>
        <v>148.60841228655045</v>
      </c>
      <c r="Q157">
        <f t="shared" si="441"/>
        <v>22084.460202329359</v>
      </c>
    </row>
    <row r="158" spans="1:18" x14ac:dyDescent="0.2">
      <c r="A158" s="4">
        <v>12</v>
      </c>
      <c r="B158" s="4">
        <v>11319</v>
      </c>
      <c r="C158">
        <f t="shared" si="431"/>
        <v>14050</v>
      </c>
      <c r="D158">
        <f t="shared" si="432"/>
        <v>-2731</v>
      </c>
      <c r="E158">
        <f t="shared" si="433"/>
        <v>7458361</v>
      </c>
      <c r="G158">
        <f t="shared" ref="G158" si="712">D158/F155</f>
        <v>-2.3288526330979118</v>
      </c>
      <c r="I158">
        <f t="shared" ref="I158" si="713">B158-$H$10*F155</f>
        <v>21790.077620852142</v>
      </c>
      <c r="J158">
        <f t="shared" si="436"/>
        <v>18887.048514612809</v>
      </c>
      <c r="K158">
        <f t="shared" si="437"/>
        <v>-7568.0485146128085</v>
      </c>
      <c r="L158">
        <f t="shared" si="438"/>
        <v>57275358.319533139</v>
      </c>
      <c r="N158">
        <f t="shared" ref="N158" si="714">K158/M155</f>
        <v>-3.6820128528988585</v>
      </c>
      <c r="P158">
        <f t="shared" ref="P158" si="715">K158-$O$10*M155</f>
        <v>4411.0824020536802</v>
      </c>
      <c r="Q158">
        <f t="shared" si="441"/>
        <v>19457647.957707666</v>
      </c>
    </row>
    <row r="159" spans="1:18" x14ac:dyDescent="0.2">
      <c r="A159" s="4" t="s">
        <v>21</v>
      </c>
      <c r="B159" s="4">
        <v>9016</v>
      </c>
      <c r="C159">
        <f t="shared" si="431"/>
        <v>14464.375</v>
      </c>
      <c r="D159">
        <f t="shared" si="432"/>
        <v>-5448.375</v>
      </c>
      <c r="E159">
        <f t="shared" si="433"/>
        <v>29684790.140625</v>
      </c>
      <c r="F159">
        <f t="shared" ref="F159" si="716">SQRT((SUM(E159:E162)-(SUM(D159:D162)^2)/4)/3)</f>
        <v>495.49866900889185</v>
      </c>
      <c r="G159">
        <f t="shared" ref="G159" si="717">D159/F159</f>
        <v>-10.995740938917088</v>
      </c>
      <c r="I159">
        <f t="shared" ref="I159" si="718">B159-$H$7*F159</f>
        <v>13351.076333241337</v>
      </c>
      <c r="J159">
        <f t="shared" si="436"/>
        <v>15811.5195490393</v>
      </c>
      <c r="K159">
        <f t="shared" si="437"/>
        <v>-6795.5195490392998</v>
      </c>
      <c r="L159">
        <f t="shared" si="438"/>
        <v>46179085.941375285</v>
      </c>
      <c r="M159">
        <f t="shared" ref="M159" si="719">SQRT((SUM(L159:L162)-(SUM(K159:K162)^2)/4)/3)</f>
        <v>1362.9991955423964</v>
      </c>
      <c r="N159">
        <f t="shared" ref="N159" si="720">K159/M159</f>
        <v>-4.9857106088276657</v>
      </c>
      <c r="P159">
        <f t="shared" ref="P159" si="721">K159-$O$7*M159</f>
        <v>1462.767091616186</v>
      </c>
      <c r="Q159">
        <f t="shared" si="441"/>
        <v>2139687.5643152753</v>
      </c>
      <c r="R159">
        <f t="shared" ref="R159" si="722">SUMPRODUCT(L159:L162,P159:P162)/SUM(Q159:Q162)</f>
        <v>5763.2827633575835</v>
      </c>
    </row>
    <row r="160" spans="1:18" x14ac:dyDescent="0.2">
      <c r="A160" s="4">
        <v>2</v>
      </c>
      <c r="B160" s="4">
        <v>9255</v>
      </c>
      <c r="C160">
        <f t="shared" si="431"/>
        <v>14978.25</v>
      </c>
      <c r="D160">
        <f t="shared" si="432"/>
        <v>-5723.25</v>
      </c>
      <c r="E160">
        <f t="shared" si="433"/>
        <v>32755590.5625</v>
      </c>
      <c r="G160">
        <f t="shared" ref="G160" si="723">D160/F159</f>
        <v>-11.550485113204804</v>
      </c>
      <c r="I160">
        <f t="shared" ref="I160" si="724">B160-$H$8*F159</f>
        <v>13756.347563661369</v>
      </c>
      <c r="J160">
        <f t="shared" si="436"/>
        <v>13048.090856259892</v>
      </c>
      <c r="K160">
        <f t="shared" si="437"/>
        <v>-3793.0908562598925</v>
      </c>
      <c r="L160">
        <f t="shared" si="438"/>
        <v>14387538.243842404</v>
      </c>
      <c r="N160">
        <f t="shared" ref="N160" si="725">K160/M159</f>
        <v>-2.7829002897910424</v>
      </c>
      <c r="P160">
        <f t="shared" ref="P160" si="726">K160-$O$8*M159</f>
        <v>4006.1277734357545</v>
      </c>
      <c r="Q160">
        <f t="shared" si="441"/>
        <v>16049059.737093316</v>
      </c>
    </row>
    <row r="161" spans="1:18" x14ac:dyDescent="0.2">
      <c r="A161" s="4">
        <v>3</v>
      </c>
      <c r="B161" s="4">
        <v>9914</v>
      </c>
      <c r="C161">
        <f t="shared" si="431"/>
        <v>14477.875</v>
      </c>
      <c r="D161">
        <f t="shared" si="432"/>
        <v>-4563.875</v>
      </c>
      <c r="E161">
        <f t="shared" si="433"/>
        <v>20828955.015625</v>
      </c>
      <c r="G161">
        <f t="shared" ref="G161" si="727">D161/F159</f>
        <v>-9.210670553623828</v>
      </c>
      <c r="I161">
        <f t="shared" ref="I161" si="728">B161-$H$9*F159</f>
        <v>14229.565165960532</v>
      </c>
      <c r="J161">
        <f t="shared" si="436"/>
        <v>14192.335873034011</v>
      </c>
      <c r="K161">
        <f t="shared" si="437"/>
        <v>-4278.3358730340115</v>
      </c>
      <c r="L161">
        <f t="shared" si="438"/>
        <v>18304157.842489697</v>
      </c>
      <c r="N161">
        <f t="shared" ref="N161" si="729">K161/M159</f>
        <v>-3.1389129847075781</v>
      </c>
      <c r="P161">
        <f t="shared" ref="P161" si="730">K161-$O$9*M159</f>
        <v>3574.7007601758751</v>
      </c>
      <c r="Q161">
        <f t="shared" si="441"/>
        <v>12778485.524801979</v>
      </c>
    </row>
    <row r="162" spans="1:18" x14ac:dyDescent="0.2">
      <c r="A162" s="4">
        <v>4</v>
      </c>
      <c r="B162" s="4">
        <v>9833</v>
      </c>
      <c r="C162">
        <f t="shared" si="431"/>
        <v>15136.375</v>
      </c>
      <c r="D162">
        <f t="shared" si="432"/>
        <v>-5303.375</v>
      </c>
      <c r="E162">
        <f t="shared" si="433"/>
        <v>28125786.390625</v>
      </c>
      <c r="G162">
        <f t="shared" ref="G162" si="731">D162/F159</f>
        <v>-10.70310644952475</v>
      </c>
      <c r="I162">
        <f t="shared" ref="I162" si="732">B162-$H$10*F159</f>
        <v>14257.39791367103</v>
      </c>
      <c r="J162">
        <f t="shared" si="436"/>
        <v>14078.829745527244</v>
      </c>
      <c r="K162">
        <f t="shared" si="437"/>
        <v>-4245.8297455272441</v>
      </c>
      <c r="L162">
        <f t="shared" si="438"/>
        <v>18027070.228003941</v>
      </c>
      <c r="N162">
        <f t="shared" ref="N162" si="733">K162/M159</f>
        <v>-3.1150640142803936</v>
      </c>
      <c r="P162">
        <f t="shared" ref="P162" si="734">K162-$O$10*M159</f>
        <v>3697.86054475118</v>
      </c>
      <c r="Q162">
        <f t="shared" si="441"/>
        <v>13674172.608427493</v>
      </c>
    </row>
    <row r="163" spans="1:18" x14ac:dyDescent="0.2">
      <c r="A163" s="4">
        <v>5</v>
      </c>
      <c r="B163" s="4">
        <v>10257</v>
      </c>
      <c r="C163">
        <f t="shared" si="431"/>
        <v>15597.875</v>
      </c>
      <c r="D163">
        <f t="shared" si="432"/>
        <v>-5340.875</v>
      </c>
      <c r="E163">
        <f t="shared" si="433"/>
        <v>28524945.765625</v>
      </c>
      <c r="F163">
        <f t="shared" ref="F163" si="735">SQRT((SUM(E163:E166)-(SUM(D163:D166)^2)/4)/3)</f>
        <v>400.49032935421798</v>
      </c>
      <c r="G163">
        <f t="shared" ref="G163" si="736">D163/F163</f>
        <v>-13.335840115320751</v>
      </c>
      <c r="I163">
        <f t="shared" ref="I163" si="737">B163-$H$7*F163</f>
        <v>13760.856331134448</v>
      </c>
      <c r="J163">
        <f t="shared" si="436"/>
        <v>14175.78094498204</v>
      </c>
      <c r="K163">
        <f t="shared" si="437"/>
        <v>-3918.7809449820397</v>
      </c>
      <c r="L163">
        <f t="shared" si="438"/>
        <v>15356844.094754329</v>
      </c>
      <c r="M163">
        <f t="shared" ref="M163" si="738">SQRT((SUM(L163:L166)-(SUM(K163:K166)^2)/4)/3)</f>
        <v>1313.5278433863787</v>
      </c>
      <c r="N163">
        <f t="shared" ref="N163" si="739">K163/M163</f>
        <v>-2.9834015051246365</v>
      </c>
      <c r="P163">
        <f t="shared" ref="P163" si="740">K163-$O$7*M163</f>
        <v>4039.7633275624912</v>
      </c>
      <c r="Q163">
        <f t="shared" si="441"/>
        <v>16319687.742718771</v>
      </c>
      <c r="R163">
        <f t="shared" ref="R163" si="741">SUMPRODUCT(L163:L166,P163:P166)/SUM(Q163:Q166)</f>
        <v>3488.8574420902733</v>
      </c>
    </row>
    <row r="164" spans="1:18" x14ac:dyDescent="0.2">
      <c r="A164" s="4">
        <v>6</v>
      </c>
      <c r="B164" s="4">
        <v>11106</v>
      </c>
      <c r="C164">
        <f t="shared" ref="C164:C227" si="742">(B162/2+SUM(B162:B166)+B166/2)/4</f>
        <v>15818.75</v>
      </c>
      <c r="D164">
        <f t="shared" ref="D164:D227" si="743">B164-C164</f>
        <v>-4712.75</v>
      </c>
      <c r="E164">
        <f t="shared" ref="E164:E227" si="744">D164*D164</f>
        <v>22210012.5625</v>
      </c>
      <c r="G164">
        <f t="shared" ref="G164" si="745">D164/F163</f>
        <v>-11.767450184375758</v>
      </c>
      <c r="I164">
        <f t="shared" ref="I164" si="746">B164-$H$8*F163</f>
        <v>14744.24623770321</v>
      </c>
      <c r="J164">
        <f t="shared" ref="J164:J227" si="747">(I162*$U$3+I163*$U$4+I164*$U$5+I165*$U$6+I166*$U$7)/SUM($U$3:$U$7)</f>
        <v>14347.890010371775</v>
      </c>
      <c r="K164">
        <f t="shared" ref="K164:K227" si="748">B164-J164</f>
        <v>-3241.8900103717751</v>
      </c>
      <c r="L164">
        <f t="shared" ref="L164:L227" si="749">K164*K164</f>
        <v>10509850.839348309</v>
      </c>
      <c r="N164">
        <f t="shared" ref="N164" si="750">K164/M163</f>
        <v>-2.4680786377652462</v>
      </c>
      <c r="P164">
        <f t="shared" ref="P164" si="751">K164-$O$8*M163</f>
        <v>4274.2485612920646</v>
      </c>
      <c r="Q164">
        <f t="shared" ref="Q164:Q227" si="752">P164*P164</f>
        <v>18269200.763707284</v>
      </c>
    </row>
    <row r="165" spans="1:18" x14ac:dyDescent="0.2">
      <c r="A165" s="4">
        <v>7</v>
      </c>
      <c r="B165" s="4">
        <v>10883</v>
      </c>
      <c r="C165">
        <f t="shared" si="742"/>
        <v>16229.5</v>
      </c>
      <c r="D165">
        <f t="shared" si="743"/>
        <v>-5346.5</v>
      </c>
      <c r="E165">
        <f t="shared" si="744"/>
        <v>28585062.25</v>
      </c>
      <c r="G165">
        <f t="shared" ref="G165" si="753">D165/F163</f>
        <v>-13.349885398284439</v>
      </c>
      <c r="I165">
        <f t="shared" ref="I165" si="754">B165-$H$9*F163</f>
        <v>14371.086291174493</v>
      </c>
      <c r="J165">
        <f t="shared" si="747"/>
        <v>13784.268851389248</v>
      </c>
      <c r="K165">
        <f t="shared" si="748"/>
        <v>-2901.2688513892481</v>
      </c>
      <c r="L165">
        <f t="shared" si="749"/>
        <v>8417360.9480414875</v>
      </c>
      <c r="N165">
        <f t="shared" ref="N165" si="755">K165/M163</f>
        <v>-2.2087608313726701</v>
      </c>
      <c r="P165">
        <f t="shared" ref="P165" si="756">K165-$O$9*M163</f>
        <v>4666.7343481647713</v>
      </c>
      <c r="Q165">
        <f t="shared" si="752"/>
        <v>21778409.476340871</v>
      </c>
    </row>
    <row r="166" spans="1:18" x14ac:dyDescent="0.2">
      <c r="A166" s="4">
        <v>8</v>
      </c>
      <c r="B166" s="4">
        <v>10853</v>
      </c>
      <c r="C166">
        <f t="shared" si="742"/>
        <v>16522.75</v>
      </c>
      <c r="D166">
        <f t="shared" si="743"/>
        <v>-5669.75</v>
      </c>
      <c r="E166">
        <f t="shared" si="744"/>
        <v>32146065.0625</v>
      </c>
      <c r="G166">
        <f t="shared" ref="G166" si="757">D166/F163</f>
        <v>-14.157020992597623</v>
      </c>
      <c r="I166">
        <f t="shared" ref="I166" si="758">B166-$H$10*F163</f>
        <v>14429.051134878886</v>
      </c>
      <c r="J166">
        <f t="shared" si="747"/>
        <v>16694.161614711011</v>
      </c>
      <c r="K166">
        <f t="shared" si="748"/>
        <v>-5841.1616147110108</v>
      </c>
      <c r="L166">
        <f t="shared" si="749"/>
        <v>34119169.009173341</v>
      </c>
      <c r="N166">
        <f t="shared" ref="N166" si="759">K166/M163</f>
        <v>-4.4469263777858217</v>
      </c>
      <c r="P166">
        <f t="shared" ref="P166" si="760">K166-$O$10*M163</f>
        <v>1814.2048812071998</v>
      </c>
      <c r="Q166">
        <f t="shared" si="752"/>
        <v>3291339.35099603</v>
      </c>
    </row>
    <row r="167" spans="1:18" x14ac:dyDescent="0.2">
      <c r="A167" s="4">
        <v>9</v>
      </c>
      <c r="B167" s="4">
        <v>11127</v>
      </c>
      <c r="C167">
        <f t="shared" si="742"/>
        <v>16576.25</v>
      </c>
      <c r="D167">
        <f t="shared" si="743"/>
        <v>-5449.25</v>
      </c>
      <c r="E167">
        <f t="shared" si="744"/>
        <v>29694325.5625</v>
      </c>
      <c r="F167">
        <f t="shared" ref="F167" si="761">SQRT((SUM(E167:E170)-(SUM(D167:D170)^2)/4)/3)</f>
        <v>1420.1780643197528</v>
      </c>
      <c r="G167">
        <f t="shared" ref="G167" si="762">D167/F167</f>
        <v>-3.8370188477809797</v>
      </c>
      <c r="I167">
        <f t="shared" ref="I167" si="763">B167-$H$7*F167</f>
        <v>23552.018876308164</v>
      </c>
      <c r="J167">
        <f t="shared" si="747"/>
        <v>21336.409418473657</v>
      </c>
      <c r="K167">
        <f t="shared" si="748"/>
        <v>-10209.409418473657</v>
      </c>
      <c r="L167">
        <f t="shared" si="749"/>
        <v>104232040.67401861</v>
      </c>
      <c r="M167">
        <f t="shared" ref="M167" si="764">SQRT((SUM(L167:L170)-(SUM(K167:K170)^2)/4)/3)</f>
        <v>2419.8204322378706</v>
      </c>
      <c r="N167">
        <f t="shared" ref="N167" si="765">K167/M167</f>
        <v>-4.2190772846032658</v>
      </c>
      <c r="P167">
        <f t="shared" ref="P167" si="766">K167-$O$7*M167</f>
        <v>4452.0597985957356</v>
      </c>
      <c r="Q167">
        <f t="shared" si="752"/>
        <v>19820836.450272303</v>
      </c>
      <c r="R167">
        <f t="shared" ref="R167" si="767">SUMPRODUCT(L167:L170,P167:P170)/SUM(Q167:Q170)</f>
        <v>20628.164853040198</v>
      </c>
    </row>
    <row r="168" spans="1:18" x14ac:dyDescent="0.2">
      <c r="A168" s="4">
        <v>10</v>
      </c>
      <c r="B168" s="4">
        <v>11046</v>
      </c>
      <c r="C168">
        <f t="shared" si="742"/>
        <v>17787.5</v>
      </c>
      <c r="D168">
        <f t="shared" si="743"/>
        <v>-6741.5</v>
      </c>
      <c r="E168">
        <f t="shared" si="744"/>
        <v>45447822.25</v>
      </c>
      <c r="G168">
        <f t="shared" ref="G168" si="768">D168/F167</f>
        <v>-4.7469399572997153</v>
      </c>
      <c r="I168">
        <f t="shared" ref="I168" si="769">B168-$H$8*F167</f>
        <v>23947.578691579332</v>
      </c>
      <c r="J168">
        <f t="shared" si="747"/>
        <v>24276.542451754678</v>
      </c>
      <c r="K168">
        <f t="shared" si="748"/>
        <v>-13230.542451754678</v>
      </c>
      <c r="L168">
        <f t="shared" si="749"/>
        <v>175047253.56768268</v>
      </c>
      <c r="N168">
        <f t="shared" ref="N168" si="770">K168/M167</f>
        <v>-5.4675720047205978</v>
      </c>
      <c r="P168">
        <f t="shared" ref="P168" si="771">K168-$O$8*M167</f>
        <v>615.91369976014721</v>
      </c>
      <c r="Q168">
        <f t="shared" si="752"/>
        <v>379349.68555223278</v>
      </c>
    </row>
    <row r="169" spans="1:18" x14ac:dyDescent="0.2">
      <c r="A169" s="4">
        <v>11</v>
      </c>
      <c r="B169" s="4">
        <v>11303</v>
      </c>
      <c r="C169">
        <f t="shared" si="742"/>
        <v>17611.875</v>
      </c>
      <c r="D169">
        <f t="shared" si="743"/>
        <v>-6308.875</v>
      </c>
      <c r="E169">
        <f t="shared" si="744"/>
        <v>39801903.765625</v>
      </c>
      <c r="G169">
        <f t="shared" ref="G169" si="772">D169/F167</f>
        <v>-4.4423126638150618</v>
      </c>
      <c r="I169">
        <f t="shared" ref="I169" si="773">B169-$H$9*F167</f>
        <v>23672.09676487869</v>
      </c>
      <c r="J169">
        <f t="shared" si="747"/>
        <v>25506.864506309736</v>
      </c>
      <c r="K169">
        <f t="shared" si="748"/>
        <v>-14203.864506309736</v>
      </c>
      <c r="L169">
        <f t="shared" si="749"/>
        <v>201749766.91360551</v>
      </c>
      <c r="N169">
        <f t="shared" ref="N169" si="774">K169/M167</f>
        <v>-5.8698010468379591</v>
      </c>
      <c r="P169">
        <f t="shared" ref="P169" si="775">K169-$O$9*M167</f>
        <v>-261.86178004129579</v>
      </c>
      <c r="Q169">
        <f t="shared" si="752"/>
        <v>68571.591846395982</v>
      </c>
    </row>
    <row r="170" spans="1:18" x14ac:dyDescent="0.2">
      <c r="A170" s="4">
        <v>12</v>
      </c>
      <c r="B170" s="4">
        <v>14263</v>
      </c>
      <c r="C170">
        <f t="shared" si="742"/>
        <v>17800.125</v>
      </c>
      <c r="D170">
        <f t="shared" si="743"/>
        <v>-3537.125</v>
      </c>
      <c r="E170">
        <f t="shared" si="744"/>
        <v>12511253.265625</v>
      </c>
      <c r="G170">
        <f t="shared" ref="G170" si="776">D170/F167</f>
        <v>-2.4906207812005867</v>
      </c>
      <c r="I170">
        <f t="shared" ref="I170" si="777">B170-$H$10*F167</f>
        <v>26944.028745013475</v>
      </c>
      <c r="J170">
        <f t="shared" si="747"/>
        <v>23368.103639893881</v>
      </c>
      <c r="K170">
        <f t="shared" si="748"/>
        <v>-9105.1036398938813</v>
      </c>
      <c r="L170">
        <f t="shared" si="749"/>
        <v>82902912.293208808</v>
      </c>
      <c r="N170">
        <f t="shared" ref="N170" si="778">K170/M167</f>
        <v>-3.7627187201958634</v>
      </c>
      <c r="P170">
        <f t="shared" ref="P170" si="779">K170-$O$10*M167</f>
        <v>4997.8423740514354</v>
      </c>
      <c r="Q170">
        <f t="shared" si="752"/>
        <v>24978428.395864088</v>
      </c>
    </row>
    <row r="171" spans="1:18" x14ac:dyDescent="0.2">
      <c r="A171" s="4" t="s">
        <v>20</v>
      </c>
      <c r="B171" s="4">
        <v>11430</v>
      </c>
      <c r="C171">
        <f t="shared" si="742"/>
        <v>18269.125</v>
      </c>
      <c r="D171">
        <f t="shared" si="743"/>
        <v>-6839.125</v>
      </c>
      <c r="E171">
        <f t="shared" si="744"/>
        <v>46773630.765625</v>
      </c>
      <c r="F171">
        <f t="shared" ref="F171" si="780">SQRT((SUM(E171:E174)-(SUM(D171:D174)^2)/4)/3)</f>
        <v>588.21075800543917</v>
      </c>
      <c r="G171">
        <f t="shared" ref="G171" si="781">D171/F171</f>
        <v>-11.626997478235104</v>
      </c>
      <c r="I171">
        <f t="shared" ref="I171" si="782">B171-$H$7*F171</f>
        <v>16576.206630762041</v>
      </c>
      <c r="J171">
        <f t="shared" si="747"/>
        <v>19617.185624867256</v>
      </c>
      <c r="K171">
        <f t="shared" si="748"/>
        <v>-8187.1856248672557</v>
      </c>
      <c r="L171">
        <f t="shared" si="749"/>
        <v>67030008.456033036</v>
      </c>
      <c r="M171">
        <f t="shared" ref="M171" si="783">SQRT((SUM(L171:L174)-(SUM(K171:K174)^2)/4)/3)</f>
        <v>1687.7392387425371</v>
      </c>
      <c r="N171">
        <f t="shared" ref="N171" si="784">K171/M171</f>
        <v>-4.8509778269818389</v>
      </c>
      <c r="P171">
        <f t="shared" ref="P171" si="785">K171-$O$7*M171</f>
        <v>2038.6710401992896</v>
      </c>
      <c r="Q171">
        <f t="shared" si="752"/>
        <v>4156179.6101472531</v>
      </c>
      <c r="R171">
        <f t="shared" ref="R171" si="786">SUMPRODUCT(L171:L174,P171:P174)/SUM(Q171:Q174)</f>
        <v>6391.2558327560791</v>
      </c>
    </row>
    <row r="172" spans="1:18" x14ac:dyDescent="0.2">
      <c r="A172" s="4">
        <v>2</v>
      </c>
      <c r="B172" s="4">
        <v>11757</v>
      </c>
      <c r="C172">
        <f t="shared" si="742"/>
        <v>18942.625</v>
      </c>
      <c r="D172">
        <f t="shared" si="743"/>
        <v>-7185.625</v>
      </c>
      <c r="E172">
        <f t="shared" si="744"/>
        <v>51633206.640625</v>
      </c>
      <c r="G172">
        <f t="shared" ref="G172" si="787">D172/F171</f>
        <v>-12.216072049354722</v>
      </c>
      <c r="I172">
        <f t="shared" ref="I172" si="788">B172-$H$8*F171</f>
        <v>17100.588647298013</v>
      </c>
      <c r="J172">
        <f t="shared" si="747"/>
        <v>16183.034692724399</v>
      </c>
      <c r="K172">
        <f t="shared" si="748"/>
        <v>-4426.0346927243991</v>
      </c>
      <c r="L172">
        <f t="shared" si="749"/>
        <v>19589783.101199966</v>
      </c>
      <c r="N172">
        <f t="shared" ref="N172" si="789">K172/M171</f>
        <v>-2.6224635839017703</v>
      </c>
      <c r="P172">
        <f t="shared" ref="P172" si="790">K172-$O$8*M171</f>
        <v>5231.3791604297821</v>
      </c>
      <c r="Q172">
        <f t="shared" si="752"/>
        <v>27367327.920179013</v>
      </c>
    </row>
    <row r="173" spans="1:18" x14ac:dyDescent="0.2">
      <c r="A173" s="4">
        <v>3</v>
      </c>
      <c r="B173" s="4">
        <v>12448</v>
      </c>
      <c r="C173">
        <f t="shared" si="742"/>
        <v>18256.125</v>
      </c>
      <c r="D173">
        <f t="shared" si="743"/>
        <v>-5808.125</v>
      </c>
      <c r="E173">
        <f t="shared" si="744"/>
        <v>33734316.015625</v>
      </c>
      <c r="G173">
        <f t="shared" ref="G173" si="791">D173/F171</f>
        <v>-9.8742243676309851</v>
      </c>
      <c r="I173">
        <f t="shared" ref="I173" si="792">B173-$H$9*F171</f>
        <v>17571.044755234165</v>
      </c>
      <c r="J173">
        <f t="shared" si="747"/>
        <v>17568.77544304957</v>
      </c>
      <c r="K173">
        <f t="shared" si="748"/>
        <v>-5120.7754430495697</v>
      </c>
      <c r="L173">
        <f t="shared" si="749"/>
        <v>26222341.138139516</v>
      </c>
      <c r="N173">
        <f t="shared" ref="N173" si="793">K173/M171</f>
        <v>-3.0341034476776416</v>
      </c>
      <c r="P173">
        <f t="shared" ref="P173" si="794">K173-$O$9*M171</f>
        <v>4603.278769525823</v>
      </c>
      <c r="Q173">
        <f t="shared" si="752"/>
        <v>21190175.429967176</v>
      </c>
    </row>
    <row r="174" spans="1:18" x14ac:dyDescent="0.2">
      <c r="A174" s="4">
        <v>4</v>
      </c>
      <c r="B174" s="4">
        <v>12494</v>
      </c>
      <c r="C174">
        <f t="shared" si="742"/>
        <v>18983.125</v>
      </c>
      <c r="D174">
        <f t="shared" si="743"/>
        <v>-6489.125</v>
      </c>
      <c r="E174">
        <f t="shared" si="744"/>
        <v>42108743.265625</v>
      </c>
      <c r="G174">
        <f t="shared" ref="G174" si="795">D174/F171</f>
        <v>-11.031972658922356</v>
      </c>
      <c r="I174">
        <f t="shared" ref="I174" si="796">B174-$H$10*F171</f>
        <v>17746.241051875393</v>
      </c>
      <c r="J174">
        <f t="shared" si="747"/>
        <v>17560.904120722807</v>
      </c>
      <c r="K174">
        <f t="shared" si="748"/>
        <v>-5066.9041207228074</v>
      </c>
      <c r="L174">
        <f t="shared" si="749"/>
        <v>25673517.368597765</v>
      </c>
      <c r="N174">
        <f t="shared" ref="N174" si="797">K174/M171</f>
        <v>-3.0021842263369685</v>
      </c>
      <c r="P174">
        <f t="shared" ref="P174" si="798">K174-$O$10*M171</f>
        <v>4769.4023475182203</v>
      </c>
      <c r="Q174">
        <f t="shared" si="752"/>
        <v>22747198.75251231</v>
      </c>
    </row>
    <row r="175" spans="1:18" x14ac:dyDescent="0.2">
      <c r="A175" s="4">
        <v>5</v>
      </c>
      <c r="B175" s="4">
        <v>12787</v>
      </c>
      <c r="C175">
        <f t="shared" si="742"/>
        <v>19496</v>
      </c>
      <c r="D175">
        <f t="shared" si="743"/>
        <v>-6709</v>
      </c>
      <c r="E175">
        <f t="shared" si="744"/>
        <v>45010681</v>
      </c>
      <c r="F175">
        <f t="shared" ref="F175" si="799">SQRT((SUM(E175:E178)-(SUM(D175:D178)^2)/4)/3)</f>
        <v>528.5590622547935</v>
      </c>
      <c r="G175">
        <f t="shared" ref="G175" si="800">D175/F175</f>
        <v>-12.692999664748736</v>
      </c>
      <c r="I175">
        <f t="shared" ref="I175" si="801">B175-$H$7*F175</f>
        <v>17411.318943346891</v>
      </c>
      <c r="J175">
        <f t="shared" si="747"/>
        <v>17827.139168476802</v>
      </c>
      <c r="K175">
        <f t="shared" si="748"/>
        <v>-5040.1391684768023</v>
      </c>
      <c r="L175">
        <f t="shared" si="749"/>
        <v>25403002.837614033</v>
      </c>
      <c r="M175">
        <f t="shared" ref="M175" si="802">SQRT((SUM(L175:L178)-(SUM(K175:K178)^2)/4)/3)</f>
        <v>1677.3710529621264</v>
      </c>
      <c r="N175">
        <f t="shared" ref="N175" si="803">K175/M175</f>
        <v>-3.0047848742687253</v>
      </c>
      <c r="P175">
        <f t="shared" ref="P175" si="804">K175-$O$7*M175</f>
        <v>5122.8976134979366</v>
      </c>
      <c r="Q175">
        <f t="shared" si="752"/>
        <v>26244079.958382856</v>
      </c>
      <c r="R175">
        <f t="shared" ref="R175" si="805">SUMPRODUCT(L175:L178,P175:P178)/SUM(Q175:Q178)</f>
        <v>4753.6800264295325</v>
      </c>
    </row>
    <row r="176" spans="1:18" x14ac:dyDescent="0.2">
      <c r="A176" s="4">
        <v>6</v>
      </c>
      <c r="B176" s="4">
        <v>13712</v>
      </c>
      <c r="C176">
        <f t="shared" si="742"/>
        <v>19672.75</v>
      </c>
      <c r="D176">
        <f t="shared" si="743"/>
        <v>-5960.75</v>
      </c>
      <c r="E176">
        <f t="shared" si="744"/>
        <v>35530540.5625</v>
      </c>
      <c r="G176">
        <f t="shared" ref="G176" si="806">D176/F175</f>
        <v>-11.277358436674769</v>
      </c>
      <c r="I176">
        <f t="shared" ref="I176" si="807">B176-$H$8*F175</f>
        <v>18513.684032553996</v>
      </c>
      <c r="J176">
        <f t="shared" si="747"/>
        <v>18121.571534263996</v>
      </c>
      <c r="K176">
        <f t="shared" si="748"/>
        <v>-4409.571534263996</v>
      </c>
      <c r="L176">
        <f t="shared" si="749"/>
        <v>19444321.115791332</v>
      </c>
      <c r="N176">
        <f t="shared" ref="N176" si="808">K176/M175</f>
        <v>-2.628858728947888</v>
      </c>
      <c r="P176">
        <f t="shared" ref="P176" si="809">K176-$O$8*M175</f>
        <v>5188.5145159397634</v>
      </c>
      <c r="Q176">
        <f t="shared" si="752"/>
        <v>26920682.882117637</v>
      </c>
    </row>
    <row r="177" spans="1:18" x14ac:dyDescent="0.2">
      <c r="A177" s="4">
        <v>7</v>
      </c>
      <c r="B177" s="4">
        <v>13546</v>
      </c>
      <c r="C177">
        <f t="shared" si="742"/>
        <v>20056</v>
      </c>
      <c r="D177">
        <f t="shared" si="743"/>
        <v>-6510</v>
      </c>
      <c r="E177">
        <f t="shared" si="744"/>
        <v>42380100</v>
      </c>
      <c r="G177">
        <f t="shared" ref="G177" si="810">D177/F175</f>
        <v>-12.316504369878412</v>
      </c>
      <c r="I177">
        <f t="shared" ref="I177" si="811">B177-$H$9*F175</f>
        <v>18149.505962553085</v>
      </c>
      <c r="J177">
        <f t="shared" si="747"/>
        <v>17314.822714614475</v>
      </c>
      <c r="K177">
        <f t="shared" si="748"/>
        <v>-3768.8227146144745</v>
      </c>
      <c r="L177">
        <f t="shared" si="749"/>
        <v>14204024.654194018</v>
      </c>
      <c r="N177">
        <f t="shared" ref="N177" si="812">K177/M175</f>
        <v>-2.2468628559906185</v>
      </c>
      <c r="P177">
        <f t="shared" ref="P177" si="813">K177-$O$9*M175</f>
        <v>5895.4943073449776</v>
      </c>
      <c r="Q177">
        <f t="shared" si="752"/>
        <v>34756853.127937041</v>
      </c>
    </row>
    <row r="178" spans="1:18" x14ac:dyDescent="0.2">
      <c r="A178" s="4">
        <v>8</v>
      </c>
      <c r="B178" s="4">
        <v>13270</v>
      </c>
      <c r="C178">
        <f t="shared" si="742"/>
        <v>20510</v>
      </c>
      <c r="D178">
        <f t="shared" si="743"/>
        <v>-7240</v>
      </c>
      <c r="E178">
        <f t="shared" si="744"/>
        <v>52417600</v>
      </c>
      <c r="G178">
        <f t="shared" ref="G178" si="814">D178/F175</f>
        <v>-13.697617763121306</v>
      </c>
      <c r="I178">
        <f t="shared" ref="I178" si="815">B178-$H$10*F175</f>
        <v>17989.600189783876</v>
      </c>
      <c r="J178">
        <f t="shared" si="747"/>
        <v>20866.283532126206</v>
      </c>
      <c r="K178">
        <f t="shared" si="748"/>
        <v>-7596.2835321262064</v>
      </c>
      <c r="L178">
        <f t="shared" si="749"/>
        <v>57703523.500451796</v>
      </c>
      <c r="N178">
        <f t="shared" ref="N178" si="816">K178/M175</f>
        <v>-4.5286840491921403</v>
      </c>
      <c r="P178">
        <f t="shared" ref="P178" si="817">K178-$O$10*M175</f>
        <v>2179.59615304627</v>
      </c>
      <c r="Q178">
        <f t="shared" si="752"/>
        <v>4750639.3903740998</v>
      </c>
    </row>
    <row r="179" spans="1:18" x14ac:dyDescent="0.2">
      <c r="A179" s="4">
        <v>9</v>
      </c>
      <c r="B179" s="4">
        <v>13677</v>
      </c>
      <c r="C179">
        <f t="shared" si="742"/>
        <v>20809</v>
      </c>
      <c r="D179">
        <f t="shared" si="743"/>
        <v>-7132</v>
      </c>
      <c r="E179">
        <f t="shared" si="744"/>
        <v>50865424</v>
      </c>
      <c r="F179">
        <f t="shared" ref="F179" si="818">SQRT((SUM(E179:E182)-(SUM(D179:D182)^2)/4)/3)</f>
        <v>1802.0235916157101</v>
      </c>
      <c r="G179">
        <f t="shared" ref="G179" si="819">D179/F179</f>
        <v>-3.9577728244974786</v>
      </c>
      <c r="I179">
        <f t="shared" ref="I179" si="820">B179-$H$7*F179</f>
        <v>29442.753396636526</v>
      </c>
      <c r="J179">
        <f t="shared" si="747"/>
        <v>26719.384718150395</v>
      </c>
      <c r="K179">
        <f t="shared" si="748"/>
        <v>-13042.384718150395</v>
      </c>
      <c r="L179">
        <f t="shared" si="749"/>
        <v>170103799.13624296</v>
      </c>
      <c r="M179">
        <f t="shared" ref="M179" si="821">SQRT((SUM(L179:L182)-(SUM(K179:K182)^2)/4)/3)</f>
        <v>3035.2115324754714</v>
      </c>
      <c r="N179">
        <f t="shared" ref="N179" si="822">K179/M179</f>
        <v>-4.297026608723125</v>
      </c>
      <c r="P179">
        <f t="shared" ref="P179" si="823">K179-$O$7*M179</f>
        <v>5347.6825189993251</v>
      </c>
      <c r="Q179">
        <f t="shared" si="752"/>
        <v>28597708.324010968</v>
      </c>
      <c r="R179">
        <f t="shared" ref="R179" si="824">SUMPRODUCT(L179:L182,P179:P182)/SUM(Q179:Q182)</f>
        <v>25974.198016559902</v>
      </c>
    </row>
    <row r="180" spans="1:18" x14ac:dyDescent="0.2">
      <c r="A180" s="4">
        <v>10</v>
      </c>
      <c r="B180" s="4">
        <v>13986</v>
      </c>
      <c r="C180">
        <f t="shared" si="742"/>
        <v>22527.625</v>
      </c>
      <c r="D180">
        <f t="shared" si="743"/>
        <v>-8541.625</v>
      </c>
      <c r="E180">
        <f t="shared" si="744"/>
        <v>72959357.640625</v>
      </c>
      <c r="G180">
        <f t="shared" ref="G180" si="825">D180/F179</f>
        <v>-4.7400184102703697</v>
      </c>
      <c r="I180">
        <f t="shared" ref="I180" si="826">B180-$H$8*F179</f>
        <v>30356.446604840676</v>
      </c>
      <c r="J180">
        <f t="shared" si="747"/>
        <v>30730.531038871788</v>
      </c>
      <c r="K180">
        <f t="shared" si="748"/>
        <v>-16744.531038871788</v>
      </c>
      <c r="L180">
        <f t="shared" si="749"/>
        <v>280379319.71174073</v>
      </c>
      <c r="N180">
        <f t="shared" ref="N180" si="827">K180/M179</f>
        <v>-5.5167591647937657</v>
      </c>
      <c r="P180">
        <f t="shared" ref="P180" si="828">K180-$O$8*M179</f>
        <v>623.25494850698306</v>
      </c>
      <c r="Q180">
        <f t="shared" si="752"/>
        <v>388446.7308384421</v>
      </c>
    </row>
    <row r="181" spans="1:18" x14ac:dyDescent="0.2">
      <c r="A181" s="4">
        <v>11</v>
      </c>
      <c r="B181" s="4">
        <v>14656</v>
      </c>
      <c r="C181">
        <f t="shared" si="742"/>
        <v>22476.25</v>
      </c>
      <c r="D181">
        <f t="shared" si="743"/>
        <v>-7820.25</v>
      </c>
      <c r="E181">
        <f t="shared" si="744"/>
        <v>61156310.0625</v>
      </c>
      <c r="G181">
        <f t="shared" ref="G181" si="829">D181/F179</f>
        <v>-4.3397045612417848</v>
      </c>
      <c r="I181">
        <f t="shared" ref="I181" si="830">B181-$H$9*F179</f>
        <v>30350.79541846416</v>
      </c>
      <c r="J181">
        <f t="shared" si="747"/>
        <v>32659.467377237404</v>
      </c>
      <c r="K181">
        <f t="shared" si="748"/>
        <v>-18003.467377237404</v>
      </c>
      <c r="L181">
        <f t="shared" si="749"/>
        <v>324124837.60325146</v>
      </c>
      <c r="N181">
        <f t="shared" ref="N181" si="831">K181/M179</f>
        <v>-5.9315362980826762</v>
      </c>
      <c r="P181">
        <f t="shared" ref="P181" si="832">K181-$O$9*M179</f>
        <v>-515.83610641646374</v>
      </c>
      <c r="Q181">
        <f t="shared" si="752"/>
        <v>266086.88868289732</v>
      </c>
    </row>
    <row r="182" spans="1:18" x14ac:dyDescent="0.2">
      <c r="A182" s="4">
        <v>12</v>
      </c>
      <c r="B182" s="4">
        <v>18591</v>
      </c>
      <c r="C182">
        <f t="shared" si="742"/>
        <v>23007</v>
      </c>
      <c r="D182">
        <f t="shared" si="743"/>
        <v>-4416</v>
      </c>
      <c r="E182">
        <f t="shared" si="744"/>
        <v>19501056</v>
      </c>
      <c r="G182">
        <f t="shared" ref="G182" si="833">D182/F179</f>
        <v>-2.4505783501094878</v>
      </c>
      <c r="I182">
        <f t="shared" ref="I182" si="834">B182-$H$10*F179</f>
        <v>34681.597044545131</v>
      </c>
      <c r="J182">
        <f t="shared" si="747"/>
        <v>30149.022589807439</v>
      </c>
      <c r="K182">
        <f t="shared" si="748"/>
        <v>-11558.022589807439</v>
      </c>
      <c r="L182">
        <f t="shared" si="749"/>
        <v>133587886.18649904</v>
      </c>
      <c r="N182">
        <f t="shared" ref="N182" si="835">K182/M179</f>
        <v>-3.8079792680482125</v>
      </c>
      <c r="P182">
        <f t="shared" ref="P182" si="836">K182-$O$10*M179</f>
        <v>6131.4818928946042</v>
      </c>
      <c r="Q182">
        <f t="shared" si="752"/>
        <v>37595070.202894397</v>
      </c>
    </row>
    <row r="183" spans="1:18" x14ac:dyDescent="0.2">
      <c r="A183" s="4" t="s">
        <v>19</v>
      </c>
      <c r="B183" s="4">
        <v>14771</v>
      </c>
      <c r="C183">
        <f t="shared" si="742"/>
        <v>23739.5</v>
      </c>
      <c r="D183">
        <f t="shared" si="743"/>
        <v>-8968.5</v>
      </c>
      <c r="E183">
        <f t="shared" si="744"/>
        <v>80433992.25</v>
      </c>
      <c r="F183">
        <f t="shared" ref="F183" si="837">SQRT((SUM(E183:E186)-(SUM(D183:D186)^2)/4)/3)</f>
        <v>788.57110358969317</v>
      </c>
      <c r="G183">
        <f t="shared" ref="G183" si="838">D183/F183</f>
        <v>-11.373102513107634</v>
      </c>
      <c r="I183">
        <f t="shared" ref="I183" si="839">B183-$H$7*F183</f>
        <v>21670.142504433919</v>
      </c>
      <c r="J183">
        <f t="shared" si="747"/>
        <v>25560.343575176354</v>
      </c>
      <c r="K183">
        <f t="shared" si="748"/>
        <v>-10789.343575176354</v>
      </c>
      <c r="L183">
        <f t="shared" si="749"/>
        <v>116409934.78319927</v>
      </c>
      <c r="M183">
        <f t="shared" ref="M183" si="840">SQRT((SUM(L183:L186)-(SUM(K183:K186)^2)/4)/3)</f>
        <v>2234.4686356138054</v>
      </c>
      <c r="N183">
        <f t="shared" ref="N183" si="841">K183/M183</f>
        <v>-4.8285947733665706</v>
      </c>
      <c r="P183">
        <f t="shared" ref="P183" si="842">K183-$O$7*M183</f>
        <v>2749.0961706446105</v>
      </c>
      <c r="Q183">
        <f t="shared" si="752"/>
        <v>7557529.755452862</v>
      </c>
      <c r="R183">
        <f t="shared" ref="R183" si="843">SUMPRODUCT(L183:L186,P183:P186)/SUM(Q183:Q186)</f>
        <v>8385.9710102300778</v>
      </c>
    </row>
    <row r="184" spans="1:18" x14ac:dyDescent="0.2">
      <c r="A184" s="4">
        <v>2</v>
      </c>
      <c r="B184" s="4">
        <v>15354</v>
      </c>
      <c r="C184">
        <f t="shared" si="742"/>
        <v>24747.625</v>
      </c>
      <c r="D184">
        <f t="shared" si="743"/>
        <v>-9393.625</v>
      </c>
      <c r="E184">
        <f t="shared" si="744"/>
        <v>88240190.640625</v>
      </c>
      <c r="G184">
        <f t="shared" ref="G184" si="844">D184/F183</f>
        <v>-11.912210525136945</v>
      </c>
      <c r="I184">
        <f t="shared" ref="I184" si="845">B184-$H$8*F183</f>
        <v>22517.758124753964</v>
      </c>
      <c r="J184">
        <f t="shared" si="747"/>
        <v>21272.628990003366</v>
      </c>
      <c r="K184">
        <f t="shared" si="748"/>
        <v>-5918.6289900033662</v>
      </c>
      <c r="L184">
        <f t="shared" si="749"/>
        <v>35030169.121308267</v>
      </c>
      <c r="N184">
        <f t="shared" ref="N184" si="846">K184/M183</f>
        <v>-2.648785888362907</v>
      </c>
      <c r="P184">
        <f t="shared" ref="P184" si="847">K184-$O$8*M183</f>
        <v>6867.2255191878903</v>
      </c>
      <c r="Q184">
        <f t="shared" si="752"/>
        <v>47158786.331385389</v>
      </c>
    </row>
    <row r="185" spans="1:18" x14ac:dyDescent="0.2">
      <c r="A185" s="4">
        <v>3</v>
      </c>
      <c r="B185" s="4">
        <v>16172</v>
      </c>
      <c r="C185">
        <f t="shared" si="742"/>
        <v>23796.25</v>
      </c>
      <c r="D185">
        <f t="shared" si="743"/>
        <v>-7624.25</v>
      </c>
      <c r="E185">
        <f t="shared" si="744"/>
        <v>58129188.0625</v>
      </c>
      <c r="G185">
        <f t="shared" ref="G185" si="848">D185/F183</f>
        <v>-9.668436955517743</v>
      </c>
      <c r="I185">
        <f t="shared" ref="I185" si="849">B185-$H$9*F183</f>
        <v>23040.091073466967</v>
      </c>
      <c r="J185">
        <f t="shared" si="747"/>
        <v>23309.354691629436</v>
      </c>
      <c r="K185">
        <f t="shared" si="748"/>
        <v>-7137.3546916294363</v>
      </c>
      <c r="L185">
        <f t="shared" si="749"/>
        <v>50941831.994124725</v>
      </c>
      <c r="N185">
        <f t="shared" ref="N185" si="850">K185/M183</f>
        <v>-3.1942067021535143</v>
      </c>
      <c r="P185">
        <f t="shared" ref="P185" si="851">K185-$O$9*M183</f>
        <v>5736.7277793076591</v>
      </c>
      <c r="Q185">
        <f t="shared" si="752"/>
        <v>32910045.613880187</v>
      </c>
    </row>
    <row r="186" spans="1:18" x14ac:dyDescent="0.2">
      <c r="A186" s="4">
        <v>4</v>
      </c>
      <c r="B186" s="4">
        <v>16538</v>
      </c>
      <c r="C186">
        <f t="shared" si="742"/>
        <v>24739.125</v>
      </c>
      <c r="D186">
        <f t="shared" si="743"/>
        <v>-8201.125</v>
      </c>
      <c r="E186">
        <f t="shared" si="744"/>
        <v>67258451.265625</v>
      </c>
      <c r="G186">
        <f t="shared" ref="G186" si="852">D186/F183</f>
        <v>-10.3999816410559</v>
      </c>
      <c r="I186">
        <f t="shared" ref="I186" si="853">B186-$H$10*F183</f>
        <v>23579.295090624935</v>
      </c>
      <c r="J186">
        <f t="shared" si="747"/>
        <v>22801.281689338128</v>
      </c>
      <c r="K186">
        <f t="shared" si="748"/>
        <v>-6263.2816893381278</v>
      </c>
      <c r="L186">
        <f t="shared" si="749"/>
        <v>39228697.519998275</v>
      </c>
      <c r="N186">
        <f t="shared" ref="N186" si="854">K186/M183</f>
        <v>-2.8030295836386232</v>
      </c>
      <c r="P186">
        <f t="shared" ref="P186" si="855">K186-$O$10*M183</f>
        <v>6759.4162423313046</v>
      </c>
      <c r="Q186">
        <f t="shared" si="752"/>
        <v>45689707.937092252</v>
      </c>
    </row>
    <row r="187" spans="1:18" x14ac:dyDescent="0.2">
      <c r="A187" s="4">
        <v>5</v>
      </c>
      <c r="B187" s="4">
        <v>16643</v>
      </c>
      <c r="C187">
        <f t="shared" si="742"/>
        <v>25447.75</v>
      </c>
      <c r="D187">
        <f t="shared" si="743"/>
        <v>-8804.75</v>
      </c>
      <c r="E187">
        <f t="shared" si="744"/>
        <v>77523622.5625</v>
      </c>
      <c r="F187">
        <f t="shared" ref="F187" si="856">SQRT((SUM(E187:E190)-(SUM(D187:D190)^2)/4)/3)</f>
        <v>536.42244701975949</v>
      </c>
      <c r="G187">
        <f t="shared" ref="G187" si="857">D187/F187</f>
        <v>-16.413835865589107</v>
      </c>
      <c r="I187">
        <f t="shared" ref="I187" si="858">B187-$H$7*F187</f>
        <v>21336.115037717755</v>
      </c>
      <c r="J187">
        <f t="shared" si="747"/>
        <v>22294.647763943467</v>
      </c>
      <c r="K187">
        <f t="shared" si="748"/>
        <v>-5651.647763943467</v>
      </c>
      <c r="L187">
        <f t="shared" si="749"/>
        <v>31941122.44768719</v>
      </c>
      <c r="M187">
        <f t="shared" ref="M187" si="859">SQRT((SUM(L187:L190)-(SUM(K187:K190)^2)/4)/3)</f>
        <v>2203.3999442865324</v>
      </c>
      <c r="N187">
        <f t="shared" ref="N187" si="860">K187/M187</f>
        <v>-2.5649668271065913</v>
      </c>
      <c r="P187">
        <f t="shared" ref="P187" si="861">K187-$O$7*M187</f>
        <v>7698.5496414786339</v>
      </c>
      <c r="Q187">
        <f t="shared" si="752"/>
        <v>59267666.582310803</v>
      </c>
      <c r="R187">
        <f t="shared" ref="R187" si="862">SUMPRODUCT(L187:L190,P187:P190)/SUM(Q187:Q190)</f>
        <v>3585.3533935092437</v>
      </c>
    </row>
    <row r="188" spans="1:18" x14ac:dyDescent="0.2">
      <c r="A188" s="4">
        <v>6</v>
      </c>
      <c r="B188" s="4">
        <v>17715</v>
      </c>
      <c r="C188">
        <f t="shared" si="742"/>
        <v>25697.25</v>
      </c>
      <c r="D188">
        <f t="shared" si="743"/>
        <v>-7982.25</v>
      </c>
      <c r="E188">
        <f t="shared" si="744"/>
        <v>63716315.0625</v>
      </c>
      <c r="G188">
        <f t="shared" ref="G188" si="863">D188/F187</f>
        <v>-14.880529411749185</v>
      </c>
      <c r="I188">
        <f t="shared" ref="I188" si="864">B188-$H$8*F187</f>
        <v>22588.118791248122</v>
      </c>
      <c r="J188">
        <f t="shared" si="747"/>
        <v>22067.199495341036</v>
      </c>
      <c r="K188">
        <f t="shared" si="748"/>
        <v>-4352.1994953410358</v>
      </c>
      <c r="L188">
        <f t="shared" si="749"/>
        <v>18941640.447246768</v>
      </c>
      <c r="N188">
        <f t="shared" ref="N188" si="865">K188/M187</f>
        <v>-1.9752199352761131</v>
      </c>
      <c r="P188">
        <f t="shared" ref="P188" si="866">K188-$O$8*M187</f>
        <v>8255.8768339419748</v>
      </c>
      <c r="Q188">
        <f t="shared" si="752"/>
        <v>68159502.297219768</v>
      </c>
    </row>
    <row r="189" spans="1:18" x14ac:dyDescent="0.2">
      <c r="A189" s="4">
        <v>7</v>
      </c>
      <c r="B189" s="4">
        <v>17758</v>
      </c>
      <c r="C189">
        <f t="shared" si="742"/>
        <v>26072.5</v>
      </c>
      <c r="D189">
        <f t="shared" si="743"/>
        <v>-8314.5</v>
      </c>
      <c r="E189">
        <f t="shared" si="744"/>
        <v>69130910.25</v>
      </c>
      <c r="G189">
        <f t="shared" ref="G189" si="867">D189/F187</f>
        <v>-15.499910651005493</v>
      </c>
      <c r="I189">
        <f t="shared" ref="I189" si="868">B189-$H$9*F187</f>
        <v>22429.992421752075</v>
      </c>
      <c r="J189">
        <f t="shared" si="747"/>
        <v>21242.16466889517</v>
      </c>
      <c r="K189">
        <f t="shared" si="748"/>
        <v>-3484.1646688951696</v>
      </c>
      <c r="L189">
        <f t="shared" si="749"/>
        <v>12139403.439977387</v>
      </c>
      <c r="N189">
        <f t="shared" ref="N189" si="869">K189/M187</f>
        <v>-1.5812674761700389</v>
      </c>
      <c r="P189">
        <f t="shared" ref="P189" si="870">K189-$O$9*M187</f>
        <v>9210.9128753061668</v>
      </c>
      <c r="Q189">
        <f t="shared" si="752"/>
        <v>84840915.996480912</v>
      </c>
    </row>
    <row r="190" spans="1:18" x14ac:dyDescent="0.2">
      <c r="A190" s="4">
        <v>8</v>
      </c>
      <c r="B190" s="4">
        <v>17244</v>
      </c>
      <c r="C190">
        <f t="shared" si="742"/>
        <v>26444.5</v>
      </c>
      <c r="D190">
        <f t="shared" si="743"/>
        <v>-9200.5</v>
      </c>
      <c r="E190">
        <f t="shared" si="744"/>
        <v>84649200.25</v>
      </c>
      <c r="G190">
        <f t="shared" ref="G190" si="871">D190/F187</f>
        <v>-17.15159395568898</v>
      </c>
      <c r="I190">
        <f t="shared" ref="I190" si="872">B190-$H$10*F187</f>
        <v>22033.813785348313</v>
      </c>
      <c r="J190">
        <f t="shared" si="747"/>
        <v>25770.703314350685</v>
      </c>
      <c r="K190">
        <f t="shared" si="748"/>
        <v>-8526.7033143506851</v>
      </c>
      <c r="L190">
        <f t="shared" si="749"/>
        <v>72704669.410958961</v>
      </c>
      <c r="N190">
        <f t="shared" ref="N190" si="873">K190/M187</f>
        <v>-3.8697937414678738</v>
      </c>
      <c r="P190">
        <f t="shared" ref="P190" si="874">K190-$O$10*M187</f>
        <v>4314.923298689022</v>
      </c>
      <c r="Q190">
        <f t="shared" si="752"/>
        <v>18618563.07356935</v>
      </c>
    </row>
    <row r="191" spans="1:18" x14ac:dyDescent="0.2">
      <c r="A191" s="4">
        <v>9</v>
      </c>
      <c r="B191" s="4">
        <v>17739</v>
      </c>
      <c r="C191">
        <f t="shared" si="742"/>
        <v>26415</v>
      </c>
      <c r="D191">
        <f t="shared" si="743"/>
        <v>-8676</v>
      </c>
      <c r="E191">
        <f t="shared" si="744"/>
        <v>75272976</v>
      </c>
      <c r="F191">
        <f t="shared" ref="F191" si="875">SQRT((SUM(E191:E194)-(SUM(D191:D194)^2)/4)/3)</f>
        <v>2136.3390341305849</v>
      </c>
      <c r="G191">
        <f t="shared" ref="G191" si="876">D191/F191</f>
        <v>-4.0611531509701724</v>
      </c>
      <c r="I191">
        <f t="shared" ref="I191" si="877">B191-$H$7*F191</f>
        <v>36429.651188152755</v>
      </c>
      <c r="J191">
        <f t="shared" si="747"/>
        <v>32926.074650014954</v>
      </c>
      <c r="K191">
        <f t="shared" si="748"/>
        <v>-15187.074650014954</v>
      </c>
      <c r="L191">
        <f t="shared" si="749"/>
        <v>230647236.42512685</v>
      </c>
      <c r="M191">
        <f t="shared" ref="M191" si="878">SQRT((SUM(L191:L194)-(SUM(K191:K194)^2)/4)/3)</f>
        <v>3434.8280667507552</v>
      </c>
      <c r="N191">
        <f t="shared" ref="N191" si="879">K191/M191</f>
        <v>-4.4214948622978598</v>
      </c>
      <c r="P191">
        <f t="shared" ref="P191" si="880">K191-$O$7*M191</f>
        <v>5624.2323774321849</v>
      </c>
      <c r="Q191">
        <f t="shared" si="752"/>
        <v>31631989.835356485</v>
      </c>
      <c r="R191">
        <f t="shared" ref="R191" si="881">SUMPRODUCT(L191:L194,P191:P194)/SUM(Q191:Q194)</f>
        <v>25840.682633914326</v>
      </c>
    </row>
    <row r="192" spans="1:18" x14ac:dyDescent="0.2">
      <c r="A192" s="4">
        <v>10</v>
      </c>
      <c r="B192" s="4">
        <v>17643</v>
      </c>
      <c r="C192">
        <f t="shared" si="742"/>
        <v>27841.875</v>
      </c>
      <c r="D192">
        <f t="shared" si="743"/>
        <v>-10198.875</v>
      </c>
      <c r="E192">
        <f t="shared" si="744"/>
        <v>104017051.265625</v>
      </c>
      <c r="G192">
        <f t="shared" ref="G192" si="882">D192/F191</f>
        <v>-4.7739964664132</v>
      </c>
      <c r="I192">
        <f t="shared" ref="I192" si="883">B192-$H$8*F191</f>
        <v>37050.52843125361</v>
      </c>
      <c r="J192">
        <f t="shared" si="747"/>
        <v>37517.069191292896</v>
      </c>
      <c r="K192">
        <f t="shared" si="748"/>
        <v>-19874.069191292896</v>
      </c>
      <c r="L192">
        <f t="shared" si="749"/>
        <v>394978626.22029746</v>
      </c>
      <c r="N192">
        <f t="shared" ref="N192" si="884">K192/M191</f>
        <v>-5.7860448339975203</v>
      </c>
      <c r="P192">
        <f t="shared" ref="P192" si="885">K192-$O$8*M191</f>
        <v>-219.6371596265235</v>
      </c>
      <c r="Q192">
        <f t="shared" si="752"/>
        <v>48240.481888806964</v>
      </c>
    </row>
    <row r="193" spans="1:18" x14ac:dyDescent="0.2">
      <c r="A193" s="4">
        <v>11</v>
      </c>
      <c r="B193" s="4">
        <v>17598</v>
      </c>
      <c r="C193">
        <f t="shared" si="742"/>
        <v>27302.25</v>
      </c>
      <c r="D193">
        <f t="shared" si="743"/>
        <v>-9704.25</v>
      </c>
      <c r="E193">
        <f t="shared" si="744"/>
        <v>94172468.0625</v>
      </c>
      <c r="G193">
        <f t="shared" ref="G193" si="886">D193/F191</f>
        <v>-4.5424672043916896</v>
      </c>
      <c r="I193">
        <f t="shared" ref="I193" si="887">B193-$H$9*F191</f>
        <v>36204.52892734667</v>
      </c>
      <c r="J193">
        <f t="shared" si="747"/>
        <v>38829.639314001251</v>
      </c>
      <c r="K193">
        <f t="shared" si="748"/>
        <v>-21231.639314001251</v>
      </c>
      <c r="L193">
        <f t="shared" si="749"/>
        <v>450782507.95984352</v>
      </c>
      <c r="N193">
        <f t="shared" ref="N193" si="888">K193/M191</f>
        <v>-6.1812815376478945</v>
      </c>
      <c r="P193">
        <f t="shared" ref="P193" si="889">K193-$O$9*M191</f>
        <v>-1441.5831458190551</v>
      </c>
      <c r="Q193">
        <f t="shared" si="752"/>
        <v>2078161.966309563</v>
      </c>
    </row>
    <row r="194" spans="1:18" x14ac:dyDescent="0.2">
      <c r="A194" s="4">
        <v>12</v>
      </c>
      <c r="B194" s="4">
        <v>21681</v>
      </c>
      <c r="C194">
        <f t="shared" si="742"/>
        <v>27127.375</v>
      </c>
      <c r="D194">
        <f t="shared" si="743"/>
        <v>-5446.375</v>
      </c>
      <c r="E194">
        <f t="shared" si="744"/>
        <v>29663000.640625</v>
      </c>
      <c r="G194">
        <f t="shared" ref="G194" si="890">D194/F191</f>
        <v>-2.5493963799694761</v>
      </c>
      <c r="I194">
        <f t="shared" ref="I194" si="891">B194-$H$10*F191</f>
        <v>40756.760555336063</v>
      </c>
      <c r="J194">
        <f t="shared" si="747"/>
        <v>35931.838197507546</v>
      </c>
      <c r="K194">
        <f t="shared" si="748"/>
        <v>-14250.838197507546</v>
      </c>
      <c r="L194">
        <f t="shared" si="749"/>
        <v>203086389.33154014</v>
      </c>
      <c r="N194">
        <f t="shared" ref="N194" si="892">K194/M191</f>
        <v>-4.1489232999625552</v>
      </c>
      <c r="P194">
        <f t="shared" ref="P194" si="893">K194-$O$10*M191</f>
        <v>5767.6698484680928</v>
      </c>
      <c r="Q194">
        <f t="shared" si="752"/>
        <v>33266015.480927952</v>
      </c>
    </row>
    <row r="195" spans="1:18" x14ac:dyDescent="0.2">
      <c r="A195" s="4" t="s">
        <v>18</v>
      </c>
      <c r="B195" s="4">
        <v>17119</v>
      </c>
      <c r="C195">
        <f t="shared" si="742"/>
        <v>27372.125</v>
      </c>
      <c r="D195">
        <f t="shared" si="743"/>
        <v>-10253.125</v>
      </c>
      <c r="E195">
        <f t="shared" si="744"/>
        <v>105126572.265625</v>
      </c>
      <c r="F195">
        <f t="shared" ref="F195" si="894">SQRT((SUM(E195:E198)-(SUM(D195:D198)^2)/4)/3)</f>
        <v>1123.2297947770971</v>
      </c>
      <c r="G195">
        <f t="shared" ref="G195" si="895">D195/F195</f>
        <v>-9.1282523377460034</v>
      </c>
      <c r="I195">
        <f t="shared" ref="I195" si="896">B195-$H$7*F195</f>
        <v>26946.04334982247</v>
      </c>
      <c r="J195">
        <f t="shared" si="747"/>
        <v>30926.809505980476</v>
      </c>
      <c r="K195">
        <f t="shared" si="748"/>
        <v>-13807.809505980476</v>
      </c>
      <c r="L195">
        <f t="shared" si="749"/>
        <v>190655603.35344481</v>
      </c>
      <c r="M195">
        <f t="shared" ref="M195" si="897">SQRT((SUM(L195:L198)-(SUM(K195:K198)^2)/4)/3)</f>
        <v>2294.6297468718376</v>
      </c>
      <c r="N195">
        <f t="shared" ref="N195" si="898">K195/M195</f>
        <v>-6.0174455268018834</v>
      </c>
      <c r="P195">
        <f t="shared" ref="P195" si="899">K195-$O$7*M195</f>
        <v>95.140874193053605</v>
      </c>
      <c r="Q195">
        <f t="shared" si="752"/>
        <v>9051.7859422184538</v>
      </c>
      <c r="R195">
        <f t="shared" ref="R195" si="900">SUMPRODUCT(L195:L198,P195:P198)/SUM(Q195:Q198)</f>
        <v>21963.383429420024</v>
      </c>
    </row>
    <row r="196" spans="1:18" x14ac:dyDescent="0.2">
      <c r="A196" s="4">
        <v>2</v>
      </c>
      <c r="B196" s="4">
        <v>17098</v>
      </c>
      <c r="C196">
        <f t="shared" si="742"/>
        <v>27970.25</v>
      </c>
      <c r="D196">
        <f t="shared" si="743"/>
        <v>-10872.25</v>
      </c>
      <c r="E196">
        <f t="shared" si="744"/>
        <v>118205820.0625</v>
      </c>
      <c r="G196">
        <f t="shared" ref="G196" si="901">D196/F195</f>
        <v>-9.6794529939953904</v>
      </c>
      <c r="I196">
        <f t="shared" ref="I196" si="902">B196-$H$8*F195</f>
        <v>27301.958186739379</v>
      </c>
      <c r="J196">
        <f t="shared" si="747"/>
        <v>26172.620758698773</v>
      </c>
      <c r="K196">
        <f t="shared" si="748"/>
        <v>-9074.620758698773</v>
      </c>
      <c r="L196">
        <f t="shared" si="749"/>
        <v>82348741.914206699</v>
      </c>
      <c r="N196">
        <f t="shared" ref="N196" si="903">K196/M195</f>
        <v>-3.9547211357604786</v>
      </c>
      <c r="P196">
        <f t="shared" ref="P196" si="904">K196-$O$8*M195</f>
        <v>4055.4816863983579</v>
      </c>
      <c r="Q196">
        <f t="shared" si="752"/>
        <v>16446931.708712468</v>
      </c>
    </row>
    <row r="197" spans="1:18" x14ac:dyDescent="0.2">
      <c r="A197" s="4">
        <v>3</v>
      </c>
      <c r="B197" s="4">
        <v>18129</v>
      </c>
      <c r="C197">
        <f t="shared" si="742"/>
        <v>26481.25</v>
      </c>
      <c r="D197">
        <f t="shared" si="743"/>
        <v>-8352.25</v>
      </c>
      <c r="E197">
        <f t="shared" si="744"/>
        <v>69760080.0625</v>
      </c>
      <c r="G197">
        <f t="shared" ref="G197" si="905">D197/F195</f>
        <v>-7.4359227638343484</v>
      </c>
      <c r="I197">
        <f t="shared" ref="I197" si="906">B197-$H$9*F195</f>
        <v>27911.814120176881</v>
      </c>
      <c r="J197">
        <f t="shared" si="747"/>
        <v>28165.117076489165</v>
      </c>
      <c r="K197">
        <f t="shared" si="748"/>
        <v>-10036.117076489165</v>
      </c>
      <c r="L197">
        <f t="shared" si="749"/>
        <v>100723645.97299743</v>
      </c>
      <c r="N197">
        <f t="shared" ref="N197" si="907">K197/M195</f>
        <v>-4.3737413803559981</v>
      </c>
      <c r="P197">
        <f t="shared" ref="P197" si="908">K197-$O$9*M195</f>
        <v>3184.5887909613339</v>
      </c>
      <c r="Q197">
        <f t="shared" si="752"/>
        <v>10141605.76751657</v>
      </c>
    </row>
    <row r="198" spans="1:18" x14ac:dyDescent="0.2">
      <c r="A198" s="4">
        <v>4</v>
      </c>
      <c r="B198" s="4">
        <v>18009</v>
      </c>
      <c r="C198">
        <f t="shared" si="742"/>
        <v>27165.625</v>
      </c>
      <c r="D198">
        <f t="shared" si="743"/>
        <v>-9156.625</v>
      </c>
      <c r="E198">
        <f t="shared" si="744"/>
        <v>83843781.390625</v>
      </c>
      <c r="G198">
        <f t="shared" ref="G198" si="909">D198/F195</f>
        <v>-8.1520496006937879</v>
      </c>
      <c r="I198">
        <f t="shared" ref="I198" si="910">B198-$H$10*F195</f>
        <v>28038.523531365419</v>
      </c>
      <c r="J198">
        <f t="shared" si="747"/>
        <v>26891.159019481056</v>
      </c>
      <c r="K198">
        <f t="shared" si="748"/>
        <v>-8882.159019481056</v>
      </c>
      <c r="L198">
        <f t="shared" si="749"/>
        <v>78892748.847348675</v>
      </c>
      <c r="N198">
        <f t="shared" ref="N198" si="911">K198/M195</f>
        <v>-3.8708462799236747</v>
      </c>
      <c r="P198">
        <f t="shared" ref="P198" si="912">K198-$O$10*M195</f>
        <v>4491.1636498373318</v>
      </c>
      <c r="Q198">
        <f t="shared" si="752"/>
        <v>20170550.929620184</v>
      </c>
    </row>
    <row r="199" spans="1:18" x14ac:dyDescent="0.2">
      <c r="A199" s="4">
        <v>5</v>
      </c>
      <c r="B199" s="4">
        <v>18007</v>
      </c>
      <c r="C199">
        <f t="shared" si="742"/>
        <v>27691.125</v>
      </c>
      <c r="D199">
        <f t="shared" si="743"/>
        <v>-9684.125</v>
      </c>
      <c r="E199">
        <f t="shared" si="744"/>
        <v>93782277.015625</v>
      </c>
      <c r="F199">
        <f t="shared" ref="F199" si="913">SQRT((SUM(E199:E202)-(SUM(D199:D202)^2)/4)/3)</f>
        <v>683.83300360754504</v>
      </c>
      <c r="G199">
        <f t="shared" ref="G199" si="914">D199/F199</f>
        <v>-14.161534978440095</v>
      </c>
      <c r="I199">
        <f t="shared" ref="I199" si="915">B199-$H$7*F199</f>
        <v>23989.797644558774</v>
      </c>
      <c r="J199">
        <f t="shared" si="747"/>
        <v>25473.742641176435</v>
      </c>
      <c r="K199">
        <f t="shared" si="748"/>
        <v>-7466.7426411764354</v>
      </c>
      <c r="L199">
        <f t="shared" si="749"/>
        <v>55752245.669562452</v>
      </c>
      <c r="M199">
        <f t="shared" ref="M199" si="916">SQRT((SUM(L199:L202)-(SUM(K199:K202)^2)/4)/3)</f>
        <v>2337.0488719197792</v>
      </c>
      <c r="N199">
        <f t="shared" ref="N199" si="917">K199/M199</f>
        <v>-3.1949450141549014</v>
      </c>
      <c r="P199">
        <f t="shared" ref="P199" si="918">K199-$O$7*M199</f>
        <v>6693.2213123266865</v>
      </c>
      <c r="Q199">
        <f t="shared" si="752"/>
        <v>44799211.53578417</v>
      </c>
      <c r="R199">
        <f t="shared" ref="R199" si="919">SUMPRODUCT(L199:L202,P199:P202)/SUM(Q199:Q202)</f>
        <v>5944.216150162787</v>
      </c>
    </row>
    <row r="200" spans="1:18" x14ac:dyDescent="0.2">
      <c r="A200" s="4">
        <v>6</v>
      </c>
      <c r="B200" s="4">
        <v>19247</v>
      </c>
      <c r="C200">
        <f t="shared" si="742"/>
        <v>27660.5</v>
      </c>
      <c r="D200">
        <f t="shared" si="743"/>
        <v>-8413.5</v>
      </c>
      <c r="E200">
        <f t="shared" si="744"/>
        <v>70786982.25</v>
      </c>
      <c r="G200">
        <f t="shared" ref="G200" si="920">D200/F199</f>
        <v>-12.303442442255312</v>
      </c>
      <c r="I200">
        <f t="shared" ref="I200" si="921">B200-$H$8*F199</f>
        <v>25459.266989328324</v>
      </c>
      <c r="J200">
        <f t="shared" si="747"/>
        <v>24605.165058554801</v>
      </c>
      <c r="K200">
        <f t="shared" si="748"/>
        <v>-5358.1650585548014</v>
      </c>
      <c r="L200">
        <f t="shared" si="749"/>
        <v>28709932.794717576</v>
      </c>
      <c r="N200">
        <f t="shared" ref="N200" si="922">K200/M199</f>
        <v>-2.2927056095978484</v>
      </c>
      <c r="P200">
        <f t="shared" ref="P200" si="923">K200-$O$8*M199</f>
        <v>8014.6638910122329</v>
      </c>
      <c r="Q200">
        <f t="shared" si="752"/>
        <v>64234837.285895348</v>
      </c>
    </row>
    <row r="201" spans="1:18" x14ac:dyDescent="0.2">
      <c r="A201" s="4">
        <v>7</v>
      </c>
      <c r="B201" s="4">
        <v>18872</v>
      </c>
      <c r="C201">
        <f t="shared" si="742"/>
        <v>27930.375</v>
      </c>
      <c r="D201">
        <f t="shared" si="743"/>
        <v>-9058.375</v>
      </c>
      <c r="E201">
        <f t="shared" si="744"/>
        <v>82054157.640625</v>
      </c>
      <c r="G201">
        <f t="shared" ref="G201" si="924">D201/F199</f>
        <v>-13.246472387575261</v>
      </c>
      <c r="I201">
        <f t="shared" ref="I201" si="925">B201-$H$9*F199</f>
        <v>24827.870468039393</v>
      </c>
      <c r="J201">
        <f t="shared" si="747"/>
        <v>23719.557600234384</v>
      </c>
      <c r="K201">
        <f t="shared" si="748"/>
        <v>-4847.5576002343842</v>
      </c>
      <c r="L201">
        <f t="shared" si="749"/>
        <v>23498814.687590141</v>
      </c>
      <c r="N201">
        <f t="shared" ref="N201" si="926">K201/M199</f>
        <v>-2.0742217496942357</v>
      </c>
      <c r="P201">
        <f t="shared" ref="P201" si="927">K201-$O$9*M199</f>
        <v>8617.5496902247578</v>
      </c>
      <c r="Q201">
        <f t="shared" si="752"/>
        <v>74262162.663492814</v>
      </c>
    </row>
    <row r="202" spans="1:18" x14ac:dyDescent="0.2">
      <c r="A202" s="4">
        <v>8</v>
      </c>
      <c r="B202" s="4">
        <v>18335</v>
      </c>
      <c r="C202">
        <f t="shared" si="742"/>
        <v>28278.125</v>
      </c>
      <c r="D202">
        <f t="shared" si="743"/>
        <v>-9943.125</v>
      </c>
      <c r="E202">
        <f t="shared" si="744"/>
        <v>98865734.765625</v>
      </c>
      <c r="G202">
        <f t="shared" ref="G202" si="928">D202/F199</f>
        <v>-14.54028241916561</v>
      </c>
      <c r="I202">
        <f t="shared" ref="I202" si="929">B202-$H$10*F199</f>
        <v>24441.069508748413</v>
      </c>
      <c r="J202">
        <f t="shared" si="747"/>
        <v>28313.158698668634</v>
      </c>
      <c r="K202">
        <f t="shared" si="748"/>
        <v>-9978.1586986686343</v>
      </c>
      <c r="L202">
        <f t="shared" si="749"/>
        <v>99563651.01581654</v>
      </c>
      <c r="N202">
        <f t="shared" ref="N202" si="930">K202/M199</f>
        <v>-4.2695550009923551</v>
      </c>
      <c r="P202">
        <f t="shared" ref="P202" si="931">K202-$O$10*M199</f>
        <v>3642.3867077338691</v>
      </c>
      <c r="Q202">
        <f t="shared" si="752"/>
        <v>13266980.928676374</v>
      </c>
    </row>
    <row r="203" spans="1:18" x14ac:dyDescent="0.2">
      <c r="A203" s="4">
        <v>9</v>
      </c>
      <c r="B203" s="4">
        <v>18838</v>
      </c>
      <c r="C203">
        <f t="shared" si="742"/>
        <v>28275.375</v>
      </c>
      <c r="D203">
        <f t="shared" si="743"/>
        <v>-9437.375</v>
      </c>
      <c r="E203">
        <f t="shared" si="744"/>
        <v>89064046.890625</v>
      </c>
      <c r="F203">
        <f t="shared" ref="F203" si="932">SQRT((SUM(E203:E206)-(SUM(D203:D206)^2)/4)/3)</f>
        <v>2370.1955593544035</v>
      </c>
      <c r="G203">
        <f t="shared" ref="G203" si="933">D203/F203</f>
        <v>-3.981686221102601</v>
      </c>
      <c r="I203">
        <f t="shared" ref="I203" si="934">B203-$H$7*F203</f>
        <v>39574.642330570212</v>
      </c>
      <c r="J203">
        <f t="shared" si="747"/>
        <v>35884.660769725298</v>
      </c>
      <c r="K203">
        <f t="shared" si="748"/>
        <v>-17046.660769725298</v>
      </c>
      <c r="L203">
        <f t="shared" si="749"/>
        <v>290588643.3980915</v>
      </c>
      <c r="M203">
        <f t="shared" ref="M203" si="935">SQRT((SUM(L203:L206)-(SUM(K203:K206)^2)/4)/3)</f>
        <v>3609.7851549003231</v>
      </c>
      <c r="N203">
        <f t="shared" ref="N203" si="936">K203/M203</f>
        <v>-4.7223477404421894</v>
      </c>
      <c r="P203">
        <f t="shared" ref="P203" si="937">K203-$O$7*M203</f>
        <v>4824.6951473168156</v>
      </c>
      <c r="Q203">
        <f t="shared" si="752"/>
        <v>23277683.264542427</v>
      </c>
      <c r="R203">
        <f t="shared" ref="R203" si="938">SUMPRODUCT(L203:L206,P203:P206)/SUM(Q203:Q206)</f>
        <v>10431.692701487784</v>
      </c>
    </row>
    <row r="204" spans="1:18" x14ac:dyDescent="0.2">
      <c r="A204" s="4">
        <v>10</v>
      </c>
      <c r="B204" s="4">
        <v>18798</v>
      </c>
      <c r="C204">
        <f t="shared" si="742"/>
        <v>30023.5</v>
      </c>
      <c r="D204">
        <f t="shared" si="743"/>
        <v>-11225.5</v>
      </c>
      <c r="E204">
        <f t="shared" si="744"/>
        <v>126011850.25</v>
      </c>
      <c r="G204">
        <f t="shared" ref="G204" si="939">D204/F203</f>
        <v>-4.736107092807825</v>
      </c>
      <c r="I204">
        <f t="shared" ref="I204" si="940">B204-$H$8*F203</f>
        <v>40329.993270217004</v>
      </c>
      <c r="J204">
        <f t="shared" si="747"/>
        <v>40871.697121897552</v>
      </c>
      <c r="K204">
        <f t="shared" si="748"/>
        <v>-22073.697121897552</v>
      </c>
      <c r="L204">
        <f t="shared" si="749"/>
        <v>487248104.62926829</v>
      </c>
      <c r="N204">
        <f t="shared" ref="N204" si="941">K204/M203</f>
        <v>-6.1149614657626552</v>
      </c>
      <c r="P204">
        <f t="shared" ref="P204" si="942">K204-$O$8*M203</f>
        <v>-1418.1430163840232</v>
      </c>
      <c r="Q204">
        <f t="shared" si="752"/>
        <v>2011129.6149187759</v>
      </c>
    </row>
    <row r="205" spans="1:18" x14ac:dyDescent="0.2">
      <c r="A205" s="4">
        <v>11</v>
      </c>
      <c r="B205" s="4">
        <v>19215</v>
      </c>
      <c r="C205">
        <f t="shared" si="742"/>
        <v>29626</v>
      </c>
      <c r="D205">
        <f t="shared" si="743"/>
        <v>-10411</v>
      </c>
      <c r="E205">
        <f t="shared" si="744"/>
        <v>108388921</v>
      </c>
      <c r="G205">
        <f t="shared" ref="G205" si="943">D205/F203</f>
        <v>-4.3924645622219289</v>
      </c>
      <c r="I205">
        <f t="shared" ref="I205" si="944">B205-$H$9*F203</f>
        <v>39858.311540924937</v>
      </c>
      <c r="J205">
        <f t="shared" si="747"/>
        <v>42583.855705003749</v>
      </c>
      <c r="K205">
        <f t="shared" si="748"/>
        <v>-23368.855705003749</v>
      </c>
      <c r="L205">
        <f t="shared" si="749"/>
        <v>546103416.96128631</v>
      </c>
      <c r="N205">
        <f t="shared" ref="N205" si="945">K205/M203</f>
        <v>-6.4737525094201995</v>
      </c>
      <c r="P205">
        <f t="shared" ref="P205" si="946">K205-$O$9*M203</f>
        <v>-2570.7692848803272</v>
      </c>
      <c r="Q205">
        <f t="shared" si="752"/>
        <v>6608854.7160841087</v>
      </c>
    </row>
    <row r="206" spans="1:18" x14ac:dyDescent="0.2">
      <c r="A206" s="4">
        <v>12</v>
      </c>
      <c r="B206" s="4">
        <v>23827</v>
      </c>
      <c r="C206">
        <f t="shared" si="742"/>
        <v>29675.625</v>
      </c>
      <c r="D206">
        <f t="shared" si="743"/>
        <v>-5848.625</v>
      </c>
      <c r="E206">
        <f t="shared" si="744"/>
        <v>34206414.390625</v>
      </c>
      <c r="G206">
        <f t="shared" ref="G206" si="947">D206/F203</f>
        <v>-2.467570651255905</v>
      </c>
      <c r="I206">
        <f t="shared" ref="I206" si="948">B206-$H$10*F203</f>
        <v>44990.90808632379</v>
      </c>
      <c r="J206">
        <f t="shared" si="747"/>
        <v>39925.928174932065</v>
      </c>
      <c r="K206">
        <f t="shared" si="748"/>
        <v>-16098.928174932065</v>
      </c>
      <c r="L206">
        <f t="shared" si="749"/>
        <v>259175488.38162148</v>
      </c>
      <c r="N206">
        <f t="shared" ref="N206" si="949">K206/M203</f>
        <v>-4.4598023106936413</v>
      </c>
      <c r="P206">
        <f t="shared" ref="P206" si="950">K206-$O$10*M203</f>
        <v>4939.2465934410466</v>
      </c>
      <c r="Q206">
        <f t="shared" si="752"/>
        <v>24396156.910818983</v>
      </c>
    </row>
    <row r="207" spans="1:18" x14ac:dyDescent="0.2">
      <c r="A207" s="4" t="s">
        <v>17</v>
      </c>
      <c r="B207" s="4">
        <v>18938</v>
      </c>
      <c r="C207">
        <f t="shared" si="742"/>
        <v>30372</v>
      </c>
      <c r="D207">
        <f t="shared" si="743"/>
        <v>-11434</v>
      </c>
      <c r="E207">
        <f t="shared" si="744"/>
        <v>130736356</v>
      </c>
      <c r="F207">
        <f t="shared" ref="F207" si="951">SQRT((SUM(E207:E210)-(SUM(D207:D210)^2)/4)/3)</f>
        <v>1351.3763682045305</v>
      </c>
      <c r="G207">
        <f t="shared" ref="G207" si="952">D207/F207</f>
        <v>-8.4610033659175734</v>
      </c>
      <c r="I207">
        <f t="shared" ref="I207" si="953">B207-$H$7*F207</f>
        <v>30761.078602457274</v>
      </c>
      <c r="J207">
        <f t="shared" si="747"/>
        <v>34905.723274937664</v>
      </c>
      <c r="K207">
        <f t="shared" si="748"/>
        <v>-15967.723274937664</v>
      </c>
      <c r="L207">
        <f t="shared" si="749"/>
        <v>254968186.58498597</v>
      </c>
      <c r="M207">
        <f t="shared" ref="M207" si="954">SQRT((SUM(L207:L210)-(SUM(K207:K210)^2)/4)/3)</f>
        <v>2420.298194991808</v>
      </c>
      <c r="N207">
        <f t="shared" ref="N207" si="955">K207/M207</f>
        <v>-6.5974198171030363</v>
      </c>
      <c r="P207">
        <f t="shared" ref="P207" si="956">K207-$O$7*M207</f>
        <v>-1303.359337327609</v>
      </c>
      <c r="Q207">
        <f t="shared" si="752"/>
        <v>1698745.5621990641</v>
      </c>
      <c r="R207">
        <f t="shared" ref="R207" si="957">SUMPRODUCT(L207:L210,P207:P210)/SUM(Q207:Q210)</f>
        <v>27154.333302200474</v>
      </c>
    </row>
    <row r="208" spans="1:18" x14ac:dyDescent="0.2">
      <c r="A208" s="4">
        <v>2</v>
      </c>
      <c r="B208" s="4">
        <v>19017</v>
      </c>
      <c r="C208">
        <f t="shared" si="742"/>
        <v>31205.375</v>
      </c>
      <c r="D208">
        <f t="shared" si="743"/>
        <v>-12188.375</v>
      </c>
      <c r="E208">
        <f t="shared" si="744"/>
        <v>148556485.140625</v>
      </c>
      <c r="G208">
        <f t="shared" ref="G208" si="958">D208/F207</f>
        <v>-9.0192305317531591</v>
      </c>
      <c r="I208">
        <f t="shared" ref="I208" si="959">B208-$H$8*F207</f>
        <v>31293.551084939143</v>
      </c>
      <c r="J208">
        <f t="shared" si="747"/>
        <v>30205.226229520715</v>
      </c>
      <c r="K208">
        <f t="shared" si="748"/>
        <v>-11188.226229520715</v>
      </c>
      <c r="L208">
        <f t="shared" si="749"/>
        <v>125176406.1629353</v>
      </c>
      <c r="N208">
        <f t="shared" ref="N208" si="960">K208/M207</f>
        <v>-4.6226643694863325</v>
      </c>
      <c r="P208">
        <f t="shared" ref="P208" si="961">K208-$O$8*M207</f>
        <v>2660.9637285754125</v>
      </c>
      <c r="Q208">
        <f t="shared" si="752"/>
        <v>7080727.9647939615</v>
      </c>
    </row>
    <row r="209" spans="1:18" x14ac:dyDescent="0.2">
      <c r="A209" s="4">
        <v>3</v>
      </c>
      <c r="B209" s="4">
        <v>20589</v>
      </c>
      <c r="C209">
        <f t="shared" si="742"/>
        <v>29697.375</v>
      </c>
      <c r="D209">
        <f t="shared" si="743"/>
        <v>-9108.375</v>
      </c>
      <c r="E209">
        <f t="shared" si="744"/>
        <v>82962495.140625</v>
      </c>
      <c r="G209">
        <f t="shared" ref="G209" si="962">D209/F207</f>
        <v>-6.7400727245967715</v>
      </c>
      <c r="I209">
        <f t="shared" ref="I209" si="963">B209-$H$9*F207</f>
        <v>32358.865683778597</v>
      </c>
      <c r="J209">
        <f t="shared" si="747"/>
        <v>32610.586433692777</v>
      </c>
      <c r="K209">
        <f t="shared" si="748"/>
        <v>-12021.586433692777</v>
      </c>
      <c r="L209">
        <f t="shared" si="749"/>
        <v>144518540.38274622</v>
      </c>
      <c r="N209">
        <f t="shared" ref="N209" si="964">K209/M207</f>
        <v>-4.9669856625800879</v>
      </c>
      <c r="P209">
        <f t="shared" ref="P209" si="965">K209-$O$9*M207</f>
        <v>1923.168963612392</v>
      </c>
      <c r="Q209">
        <f t="shared" si="752"/>
        <v>3698578.8626019619</v>
      </c>
    </row>
    <row r="210" spans="1:18" x14ac:dyDescent="0.2">
      <c r="A210" s="4">
        <v>4</v>
      </c>
      <c r="B210" s="4">
        <v>20358</v>
      </c>
      <c r="C210">
        <f t="shared" si="742"/>
        <v>30611</v>
      </c>
      <c r="D210">
        <f t="shared" si="743"/>
        <v>-10253</v>
      </c>
      <c r="E210">
        <f t="shared" si="744"/>
        <v>105124009</v>
      </c>
      <c r="G210">
        <f t="shared" ref="G210" si="966">D210/F207</f>
        <v>-7.5870795444072847</v>
      </c>
      <c r="I210">
        <f t="shared" ref="I210" si="967">B210-$H$10*F207</f>
        <v>32424.685862199891</v>
      </c>
      <c r="J210">
        <f t="shared" si="747"/>
        <v>30957.68339817275</v>
      </c>
      <c r="K210">
        <f t="shared" si="748"/>
        <v>-10599.68339817275</v>
      </c>
      <c r="L210">
        <f t="shared" si="749"/>
        <v>112353288.14149903</v>
      </c>
      <c r="N210">
        <f t="shared" ref="N210" si="968">K210/M207</f>
        <v>-4.3794948160132092</v>
      </c>
      <c r="P210">
        <f t="shared" ref="P210" si="969">K210-$O$10*M207</f>
        <v>3506.0470630135642</v>
      </c>
      <c r="Q210">
        <f t="shared" si="752"/>
        <v>12292366.00806604</v>
      </c>
    </row>
    <row r="211" spans="1:18" x14ac:dyDescent="0.2">
      <c r="A211" s="4">
        <v>5</v>
      </c>
      <c r="B211" s="4">
        <v>20279</v>
      </c>
      <c r="C211">
        <f t="shared" si="742"/>
        <v>31325.75</v>
      </c>
      <c r="D211">
        <f t="shared" si="743"/>
        <v>-11046.75</v>
      </c>
      <c r="E211">
        <f t="shared" si="744"/>
        <v>122030685.5625</v>
      </c>
      <c r="F211">
        <f t="shared" ref="F211" si="970">SQRT((SUM(E211:E214)-(SUM(D211:D214)^2)/4)/3)</f>
        <v>770.71637738859556</v>
      </c>
      <c r="G211">
        <f t="shared" ref="G211" si="971">D211/F211</f>
        <v>-14.333093630927507</v>
      </c>
      <c r="I211">
        <f t="shared" ref="I211" si="972">B211-$H$7*F211</f>
        <v>27021.933001095189</v>
      </c>
      <c r="J211">
        <f t="shared" si="747"/>
        <v>28938.240775879305</v>
      </c>
      <c r="K211">
        <f t="shared" si="748"/>
        <v>-8659.2407758793051</v>
      </c>
      <c r="L211">
        <f t="shared" si="749"/>
        <v>74982450.814650834</v>
      </c>
      <c r="M211">
        <f t="shared" ref="M211" si="973">SQRT((SUM(L211:L214)-(SUM(K211:K214)^2)/4)/3)</f>
        <v>3645.1695205357114</v>
      </c>
      <c r="N211">
        <f t="shared" ref="N211" si="974">K211/M211</f>
        <v>-2.3755385660655643</v>
      </c>
      <c r="P211">
        <f t="shared" ref="P211" si="975">K211-$O$7*M211</f>
        <v>13426.505754870039</v>
      </c>
      <c r="Q211">
        <f t="shared" si="752"/>
        <v>180271056.78555828</v>
      </c>
      <c r="R211">
        <f t="shared" ref="R211" si="976">SUMPRODUCT(L211:L214,P211:P214)/SUM(Q211:Q214)</f>
        <v>4531.3325859268352</v>
      </c>
    </row>
    <row r="212" spans="1:18" x14ac:dyDescent="0.2">
      <c r="A212" s="4">
        <v>6</v>
      </c>
      <c r="B212" s="4">
        <v>21795</v>
      </c>
      <c r="C212">
        <f t="shared" si="742"/>
        <v>31266.375</v>
      </c>
      <c r="D212">
        <f t="shared" si="743"/>
        <v>-9471.375</v>
      </c>
      <c r="E212">
        <f t="shared" si="744"/>
        <v>89706944.390625</v>
      </c>
      <c r="G212">
        <f t="shared" ref="G212" si="977">D212/F211</f>
        <v>-12.289053765915407</v>
      </c>
      <c r="I212">
        <f t="shared" ref="I212" si="978">B212-$H$8*F211</f>
        <v>28796.557228340032</v>
      </c>
      <c r="J212">
        <f t="shared" si="747"/>
        <v>27716.486455442981</v>
      </c>
      <c r="K212">
        <f t="shared" si="748"/>
        <v>-5921.4864554429805</v>
      </c>
      <c r="L212">
        <f t="shared" si="749"/>
        <v>35064001.841994673</v>
      </c>
      <c r="N212">
        <f t="shared" ref="N212" si="979">K212/M211</f>
        <v>-1.6244749173072013</v>
      </c>
      <c r="P212">
        <f t="shared" ref="P212" si="980">K212-$O$8*M211</f>
        <v>14936.540552891056</v>
      </c>
      <c r="Q212">
        <f t="shared" si="752"/>
        <v>223100243.68815905</v>
      </c>
    </row>
    <row r="213" spans="1:18" x14ac:dyDescent="0.2">
      <c r="A213" s="4">
        <v>7</v>
      </c>
      <c r="B213" s="4">
        <v>21325</v>
      </c>
      <c r="C213">
        <f t="shared" si="742"/>
        <v>31447.5</v>
      </c>
      <c r="D213">
        <f t="shared" si="743"/>
        <v>-10122.5</v>
      </c>
      <c r="E213">
        <f t="shared" si="744"/>
        <v>102465006.25</v>
      </c>
      <c r="G213">
        <f t="shared" ref="G213" si="981">D213/F211</f>
        <v>-13.133884651962223</v>
      </c>
      <c r="I213">
        <f t="shared" ref="I213" si="982">B213-$H$9*F211</f>
        <v>28037.584632661903</v>
      </c>
      <c r="J213">
        <f t="shared" si="747"/>
        <v>26206.902646975908</v>
      </c>
      <c r="K213">
        <f t="shared" si="748"/>
        <v>-4881.9026469759083</v>
      </c>
      <c r="L213">
        <f t="shared" si="749"/>
        <v>23832973.454550378</v>
      </c>
      <c r="N213">
        <f t="shared" ref="N213" si="983">K213/M211</f>
        <v>-1.3392800031583827</v>
      </c>
      <c r="P213">
        <f t="shared" ref="P213" si="984">K213-$O$9*M211</f>
        <v>16120.053827133142</v>
      </c>
      <c r="Q213">
        <f t="shared" si="752"/>
        <v>259856135.38966987</v>
      </c>
    </row>
    <row r="214" spans="1:18" x14ac:dyDescent="0.2">
      <c r="A214" s="4">
        <v>8</v>
      </c>
      <c r="B214" s="4">
        <v>20753</v>
      </c>
      <c r="C214">
        <f t="shared" si="742"/>
        <v>31806.125</v>
      </c>
      <c r="D214">
        <f t="shared" si="743"/>
        <v>-11053.125</v>
      </c>
      <c r="E214">
        <f t="shared" si="744"/>
        <v>122171572.265625</v>
      </c>
      <c r="G214">
        <f t="shared" ref="G214" si="985">D214/F211</f>
        <v>-14.341365156208441</v>
      </c>
      <c r="I214">
        <f t="shared" ref="I214" si="986">B214-$H$10*F211</f>
        <v>27634.866986587211</v>
      </c>
      <c r="J214">
        <f t="shared" si="747"/>
        <v>33797.677861633128</v>
      </c>
      <c r="K214">
        <f t="shared" si="748"/>
        <v>-13044.677861633128</v>
      </c>
      <c r="L214">
        <f t="shared" si="749"/>
        <v>170163620.51378146</v>
      </c>
      <c r="N214">
        <f t="shared" ref="N214" si="987">K214/M211</f>
        <v>-3.578620359943101</v>
      </c>
      <c r="P214">
        <f t="shared" ref="P214" si="988">K214-$O$10*M211</f>
        <v>8199.7203899560845</v>
      </c>
      <c r="Q214">
        <f t="shared" si="752"/>
        <v>67235414.473461568</v>
      </c>
    </row>
    <row r="215" spans="1:18" x14ac:dyDescent="0.2">
      <c r="A215" s="4">
        <v>9</v>
      </c>
      <c r="B215" s="4">
        <v>20999</v>
      </c>
      <c r="C215">
        <f t="shared" si="742"/>
        <v>31734.625</v>
      </c>
      <c r="D215">
        <f t="shared" si="743"/>
        <v>-10735.625</v>
      </c>
      <c r="E215">
        <f t="shared" si="744"/>
        <v>115253644.140625</v>
      </c>
      <c r="F215">
        <f t="shared" ref="F215" si="989">SQRT((SUM(E215:E218)-(SUM(D215:D218)^2)/4)/3)</f>
        <v>3524.6894416609598</v>
      </c>
      <c r="G215">
        <f t="shared" ref="G215" si="990">D215/F215</f>
        <v>-3.0458357190586951</v>
      </c>
      <c r="I215">
        <f t="shared" ref="I215" si="991">B215-$H$7*F215</f>
        <v>51836.212562312343</v>
      </c>
      <c r="J215">
        <f t="shared" si="747"/>
        <v>45944.218062609783</v>
      </c>
      <c r="K215">
        <f t="shared" si="748"/>
        <v>-24945.218062609783</v>
      </c>
      <c r="L215">
        <f t="shared" si="749"/>
        <v>622263904.19115341</v>
      </c>
      <c r="M215">
        <f t="shared" ref="M215" si="992">SQRT((SUM(L215:L218)-(SUM(K215:K218)^2)/4)/3)</f>
        <v>5581.8026376015414</v>
      </c>
      <c r="N215">
        <f t="shared" ref="N215" si="993">K215/M215</f>
        <v>-4.4690254532769647</v>
      </c>
      <c r="P215">
        <f t="shared" ref="P215" si="994">K215-$O$7*M215</f>
        <v>8874.4102274397301</v>
      </c>
      <c r="Q215">
        <f t="shared" si="752"/>
        <v>78755156.884886876</v>
      </c>
      <c r="R215">
        <f t="shared" ref="R215" si="995">SUMPRODUCT(L215:L218,P215:P218)/SUM(Q215:Q218)</f>
        <v>37589.96645660801</v>
      </c>
    </row>
    <row r="216" spans="1:18" x14ac:dyDescent="0.2">
      <c r="A216" s="4">
        <v>10</v>
      </c>
      <c r="B216" s="4">
        <v>20970</v>
      </c>
      <c r="C216">
        <f t="shared" si="742"/>
        <v>34156.25</v>
      </c>
      <c r="D216">
        <f t="shared" si="743"/>
        <v>-13186.25</v>
      </c>
      <c r="E216">
        <f t="shared" si="744"/>
        <v>173877189.0625</v>
      </c>
      <c r="G216">
        <f t="shared" ref="G216" si="996">D216/F215</f>
        <v>-3.7411097398090671</v>
      </c>
      <c r="I216">
        <f t="shared" ref="I216" si="997">B216-$H$8*F215</f>
        <v>52989.969423164686</v>
      </c>
      <c r="J216">
        <f t="shared" si="747"/>
        <v>53933.534413476671</v>
      </c>
      <c r="K216">
        <f t="shared" si="748"/>
        <v>-32963.534413476671</v>
      </c>
      <c r="L216">
        <f t="shared" si="749"/>
        <v>1086594601.0284607</v>
      </c>
      <c r="N216">
        <f t="shared" ref="N216" si="998">K216/M215</f>
        <v>-5.9055356403000401</v>
      </c>
      <c r="P216">
        <f t="shared" ref="P216" si="999">K216-$O$8*M215</f>
        <v>-1023.8977204833973</v>
      </c>
      <c r="Q216">
        <f t="shared" si="752"/>
        <v>1048366.5420110972</v>
      </c>
    </row>
    <row r="217" spans="1:18" x14ac:dyDescent="0.2">
      <c r="A217" s="4">
        <v>11</v>
      </c>
      <c r="B217" s="4">
        <v>21486</v>
      </c>
      <c r="C217">
        <f t="shared" si="742"/>
        <v>33246.25</v>
      </c>
      <c r="D217">
        <f t="shared" si="743"/>
        <v>-11760.25</v>
      </c>
      <c r="E217">
        <f t="shared" si="744"/>
        <v>138303480.0625</v>
      </c>
      <c r="G217">
        <f t="shared" ref="G217" si="1000">D217/F215</f>
        <v>-3.3365350890199705</v>
      </c>
      <c r="I217">
        <f t="shared" ref="I217" si="1001">B217-$H$9*F215</f>
        <v>52184.421462334838</v>
      </c>
      <c r="J217">
        <f t="shared" si="747"/>
        <v>56283.400190062064</v>
      </c>
      <c r="K217">
        <f t="shared" si="748"/>
        <v>-34797.400190062064</v>
      </c>
      <c r="L217">
        <f t="shared" si="749"/>
        <v>1210859059.9873314</v>
      </c>
      <c r="N217">
        <f t="shared" ref="N217" si="1002">K217/M215</f>
        <v>-6.2340792839307992</v>
      </c>
      <c r="P217">
        <f t="shared" ref="P217" si="1003">K217-$O$9*M215</f>
        <v>-2637.3661006883085</v>
      </c>
      <c r="Q217">
        <f t="shared" si="752"/>
        <v>6955699.9490598533</v>
      </c>
    </row>
    <row r="218" spans="1:18" x14ac:dyDescent="0.2">
      <c r="A218" s="4">
        <v>12</v>
      </c>
      <c r="B218" s="4">
        <v>28027</v>
      </c>
      <c r="C218">
        <f t="shared" si="742"/>
        <v>33164.25</v>
      </c>
      <c r="D218">
        <f t="shared" si="743"/>
        <v>-5137.25</v>
      </c>
      <c r="E218">
        <f t="shared" si="744"/>
        <v>26391337.5625</v>
      </c>
      <c r="G218">
        <f t="shared" ref="G218" si="1004">D218/F215</f>
        <v>-1.4575042950675234</v>
      </c>
      <c r="I218">
        <f t="shared" ref="I218" si="1005">B218-$H$10*F215</f>
        <v>59499.594352706939</v>
      </c>
      <c r="J218">
        <f t="shared" si="747"/>
        <v>51758.533079903536</v>
      </c>
      <c r="K218">
        <f t="shared" si="748"/>
        <v>-23731.533079903536</v>
      </c>
      <c r="L218">
        <f t="shared" si="749"/>
        <v>563185662.32255578</v>
      </c>
      <c r="N218">
        <f t="shared" ref="N218" si="1006">K218/M215</f>
        <v>-4.2515894274077732</v>
      </c>
      <c r="P218">
        <f t="shared" ref="P218" si="1007">K218-$O$10*M215</f>
        <v>8799.7490804802874</v>
      </c>
      <c r="Q218">
        <f t="shared" si="752"/>
        <v>77435583.879413664</v>
      </c>
    </row>
    <row r="219" spans="1:18" x14ac:dyDescent="0.2">
      <c r="A219" s="4" t="s">
        <v>16</v>
      </c>
      <c r="B219" s="4">
        <v>20669</v>
      </c>
      <c r="C219">
        <f t="shared" si="742"/>
        <v>33903.625</v>
      </c>
      <c r="D219">
        <f t="shared" si="743"/>
        <v>-13234.625</v>
      </c>
      <c r="E219">
        <f t="shared" si="744"/>
        <v>175155298.890625</v>
      </c>
      <c r="F219">
        <f t="shared" ref="F219" si="1008">SQRT((SUM(E219:E222)-(SUM(D219:D222)^2)/4)/3)</f>
        <v>1888.8162711735622</v>
      </c>
      <c r="G219">
        <f t="shared" ref="G219" si="1009">D219/F219</f>
        <v>-7.0068355519708874</v>
      </c>
      <c r="I219">
        <f t="shared" ref="I219" si="1010">B219-$H$7*F219</f>
        <v>37194.095277014196</v>
      </c>
      <c r="J219">
        <f t="shared" si="747"/>
        <v>43612.493820815333</v>
      </c>
      <c r="K219">
        <f t="shared" si="748"/>
        <v>-22943.493820815333</v>
      </c>
      <c r="L219">
        <f t="shared" si="749"/>
        <v>526403908.70579135</v>
      </c>
      <c r="M219">
        <f t="shared" ref="M219" si="1011">SQRT((SUM(L219:L222)-(SUM(K219:K222)^2)/4)/3)</f>
        <v>3868.3163471513017</v>
      </c>
      <c r="N219">
        <f t="shared" ref="N219" si="1012">K219/M219</f>
        <v>-5.9311317280737237</v>
      </c>
      <c r="P219">
        <f t="shared" ref="P219" si="1013">K219-$O$7*M219</f>
        <v>494.27878828460234</v>
      </c>
      <c r="Q219">
        <f t="shared" si="752"/>
        <v>244311.52054809473</v>
      </c>
      <c r="R219">
        <f t="shared" ref="R219" si="1014">SUMPRODUCT(L219:L222,P219:P222)/SUM(Q219:Q222)</f>
        <v>35670.599541564698</v>
      </c>
    </row>
    <row r="220" spans="1:18" x14ac:dyDescent="0.2">
      <c r="A220" s="4">
        <v>2</v>
      </c>
      <c r="B220" s="4">
        <v>20680</v>
      </c>
      <c r="C220">
        <f t="shared" si="742"/>
        <v>34960.25</v>
      </c>
      <c r="D220">
        <f t="shared" si="743"/>
        <v>-14280.25</v>
      </c>
      <c r="E220">
        <f t="shared" si="744"/>
        <v>203925540.0625</v>
      </c>
      <c r="G220">
        <f t="shared" ref="G220" si="1015">D220/F219</f>
        <v>-7.5604230109302124</v>
      </c>
      <c r="I220">
        <f t="shared" ref="I220" si="1016">B220-$H$8*F219</f>
        <v>37838.912934029482</v>
      </c>
      <c r="J220">
        <f t="shared" si="747"/>
        <v>36069.221776893923</v>
      </c>
      <c r="K220">
        <f t="shared" si="748"/>
        <v>-15389.221776893923</v>
      </c>
      <c r="L220">
        <f t="shared" si="749"/>
        <v>236828146.89842615</v>
      </c>
      <c r="N220">
        <f t="shared" ref="N220" si="1017">K220/M219</f>
        <v>-3.9782738524543952</v>
      </c>
      <c r="P220">
        <f t="shared" ref="P220" si="1018">K220-$O$8*M219</f>
        <v>6745.6738407463781</v>
      </c>
      <c r="Q220">
        <f t="shared" si="752"/>
        <v>45504115.565729991</v>
      </c>
    </row>
    <row r="221" spans="1:18" x14ac:dyDescent="0.2">
      <c r="A221" s="4">
        <v>3</v>
      </c>
      <c r="B221" s="4">
        <v>22673</v>
      </c>
      <c r="C221">
        <f t="shared" si="742"/>
        <v>32761</v>
      </c>
      <c r="D221">
        <f t="shared" si="743"/>
        <v>-10088</v>
      </c>
      <c r="E221">
        <f t="shared" si="744"/>
        <v>101767744</v>
      </c>
      <c r="G221">
        <f t="shared" ref="G221" si="1019">D221/F219</f>
        <v>-5.340911211937045</v>
      </c>
      <c r="I221">
        <f t="shared" ref="I221" si="1020">B221-$H$9*F219</f>
        <v>39123.719678179012</v>
      </c>
      <c r="J221">
        <f t="shared" si="747"/>
        <v>39760.931441779459</v>
      </c>
      <c r="K221">
        <f t="shared" si="748"/>
        <v>-17087.931441779459</v>
      </c>
      <c r="L221">
        <f t="shared" si="749"/>
        <v>291997400.95895505</v>
      </c>
      <c r="N221">
        <f t="shared" ref="N221" si="1021">K221/M219</f>
        <v>-4.4174079646726208</v>
      </c>
      <c r="P221">
        <f t="shared" ref="P221" si="1022">K221-$O$9*M219</f>
        <v>5199.7045908559776</v>
      </c>
      <c r="Q221">
        <f t="shared" si="752"/>
        <v>27036927.832168728</v>
      </c>
    </row>
    <row r="222" spans="1:18" x14ac:dyDescent="0.2">
      <c r="A222" s="4">
        <v>4</v>
      </c>
      <c r="B222" s="4">
        <v>22519</v>
      </c>
      <c r="C222">
        <f t="shared" si="742"/>
        <v>33799.125</v>
      </c>
      <c r="D222">
        <f t="shared" si="743"/>
        <v>-11280.125</v>
      </c>
      <c r="E222">
        <f t="shared" si="744"/>
        <v>127241220.015625</v>
      </c>
      <c r="G222">
        <f t="shared" ref="G222" si="1023">D222/F219</f>
        <v>-5.9720604762640122</v>
      </c>
      <c r="I222">
        <f t="shared" ref="I222" si="1024">B222-$H$10*F219</f>
        <v>39384.584697137165</v>
      </c>
      <c r="J222">
        <f t="shared" si="747"/>
        <v>36753.335729712366</v>
      </c>
      <c r="K222">
        <f t="shared" si="748"/>
        <v>-14234.335729712366</v>
      </c>
      <c r="L222">
        <f t="shared" si="749"/>
        <v>202616313.66616607</v>
      </c>
      <c r="N222">
        <f t="shared" ref="N222" si="1025">K222/M219</f>
        <v>-3.6797238003026274</v>
      </c>
      <c r="P222">
        <f t="shared" ref="P222" si="1026">K222-$O$10*M219</f>
        <v>8310.5836708913994</v>
      </c>
      <c r="Q222">
        <f t="shared" si="752"/>
        <v>69065800.950886771</v>
      </c>
    </row>
    <row r="223" spans="1:18" x14ac:dyDescent="0.2">
      <c r="A223" s="4">
        <v>5</v>
      </c>
      <c r="B223" s="4">
        <v>22779</v>
      </c>
      <c r="C223">
        <f t="shared" si="742"/>
        <v>34710.375</v>
      </c>
      <c r="D223">
        <f t="shared" si="743"/>
        <v>-11931.375</v>
      </c>
      <c r="E223">
        <f t="shared" si="744"/>
        <v>142357709.390625</v>
      </c>
      <c r="F223">
        <f t="shared" ref="F223" si="1027">SQRT((SUM(E223:E226)-(SUM(D223:D226)^2)/4)/3)</f>
        <v>770.8886199204893</v>
      </c>
      <c r="G223">
        <f t="shared" ref="G223" si="1028">D223/F223</f>
        <v>-15.477430450628031</v>
      </c>
      <c r="I223">
        <f t="shared" ref="I223" si="1029">B223-$H$7*F223</f>
        <v>29523.439936573104</v>
      </c>
      <c r="J223">
        <f t="shared" si="747"/>
        <v>32568.215584024852</v>
      </c>
      <c r="K223">
        <f t="shared" si="748"/>
        <v>-9789.2155840248524</v>
      </c>
      <c r="L223">
        <f t="shared" si="749"/>
        <v>95828741.750515029</v>
      </c>
      <c r="M223">
        <f t="shared" ref="M223" si="1030">SQRT((SUM(L223:L226)-(SUM(K223:K226)^2)/4)/3)</f>
        <v>4813.0969918605279</v>
      </c>
      <c r="N223">
        <f t="shared" ref="N223" si="1031">K223/M223</f>
        <v>-2.0338704166110686</v>
      </c>
      <c r="P223">
        <f t="shared" ref="P223" si="1032">K223-$O$7*M223</f>
        <v>19372.895969711961</v>
      </c>
      <c r="Q223">
        <f t="shared" si="752"/>
        <v>375309098.25328195</v>
      </c>
      <c r="R223">
        <f t="shared" ref="R223" si="1033">SUMPRODUCT(L223:L226,P223:P226)/SUM(Q223:Q226)</f>
        <v>3719.291529952206</v>
      </c>
    </row>
    <row r="224" spans="1:18" x14ac:dyDescent="0.2">
      <c r="A224" s="4">
        <v>6</v>
      </c>
      <c r="B224" s="4">
        <v>24137</v>
      </c>
      <c r="C224">
        <f t="shared" si="742"/>
        <v>34717.25</v>
      </c>
      <c r="D224">
        <f t="shared" si="743"/>
        <v>-10580.25</v>
      </c>
      <c r="E224">
        <f t="shared" si="744"/>
        <v>111941690.0625</v>
      </c>
      <c r="G224">
        <f t="shared" ref="G224" si="1034">D224/F223</f>
        <v>-13.724745347896384</v>
      </c>
      <c r="I224">
        <f t="shared" ref="I224" si="1035">B224-$H$8*F223</f>
        <v>31140.121962111869</v>
      </c>
      <c r="J224">
        <f t="shared" si="747"/>
        <v>29698.611457658131</v>
      </c>
      <c r="K224">
        <f t="shared" si="748"/>
        <v>-5561.6114576581313</v>
      </c>
      <c r="L224">
        <f t="shared" si="749"/>
        <v>30931522.005954202</v>
      </c>
      <c r="N224">
        <f t="shared" ref="N224" si="1036">K224/M223</f>
        <v>-1.1555161815902366</v>
      </c>
      <c r="P224">
        <f t="shared" ref="P224" si="1037">K224-$O$8*M223</f>
        <v>21979.414133712489</v>
      </c>
      <c r="Q224">
        <f t="shared" si="752"/>
        <v>483094645.66124034</v>
      </c>
    </row>
    <row r="225" spans="1:18" x14ac:dyDescent="0.2">
      <c r="A225" s="4">
        <v>7</v>
      </c>
      <c r="B225" s="4">
        <v>23598</v>
      </c>
      <c r="C225">
        <f t="shared" si="742"/>
        <v>35039.125</v>
      </c>
      <c r="D225">
        <f t="shared" si="743"/>
        <v>-11441.125</v>
      </c>
      <c r="E225">
        <f t="shared" si="744"/>
        <v>130899341.265625</v>
      </c>
      <c r="G225">
        <f t="shared" ref="G225" si="1038">D225/F223</f>
        <v>-14.84147606327365</v>
      </c>
      <c r="I225">
        <f t="shared" ref="I225" si="1039">B225-$H$9*F223</f>
        <v>30312.084785774776</v>
      </c>
      <c r="J225">
        <f t="shared" si="747"/>
        <v>27850.375691588371</v>
      </c>
      <c r="K225">
        <f t="shared" si="748"/>
        <v>-4252.3756915883714</v>
      </c>
      <c r="L225">
        <f t="shared" si="749"/>
        <v>18082699.022411682</v>
      </c>
      <c r="N225">
        <f t="shared" ref="N225" si="1040">K225/M223</f>
        <v>-0.88350093479927849</v>
      </c>
      <c r="P225">
        <f t="shared" ref="P225" si="1041">K225-$O$9*M223</f>
        <v>23478.694964863338</v>
      </c>
      <c r="Q225">
        <f t="shared" si="752"/>
        <v>551249117.25309908</v>
      </c>
    </row>
    <row r="226" spans="1:18" x14ac:dyDescent="0.2">
      <c r="A226" s="4">
        <v>8</v>
      </c>
      <c r="B226" s="4">
        <v>23051</v>
      </c>
      <c r="C226">
        <f t="shared" si="742"/>
        <v>35431.375</v>
      </c>
      <c r="D226">
        <f t="shared" si="743"/>
        <v>-12380.375</v>
      </c>
      <c r="E226">
        <f t="shared" si="744"/>
        <v>153273685.140625</v>
      </c>
      <c r="G226">
        <f t="shared" ref="G226" si="1042">D226/F223</f>
        <v>-16.059875162350863</v>
      </c>
      <c r="I226">
        <f t="shared" ref="I226" si="1043">B226-$H$10*F223</f>
        <v>29934.404971543416</v>
      </c>
      <c r="J226">
        <f t="shared" si="747"/>
        <v>37971.892508166377</v>
      </c>
      <c r="K226">
        <f t="shared" si="748"/>
        <v>-14920.892508166377</v>
      </c>
      <c r="L226">
        <f t="shared" si="749"/>
        <v>222633033.2402555</v>
      </c>
      <c r="N226">
        <f t="shared" ref="N226" si="1044">K226/M223</f>
        <v>-3.1000606331846696</v>
      </c>
      <c r="P226">
        <f t="shared" ref="P226" si="1045">K226-$O$10*M223</f>
        <v>13130.299279365019</v>
      </c>
      <c r="Q226">
        <f t="shared" si="752"/>
        <v>172404759.16569355</v>
      </c>
    </row>
    <row r="227" spans="1:18" x14ac:dyDescent="0.2">
      <c r="A227" s="4">
        <v>9</v>
      </c>
      <c r="B227" s="4">
        <v>23468</v>
      </c>
      <c r="C227">
        <f t="shared" si="742"/>
        <v>35490.5</v>
      </c>
      <c r="D227">
        <f t="shared" si="743"/>
        <v>-12022.5</v>
      </c>
      <c r="E227">
        <f t="shared" si="744"/>
        <v>144540506.25</v>
      </c>
      <c r="F227">
        <f t="shared" ref="F227" si="1046">SQRT((SUM(E227:E230)-(SUM(D227:D230)^2)/4)/3)</f>
        <v>4361.0085678850328</v>
      </c>
      <c r="G227">
        <f t="shared" ref="G227" si="1047">D227/F227</f>
        <v>-2.7568164136468498</v>
      </c>
      <c r="I227">
        <f t="shared" ref="I227" si="1048">B227-$H$7*F227</f>
        <v>61622.098515574085</v>
      </c>
      <c r="J227">
        <f t="shared" si="747"/>
        <v>53932.887841444659</v>
      </c>
      <c r="K227">
        <f t="shared" si="748"/>
        <v>-30464.887841444659</v>
      </c>
      <c r="L227">
        <f t="shared" si="749"/>
        <v>928109391.19180262</v>
      </c>
      <c r="M227">
        <f t="shared" ref="M227" si="1049">SQRT((SUM(L227:L230)-(SUM(K227:K230)^2)/4)/3)</f>
        <v>7529.104002251609</v>
      </c>
      <c r="N227">
        <f t="shared" ref="N227" si="1050">K227/M227</f>
        <v>-4.046283307062037</v>
      </c>
      <c r="P227">
        <f t="shared" ref="P227" si="1051">K227-$O$7*M227</f>
        <v>15153.260137840902</v>
      </c>
      <c r="Q227">
        <f t="shared" si="752"/>
        <v>229621292.80507806</v>
      </c>
      <c r="R227">
        <f t="shared" ref="R227" si="1052">SUMPRODUCT(L227:L230,P227:P230)/SUM(Q227:Q230)</f>
        <v>62770.903541272055</v>
      </c>
    </row>
    <row r="228" spans="1:18" x14ac:dyDescent="0.2">
      <c r="A228" s="4">
        <v>10</v>
      </c>
      <c r="B228" s="4">
        <v>23602</v>
      </c>
      <c r="C228">
        <f t="shared" ref="C228:C291" si="1053">(B226/2+SUM(B226:B230)+B230/2)/4</f>
        <v>38789</v>
      </c>
      <c r="D228">
        <f t="shared" ref="D228:D291" si="1054">B228-C228</f>
        <v>-15187</v>
      </c>
      <c r="E228">
        <f t="shared" ref="E228:E291" si="1055">D228*D228</f>
        <v>230644969</v>
      </c>
      <c r="G228">
        <f t="shared" ref="G228" si="1056">D228/F227</f>
        <v>-3.4824513099650409</v>
      </c>
      <c r="I228">
        <f t="shared" ref="I228" si="1057">B228-$H$8*F227</f>
        <v>63219.493486755215</v>
      </c>
      <c r="J228">
        <f t="shared" ref="J228:J291" si="1058">(I226*$U$3+I227*$U$4+I228*$U$5+I229*$U$6+I230*$U$7)/SUM($U$3:$U$7)</f>
        <v>64471.032733036445</v>
      </c>
      <c r="K228">
        <f t="shared" ref="K228:K291" si="1059">B228-J228</f>
        <v>-40869.032733036445</v>
      </c>
      <c r="L228">
        <f t="shared" ref="L228:L291" si="1060">K228*K228</f>
        <v>1670277836.5340044</v>
      </c>
      <c r="N228">
        <f t="shared" ref="N228" si="1061">K228/M227</f>
        <v>-5.4281402834672488</v>
      </c>
      <c r="P228">
        <f t="shared" ref="P228" si="1062">K228-$O$8*M227</f>
        <v>2213.258431419541</v>
      </c>
      <c r="Q228">
        <f t="shared" ref="Q228:Q291" si="1063">P228*P228</f>
        <v>4898512.8842496872</v>
      </c>
    </row>
    <row r="229" spans="1:18" x14ac:dyDescent="0.2">
      <c r="A229" s="4">
        <v>11</v>
      </c>
      <c r="B229" s="4">
        <v>24296</v>
      </c>
      <c r="C229">
        <f t="shared" si="1053"/>
        <v>37882</v>
      </c>
      <c r="D229">
        <f t="shared" si="1054"/>
        <v>-13586</v>
      </c>
      <c r="E229">
        <f t="shared" si="1055"/>
        <v>184579396</v>
      </c>
      <c r="G229">
        <f t="shared" ref="G229" si="1064">D229/F227</f>
        <v>-3.1153343976549053</v>
      </c>
      <c r="I229">
        <f t="shared" ref="I229" si="1065">B229-$H$9*F227</f>
        <v>62278.375818818473</v>
      </c>
      <c r="J229">
        <f t="shared" si="1058"/>
        <v>67785.864123033592</v>
      </c>
      <c r="K229">
        <f t="shared" si="1059"/>
        <v>-43489.864123033592</v>
      </c>
      <c r="L229">
        <f t="shared" si="1060"/>
        <v>1891368281.4399245</v>
      </c>
      <c r="N229">
        <f t="shared" ref="N229" si="1066">K229/M227</f>
        <v>-5.7762336806647605</v>
      </c>
      <c r="P229">
        <f t="shared" ref="P229" si="1067">K229-$O$9*M227</f>
        <v>-110.28639599015878</v>
      </c>
      <c r="Q229">
        <f t="shared" si="1063"/>
        <v>12163.08914049811</v>
      </c>
    </row>
    <row r="230" spans="1:18" x14ac:dyDescent="0.2">
      <c r="A230" s="4">
        <v>12</v>
      </c>
      <c r="B230" s="4">
        <v>32809</v>
      </c>
      <c r="C230">
        <f t="shared" si="1053"/>
        <v>38077</v>
      </c>
      <c r="D230">
        <f t="shared" si="1054"/>
        <v>-5268</v>
      </c>
      <c r="E230">
        <f t="shared" si="1055"/>
        <v>27751824</v>
      </c>
      <c r="G230">
        <f t="shared" ref="G230" si="1068">D230/F227</f>
        <v>-1.2079774478761991</v>
      </c>
      <c r="I230">
        <f t="shared" ref="I230" si="1069">B230-$H$10*F227</f>
        <v>71749.240238880986</v>
      </c>
      <c r="J230">
        <f t="shared" si="1058"/>
        <v>61074.228875191671</v>
      </c>
      <c r="K230">
        <f t="shared" si="1059"/>
        <v>-28265.228875191671</v>
      </c>
      <c r="L230">
        <f t="shared" si="1060"/>
        <v>798923163.36696899</v>
      </c>
      <c r="N230">
        <f t="shared" ref="N230" si="1070">K230/M227</f>
        <v>-3.754129158893122</v>
      </c>
      <c r="P230">
        <f t="shared" ref="P230" si="1071">K230-$O$10*M227</f>
        <v>15615.112766082733</v>
      </c>
      <c r="Q230">
        <f t="shared" si="1063"/>
        <v>243831746.69747996</v>
      </c>
    </row>
    <row r="231" spans="1:18" x14ac:dyDescent="0.2">
      <c r="A231" s="4" t="s">
        <v>15</v>
      </c>
      <c r="B231" s="4">
        <v>23746</v>
      </c>
      <c r="C231">
        <f t="shared" si="1053"/>
        <v>38816.375</v>
      </c>
      <c r="D231">
        <f t="shared" si="1054"/>
        <v>-15070.375</v>
      </c>
      <c r="E231">
        <f t="shared" si="1055"/>
        <v>227116202.640625</v>
      </c>
      <c r="F231">
        <f t="shared" ref="F231" si="1072">SQRT((SUM(E231:E234)-(SUM(D231:D234)^2)/4)/3)</f>
        <v>1895.3834824575517</v>
      </c>
      <c r="G231">
        <f t="shared" ref="G231" si="1073">D231/F231</f>
        <v>-7.9510954587721594</v>
      </c>
      <c r="I231">
        <f t="shared" ref="I231" si="1074">B231-$H$7*F231</f>
        <v>40328.551258217063</v>
      </c>
      <c r="J231">
        <f t="shared" si="1058"/>
        <v>49394.607062379459</v>
      </c>
      <c r="K231">
        <f t="shared" si="1059"/>
        <v>-25648.607062379459</v>
      </c>
      <c r="L231">
        <f t="shared" si="1060"/>
        <v>657851044.24034142</v>
      </c>
      <c r="M231">
        <f t="shared" ref="M231" si="1075">SQRT((SUM(L231:L234)-(SUM(K231:K234)^2)/4)/3)</f>
        <v>5278.3206498068375</v>
      </c>
      <c r="N231">
        <f t="shared" ref="N231" si="1076">K231/M231</f>
        <v>-4.8592362541139069</v>
      </c>
      <c r="P231">
        <f t="shared" ref="P231" si="1077">K231-$O$7*M231</f>
        <v>6332.2518038280796</v>
      </c>
      <c r="Q231">
        <f t="shared" si="1063"/>
        <v>40097412.907083966</v>
      </c>
      <c r="R231">
        <f t="shared" ref="R231" si="1078">SUMPRODUCT(L231:L234,P231:P234)/SUM(Q231:Q234)</f>
        <v>20462.066831012933</v>
      </c>
    </row>
    <row r="232" spans="1:18" x14ac:dyDescent="0.2">
      <c r="A232" s="4">
        <v>2</v>
      </c>
      <c r="B232" s="4">
        <v>24036</v>
      </c>
      <c r="C232">
        <f t="shared" si="1053"/>
        <v>40295.625</v>
      </c>
      <c r="D232">
        <f t="shared" si="1054"/>
        <v>-16259.625</v>
      </c>
      <c r="E232">
        <f t="shared" si="1055"/>
        <v>264375405.140625</v>
      </c>
      <c r="G232">
        <f t="shared" ref="G232" si="1079">D232/F231</f>
        <v>-8.5785410448537789</v>
      </c>
      <c r="I232">
        <f t="shared" ref="I232" si="1080">B232-$H$8*F231</f>
        <v>41254.572631143026</v>
      </c>
      <c r="J232">
        <f t="shared" si="1058"/>
        <v>38451.113151483492</v>
      </c>
      <c r="K232">
        <f t="shared" si="1059"/>
        <v>-14415.113151483492</v>
      </c>
      <c r="L232">
        <f t="shared" si="1060"/>
        <v>207795487.17007235</v>
      </c>
      <c r="N232">
        <f t="shared" ref="N232" si="1081">K232/M231</f>
        <v>-2.7310036861839797</v>
      </c>
      <c r="P232">
        <f t="shared" ref="P232" si="1082">K232-$O$8*M231</f>
        <v>15787.969051436427</v>
      </c>
      <c r="Q232">
        <f t="shared" si="1063"/>
        <v>249259966.7691144</v>
      </c>
    </row>
    <row r="233" spans="1:18" x14ac:dyDescent="0.2">
      <c r="A233" s="4">
        <v>3</v>
      </c>
      <c r="B233" s="4">
        <v>25487</v>
      </c>
      <c r="C233">
        <f t="shared" si="1053"/>
        <v>37629.875</v>
      </c>
      <c r="D233">
        <f t="shared" si="1054"/>
        <v>-12142.875</v>
      </c>
      <c r="E233">
        <f t="shared" si="1055"/>
        <v>147449413.265625</v>
      </c>
      <c r="G233">
        <f t="shared" ref="G233" si="1083">D233/F231</f>
        <v>-6.4065531394499464</v>
      </c>
      <c r="I233">
        <f t="shared" ref="I233" si="1084">B233-$H$9*F231</f>
        <v>41994.91706341393</v>
      </c>
      <c r="J233">
        <f t="shared" si="1058"/>
        <v>42771.994648481486</v>
      </c>
      <c r="K233">
        <f t="shared" si="1059"/>
        <v>-17284.994648481486</v>
      </c>
      <c r="L233">
        <f t="shared" si="1060"/>
        <v>298771039.99803364</v>
      </c>
      <c r="N233">
        <f t="shared" ref="N233" si="1085">K233/M231</f>
        <v>-3.2747147805645413</v>
      </c>
      <c r="P233">
        <f t="shared" ref="P233" si="1086">K233-$O$9*M231</f>
        <v>13126.501968922035</v>
      </c>
      <c r="Q233">
        <f t="shared" si="1063"/>
        <v>172305053.94011408</v>
      </c>
    </row>
    <row r="234" spans="1:18" x14ac:dyDescent="0.2">
      <c r="A234" s="4">
        <v>4</v>
      </c>
      <c r="B234" s="4">
        <v>25800</v>
      </c>
      <c r="C234">
        <f t="shared" si="1053"/>
        <v>38741.75</v>
      </c>
      <c r="D234">
        <f t="shared" si="1054"/>
        <v>-12941.75</v>
      </c>
      <c r="E234">
        <f t="shared" si="1055"/>
        <v>167488893.0625</v>
      </c>
      <c r="G234">
        <f t="shared" ref="G234" si="1087">D234/F231</f>
        <v>-6.8280377663836891</v>
      </c>
      <c r="I234">
        <f t="shared" ref="I234" si="1088">B234-$H$10*F231</f>
        <v>42724.224523479468</v>
      </c>
      <c r="J234">
        <f t="shared" si="1058"/>
        <v>40376.61509815442</v>
      </c>
      <c r="K234">
        <f t="shared" si="1059"/>
        <v>-14576.61509815442</v>
      </c>
      <c r="L234">
        <f t="shared" si="1060"/>
        <v>212477707.71974337</v>
      </c>
      <c r="N234">
        <f t="shared" ref="N234" si="1089">K234/M231</f>
        <v>-2.761600907797797</v>
      </c>
      <c r="P234">
        <f t="shared" ref="P234" si="1090">K234-$O$10*M231</f>
        <v>16185.944873982011</v>
      </c>
      <c r="Q234">
        <f t="shared" si="1063"/>
        <v>261984811.46358454</v>
      </c>
    </row>
    <row r="235" spans="1:18" x14ac:dyDescent="0.2">
      <c r="A235" s="4">
        <v>5</v>
      </c>
      <c r="B235" s="4">
        <v>26385</v>
      </c>
      <c r="C235">
        <f t="shared" si="1053"/>
        <v>39483.875</v>
      </c>
      <c r="D235">
        <f t="shared" si="1054"/>
        <v>-13098.875</v>
      </c>
      <c r="E235">
        <f t="shared" si="1055"/>
        <v>171580526.265625</v>
      </c>
      <c r="F235">
        <f t="shared" ref="F235" si="1091">SQRT((SUM(E235:E238)-(SUM(D235:D238)^2)/4)/3)</f>
        <v>933.39902135845239</v>
      </c>
      <c r="G235">
        <f t="shared" ref="G235" si="1092">D235/F235</f>
        <v>-14.033521248968238</v>
      </c>
      <c r="I235">
        <f t="shared" ref="I235" si="1093">B235-$H$7*F235</f>
        <v>34551.229820667868</v>
      </c>
      <c r="J235">
        <f t="shared" si="1058"/>
        <v>37180.507319549251</v>
      </c>
      <c r="K235">
        <f t="shared" si="1059"/>
        <v>-10795.507319549251</v>
      </c>
      <c r="L235">
        <f t="shared" si="1060"/>
        <v>116542978.28644146</v>
      </c>
      <c r="M235">
        <f t="shared" ref="M235" si="1094">SQRT((SUM(L235:L238)-(SUM(K235:K238)^2)/4)/3)</f>
        <v>4824.712953673552</v>
      </c>
      <c r="N235">
        <f t="shared" ref="N235" si="1095">K235/M235</f>
        <v>-2.2375439582015999</v>
      </c>
      <c r="P235">
        <f t="shared" ref="P235" si="1096">K235-$O$7*M235</f>
        <v>18436.984277383912</v>
      </c>
      <c r="Q235">
        <f t="shared" si="1063"/>
        <v>339922389.24450159</v>
      </c>
      <c r="R235">
        <f t="shared" ref="R235" si="1097">SUMPRODUCT(L235:L238,P235:P238)/SUM(Q235:Q238)</f>
        <v>5096.1858127154983</v>
      </c>
    </row>
    <row r="236" spans="1:18" x14ac:dyDescent="0.2">
      <c r="A236" s="4">
        <v>6</v>
      </c>
      <c r="B236" s="4">
        <v>27494</v>
      </c>
      <c r="C236">
        <f t="shared" si="1053"/>
        <v>39460</v>
      </c>
      <c r="D236">
        <f t="shared" si="1054"/>
        <v>-11966</v>
      </c>
      <c r="E236">
        <f t="shared" si="1055"/>
        <v>143185156</v>
      </c>
      <c r="G236">
        <f t="shared" ref="G236" si="1098">D236/F235</f>
        <v>-12.819812026998802</v>
      </c>
      <c r="I236">
        <f t="shared" ref="I236" si="1099">B236-$H$8*F235</f>
        <v>35973.444393099628</v>
      </c>
      <c r="J236">
        <f t="shared" si="1058"/>
        <v>34674.139296558438</v>
      </c>
      <c r="K236">
        <f t="shared" si="1059"/>
        <v>-7180.1392965584382</v>
      </c>
      <c r="L236">
        <f t="shared" si="1060"/>
        <v>51554400.317982703</v>
      </c>
      <c r="N236">
        <f t="shared" ref="N236" si="1100">K236/M235</f>
        <v>-1.4882003065263099</v>
      </c>
      <c r="P236">
        <f t="shared" ref="P236" si="1101">K236-$O$8*M235</f>
        <v>20427.353997852842</v>
      </c>
      <c r="Q236">
        <f t="shared" si="1063"/>
        <v>417276791.35359448</v>
      </c>
    </row>
    <row r="237" spans="1:18" x14ac:dyDescent="0.2">
      <c r="A237" s="4">
        <v>7</v>
      </c>
      <c r="B237" s="4">
        <v>26684</v>
      </c>
      <c r="C237">
        <f t="shared" si="1053"/>
        <v>39616.875</v>
      </c>
      <c r="D237">
        <f t="shared" si="1054"/>
        <v>-12932.875</v>
      </c>
      <c r="E237">
        <f t="shared" si="1055"/>
        <v>167259255.765625</v>
      </c>
      <c r="G237">
        <f t="shared" ref="G237" si="1102">D237/F235</f>
        <v>-13.85567662282067</v>
      </c>
      <c r="I237">
        <f t="shared" ref="I237" si="1103">B237-$H$9*F235</f>
        <v>34813.475525279166</v>
      </c>
      <c r="J237">
        <f t="shared" si="1058"/>
        <v>32289.257966201658</v>
      </c>
      <c r="K237">
        <f t="shared" si="1059"/>
        <v>-5605.2579662016578</v>
      </c>
      <c r="L237">
        <f t="shared" si="1060"/>
        <v>31418916.867667146</v>
      </c>
      <c r="N237">
        <f t="shared" ref="N237" si="1104">K237/M235</f>
        <v>-1.1617806116183131</v>
      </c>
      <c r="P237">
        <f t="shared" ref="P237" si="1105">K237-$O$9*M235</f>
        <v>22192.739049374824</v>
      </c>
      <c r="Q237">
        <f t="shared" si="1063"/>
        <v>492517666.51364619</v>
      </c>
    </row>
    <row r="238" spans="1:18" x14ac:dyDescent="0.2">
      <c r="A238" s="4">
        <v>8</v>
      </c>
      <c r="B238" s="4">
        <v>25718</v>
      </c>
      <c r="C238">
        <f t="shared" si="1053"/>
        <v>39960.875</v>
      </c>
      <c r="D238">
        <f t="shared" si="1054"/>
        <v>-14242.875</v>
      </c>
      <c r="E238">
        <f t="shared" si="1055"/>
        <v>202859488.265625</v>
      </c>
      <c r="G238">
        <f t="shared" ref="G238" si="1106">D238/F235</f>
        <v>-15.25914927494907</v>
      </c>
      <c r="I238">
        <f t="shared" ref="I238" si="1107">B238-$H$10*F235</f>
        <v>34052.489961358115</v>
      </c>
      <c r="J238">
        <f t="shared" si="1058"/>
        <v>42193.813900716334</v>
      </c>
      <c r="K238">
        <f t="shared" si="1059"/>
        <v>-16475.813900716334</v>
      </c>
      <c r="L238">
        <f t="shared" si="1060"/>
        <v>271452443.6910376</v>
      </c>
      <c r="N238">
        <f t="shared" ref="N238" si="1108">K238/M235</f>
        <v>-3.4148796123034835</v>
      </c>
      <c r="P238">
        <f t="shared" ref="P238" si="1109">K238-$O$10*M235</f>
        <v>11643.076828507867</v>
      </c>
      <c r="Q238">
        <f t="shared" si="1063"/>
        <v>135561238.03453681</v>
      </c>
    </row>
    <row r="239" spans="1:18" x14ac:dyDescent="0.2">
      <c r="A239" s="4">
        <v>9</v>
      </c>
      <c r="B239" s="4">
        <v>25996</v>
      </c>
      <c r="C239">
        <f t="shared" si="1053"/>
        <v>39928.75</v>
      </c>
      <c r="D239">
        <f t="shared" si="1054"/>
        <v>-13932.75</v>
      </c>
      <c r="E239">
        <f t="shared" si="1055"/>
        <v>194121522.5625</v>
      </c>
      <c r="F239">
        <f t="shared" ref="F239" si="1110">SQRT((SUM(E239:E242)-(SUM(D239:D242)^2)/4)/3)</f>
        <v>4586.2662729962503</v>
      </c>
      <c r="G239">
        <f t="shared" ref="G239" si="1111">D239/F239</f>
        <v>-3.0379287138288213</v>
      </c>
      <c r="I239">
        <f t="shared" ref="I239" si="1112">B239-$H$7*F239</f>
        <v>66120.859301392411</v>
      </c>
      <c r="J239">
        <f t="shared" si="1058"/>
        <v>58504.839180256822</v>
      </c>
      <c r="K239">
        <f t="shared" si="1059"/>
        <v>-32508.839180256822</v>
      </c>
      <c r="L239">
        <f t="shared" si="1060"/>
        <v>1056824624.8478011</v>
      </c>
      <c r="M239">
        <f t="shared" ref="M239" si="1113">SQRT((SUM(L239:L242)-(SUM(K239:K242)^2)/4)/3)</f>
        <v>7297.6452508196526</v>
      </c>
      <c r="N239">
        <f t="shared" ref="N239" si="1114">K239/M239</f>
        <v>-4.4547025873319228</v>
      </c>
      <c r="P239">
        <f t="shared" ref="P239" si="1115">K239-$O$7*M239</f>
        <v>11706.921533456894</v>
      </c>
      <c r="Q239">
        <f t="shared" si="1063"/>
        <v>137052011.79051673</v>
      </c>
      <c r="R239">
        <f t="shared" ref="R239" si="1116">SUMPRODUCT(L239:L242,P239:P242)/SUM(Q239:Q242)</f>
        <v>51275.811707874876</v>
      </c>
    </row>
    <row r="240" spans="1:18" x14ac:dyDescent="0.2">
      <c r="A240" s="4">
        <v>10</v>
      </c>
      <c r="B240" s="4">
        <v>26803</v>
      </c>
      <c r="C240">
        <f t="shared" si="1053"/>
        <v>43374.75</v>
      </c>
      <c r="D240">
        <f t="shared" si="1054"/>
        <v>-16571.75</v>
      </c>
      <c r="E240">
        <f t="shared" si="1055"/>
        <v>274622898.0625</v>
      </c>
      <c r="G240">
        <f t="shared" ref="G240" si="1117">D240/F239</f>
        <v>-3.6133423167280521</v>
      </c>
      <c r="I240">
        <f t="shared" ref="I240" si="1118">B240-$H$8*F239</f>
        <v>68466.842519592145</v>
      </c>
      <c r="J240">
        <f t="shared" si="1058"/>
        <v>69478.044074071673</v>
      </c>
      <c r="K240">
        <f t="shared" si="1059"/>
        <v>-42675.044074071673</v>
      </c>
      <c r="L240">
        <f t="shared" si="1060"/>
        <v>1821159386.7239599</v>
      </c>
      <c r="N240">
        <f t="shared" ref="N240" si="1119">K240/M239</f>
        <v>-5.8477827583189965</v>
      </c>
      <c r="P240">
        <f t="shared" ref="P240" si="1120">K240-$O$8*M239</f>
        <v>-917.18318960264151</v>
      </c>
      <c r="Q240">
        <f t="shared" si="1063"/>
        <v>841225.00328967499</v>
      </c>
    </row>
    <row r="241" spans="1:18" x14ac:dyDescent="0.2">
      <c r="A241" s="4">
        <v>11</v>
      </c>
      <c r="B241" s="4">
        <v>27448</v>
      </c>
      <c r="C241">
        <f t="shared" si="1053"/>
        <v>42488.75</v>
      </c>
      <c r="D241">
        <f t="shared" si="1054"/>
        <v>-15040.75</v>
      </c>
      <c r="E241">
        <f t="shared" si="1055"/>
        <v>226224160.5625</v>
      </c>
      <c r="G241">
        <f t="shared" ref="G241" si="1121">D241/F239</f>
        <v>-3.2795195709763574</v>
      </c>
      <c r="I241">
        <f t="shared" ref="I241" si="1122">B241-$H$9*F239</f>
        <v>67392.266670082769</v>
      </c>
      <c r="J241">
        <f t="shared" si="1058"/>
        <v>72923.76337310989</v>
      </c>
      <c r="K241">
        <f t="shared" si="1059"/>
        <v>-45475.76337310989</v>
      </c>
      <c r="L241">
        <f t="shared" si="1060"/>
        <v>2068045054.3670831</v>
      </c>
      <c r="N241">
        <f t="shared" ref="N241" si="1123">K241/M239</f>
        <v>-6.231566732844704</v>
      </c>
      <c r="P241">
        <f t="shared" ref="P241" si="1124">K241-$O$9*M239</f>
        <v>-3429.7550715046309</v>
      </c>
      <c r="Q241">
        <f t="shared" si="1063"/>
        <v>11763219.850511735</v>
      </c>
    </row>
    <row r="242" spans="1:18" x14ac:dyDescent="0.2">
      <c r="A242" s="4">
        <v>12</v>
      </c>
      <c r="B242" s="4">
        <v>36450</v>
      </c>
      <c r="C242">
        <f t="shared" si="1053"/>
        <v>42718.125</v>
      </c>
      <c r="D242">
        <f t="shared" si="1054"/>
        <v>-6268.125</v>
      </c>
      <c r="E242">
        <f t="shared" si="1055"/>
        <v>39289391.015625</v>
      </c>
      <c r="G242">
        <f t="shared" ref="G242" si="1125">D242/F239</f>
        <v>-1.3667163280305956</v>
      </c>
      <c r="I242">
        <f t="shared" ref="I242" si="1126">B242-$H$10*F239</f>
        <v>77401.607338061847</v>
      </c>
      <c r="J242">
        <f t="shared" si="1058"/>
        <v>67242.645962726529</v>
      </c>
      <c r="K242">
        <f t="shared" si="1059"/>
        <v>-30792.645962726529</v>
      </c>
      <c r="L242">
        <f t="shared" si="1060"/>
        <v>948187045.38581836</v>
      </c>
      <c r="N242">
        <f t="shared" ref="N242" si="1127">K242/M239</f>
        <v>-4.2195317673557753</v>
      </c>
      <c r="P242">
        <f t="shared" ref="P242" si="1128">K242-$O$10*M239</f>
        <v>11738.731832961508</v>
      </c>
      <c r="Q242">
        <f t="shared" si="1063"/>
        <v>137797825.04618385</v>
      </c>
    </row>
    <row r="243" spans="1:18" x14ac:dyDescent="0.2">
      <c r="A243" s="4" t="s">
        <v>14</v>
      </c>
      <c r="B243" s="4">
        <v>26840</v>
      </c>
      <c r="C243">
        <f t="shared" si="1053"/>
        <v>43530.375</v>
      </c>
      <c r="D243">
        <f t="shared" si="1054"/>
        <v>-16690.375</v>
      </c>
      <c r="E243">
        <f t="shared" si="1055"/>
        <v>278568617.640625</v>
      </c>
      <c r="F243">
        <f t="shared" ref="F243" si="1129">SQRT((SUM(E243:E246)-(SUM(D243:D246)^2)/4)/3)</f>
        <v>2471.7589479710596</v>
      </c>
      <c r="G243">
        <f t="shared" ref="G243" si="1130">D243/F243</f>
        <v>-6.7524282712520467</v>
      </c>
      <c r="I243">
        <f t="shared" ref="I243" si="1131">B243-$H$7*F243</f>
        <v>48465.211906743898</v>
      </c>
      <c r="J243">
        <f t="shared" si="1058"/>
        <v>56822.404871486739</v>
      </c>
      <c r="K243">
        <f t="shared" si="1059"/>
        <v>-29982.404871486739</v>
      </c>
      <c r="L243">
        <f t="shared" si="1060"/>
        <v>898944601.87775171</v>
      </c>
      <c r="M243">
        <f t="shared" ref="M243" si="1132">SQRT((SUM(L243:L246)-(SUM(K243:K246)^2)/4)/3)</f>
        <v>5370.2764461788647</v>
      </c>
      <c r="N243">
        <f t="shared" ref="N243" si="1133">K243/M243</f>
        <v>-5.5830282057118765</v>
      </c>
      <c r="P243">
        <f t="shared" ref="P243" si="1134">K243-$O$7*M243</f>
        <v>2555.6056989870303</v>
      </c>
      <c r="Q243">
        <f t="shared" si="1063"/>
        <v>6531120.4886949882</v>
      </c>
      <c r="R243">
        <f t="shared" ref="R243" si="1135">SUMPRODUCT(L243:L246,P243:P246)/SUM(Q243:Q246)</f>
        <v>40428.434961674073</v>
      </c>
    </row>
    <row r="244" spans="1:18" x14ac:dyDescent="0.2">
      <c r="A244" s="4">
        <v>2</v>
      </c>
      <c r="B244" s="4">
        <v>26620</v>
      </c>
      <c r="C244">
        <f t="shared" si="1053"/>
        <v>45466.75</v>
      </c>
      <c r="D244">
        <f t="shared" si="1054"/>
        <v>-18846.75</v>
      </c>
      <c r="E244">
        <f t="shared" si="1055"/>
        <v>355199985.5625</v>
      </c>
      <c r="G244">
        <f t="shared" ref="G244" si="1136">D244/F243</f>
        <v>-7.624833325867125</v>
      </c>
      <c r="I244">
        <f t="shared" ref="I244" si="1137">B244-$H$8*F243</f>
        <v>49074.64380492222</v>
      </c>
      <c r="J244">
        <f t="shared" si="1058"/>
        <v>46571.625421357006</v>
      </c>
      <c r="K244">
        <f t="shared" si="1059"/>
        <v>-19951.625421357006</v>
      </c>
      <c r="L244">
        <f t="shared" si="1060"/>
        <v>398067356.95413917</v>
      </c>
      <c r="N244">
        <f t="shared" ref="N244" si="1138">K244/M243</f>
        <v>-3.7151952271569315</v>
      </c>
      <c r="P244">
        <f t="shared" ref="P244" si="1139">K244-$O$8*M243</f>
        <v>10777.637106920931</v>
      </c>
      <c r="Q244">
        <f t="shared" si="1063"/>
        <v>116157461.60847898</v>
      </c>
    </row>
    <row r="245" spans="1:18" x14ac:dyDescent="0.2">
      <c r="A245" s="4">
        <v>3</v>
      </c>
      <c r="B245" s="4">
        <v>28693</v>
      </c>
      <c r="C245">
        <f t="shared" si="1053"/>
        <v>42545.875</v>
      </c>
      <c r="D245">
        <f t="shared" si="1054"/>
        <v>-13852.875</v>
      </c>
      <c r="E245">
        <f t="shared" si="1055"/>
        <v>191902145.765625</v>
      </c>
      <c r="G245">
        <f t="shared" ref="G245" si="1140">D245/F243</f>
        <v>-5.6044603424501069</v>
      </c>
      <c r="I245">
        <f t="shared" ref="I245" si="1141">B245-$H$9*F243</f>
        <v>50220.881872723519</v>
      </c>
      <c r="J245">
        <f t="shared" si="1058"/>
        <v>51772.113432957318</v>
      </c>
      <c r="K245">
        <f t="shared" si="1059"/>
        <v>-23079.113432957318</v>
      </c>
      <c r="L245">
        <f t="shared" si="1060"/>
        <v>532645476.85131091</v>
      </c>
      <c r="N245">
        <f t="shared" ref="N245" si="1142">K245/M243</f>
        <v>-4.2975652490625311</v>
      </c>
      <c r="P245">
        <f t="shared" ref="P245" si="1143">K245-$O$9*M243</f>
        <v>7862.1943830934288</v>
      </c>
      <c r="Q245">
        <f t="shared" si="1063"/>
        <v>61814100.517545864</v>
      </c>
    </row>
    <row r="246" spans="1:18" x14ac:dyDescent="0.2">
      <c r="A246" s="4">
        <v>4</v>
      </c>
      <c r="B246" s="4">
        <v>30026</v>
      </c>
      <c r="C246">
        <f t="shared" si="1053"/>
        <v>43712.75</v>
      </c>
      <c r="D246">
        <f t="shared" si="1054"/>
        <v>-13686.75</v>
      </c>
      <c r="E246">
        <f t="shared" si="1055"/>
        <v>187327125.5625</v>
      </c>
      <c r="G246">
        <f t="shared" ref="G246" si="1144">D246/F243</f>
        <v>-5.5372511187770765</v>
      </c>
      <c r="I246">
        <f t="shared" ref="I246" si="1145">B246-$H$10*F243</f>
        <v>52096.786091868606</v>
      </c>
      <c r="J246">
        <f t="shared" si="1058"/>
        <v>47647.046365165392</v>
      </c>
      <c r="K246">
        <f t="shared" si="1059"/>
        <v>-17621.046365165392</v>
      </c>
      <c r="L246">
        <f t="shared" si="1060"/>
        <v>310501275.00330848</v>
      </c>
      <c r="N246">
        <f t="shared" ref="N246" si="1146">K246/M243</f>
        <v>-3.2812177439586687</v>
      </c>
      <c r="P246">
        <f t="shared" ref="P246" si="1147">K246-$O$10*M243</f>
        <v>13677.440824803776</v>
      </c>
      <c r="Q246">
        <f t="shared" si="1063"/>
        <v>187072387.516009</v>
      </c>
    </row>
    <row r="247" spans="1:18" x14ac:dyDescent="0.2">
      <c r="A247" s="4">
        <v>5</v>
      </c>
      <c r="B247" s="4">
        <v>29723</v>
      </c>
      <c r="C247">
        <f t="shared" si="1053"/>
        <v>44779.5</v>
      </c>
      <c r="D247">
        <f t="shared" si="1054"/>
        <v>-15056.5</v>
      </c>
      <c r="E247">
        <f t="shared" si="1055"/>
        <v>226698192.25</v>
      </c>
      <c r="F247">
        <f t="shared" ref="F247" si="1148">SQRT((SUM(E247:E250)-(SUM(D247:D250)^2)/4)/3)</f>
        <v>808.61614683152766</v>
      </c>
      <c r="G247">
        <f t="shared" ref="G247" si="1149">D247/F247</f>
        <v>-18.620083285496115</v>
      </c>
      <c r="I247">
        <f t="shared" ref="I247" si="1150">B247-$H$7*F247</f>
        <v>36797.514908017343</v>
      </c>
      <c r="J247">
        <f t="shared" si="1058"/>
        <v>41377.822896018115</v>
      </c>
      <c r="K247">
        <f t="shared" si="1059"/>
        <v>-11654.822896018115</v>
      </c>
      <c r="L247">
        <f t="shared" si="1060"/>
        <v>135834896.73754808</v>
      </c>
      <c r="M247">
        <f t="shared" ref="M247" si="1151">SQRT((SUM(L247:L250)-(SUM(K247:K250)^2)/4)/3)</f>
        <v>5558.9573192054813</v>
      </c>
      <c r="N247">
        <f t="shared" ref="N247" si="1152">K247/M247</f>
        <v>-2.0965843460881062</v>
      </c>
      <c r="P247">
        <f t="shared" ref="P247" si="1153">K247-$O$7*M247</f>
        <v>22026.387713134216</v>
      </c>
      <c r="Q247">
        <f t="shared" si="1063"/>
        <v>485161755.68930995</v>
      </c>
      <c r="R247">
        <f t="shared" ref="R247" si="1154">SUMPRODUCT(L247:L250,P247:P250)/SUM(Q247:Q250)</f>
        <v>3834.7029340769122</v>
      </c>
    </row>
    <row r="248" spans="1:18" x14ac:dyDescent="0.2">
      <c r="A248" s="4">
        <v>6</v>
      </c>
      <c r="B248" s="4">
        <v>30986</v>
      </c>
      <c r="C248">
        <f t="shared" si="1053"/>
        <v>44954</v>
      </c>
      <c r="D248">
        <f t="shared" si="1054"/>
        <v>-13968</v>
      </c>
      <c r="E248">
        <f t="shared" si="1055"/>
        <v>195105024</v>
      </c>
      <c r="G248">
        <f t="shared" ref="G248" si="1155">D248/F247</f>
        <v>-17.273956319982048</v>
      </c>
      <c r="I248">
        <f t="shared" ref="I248" si="1156">B248-$H$8*F247</f>
        <v>38331.856911700452</v>
      </c>
      <c r="J248">
        <f t="shared" si="1058"/>
        <v>36424.07529476456</v>
      </c>
      <c r="K248">
        <f t="shared" si="1059"/>
        <v>-5438.0752947645597</v>
      </c>
      <c r="L248">
        <f t="shared" si="1060"/>
        <v>29572662.911528651</v>
      </c>
      <c r="N248">
        <f t="shared" ref="N248" si="1157">K248/M247</f>
        <v>-0.97825455071883893</v>
      </c>
      <c r="P248">
        <f t="shared" ref="P248" si="1158">K248-$O$8*M247</f>
        <v>26370.838186198514</v>
      </c>
      <c r="Q248">
        <f t="shared" si="1063"/>
        <v>695421106.64266574</v>
      </c>
    </row>
    <row r="249" spans="1:18" x14ac:dyDescent="0.2">
      <c r="A249" s="4">
        <v>7</v>
      </c>
      <c r="B249" s="4">
        <v>30229</v>
      </c>
      <c r="C249">
        <f t="shared" si="1053"/>
        <v>44761.125</v>
      </c>
      <c r="D249">
        <f t="shared" si="1054"/>
        <v>-14532.125</v>
      </c>
      <c r="E249">
        <f t="shared" si="1055"/>
        <v>211182657.015625</v>
      </c>
      <c r="G249">
        <f t="shared" ref="G249" si="1159">D249/F247</f>
        <v>-17.971598832081838</v>
      </c>
      <c r="I249">
        <f t="shared" ref="I249" si="1160">B249-$H$9*F247</f>
        <v>37271.674166773082</v>
      </c>
      <c r="J249">
        <f t="shared" si="1058"/>
        <v>34467.480739749699</v>
      </c>
      <c r="K249">
        <f t="shared" si="1059"/>
        <v>-4238.4807397496988</v>
      </c>
      <c r="L249">
        <f t="shared" si="1060"/>
        <v>17964718.981229153</v>
      </c>
      <c r="N249">
        <f t="shared" ref="N249" si="1161">K249/M247</f>
        <v>-0.76245966579133351</v>
      </c>
      <c r="P249">
        <f t="shared" ref="P249" si="1162">K249-$O$9*M247</f>
        <v>27789.928090527548</v>
      </c>
      <c r="Q249">
        <f t="shared" si="1063"/>
        <v>772280103.27669215</v>
      </c>
    </row>
    <row r="250" spans="1:18" x14ac:dyDescent="0.2">
      <c r="A250" s="4">
        <v>8</v>
      </c>
      <c r="B250" s="4">
        <v>29226</v>
      </c>
      <c r="C250">
        <f t="shared" si="1053"/>
        <v>45095.875</v>
      </c>
      <c r="D250">
        <f t="shared" si="1054"/>
        <v>-15869.875</v>
      </c>
      <c r="E250">
        <f t="shared" si="1055"/>
        <v>251852932.515625</v>
      </c>
      <c r="G250">
        <f t="shared" ref="G250" si="1163">D250/F247</f>
        <v>-19.62596846746672</v>
      </c>
      <c r="I250">
        <f t="shared" ref="I250" si="1164">B250-$H$10*F247</f>
        <v>36446.280934675764</v>
      </c>
      <c r="J250">
        <f t="shared" si="1058"/>
        <v>45355.672456605993</v>
      </c>
      <c r="K250">
        <f t="shared" si="1059"/>
        <v>-16129.672456605993</v>
      </c>
      <c r="L250">
        <f t="shared" si="1060"/>
        <v>260166333.557394</v>
      </c>
      <c r="N250">
        <f t="shared" ref="N250" si="1165">K250/M247</f>
        <v>-2.9015643636766293</v>
      </c>
      <c r="P250">
        <f t="shared" ref="P250" si="1166">K250-$O$10*M247</f>
        <v>16268.464992823778</v>
      </c>
      <c r="Q250">
        <f t="shared" si="1063"/>
        <v>264662953.22273275</v>
      </c>
    </row>
    <row r="251" spans="1:18" x14ac:dyDescent="0.2">
      <c r="A251" s="4">
        <v>9</v>
      </c>
      <c r="B251" s="4">
        <v>29346</v>
      </c>
      <c r="C251">
        <f t="shared" si="1053"/>
        <v>44854.875</v>
      </c>
      <c r="D251">
        <f t="shared" si="1054"/>
        <v>-15508.875</v>
      </c>
      <c r="E251">
        <f t="shared" si="1055"/>
        <v>240525203.765625</v>
      </c>
      <c r="F251">
        <f t="shared" ref="F251" si="1167">SQRT((SUM(E251:E254)-(SUM(D251:D254)^2)/4)/3)</f>
        <v>4806.8332681411293</v>
      </c>
      <c r="G251">
        <f t="shared" ref="G251" si="1168">D251/F251</f>
        <v>-3.2264224979031781</v>
      </c>
      <c r="I251">
        <f t="shared" ref="I251" si="1169">B251-$H$7*F251</f>
        <v>71400.581458788482</v>
      </c>
      <c r="J251">
        <f t="shared" si="1058"/>
        <v>63077.807698291501</v>
      </c>
      <c r="K251">
        <f t="shared" si="1059"/>
        <v>-33731.807698291501</v>
      </c>
      <c r="L251">
        <f t="shared" si="1060"/>
        <v>1137834850.5945177</v>
      </c>
      <c r="M251">
        <f t="shared" ref="M251" si="1170">SQRT((SUM(L251:L254)-(SUM(K251:K254)^2)/4)/3)</f>
        <v>7662.1060198570531</v>
      </c>
      <c r="N251">
        <f t="shared" ref="N251" si="1171">K251/M251</f>
        <v>-4.4024198583095062</v>
      </c>
      <c r="P251">
        <f t="shared" ref="P251" si="1172">K251-$O$7*M251</f>
        <v>12692.187260774685</v>
      </c>
      <c r="Q251">
        <f t="shared" si="1063"/>
        <v>161091617.4625712</v>
      </c>
      <c r="R251">
        <f t="shared" ref="R251" si="1173">SUMPRODUCT(L251:L254,P251:P254)/SUM(Q251:Q254)</f>
        <v>54274.272636579721</v>
      </c>
    </row>
    <row r="252" spans="1:18" x14ac:dyDescent="0.2">
      <c r="A252" s="4">
        <v>10</v>
      </c>
      <c r="B252" s="4">
        <v>30069</v>
      </c>
      <c r="C252">
        <f t="shared" si="1053"/>
        <v>48254</v>
      </c>
      <c r="D252">
        <f t="shared" si="1054"/>
        <v>-18185</v>
      </c>
      <c r="E252">
        <f t="shared" si="1055"/>
        <v>330694225</v>
      </c>
      <c r="G252">
        <f t="shared" ref="G252" si="1174">D252/F251</f>
        <v>-3.7831559751670767</v>
      </c>
      <c r="I252">
        <f t="shared" ref="I252" si="1175">B252-$H$8*F251</f>
        <v>73736.578893305181</v>
      </c>
      <c r="J252">
        <f t="shared" si="1058"/>
        <v>74832.752810481034</v>
      </c>
      <c r="K252">
        <f t="shared" si="1059"/>
        <v>-44763.752810481034</v>
      </c>
      <c r="L252">
        <f t="shared" si="1060"/>
        <v>2003793565.6778486</v>
      </c>
      <c r="N252">
        <f t="shared" ref="N252" si="1176">K252/M251</f>
        <v>-5.8422257137230478</v>
      </c>
      <c r="P252">
        <f t="shared" ref="P252" si="1177">K252-$O$8*M251</f>
        <v>-920.41071005388221</v>
      </c>
      <c r="Q252">
        <f t="shared" si="1063"/>
        <v>847155.87518189161</v>
      </c>
    </row>
    <row r="253" spans="1:18" x14ac:dyDescent="0.2">
      <c r="A253" s="4">
        <v>11</v>
      </c>
      <c r="B253" s="4">
        <v>30290</v>
      </c>
      <c r="C253">
        <f t="shared" si="1053"/>
        <v>47082.125</v>
      </c>
      <c r="D253">
        <f t="shared" si="1054"/>
        <v>-16792.125</v>
      </c>
      <c r="E253">
        <f t="shared" si="1055"/>
        <v>281975462.015625</v>
      </c>
      <c r="G253">
        <f t="shared" ref="G253" si="1178">D253/F251</f>
        <v>-3.4933861990378028</v>
      </c>
      <c r="I253">
        <f t="shared" ref="I253" si="1179">B253-$H$9*F251</f>
        <v>72155.303598217783</v>
      </c>
      <c r="J253">
        <f t="shared" si="1058"/>
        <v>77950.06165308661</v>
      </c>
      <c r="K253">
        <f t="shared" si="1059"/>
        <v>-47660.06165308661</v>
      </c>
      <c r="L253">
        <f t="shared" si="1060"/>
        <v>2271481476.7760167</v>
      </c>
      <c r="N253">
        <f t="shared" ref="N253" si="1180">K253/M251</f>
        <v>-6.2202299902365192</v>
      </c>
      <c r="P253">
        <f t="shared" ref="P253" si="1181">K253-$O$9*M251</f>
        <v>-3514.1814073313144</v>
      </c>
      <c r="Q253">
        <f t="shared" si="1063"/>
        <v>12349470.963633098</v>
      </c>
    </row>
    <row r="254" spans="1:18" x14ac:dyDescent="0.2">
      <c r="A254" s="4">
        <v>12</v>
      </c>
      <c r="B254" s="4">
        <v>39648</v>
      </c>
      <c r="C254">
        <f t="shared" si="1053"/>
        <v>47114.75</v>
      </c>
      <c r="D254">
        <f t="shared" si="1054"/>
        <v>-7466.75</v>
      </c>
      <c r="E254">
        <f t="shared" si="1055"/>
        <v>55752355.5625</v>
      </c>
      <c r="G254">
        <f t="shared" ref="G254" si="1182">D254/F251</f>
        <v>-1.5533615549947082</v>
      </c>
      <c r="I254">
        <f t="shared" ref="I254" si="1183">B254-$H$10*F251</f>
        <v>82569.09023313332</v>
      </c>
      <c r="J254">
        <f t="shared" si="1058"/>
        <v>72171.387131130876</v>
      </c>
      <c r="K254">
        <f t="shared" si="1059"/>
        <v>-32523.387131130876</v>
      </c>
      <c r="L254">
        <f t="shared" si="1060"/>
        <v>1057770710.4814094</v>
      </c>
      <c r="N254">
        <f t="shared" ref="N254" si="1184">K254/M251</f>
        <v>-4.2447059655457027</v>
      </c>
      <c r="P254">
        <f t="shared" ref="P254" si="1185">K254-$O$10*M251</f>
        <v>12132.103049698882</v>
      </c>
      <c r="Q254">
        <f t="shared" si="1063"/>
        <v>147187924.40851292</v>
      </c>
    </row>
    <row r="255" spans="1:18" x14ac:dyDescent="0.2">
      <c r="A255" s="4" t="s">
        <v>13</v>
      </c>
      <c r="B255" s="4">
        <v>29535</v>
      </c>
      <c r="C255">
        <f t="shared" si="1053"/>
        <v>47775.5</v>
      </c>
      <c r="D255">
        <f t="shared" si="1054"/>
        <v>-18240.5</v>
      </c>
      <c r="E255">
        <f t="shared" si="1055"/>
        <v>332715840.25</v>
      </c>
      <c r="F255">
        <f t="shared" ref="F255" si="1186">SQRT((SUM(E255:E258)-(SUM(D255:D258)^2)/4)/3)</f>
        <v>2714.5948446449456</v>
      </c>
      <c r="G255">
        <f t="shared" ref="G255" si="1187">D255/F255</f>
        <v>-6.7194189350145024</v>
      </c>
      <c r="I255">
        <f t="shared" ref="I255" si="1188">B255-$H$7*F255</f>
        <v>53284.762817522453</v>
      </c>
      <c r="J255">
        <f t="shared" si="1058"/>
        <v>61765.877331572068</v>
      </c>
      <c r="K255">
        <f t="shared" si="1059"/>
        <v>-32230.877331572068</v>
      </c>
      <c r="L255">
        <f t="shared" si="1060"/>
        <v>1038829453.5628462</v>
      </c>
      <c r="M255">
        <f t="shared" ref="M255" si="1189">SQRT((SUM(L255:L258)-(SUM(K255:K258)^2)/4)/3)</f>
        <v>5299.7650349715032</v>
      </c>
      <c r="N255">
        <f t="shared" ref="N255" si="1190">K255/M255</f>
        <v>-6.0815672239977658</v>
      </c>
      <c r="P255">
        <f t="shared" ref="P255" si="1191">K255-$O$7*M255</f>
        <v>-120.08890993881869</v>
      </c>
      <c r="Q255">
        <f t="shared" si="1063"/>
        <v>14421.346290293706</v>
      </c>
      <c r="R255">
        <f t="shared" ref="R255" si="1192">SUMPRODUCT(L255:L258,P255:P258)/SUM(Q255:Q258)</f>
        <v>54891.69256495122</v>
      </c>
    </row>
    <row r="256" spans="1:18" x14ac:dyDescent="0.2">
      <c r="A256" s="4">
        <v>2</v>
      </c>
      <c r="B256" s="4">
        <v>29255</v>
      </c>
      <c r="C256">
        <f t="shared" si="1053"/>
        <v>49792.125</v>
      </c>
      <c r="D256">
        <f t="shared" si="1054"/>
        <v>-20537.125</v>
      </c>
      <c r="E256">
        <f t="shared" si="1055"/>
        <v>421773503.265625</v>
      </c>
      <c r="G256">
        <f t="shared" ref="G256" si="1193">D256/F255</f>
        <v>-7.5654475807000754</v>
      </c>
      <c r="I256">
        <f t="shared" ref="I256" si="1194">B256-$H$8*F255</f>
        <v>53915.681560884201</v>
      </c>
      <c r="J256">
        <f t="shared" si="1058"/>
        <v>51378.988044309939</v>
      </c>
      <c r="K256">
        <f t="shared" si="1059"/>
        <v>-22123.988044309939</v>
      </c>
      <c r="L256">
        <f t="shared" si="1060"/>
        <v>489470846.98476911</v>
      </c>
      <c r="N256">
        <f t="shared" ref="N256" si="1195">K256/M255</f>
        <v>-4.1745224360552999</v>
      </c>
      <c r="P256">
        <f t="shared" ref="P256" si="1196">K256-$O$8*M255</f>
        <v>8201.801089637971</v>
      </c>
      <c r="Q256">
        <f t="shared" si="1063"/>
        <v>67269541.113986611</v>
      </c>
    </row>
    <row r="257" spans="1:18" x14ac:dyDescent="0.2">
      <c r="A257" s="4">
        <v>3</v>
      </c>
      <c r="B257" s="4">
        <v>31486</v>
      </c>
      <c r="C257">
        <f t="shared" si="1053"/>
        <v>46599.625</v>
      </c>
      <c r="D257">
        <f t="shared" si="1054"/>
        <v>-15113.625</v>
      </c>
      <c r="E257">
        <f t="shared" si="1055"/>
        <v>228421660.640625</v>
      </c>
      <c r="G257">
        <f t="shared" ref="G257" si="1197">D257/F255</f>
        <v>-5.567543543307945</v>
      </c>
      <c r="I257">
        <f t="shared" ref="I257" si="1198">B257-$H$9*F255</f>
        <v>55128.870675472062</v>
      </c>
      <c r="J257">
        <f t="shared" si="1058"/>
        <v>56575.112357160062</v>
      </c>
      <c r="K257">
        <f t="shared" si="1059"/>
        <v>-25089.112357160062</v>
      </c>
      <c r="L257">
        <f t="shared" si="1060"/>
        <v>629463558.87020171</v>
      </c>
      <c r="N257">
        <f t="shared" ref="N257" si="1199">K257/M255</f>
        <v>-4.7340046571130614</v>
      </c>
      <c r="P257">
        <f t="shared" ref="P257" si="1200">K257-$O$9*M255</f>
        <v>5445.9379225093908</v>
      </c>
      <c r="Q257">
        <f t="shared" si="1063"/>
        <v>29658239.855825897</v>
      </c>
    </row>
    <row r="258" spans="1:18" x14ac:dyDescent="0.2">
      <c r="A258" s="4">
        <v>4</v>
      </c>
      <c r="B258" s="4">
        <v>32947</v>
      </c>
      <c r="C258">
        <f t="shared" si="1053"/>
        <v>47794.125</v>
      </c>
      <c r="D258">
        <f t="shared" si="1054"/>
        <v>-14847.125</v>
      </c>
      <c r="E258">
        <f t="shared" si="1055"/>
        <v>220437120.765625</v>
      </c>
      <c r="G258">
        <f t="shared" ref="G258" si="1201">D258/F255</f>
        <v>-5.4693705137209614</v>
      </c>
      <c r="I258">
        <f t="shared" ref="I258" si="1202">B258-$H$10*F255</f>
        <v>57186.112066905873</v>
      </c>
      <c r="J258">
        <f t="shared" si="1058"/>
        <v>53074.268427701492</v>
      </c>
      <c r="K258">
        <f t="shared" si="1059"/>
        <v>-20127.268427701492</v>
      </c>
      <c r="L258">
        <f t="shared" si="1060"/>
        <v>405106934.3607493</v>
      </c>
      <c r="N258">
        <f t="shared" ref="N258" si="1203">K258/M255</f>
        <v>-3.7977661830077185</v>
      </c>
      <c r="P258">
        <f t="shared" ref="P258" si="1204">K258-$O$10*M255</f>
        <v>10760.271481892465</v>
      </c>
      <c r="Q258">
        <f t="shared" si="1063"/>
        <v>115783442.36402826</v>
      </c>
    </row>
    <row r="259" spans="1:18" x14ac:dyDescent="0.2">
      <c r="A259" s="4">
        <v>5</v>
      </c>
      <c r="B259" s="4">
        <v>32272</v>
      </c>
      <c r="C259">
        <f t="shared" si="1053"/>
        <v>48736.625</v>
      </c>
      <c r="D259">
        <f t="shared" si="1054"/>
        <v>-16464.625</v>
      </c>
      <c r="E259">
        <f t="shared" si="1055"/>
        <v>271083876.390625</v>
      </c>
      <c r="F259">
        <f t="shared" ref="F259" si="1205">SQRT((SUM(E259:E262)-(SUM(D259:D262)^2)/4)/3)</f>
        <v>1280.6578280931444</v>
      </c>
      <c r="G259">
        <f t="shared" ref="G259" si="1206">D259/F259</f>
        <v>-12.856381024520235</v>
      </c>
      <c r="I259">
        <f t="shared" ref="I259" si="1207">B259-$H$7*F259</f>
        <v>43476.36802111211</v>
      </c>
      <c r="J259">
        <f t="shared" si="1058"/>
        <v>47807.413976825745</v>
      </c>
      <c r="K259">
        <f t="shared" si="1059"/>
        <v>-15535.413976825745</v>
      </c>
      <c r="L259">
        <f t="shared" si="1060"/>
        <v>241349087.4313527</v>
      </c>
      <c r="M259">
        <f t="shared" ref="M259" si="1208">SQRT((SUM(L259:L262)-(SUM(K259:K262)^2)/4)/3)</f>
        <v>5297.8686826035555</v>
      </c>
      <c r="N259">
        <f t="shared" ref="N259" si="1209">K259/M259</f>
        <v>-2.9323894017680909</v>
      </c>
      <c r="P259">
        <f t="shared" ref="P259" si="1210">K259-$O$7*M259</f>
        <v>16563.884620398647</v>
      </c>
      <c r="Q259">
        <f t="shared" si="1063"/>
        <v>274362273.71787882</v>
      </c>
      <c r="R259">
        <f t="shared" ref="R259" si="1211">SUMPRODUCT(L259:L262,P259:P262)/SUM(Q259:Q262)</f>
        <v>9118.7336034821019</v>
      </c>
    </row>
    <row r="260" spans="1:18" x14ac:dyDescent="0.2">
      <c r="A260" s="4">
        <v>6</v>
      </c>
      <c r="B260" s="4">
        <v>33726</v>
      </c>
      <c r="C260">
        <f t="shared" si="1053"/>
        <v>48519.5</v>
      </c>
      <c r="D260">
        <f t="shared" si="1054"/>
        <v>-14793.5</v>
      </c>
      <c r="E260">
        <f t="shared" si="1055"/>
        <v>218847642.25</v>
      </c>
      <c r="G260">
        <f t="shared" ref="G260" si="1212">D260/F259</f>
        <v>-11.551485241008532</v>
      </c>
      <c r="I260">
        <f t="shared" ref="I260" si="1213">B260-$H$8*F259</f>
        <v>45360.109948068275</v>
      </c>
      <c r="J260">
        <f t="shared" si="1058"/>
        <v>43391.787002080746</v>
      </c>
      <c r="K260">
        <f t="shared" si="1059"/>
        <v>-9665.7870020807459</v>
      </c>
      <c r="L260">
        <f t="shared" si="1060"/>
        <v>93427438.369593099</v>
      </c>
      <c r="N260">
        <f t="shared" ref="N260" si="1214">K260/M259</f>
        <v>-1.8244670793407896</v>
      </c>
      <c r="P260">
        <f t="shared" ref="P260" si="1215">K260-$O$8*M259</f>
        <v>20649.151012684604</v>
      </c>
      <c r="Q260">
        <f t="shared" si="1063"/>
        <v>426387437.54465359</v>
      </c>
    </row>
    <row r="261" spans="1:18" x14ac:dyDescent="0.2">
      <c r="A261" s="4">
        <v>7</v>
      </c>
      <c r="B261" s="4">
        <v>32515</v>
      </c>
      <c r="C261">
        <f t="shared" si="1053"/>
        <v>48326.375</v>
      </c>
      <c r="D261">
        <f t="shared" si="1054"/>
        <v>-15811.375</v>
      </c>
      <c r="E261">
        <f t="shared" si="1055"/>
        <v>249999579.390625</v>
      </c>
      <c r="G261">
        <f t="shared" ref="G261" si="1216">D261/F259</f>
        <v>-12.346291611353045</v>
      </c>
      <c r="I261">
        <f t="shared" ref="I261" si="1217">B261-$H$9*F259</f>
        <v>43668.93977442605</v>
      </c>
      <c r="J261">
        <f t="shared" si="1058"/>
        <v>41079.745713412587</v>
      </c>
      <c r="K261">
        <f t="shared" si="1059"/>
        <v>-8564.7457134125871</v>
      </c>
      <c r="L261">
        <f t="shared" si="1060"/>
        <v>73354869.135419279</v>
      </c>
      <c r="N261">
        <f t="shared" ref="N261" si="1218">K261/M259</f>
        <v>-1.6166398652983553</v>
      </c>
      <c r="P261">
        <f t="shared" ref="P261" si="1219">K261-$O$9*M259</f>
        <v>21959.378569628498</v>
      </c>
      <c r="Q261">
        <f t="shared" si="1063"/>
        <v>482214307.16425931</v>
      </c>
    </row>
    <row r="262" spans="1:18" x14ac:dyDescent="0.2">
      <c r="A262" s="4">
        <v>8</v>
      </c>
      <c r="B262" s="4">
        <v>30763</v>
      </c>
      <c r="C262">
        <f t="shared" si="1053"/>
        <v>48613.625</v>
      </c>
      <c r="D262">
        <f t="shared" si="1054"/>
        <v>-17850.625</v>
      </c>
      <c r="E262">
        <f t="shared" si="1055"/>
        <v>318644812.890625</v>
      </c>
      <c r="G262">
        <f t="shared" ref="G262" si="1220">D262/F259</f>
        <v>-13.938637322491495</v>
      </c>
      <c r="I262">
        <f t="shared" ref="I262" si="1221">B262-$H$10*F259</f>
        <v>42198.227130025043</v>
      </c>
      <c r="J262">
        <f t="shared" si="1058"/>
        <v>50668.342781081956</v>
      </c>
      <c r="K262">
        <f t="shared" si="1059"/>
        <v>-19905.342781081956</v>
      </c>
      <c r="L262">
        <f t="shared" si="1060"/>
        <v>396222671.23237151</v>
      </c>
      <c r="N262">
        <f t="shared" ref="N262" si="1222">K262/M259</f>
        <v>-3.7572359704657274</v>
      </c>
      <c r="P262">
        <f t="shared" ref="P262" si="1223">K262-$O$10*M259</f>
        <v>10971.145004679882</v>
      </c>
      <c r="Q262">
        <f t="shared" si="1063"/>
        <v>120366022.71371232</v>
      </c>
    </row>
    <row r="263" spans="1:18" x14ac:dyDescent="0.2">
      <c r="A263" s="4">
        <v>9</v>
      </c>
      <c r="B263" s="4">
        <v>31929</v>
      </c>
      <c r="C263">
        <f t="shared" si="1053"/>
        <v>48180.625</v>
      </c>
      <c r="D263">
        <f t="shared" si="1054"/>
        <v>-16251.625</v>
      </c>
      <c r="E263">
        <f t="shared" si="1055"/>
        <v>264115315.140625</v>
      </c>
      <c r="F263">
        <f t="shared" ref="F263" si="1224">SQRT((SUM(E263:E266)-(SUM(D263:D266)^2)/4)/3)</f>
        <v>4917.3640137526936</v>
      </c>
      <c r="G263">
        <f t="shared" ref="G263" si="1225">D263/F263</f>
        <v>-3.3049465027498641</v>
      </c>
      <c r="I263">
        <f t="shared" ref="I263" si="1226">B263-$H$7*F263</f>
        <v>74950.60568986187</v>
      </c>
      <c r="J263">
        <f t="shared" si="1058"/>
        <v>67106.816997927293</v>
      </c>
      <c r="K263">
        <f t="shared" si="1059"/>
        <v>-35177.816997927293</v>
      </c>
      <c r="L263">
        <f t="shared" si="1060"/>
        <v>1237478808.7396624</v>
      </c>
      <c r="M263">
        <f t="shared" ref="M263" si="1227">SQRT((SUM(L263:L266)-(SUM(K263:K266)^2)/4)/3)</f>
        <v>8057.2147159375136</v>
      </c>
      <c r="N263">
        <f t="shared" ref="N263" si="1228">K263/M263</f>
        <v>-4.3660021779417244</v>
      </c>
      <c r="P263">
        <f t="shared" ref="P263" si="1229">K263-$O$7*M263</f>
        <v>13640.105174830031</v>
      </c>
      <c r="Q263">
        <f t="shared" si="1063"/>
        <v>186052469.18042499</v>
      </c>
      <c r="R263">
        <f t="shared" ref="R263" si="1230">SUMPRODUCT(L263:L266,P263:P266)/SUM(Q263:Q266)</f>
        <v>65903.634049835033</v>
      </c>
    </row>
    <row r="264" spans="1:18" x14ac:dyDescent="0.2">
      <c r="A264" s="4">
        <v>10</v>
      </c>
      <c r="B264" s="4">
        <v>32439</v>
      </c>
      <c r="C264">
        <f t="shared" si="1053"/>
        <v>51565.625</v>
      </c>
      <c r="D264">
        <f t="shared" si="1054"/>
        <v>-19126.625</v>
      </c>
      <c r="E264">
        <f t="shared" si="1055"/>
        <v>365827783.890625</v>
      </c>
      <c r="G264">
        <f t="shared" ref="G264" si="1231">D264/F263</f>
        <v>-3.8896093407987276</v>
      </c>
      <c r="I264">
        <f t="shared" ref="I264" si="1232">B264-$H$8*F263</f>
        <v>77110.693199935864</v>
      </c>
      <c r="J264">
        <f t="shared" si="1058"/>
        <v>78001.427394930564</v>
      </c>
      <c r="K264">
        <f t="shared" si="1059"/>
        <v>-45562.427394930564</v>
      </c>
      <c r="L264">
        <f t="shared" si="1060"/>
        <v>2075934790.1183193</v>
      </c>
      <c r="N264">
        <f t="shared" ref="N264" si="1233">K264/M263</f>
        <v>-5.6548607678043066</v>
      </c>
      <c r="P264">
        <f t="shared" ref="P264" si="1234">K264-$O$8*M263</f>
        <v>541.76644576427498</v>
      </c>
      <c r="Q264">
        <f t="shared" si="1063"/>
        <v>293510.88175605511</v>
      </c>
    </row>
    <row r="265" spans="1:18" x14ac:dyDescent="0.2">
      <c r="A265" s="4">
        <v>11</v>
      </c>
      <c r="B265" s="4">
        <v>32546</v>
      </c>
      <c r="C265">
        <f t="shared" si="1053"/>
        <v>50352</v>
      </c>
      <c r="D265">
        <f t="shared" si="1054"/>
        <v>-17806</v>
      </c>
      <c r="E265">
        <f t="shared" si="1055"/>
        <v>317053636</v>
      </c>
      <c r="G265">
        <f t="shared" ref="G265" si="1235">D265/F263</f>
        <v>-3.6210457371471518</v>
      </c>
      <c r="I265">
        <f t="shared" ref="I265" si="1236">B265-$H$9*F263</f>
        <v>75373.975478816414</v>
      </c>
      <c r="J265">
        <f t="shared" si="1058"/>
        <v>81620.474898074826</v>
      </c>
      <c r="K265">
        <f t="shared" si="1059"/>
        <v>-49074.474898074826</v>
      </c>
      <c r="L265">
        <f t="shared" si="1060"/>
        <v>2408304086.5217762</v>
      </c>
      <c r="N265">
        <f t="shared" ref="N265" si="1237">K265/M263</f>
        <v>-6.0907493008723508</v>
      </c>
      <c r="P265">
        <f t="shared" ref="P265" si="1238">K265-$O$9*M263</f>
        <v>-2652.1420509040836</v>
      </c>
      <c r="Q265">
        <f t="shared" si="1063"/>
        <v>7033857.4581737183</v>
      </c>
    </row>
    <row r="266" spans="1:18" x14ac:dyDescent="0.2">
      <c r="A266" s="4">
        <v>12</v>
      </c>
      <c r="B266" s="4">
        <v>42136</v>
      </c>
      <c r="C266">
        <f t="shared" si="1053"/>
        <v>50314.25</v>
      </c>
      <c r="D266">
        <f t="shared" si="1054"/>
        <v>-8178.25</v>
      </c>
      <c r="E266">
        <f t="shared" si="1055"/>
        <v>66883773.0625</v>
      </c>
      <c r="G266">
        <f t="shared" ref="G266" si="1239">D266/F263</f>
        <v>-1.6631369931384754</v>
      </c>
      <c r="I266">
        <f t="shared" ref="I266" si="1240">B266-$H$10*F263</f>
        <v>86044.039403468079</v>
      </c>
      <c r="J266">
        <f t="shared" si="1058"/>
        <v>74433.327099028858</v>
      </c>
      <c r="K266">
        <f t="shared" si="1059"/>
        <v>-32297.327099028858</v>
      </c>
      <c r="L266">
        <f t="shared" si="1060"/>
        <v>1043117337.7416638</v>
      </c>
      <c r="N266">
        <f t="shared" ref="N266" si="1241">K266/M263</f>
        <v>-4.0084977548312537</v>
      </c>
      <c r="P266">
        <f t="shared" ref="P266" si="1242">K266-$O$10*M263</f>
        <v>14660.894530890218</v>
      </c>
      <c r="Q266">
        <f t="shared" si="1063"/>
        <v>214941828.44588673</v>
      </c>
    </row>
    <row r="267" spans="1:18" x14ac:dyDescent="0.2">
      <c r="A267" s="4" t="s">
        <v>12</v>
      </c>
      <c r="B267" s="4">
        <v>30929</v>
      </c>
      <c r="C267">
        <f t="shared" si="1053"/>
        <v>50543</v>
      </c>
      <c r="D267">
        <f t="shared" si="1054"/>
        <v>-19614</v>
      </c>
      <c r="E267">
        <f t="shared" si="1055"/>
        <v>384708996</v>
      </c>
      <c r="F267">
        <f t="shared" ref="F267" si="1243">SQRT((SUM(E267:E270)-(SUM(D267:D270)^2)/4)/3)</f>
        <v>2471.1226847157282</v>
      </c>
      <c r="G267">
        <f t="shared" ref="G267" si="1244">D267/F267</f>
        <v>-7.9372829691199023</v>
      </c>
      <c r="I267">
        <f t="shared" ref="I267" si="1245">B267-$H$7*F267</f>
        <v>52548.645292840753</v>
      </c>
      <c r="J267">
        <f t="shared" si="1058"/>
        <v>62357.910275914597</v>
      </c>
      <c r="K267">
        <f t="shared" si="1059"/>
        <v>-31428.910275914597</v>
      </c>
      <c r="L267">
        <f t="shared" si="1060"/>
        <v>987776401.13149011</v>
      </c>
      <c r="M267">
        <f t="shared" ref="M267" si="1246">SQRT((SUM(L267:L270)-(SUM(K267:K270)^2)/4)/3)</f>
        <v>5974.8182314666456</v>
      </c>
      <c r="N267">
        <f t="shared" ref="N267" si="1247">K267/M267</f>
        <v>-5.2602286895344941</v>
      </c>
      <c r="P267">
        <f t="shared" ref="P267" si="1248">K267-$O$7*M267</f>
        <v>4771.9633142056191</v>
      </c>
      <c r="Q267">
        <f t="shared" si="1063"/>
        <v>22771633.872124277</v>
      </c>
      <c r="R267">
        <f t="shared" ref="R267" si="1249">SUMPRODUCT(L267:L270,P267:P270)/SUM(Q267:Q270)</f>
        <v>33759.348360019612</v>
      </c>
    </row>
    <row r="268" spans="1:18" x14ac:dyDescent="0.2">
      <c r="A268" s="4">
        <v>2</v>
      </c>
      <c r="B268" s="4">
        <v>31325</v>
      </c>
      <c r="C268">
        <f t="shared" si="1053"/>
        <v>52416.375</v>
      </c>
      <c r="D268">
        <f t="shared" si="1054"/>
        <v>-21091.375</v>
      </c>
      <c r="E268">
        <f t="shared" si="1055"/>
        <v>444846099.390625</v>
      </c>
      <c r="G268">
        <f t="shared" ref="G268" si="1250">D268/F267</f>
        <v>-8.5351387571541402</v>
      </c>
      <c r="I268">
        <f t="shared" ref="I268" si="1251">B268-$H$8*F267</f>
        <v>53773.863684341952</v>
      </c>
      <c r="J268">
        <f t="shared" si="1058"/>
        <v>50492.945067079309</v>
      </c>
      <c r="K268">
        <f t="shared" si="1059"/>
        <v>-19167.945067079309</v>
      </c>
      <c r="L268">
        <f t="shared" si="1060"/>
        <v>367410118.09456998</v>
      </c>
      <c r="N268">
        <f t="shared" ref="N268" si="1252">K268/M267</f>
        <v>-3.2081218749267508</v>
      </c>
      <c r="P268">
        <f t="shared" ref="P268" si="1253">K268-$O$8*M267</f>
        <v>15020.566424562574</v>
      </c>
      <c r="Q268">
        <f t="shared" si="1063"/>
        <v>225617415.7146965</v>
      </c>
    </row>
    <row r="269" spans="1:18" x14ac:dyDescent="0.2">
      <c r="A269" s="4">
        <v>3</v>
      </c>
      <c r="B269" s="4">
        <v>32642</v>
      </c>
      <c r="C269">
        <f t="shared" si="1053"/>
        <v>49076.875</v>
      </c>
      <c r="D269">
        <f t="shared" si="1054"/>
        <v>-16434.875</v>
      </c>
      <c r="E269">
        <f t="shared" si="1055"/>
        <v>270105116.265625</v>
      </c>
      <c r="G269">
        <f t="shared" ref="G269" si="1254">D269/F267</f>
        <v>-6.6507725827018689</v>
      </c>
      <c r="I269">
        <f t="shared" ref="I269" si="1255">B269-$H$9*F267</f>
        <v>54164.340312850953</v>
      </c>
      <c r="J269">
        <f t="shared" si="1058"/>
        <v>55758.910283524194</v>
      </c>
      <c r="K269">
        <f t="shared" si="1059"/>
        <v>-23116.910283524194</v>
      </c>
      <c r="L269">
        <f t="shared" si="1060"/>
        <v>534391541.05650663</v>
      </c>
      <c r="N269">
        <f t="shared" ref="N269" si="1256">K269/M267</f>
        <v>-3.8690566621387674</v>
      </c>
      <c r="P269">
        <f t="shared" ref="P269" si="1257">K269-$O$9*M267</f>
        <v>11307.516819535238</v>
      </c>
      <c r="Q269">
        <f t="shared" si="1063"/>
        <v>127859936.6240723</v>
      </c>
    </row>
    <row r="270" spans="1:18" x14ac:dyDescent="0.2">
      <c r="A270" s="4">
        <v>4</v>
      </c>
      <c r="B270" s="4">
        <v>34377</v>
      </c>
      <c r="C270">
        <f t="shared" si="1053"/>
        <v>50369.75</v>
      </c>
      <c r="D270">
        <f t="shared" si="1054"/>
        <v>-15992.75</v>
      </c>
      <c r="E270">
        <f t="shared" si="1055"/>
        <v>255768052.5625</v>
      </c>
      <c r="G270">
        <f t="shared" ref="G270" si="1258">D270/F267</f>
        <v>-6.4718559296620946</v>
      </c>
      <c r="I270">
        <f t="shared" ref="I270" si="1259">B270-$H$10*F267</f>
        <v>56442.104781311165</v>
      </c>
      <c r="J270">
        <f t="shared" si="1058"/>
        <v>52756.104690817483</v>
      </c>
      <c r="K270">
        <f t="shared" si="1059"/>
        <v>-18379.104690817483</v>
      </c>
      <c r="L270">
        <f t="shared" si="1060"/>
        <v>337791489.23602921</v>
      </c>
      <c r="N270">
        <f t="shared" ref="N270" si="1260">K270/M267</f>
        <v>-3.0760943645152437</v>
      </c>
      <c r="P270">
        <f t="shared" ref="P270" si="1261">K270-$O$10*M267</f>
        <v>16442.710117805989</v>
      </c>
      <c r="Q270">
        <f t="shared" si="1063"/>
        <v>270362716.01819944</v>
      </c>
    </row>
    <row r="271" spans="1:18" x14ac:dyDescent="0.2">
      <c r="A271" s="4">
        <v>5</v>
      </c>
      <c r="B271" s="4">
        <v>34380</v>
      </c>
      <c r="C271">
        <f t="shared" si="1053"/>
        <v>50991.625</v>
      </c>
      <c r="D271">
        <f t="shared" si="1054"/>
        <v>-16611.625</v>
      </c>
      <c r="E271">
        <f t="shared" si="1055"/>
        <v>275946085.140625</v>
      </c>
      <c r="F271">
        <f t="shared" ref="F271" si="1262">SQRT((SUM(E271:E274)-(SUM(D271:D274)^2)/4)/3)</f>
        <v>1182.5316564428977</v>
      </c>
      <c r="G271">
        <f t="shared" ref="G271" si="1263">D271/F271</f>
        <v>-14.047509772354365</v>
      </c>
      <c r="I271">
        <f t="shared" ref="I271" si="1264">B271-$H$7*F271</f>
        <v>44725.870368144795</v>
      </c>
      <c r="J271">
        <f t="shared" si="1058"/>
        <v>48462.952329390784</v>
      </c>
      <c r="K271">
        <f t="shared" si="1059"/>
        <v>-14082.952329390784</v>
      </c>
      <c r="L271">
        <f t="shared" si="1060"/>
        <v>198329546.31189331</v>
      </c>
      <c r="M271">
        <f t="shared" ref="M271" si="1265">SQRT((SUM(L271:L274)-(SUM(K271:K274)^2)/4)/3)</f>
        <v>5131.5134093275101</v>
      </c>
      <c r="N271">
        <f t="shared" ref="N271" si="1266">K271/M271</f>
        <v>-2.7444052477369185</v>
      </c>
      <c r="P271">
        <f t="shared" ref="P271" si="1267">K271-$O$7*M271</f>
        <v>17008.414982627339</v>
      </c>
      <c r="Q271">
        <f t="shared" si="1063"/>
        <v>289286180.22126216</v>
      </c>
      <c r="R271">
        <f t="shared" ref="R271" si="1268">SUMPRODUCT(L271:L274,P271:P274)/SUM(Q271:Q274)</f>
        <v>7902.9548125051479</v>
      </c>
    </row>
    <row r="272" spans="1:18" x14ac:dyDescent="0.2">
      <c r="A272" s="4">
        <v>6</v>
      </c>
      <c r="B272" s="4">
        <v>35395</v>
      </c>
      <c r="C272">
        <f t="shared" si="1053"/>
        <v>50876.375</v>
      </c>
      <c r="D272">
        <f t="shared" si="1054"/>
        <v>-15481.375</v>
      </c>
      <c r="E272">
        <f t="shared" si="1055"/>
        <v>239672971.890625</v>
      </c>
      <c r="G272">
        <f t="shared" ref="G272" si="1269">D272/F271</f>
        <v>-13.091721406062476</v>
      </c>
      <c r="I272">
        <f t="shared" ref="I272" si="1270">B272-$H$8*F271</f>
        <v>46137.684740866898</v>
      </c>
      <c r="J272">
        <f t="shared" si="1058"/>
        <v>44397.809168986627</v>
      </c>
      <c r="K272">
        <f t="shared" si="1059"/>
        <v>-9002.8091689866269</v>
      </c>
      <c r="L272">
        <f t="shared" si="1060"/>
        <v>81050572.933189675</v>
      </c>
      <c r="N272">
        <f t="shared" ref="N272" si="1271">K272/M271</f>
        <v>-1.7544159881999517</v>
      </c>
      <c r="P272">
        <f t="shared" ref="P272" si="1272">K272-$O$8*M271</f>
        <v>20360.227222706719</v>
      </c>
      <c r="Q272">
        <f t="shared" si="1063"/>
        <v>414538852.56024772</v>
      </c>
    </row>
    <row r="273" spans="1:18" x14ac:dyDescent="0.2">
      <c r="A273" s="4">
        <v>7</v>
      </c>
      <c r="B273" s="4">
        <v>33901</v>
      </c>
      <c r="C273">
        <f t="shared" si="1053"/>
        <v>50602.125</v>
      </c>
      <c r="D273">
        <f t="shared" si="1054"/>
        <v>-16701.125</v>
      </c>
      <c r="E273">
        <f t="shared" si="1055"/>
        <v>278927576.265625</v>
      </c>
      <c r="G273">
        <f t="shared" ref="G273" si="1273">D273/F271</f>
        <v>-14.123194849800173</v>
      </c>
      <c r="I273">
        <f t="shared" ref="I273" si="1274">B273-$H$9*F271</f>
        <v>44200.30601912272</v>
      </c>
      <c r="J273">
        <f t="shared" si="1058"/>
        <v>41653.455289140024</v>
      </c>
      <c r="K273">
        <f t="shared" si="1059"/>
        <v>-7752.4552891400235</v>
      </c>
      <c r="L273">
        <f t="shared" si="1060"/>
        <v>60100563.010115124</v>
      </c>
      <c r="N273">
        <f t="shared" ref="N273" si="1275">K273/M271</f>
        <v>-1.5107541714786223</v>
      </c>
      <c r="P273">
        <f t="shared" ref="P273" si="1276">K273-$O$9*M271</f>
        <v>21813.198835270807</v>
      </c>
      <c r="Q273">
        <f t="shared" si="1063"/>
        <v>475815643.42705965</v>
      </c>
    </row>
    <row r="274" spans="1:18" x14ac:dyDescent="0.2">
      <c r="A274" s="4">
        <v>8</v>
      </c>
      <c r="B274" s="4">
        <v>32176</v>
      </c>
      <c r="C274">
        <f t="shared" si="1053"/>
        <v>50529</v>
      </c>
      <c r="D274">
        <f t="shared" si="1054"/>
        <v>-18353</v>
      </c>
      <c r="E274">
        <f t="shared" si="1055"/>
        <v>336832609</v>
      </c>
      <c r="G274">
        <f t="shared" ref="G274" si="1277">D274/F271</f>
        <v>-15.520091914669376</v>
      </c>
      <c r="I274">
        <f t="shared" ref="I274" si="1278">B274-$H$10*F271</f>
        <v>42735.04066116071</v>
      </c>
      <c r="J274">
        <f t="shared" si="1058"/>
        <v>51136.046552698914</v>
      </c>
      <c r="K274">
        <f t="shared" si="1059"/>
        <v>-18960.046552698914</v>
      </c>
      <c r="L274">
        <f t="shared" si="1060"/>
        <v>359483365.28050995</v>
      </c>
      <c r="N274">
        <f t="shared" ref="N274" si="1279">K274/M271</f>
        <v>-3.6948254910988623</v>
      </c>
      <c r="P274">
        <f t="shared" ref="P274" si="1280">K274-$O$10*M271</f>
        <v>10946.906714347624</v>
      </c>
      <c r="Q274">
        <f t="shared" si="1063"/>
        <v>119834766.6126291</v>
      </c>
    </row>
    <row r="275" spans="1:18" x14ac:dyDescent="0.2">
      <c r="A275" s="4">
        <v>9</v>
      </c>
      <c r="B275" s="4">
        <v>32911</v>
      </c>
      <c r="C275">
        <f t="shared" si="1053"/>
        <v>49829</v>
      </c>
      <c r="D275">
        <f t="shared" si="1054"/>
        <v>-16918</v>
      </c>
      <c r="E275">
        <f t="shared" si="1055"/>
        <v>286218724</v>
      </c>
      <c r="F275">
        <f t="shared" ref="F275" si="1281">SQRT((SUM(E275:E278)-(SUM(D275:D278)^2)/4)/3)</f>
        <v>4842.3659187845615</v>
      </c>
      <c r="G275">
        <f t="shared" ref="G275" si="1282">D275/F275</f>
        <v>-3.4937467105431872</v>
      </c>
      <c r="I275">
        <f t="shared" ref="I275" si="1283">B275-$H$7*F275</f>
        <v>75276.453641694214</v>
      </c>
      <c r="J275">
        <f t="shared" si="1058"/>
        <v>67472.06989546874</v>
      </c>
      <c r="K275">
        <f t="shared" si="1059"/>
        <v>-34561.06989546874</v>
      </c>
      <c r="L275">
        <f t="shared" si="1060"/>
        <v>1194467552.3194757</v>
      </c>
      <c r="M275">
        <f t="shared" ref="M275" si="1284">SQRT((SUM(L275:L278)-(SUM(K275:K278)^2)/4)/3)</f>
        <v>8388.2603345310145</v>
      </c>
      <c r="N275">
        <f t="shared" ref="N275" si="1285">K275/M275</f>
        <v>-4.1201713486639227</v>
      </c>
      <c r="P275">
        <f t="shared" ref="P275" si="1286">K275-$O$7*M275</f>
        <v>16262.62720248237</v>
      </c>
      <c r="Q275">
        <f t="shared" si="1063"/>
        <v>264473043.52691957</v>
      </c>
      <c r="R275">
        <f t="shared" ref="R275" si="1287">SUMPRODUCT(L275:L278,P275:P278)/SUM(Q275:Q278)</f>
        <v>70385.426873691962</v>
      </c>
    </row>
    <row r="276" spans="1:18" x14ac:dyDescent="0.2">
      <c r="A276" s="4">
        <v>10</v>
      </c>
      <c r="B276" s="4">
        <v>33357</v>
      </c>
      <c r="C276">
        <f t="shared" si="1053"/>
        <v>53247.75</v>
      </c>
      <c r="D276">
        <f t="shared" si="1054"/>
        <v>-19890.75</v>
      </c>
      <c r="E276">
        <f t="shared" si="1055"/>
        <v>395641935.5625</v>
      </c>
      <c r="G276">
        <f t="shared" ref="G276" si="1288">D276/F275</f>
        <v>-4.1076511634198427</v>
      </c>
      <c r="I276">
        <f t="shared" ref="I276" si="1289">B276-$H$8*F275</f>
        <v>77347.374534157585</v>
      </c>
      <c r="J276">
        <f t="shared" si="1058"/>
        <v>78181.140142133198</v>
      </c>
      <c r="K276">
        <f t="shared" si="1059"/>
        <v>-44824.140142133198</v>
      </c>
      <c r="L276">
        <f t="shared" si="1060"/>
        <v>2009203539.4815967</v>
      </c>
      <c r="N276">
        <f t="shared" ref="N276" si="1290">K276/M275</f>
        <v>-5.343675369445875</v>
      </c>
      <c r="P276">
        <f t="shared" ref="P276" si="1291">K276-$O$8*M275</f>
        <v>3174.3300592942687</v>
      </c>
      <c r="Q276">
        <f t="shared" si="1063"/>
        <v>10076371.325339155</v>
      </c>
    </row>
    <row r="277" spans="1:18" x14ac:dyDescent="0.2">
      <c r="A277" s="4">
        <v>11</v>
      </c>
      <c r="B277" s="4">
        <v>33347</v>
      </c>
      <c r="C277">
        <f t="shared" si="1053"/>
        <v>52117.125</v>
      </c>
      <c r="D277">
        <f t="shared" si="1054"/>
        <v>-18770.125</v>
      </c>
      <c r="E277">
        <f t="shared" si="1055"/>
        <v>352317592.515625</v>
      </c>
      <c r="G277">
        <f t="shared" ref="G277" si="1292">D277/F275</f>
        <v>-3.8762301971411777</v>
      </c>
      <c r="I277">
        <f t="shared" ref="I277" si="1293">B277-$H$9*F275</f>
        <v>75521.776617949115</v>
      </c>
      <c r="J277">
        <f t="shared" si="1058"/>
        <v>82072.685281123006</v>
      </c>
      <c r="K277">
        <f t="shared" si="1059"/>
        <v>-48725.685281123006</v>
      </c>
      <c r="L277">
        <f t="shared" si="1060"/>
        <v>2374192406.115047</v>
      </c>
      <c r="N277">
        <f t="shared" ref="N277" si="1294">K277/M275</f>
        <v>-5.8087950704795626</v>
      </c>
      <c r="P277">
        <f t="shared" ref="P277" si="1295">K277-$O$9*M275</f>
        <v>-396.00474175949057</v>
      </c>
      <c r="Q277">
        <f t="shared" si="1063"/>
        <v>156819.75549600081</v>
      </c>
    </row>
    <row r="278" spans="1:18" x14ac:dyDescent="0.2">
      <c r="A278" s="4">
        <v>12</v>
      </c>
      <c r="B278" s="4">
        <v>43408</v>
      </c>
      <c r="C278">
        <f t="shared" si="1053"/>
        <v>52565</v>
      </c>
      <c r="D278">
        <f t="shared" si="1054"/>
        <v>-9157</v>
      </c>
      <c r="E278">
        <f t="shared" si="1055"/>
        <v>83850649</v>
      </c>
      <c r="G278">
        <f t="shared" ref="G278" si="1296">D278/F275</f>
        <v>-1.8910177697389743</v>
      </c>
      <c r="I278">
        <f t="shared" ref="I278" si="1297">B278-$H$10*F275</f>
        <v>86646.367746084987</v>
      </c>
      <c r="J278">
        <f t="shared" si="1058"/>
        <v>74334.493682980916</v>
      </c>
      <c r="K278">
        <f t="shared" si="1059"/>
        <v>-30926.493682980916</v>
      </c>
      <c r="L278">
        <f t="shared" si="1060"/>
        <v>956448011.52345848</v>
      </c>
      <c r="N278">
        <f t="shared" ref="N278" si="1298">K278/M275</f>
        <v>-3.6868781427382831</v>
      </c>
      <c r="P278">
        <f t="shared" ref="P278" si="1299">K278-$O$10*M275</f>
        <v>17961.093624233319</v>
      </c>
      <c r="Q278">
        <f t="shared" si="1063"/>
        <v>322600884.17847478</v>
      </c>
    </row>
    <row r="279" spans="1:18" x14ac:dyDescent="0.2">
      <c r="A279" s="4" t="s">
        <v>11</v>
      </c>
      <c r="B279" s="4">
        <v>32660</v>
      </c>
      <c r="C279">
        <f t="shared" si="1053"/>
        <v>53303.25</v>
      </c>
      <c r="D279">
        <f t="shared" si="1054"/>
        <v>-20643.25</v>
      </c>
      <c r="E279">
        <f t="shared" si="1055"/>
        <v>426143770.5625</v>
      </c>
      <c r="F279">
        <f t="shared" ref="F279" si="1300">SQRT((SUM(E279:E282)-(SUM(D279:D282)^2)/4)/3)</f>
        <v>2112.3288426101931</v>
      </c>
      <c r="G279">
        <f t="shared" ref="G279" si="1301">D279/F279</f>
        <v>-9.7727444626904063</v>
      </c>
      <c r="I279">
        <f t="shared" ref="I279" si="1302">B279-$H$7*F279</f>
        <v>51140.588034552689</v>
      </c>
      <c r="J279">
        <f t="shared" si="1058"/>
        <v>61646.707030177779</v>
      </c>
      <c r="K279">
        <f t="shared" si="1059"/>
        <v>-28986.707030177779</v>
      </c>
      <c r="L279">
        <f t="shared" si="1060"/>
        <v>840229184.45335782</v>
      </c>
      <c r="M279">
        <f t="shared" ref="M279" si="1303">SQRT((SUM(L279:L282)-(SUM(K279:K282)^2)/4)/3)</f>
        <v>6060.478981309745</v>
      </c>
      <c r="N279">
        <f t="shared" ref="N279" si="1304">K279/M279</f>
        <v>-4.7829069483734745</v>
      </c>
      <c r="P279">
        <f t="shared" ref="P279" si="1305">K279-$O$7*M279</f>
        <v>7733.1771568461918</v>
      </c>
      <c r="Q279">
        <f t="shared" si="1063"/>
        <v>59802028.939167753</v>
      </c>
      <c r="R279">
        <f t="shared" ref="R279" si="1306">SUMPRODUCT(L279:L282,P279:P282)/SUM(Q279:Q282)</f>
        <v>21992.195290953176</v>
      </c>
    </row>
    <row r="280" spans="1:18" x14ac:dyDescent="0.2">
      <c r="A280" s="4">
        <v>2</v>
      </c>
      <c r="B280" s="4">
        <v>33873</v>
      </c>
      <c r="C280">
        <f t="shared" si="1053"/>
        <v>55472.875</v>
      </c>
      <c r="D280">
        <f t="shared" si="1054"/>
        <v>-21599.875</v>
      </c>
      <c r="E280">
        <f t="shared" si="1055"/>
        <v>466554600.015625</v>
      </c>
      <c r="G280">
        <f t="shared" ref="G280" si="1307">D280/F279</f>
        <v>-10.225621392031533</v>
      </c>
      <c r="I280">
        <f t="shared" ref="I280" si="1308">B280-$H$8*F279</f>
        <v>53062.40833555378</v>
      </c>
      <c r="J280">
        <f t="shared" si="1058"/>
        <v>49614.706341989302</v>
      </c>
      <c r="K280">
        <f t="shared" si="1059"/>
        <v>-15741.706341989302</v>
      </c>
      <c r="L280">
        <f t="shared" si="1060"/>
        <v>247801318.55742621</v>
      </c>
      <c r="N280">
        <f t="shared" ref="N280" si="1309">K280/M279</f>
        <v>-2.5974360096843903</v>
      </c>
      <c r="P280">
        <f t="shared" ref="P280" si="1310">K280-$O$8*M279</f>
        <v>18936.964584958878</v>
      </c>
      <c r="Q280">
        <f t="shared" si="1063"/>
        <v>358608627.69198674</v>
      </c>
    </row>
    <row r="281" spans="1:18" x14ac:dyDescent="0.2">
      <c r="A281" s="4">
        <v>3</v>
      </c>
      <c r="B281" s="4">
        <v>35501</v>
      </c>
      <c r="C281">
        <f t="shared" si="1053"/>
        <v>52691.5</v>
      </c>
      <c r="D281">
        <f t="shared" si="1054"/>
        <v>-17190.5</v>
      </c>
      <c r="E281">
        <f t="shared" si="1055"/>
        <v>295513290.25</v>
      </c>
      <c r="G281">
        <f t="shared" ref="G281" si="1311">D281/F279</f>
        <v>-8.1381741579392504</v>
      </c>
      <c r="I281">
        <f t="shared" ref="I281" si="1312">B281-$H$9*F279</f>
        <v>53898.411218997018</v>
      </c>
      <c r="J281">
        <f t="shared" si="1058"/>
        <v>54798.742534911871</v>
      </c>
      <c r="K281">
        <f t="shared" si="1059"/>
        <v>-19297.742534911871</v>
      </c>
      <c r="L281">
        <f t="shared" si="1060"/>
        <v>372402866.94374686</v>
      </c>
      <c r="N281">
        <f t="shared" ref="N281" si="1313">K281/M279</f>
        <v>-3.1841942847133491</v>
      </c>
      <c r="P281">
        <f t="shared" ref="P281" si="1314">K281-$O$9*M279</f>
        <v>15620.226316921959</v>
      </c>
      <c r="Q281">
        <f t="shared" si="1063"/>
        <v>243991470.19186133</v>
      </c>
    </row>
    <row r="282" spans="1:18" x14ac:dyDescent="0.2">
      <c r="A282" s="4">
        <v>4</v>
      </c>
      <c r="B282" s="4">
        <v>36497</v>
      </c>
      <c r="C282">
        <f t="shared" si="1053"/>
        <v>54437</v>
      </c>
      <c r="D282">
        <f t="shared" si="1054"/>
        <v>-17940</v>
      </c>
      <c r="E282">
        <f t="shared" si="1055"/>
        <v>321843600</v>
      </c>
      <c r="G282">
        <f t="shared" ref="G282" si="1315">D282/F279</f>
        <v>-8.4929958054408043</v>
      </c>
      <c r="I282">
        <f t="shared" ref="I282" si="1316">B282-$H$10*F279</f>
        <v>55358.369179710076</v>
      </c>
      <c r="J282">
        <f t="shared" si="1058"/>
        <v>53190.84181313181</v>
      </c>
      <c r="K282">
        <f t="shared" si="1059"/>
        <v>-16693.84181313181</v>
      </c>
      <c r="L282">
        <f t="shared" si="1060"/>
        <v>278684354.48186797</v>
      </c>
      <c r="N282">
        <f t="shared" ref="N282" si="1317">K282/M279</f>
        <v>-2.7545416566272891</v>
      </c>
      <c r="P282">
        <f t="shared" ref="P282" si="1318">K282-$O$10*M279</f>
        <v>18627.212077225537</v>
      </c>
      <c r="Q282">
        <f t="shared" si="1063"/>
        <v>346973029.76993692</v>
      </c>
    </row>
    <row r="283" spans="1:18" x14ac:dyDescent="0.2">
      <c r="A283" s="4">
        <v>5</v>
      </c>
      <c r="B283" s="4">
        <v>37270</v>
      </c>
      <c r="C283">
        <f t="shared" si="1053"/>
        <v>54824.375</v>
      </c>
      <c r="D283">
        <f t="shared" si="1054"/>
        <v>-17554.375</v>
      </c>
      <c r="E283">
        <f t="shared" si="1055"/>
        <v>308156081.640625</v>
      </c>
      <c r="F283">
        <f t="shared" ref="F283" si="1319">SQRT((SUM(E283:E286)-(SUM(D283:D286)^2)/4)/3)</f>
        <v>1300.525584859829</v>
      </c>
      <c r="G283">
        <f t="shared" ref="G283" si="1320">D283/F283</f>
        <v>-13.497908233686934</v>
      </c>
      <c r="I283">
        <f t="shared" ref="I283" si="1321">B283-$H$7*F283</f>
        <v>48648.189360180739</v>
      </c>
      <c r="J283">
        <f t="shared" si="1058"/>
        <v>51174.81878359228</v>
      </c>
      <c r="K283">
        <f t="shared" si="1059"/>
        <v>-13904.81878359228</v>
      </c>
      <c r="L283">
        <f t="shared" si="1060"/>
        <v>193343985.40454069</v>
      </c>
      <c r="M283">
        <f t="shared" ref="M283" si="1322">SQRT((SUM(L283:L286)-(SUM(K283:K286)^2)/4)/3)</f>
        <v>5883.4422807418723</v>
      </c>
      <c r="N283">
        <f t="shared" ref="N283" si="1323">K283/M283</f>
        <v>-2.3633815239603155</v>
      </c>
      <c r="P283">
        <f t="shared" ref="P283" si="1324">K283-$O$7*M283</f>
        <v>21742.416333654663</v>
      </c>
      <c r="Q283">
        <f t="shared" si="1063"/>
        <v>472732668.02597308</v>
      </c>
      <c r="R283">
        <f t="shared" ref="R283" si="1325">SUMPRODUCT(L283:L286,P283:P286)/SUM(Q283:Q286)</f>
        <v>7917.3939805438231</v>
      </c>
    </row>
    <row r="284" spans="1:18" x14ac:dyDescent="0.2">
      <c r="A284" s="4">
        <v>6</v>
      </c>
      <c r="B284" s="4">
        <v>38447</v>
      </c>
      <c r="C284">
        <f t="shared" si="1053"/>
        <v>54864.5</v>
      </c>
      <c r="D284">
        <f t="shared" si="1054"/>
        <v>-16417.5</v>
      </c>
      <c r="E284">
        <f t="shared" si="1055"/>
        <v>269534306.25</v>
      </c>
      <c r="G284">
        <f t="shared" ref="G284" si="1326">D284/F283</f>
        <v>-12.623742424697845</v>
      </c>
      <c r="I284">
        <f t="shared" ref="I284" si="1327">B284-$H$8*F283</f>
        <v>50261.598179643173</v>
      </c>
      <c r="J284">
        <f t="shared" si="1058"/>
        <v>48505.062554138342</v>
      </c>
      <c r="K284">
        <f t="shared" si="1059"/>
        <v>-10058.062554138342</v>
      </c>
      <c r="L284">
        <f t="shared" si="1060"/>
        <v>101164622.3429599</v>
      </c>
      <c r="N284">
        <f t="shared" ref="N284" si="1328">K284/M283</f>
        <v>-1.7095540457771043</v>
      </c>
      <c r="P284">
        <f t="shared" ref="P284" si="1329">K284-$O$8*M283</f>
        <v>23607.586547320541</v>
      </c>
      <c r="Q284">
        <f t="shared" si="1063"/>
        <v>557318142.58922982</v>
      </c>
    </row>
    <row r="285" spans="1:18" x14ac:dyDescent="0.2">
      <c r="A285" s="4">
        <v>7</v>
      </c>
      <c r="B285" s="4">
        <v>35888</v>
      </c>
      <c r="C285">
        <f t="shared" si="1053"/>
        <v>54852.375</v>
      </c>
      <c r="D285">
        <f t="shared" si="1054"/>
        <v>-18964.375</v>
      </c>
      <c r="E285">
        <f t="shared" si="1055"/>
        <v>359647519.140625</v>
      </c>
      <c r="G285">
        <f t="shared" ref="G285" si="1330">D285/F283</f>
        <v>-14.582085289805342</v>
      </c>
      <c r="I285">
        <f t="shared" ref="I285" si="1331">B285-$H$9*F283</f>
        <v>47214.978784196908</v>
      </c>
      <c r="J285">
        <f t="shared" si="1058"/>
        <v>44569.987018345084</v>
      </c>
      <c r="K285">
        <f t="shared" si="1059"/>
        <v>-8681.9870183450839</v>
      </c>
      <c r="L285">
        <f t="shared" si="1060"/>
        <v>75376898.586712554</v>
      </c>
      <c r="N285">
        <f t="shared" ref="N285" si="1332">K285/M283</f>
        <v>-1.4756645181620325</v>
      </c>
      <c r="P285">
        <f t="shared" ref="P285" si="1333">K285-$O$9*M283</f>
        <v>25215.96971643914</v>
      </c>
      <c r="Q285">
        <f t="shared" si="1063"/>
        <v>635845128.74037576</v>
      </c>
    </row>
    <row r="286" spans="1:18" x14ac:dyDescent="0.2">
      <c r="A286" s="4">
        <v>8</v>
      </c>
      <c r="B286" s="4">
        <v>35405</v>
      </c>
      <c r="C286">
        <f t="shared" si="1053"/>
        <v>54607.5</v>
      </c>
      <c r="D286">
        <f t="shared" si="1054"/>
        <v>-19202.5</v>
      </c>
      <c r="E286">
        <f t="shared" si="1055"/>
        <v>368736006.25</v>
      </c>
      <c r="G286">
        <f t="shared" ref="G286" si="1334">D286/F283</f>
        <v>-14.765184340506188</v>
      </c>
      <c r="I286">
        <f t="shared" ref="I286" si="1335">B286-$H$10*F283</f>
        <v>47017.629950831135</v>
      </c>
      <c r="J286">
        <f t="shared" si="1058"/>
        <v>57191.564552389667</v>
      </c>
      <c r="K286">
        <f t="shared" si="1059"/>
        <v>-21786.564552389667</v>
      </c>
      <c r="L286">
        <f t="shared" si="1060"/>
        <v>474654394.99544197</v>
      </c>
      <c r="N286">
        <f t="shared" ref="N286" si="1336">K286/M283</f>
        <v>-3.7030302181603951</v>
      </c>
      <c r="P286">
        <f t="shared" ref="P286" si="1337">K286-$O$10*M283</f>
        <v>12502.70243455407</v>
      </c>
      <c r="Q286">
        <f t="shared" si="1063"/>
        <v>156317568.16700429</v>
      </c>
    </row>
    <row r="287" spans="1:18" x14ac:dyDescent="0.2">
      <c r="A287" s="4">
        <v>9</v>
      </c>
      <c r="B287" s="4">
        <v>35843</v>
      </c>
      <c r="C287">
        <f t="shared" si="1053"/>
        <v>53780.375</v>
      </c>
      <c r="D287">
        <f t="shared" si="1054"/>
        <v>-17937.375</v>
      </c>
      <c r="E287">
        <f t="shared" si="1055"/>
        <v>321749421.890625</v>
      </c>
      <c r="F287">
        <f t="shared" ref="F287" si="1338">SQRT((SUM(E287:E290)-(SUM(D287:D290)^2)/4)/3)</f>
        <v>5965.7775341726901</v>
      </c>
      <c r="G287">
        <f t="shared" ref="G287" si="1339">D287/F287</f>
        <v>-3.0067120165397658</v>
      </c>
      <c r="I287">
        <f t="shared" ref="I287" si="1340">B287-$H$7*F287</f>
        <v>88037.087724806333</v>
      </c>
      <c r="J287">
        <f t="shared" si="1058"/>
        <v>78116.411572622994</v>
      </c>
      <c r="K287">
        <f t="shared" si="1059"/>
        <v>-42273.411572622994</v>
      </c>
      <c r="L287">
        <f t="shared" si="1060"/>
        <v>1787041325.9883757</v>
      </c>
      <c r="M287">
        <f t="shared" ref="M287" si="1341">SQRT((SUM(L287:L290)-(SUM(K287:K290)^2)/4)/3)</f>
        <v>9897.047809689122</v>
      </c>
      <c r="N287">
        <f t="shared" ref="N287" si="1342">K287/M287</f>
        <v>-4.2713152836583959</v>
      </c>
      <c r="P287">
        <f t="shared" ref="P287" si="1343">K287-$O$7*M287</f>
        <v>17691.889930111458</v>
      </c>
      <c r="Q287">
        <f t="shared" si="1063"/>
        <v>313002969.2991792</v>
      </c>
      <c r="R287">
        <f t="shared" ref="R287" si="1344">SUMPRODUCT(L287:L290,P287:P290)/SUM(Q287:Q290)</f>
        <v>82677.320955421092</v>
      </c>
    </row>
    <row r="288" spans="1:18" x14ac:dyDescent="0.2">
      <c r="A288" s="4">
        <v>10</v>
      </c>
      <c r="B288" s="4">
        <v>35749</v>
      </c>
      <c r="C288">
        <f t="shared" si="1053"/>
        <v>58056.375</v>
      </c>
      <c r="D288">
        <f t="shared" si="1054"/>
        <v>-22307.375</v>
      </c>
      <c r="E288">
        <f t="shared" si="1055"/>
        <v>497618979.390625</v>
      </c>
      <c r="G288">
        <f t="shared" ref="G288" si="1345">D288/F287</f>
        <v>-3.7392234075475792</v>
      </c>
      <c r="I288">
        <f t="shared" ref="I288" si="1346">B288-$H$8*F287</f>
        <v>89944.984466533584</v>
      </c>
      <c r="J288">
        <f t="shared" si="1058"/>
        <v>91423.898461672739</v>
      </c>
      <c r="K288">
        <f t="shared" si="1059"/>
        <v>-55674.898461672739</v>
      </c>
      <c r="L288">
        <f t="shared" si="1060"/>
        <v>3099694318.7175694</v>
      </c>
      <c r="N288">
        <f t="shared" ref="N288" si="1347">K288/M287</f>
        <v>-5.6254046188568987</v>
      </c>
      <c r="P288">
        <f t="shared" ref="P288" si="1348">K288-$O$8*M287</f>
        <v>957.00558402184106</v>
      </c>
      <c r="Q288">
        <f t="shared" si="1063"/>
        <v>915859.68784898508</v>
      </c>
    </row>
    <row r="289" spans="1:18" x14ac:dyDescent="0.2">
      <c r="A289" s="4">
        <v>11</v>
      </c>
      <c r="B289" s="4">
        <v>36195</v>
      </c>
      <c r="C289">
        <f t="shared" si="1053"/>
        <v>56223.875</v>
      </c>
      <c r="D289">
        <f t="shared" si="1054"/>
        <v>-20028.875</v>
      </c>
      <c r="E289">
        <f t="shared" si="1055"/>
        <v>401155833.765625</v>
      </c>
      <c r="G289">
        <f t="shared" ref="G289" si="1349">D289/F287</f>
        <v>-3.3572949854854959</v>
      </c>
      <c r="I289">
        <f t="shared" ref="I289" si="1350">B289-$H$9*F287</f>
        <v>88154.174311896204</v>
      </c>
      <c r="J289">
        <f t="shared" si="1058"/>
        <v>95545.84053701727</v>
      </c>
      <c r="K289">
        <f t="shared" si="1059"/>
        <v>-59350.84053701727</v>
      </c>
      <c r="L289">
        <f t="shared" si="1060"/>
        <v>3522522272.4504523</v>
      </c>
      <c r="N289">
        <f t="shared" ref="N289" si="1351">K289/M287</f>
        <v>-5.9968226564403704</v>
      </c>
      <c r="P289">
        <f t="shared" ref="P289" si="1352">K289-$O$9*M287</f>
        <v>-2328.1517017612496</v>
      </c>
      <c r="Q289">
        <f t="shared" si="1063"/>
        <v>5420290.3464138024</v>
      </c>
    </row>
    <row r="290" spans="1:18" x14ac:dyDescent="0.2">
      <c r="A290" s="4">
        <v>12</v>
      </c>
      <c r="B290" s="4">
        <v>47554</v>
      </c>
      <c r="C290">
        <f t="shared" si="1053"/>
        <v>56260</v>
      </c>
      <c r="D290">
        <f t="shared" si="1054"/>
        <v>-8706</v>
      </c>
      <c r="E290">
        <f t="shared" si="1055"/>
        <v>75794436</v>
      </c>
      <c r="G290">
        <f t="shared" ref="G290" si="1353">D290/F287</f>
        <v>-1.4593236087217445</v>
      </c>
      <c r="I290">
        <f t="shared" ref="I290" si="1354">B290-$H$10*F287</f>
        <v>100823.51478682071</v>
      </c>
      <c r="J290">
        <f t="shared" si="1058"/>
        <v>86706.939462772512</v>
      </c>
      <c r="K290">
        <f t="shared" si="1059"/>
        <v>-39152.939462772512</v>
      </c>
      <c r="L290">
        <f t="shared" si="1060"/>
        <v>1532952668.5755291</v>
      </c>
      <c r="N290">
        <f t="shared" ref="N290" si="1355">K290/M287</f>
        <v>-3.9560220598754845</v>
      </c>
      <c r="P290">
        <f t="shared" ref="P290" si="1356">K290-$O$10*M287</f>
        <v>18528.006237978901</v>
      </c>
      <c r="Q290">
        <f t="shared" si="1063"/>
        <v>343287015.15458506</v>
      </c>
    </row>
    <row r="291" spans="1:18" x14ac:dyDescent="0.2">
      <c r="A291" s="4" t="s">
        <v>10</v>
      </c>
      <c r="B291" s="4">
        <v>34422</v>
      </c>
      <c r="C291">
        <f t="shared" si="1053"/>
        <v>57153.5</v>
      </c>
      <c r="D291">
        <f t="shared" si="1054"/>
        <v>-22731.5</v>
      </c>
      <c r="E291">
        <f t="shared" si="1055"/>
        <v>516721092.25</v>
      </c>
      <c r="F291">
        <f t="shared" ref="F291" si="1357">SQRT((SUM(E291:E294)-(SUM(D291:D294)^2)/4)/3)</f>
        <v>2909.3612134922187</v>
      </c>
      <c r="G291">
        <f t="shared" ref="G291" si="1358">D291/F291</f>
        <v>-7.8132271422957835</v>
      </c>
      <c r="I291">
        <f t="shared" ref="I291" si="1359">B291-$H$7*F291</f>
        <v>59875.757457487896</v>
      </c>
      <c r="J291">
        <f t="shared" si="1058"/>
        <v>71906.209578054913</v>
      </c>
      <c r="K291">
        <f t="shared" si="1059"/>
        <v>-37484.209578054913</v>
      </c>
      <c r="L291">
        <f t="shared" si="1060"/>
        <v>1405065967.6915438</v>
      </c>
      <c r="M291">
        <f t="shared" ref="M291" si="1360">SQRT((SUM(L291:L294)-(SUM(K291:K294)^2)/4)/3)</f>
        <v>6982.9485931119898</v>
      </c>
      <c r="N291">
        <f t="shared" ref="N291" si="1361">K291/M291</f>
        <v>-5.3679629855831239</v>
      </c>
      <c r="P291">
        <f t="shared" ref="P291" si="1362">K291-$O$7*M291</f>
        <v>4824.8330592978455</v>
      </c>
      <c r="Q291">
        <f t="shared" si="1063"/>
        <v>23279014.050093405</v>
      </c>
      <c r="R291">
        <f t="shared" ref="R291" si="1363">SUMPRODUCT(L291:L294,P291:P294)/SUM(Q291:Q294)</f>
        <v>41623.96579931178</v>
      </c>
    </row>
    <row r="292" spans="1:18" x14ac:dyDescent="0.2">
      <c r="A292" s="4">
        <v>2</v>
      </c>
      <c r="B292" s="4">
        <v>35497</v>
      </c>
      <c r="C292">
        <f t="shared" ref="C292:C349" si="1364">(B290/2+SUM(B290:B294)+B294/2)/4</f>
        <v>59496.625</v>
      </c>
      <c r="D292">
        <f t="shared" ref="D292:D349" si="1365">B292-C292</f>
        <v>-23999.625</v>
      </c>
      <c r="E292">
        <f t="shared" ref="E292:E349" si="1366">D292*D292</f>
        <v>575982000.140625</v>
      </c>
      <c r="G292">
        <f t="shared" ref="G292" si="1367">D292/F291</f>
        <v>-8.2491046105589358</v>
      </c>
      <c r="I292">
        <f t="shared" ref="I292" si="1368">B292-$H$8*F291</f>
        <v>61927.032670640881</v>
      </c>
      <c r="J292">
        <f t="shared" ref="J292:J349" si="1369">(I290*$U$3+I291*$U$4+I292*$U$5+I293*$U$6+I294*$U$7)/SUM($U$3:$U$7)</f>
        <v>58058.480100667177</v>
      </c>
      <c r="K292">
        <f t="shared" ref="K292:K349" si="1370">B292-J292</f>
        <v>-22561.480100667177</v>
      </c>
      <c r="L292">
        <f t="shared" ref="L292:L349" si="1371">K292*K292</f>
        <v>509020384.33280098</v>
      </c>
      <c r="N292">
        <f t="shared" ref="N292" si="1372">K292/M291</f>
        <v>-3.2309388791608629</v>
      </c>
      <c r="P292">
        <f t="shared" ref="P292" si="1373">K292-$O$8*M291</f>
        <v>17395.654823343859</v>
      </c>
      <c r="Q292">
        <f t="shared" ref="Q292:Q349" si="1374">P292*P292</f>
        <v>302608806.73292649</v>
      </c>
    </row>
    <row r="293" spans="1:18" x14ac:dyDescent="0.2">
      <c r="A293" s="4">
        <v>3</v>
      </c>
      <c r="B293" s="4">
        <v>37899</v>
      </c>
      <c r="C293">
        <f t="shared" si="1364"/>
        <v>55943.125</v>
      </c>
      <c r="D293">
        <f t="shared" si="1365"/>
        <v>-18044.125</v>
      </c>
      <c r="E293">
        <f t="shared" si="1366"/>
        <v>325590447.015625</v>
      </c>
      <c r="G293">
        <f t="shared" ref="G293" si="1375">D293/F291</f>
        <v>-6.2020916881410333</v>
      </c>
      <c r="I293">
        <f t="shared" ref="I293" si="1376">B293-$H$9*F291</f>
        <v>63238.196033074244</v>
      </c>
      <c r="J293">
        <f t="shared" si="1369"/>
        <v>64415.016748800153</v>
      </c>
      <c r="K293">
        <f t="shared" si="1370"/>
        <v>-26516.016748800153</v>
      </c>
      <c r="L293">
        <f t="shared" si="1371"/>
        <v>703099144.22265029</v>
      </c>
      <c r="N293">
        <f t="shared" ref="N293" si="1377">K293/M291</f>
        <v>-3.7972521772472541</v>
      </c>
      <c r="P293">
        <f t="shared" ref="P293" si="1378">K293-$O$9*M291</f>
        <v>13716.839799370988</v>
      </c>
      <c r="Q293">
        <f t="shared" si="1374"/>
        <v>188151694.08160791</v>
      </c>
    </row>
    <row r="294" spans="1:18" x14ac:dyDescent="0.2">
      <c r="A294" s="4">
        <v>4</v>
      </c>
      <c r="B294" s="4">
        <v>39225</v>
      </c>
      <c r="C294">
        <f t="shared" si="1364"/>
        <v>58057.375</v>
      </c>
      <c r="D294">
        <f t="shared" si="1365"/>
        <v>-18832.375</v>
      </c>
      <c r="E294">
        <f t="shared" si="1366"/>
        <v>354658348.140625</v>
      </c>
      <c r="G294">
        <f t="shared" ref="G294" si="1379">D294/F291</f>
        <v>-6.4730274510653745</v>
      </c>
      <c r="I294">
        <f t="shared" ref="I294" si="1380">B294-$H$10*F291</f>
        <v>65203.216467942504</v>
      </c>
      <c r="J294">
        <f t="shared" si="1369"/>
        <v>62107.612671120638</v>
      </c>
      <c r="K294">
        <f t="shared" si="1370"/>
        <v>-22882.612671120638</v>
      </c>
      <c r="L294">
        <f t="shared" si="1371"/>
        <v>523613962.6565308</v>
      </c>
      <c r="N294">
        <f t="shared" ref="N294" si="1381">K294/M291</f>
        <v>-3.2769269837804829</v>
      </c>
      <c r="P294">
        <f t="shared" ref="P294" si="1382">K294-$O$10*M291</f>
        <v>17814.682762383294</v>
      </c>
      <c r="Q294">
        <f t="shared" si="1374"/>
        <v>317362921.92435646</v>
      </c>
    </row>
    <row r="295" spans="1:18" x14ac:dyDescent="0.2">
      <c r="A295" s="4">
        <v>5</v>
      </c>
      <c r="B295" s="4">
        <v>39679</v>
      </c>
      <c r="C295">
        <f t="shared" si="1364"/>
        <v>58579</v>
      </c>
      <c r="D295">
        <f t="shared" si="1365"/>
        <v>-18900</v>
      </c>
      <c r="E295">
        <f t="shared" si="1366"/>
        <v>357210000</v>
      </c>
      <c r="F295">
        <f t="shared" ref="F295" si="1383">SQRT((SUM(E295:E298)-(SUM(D295:D298)^2)/4)/3)</f>
        <v>1806.7938378952508</v>
      </c>
      <c r="G295">
        <f t="shared" ref="G295" si="1384">D295/F295</f>
        <v>-10.460518296883704</v>
      </c>
      <c r="I295">
        <f t="shared" ref="I295" si="1385">B295-$H$7*F295</f>
        <v>55486.487881597976</v>
      </c>
      <c r="J295">
        <f t="shared" si="1369"/>
        <v>59113.704543551314</v>
      </c>
      <c r="K295">
        <f t="shared" si="1370"/>
        <v>-19434.704543551314</v>
      </c>
      <c r="L295">
        <f t="shared" si="1371"/>
        <v>377707740.6951341</v>
      </c>
      <c r="M295">
        <f t="shared" ref="M295" si="1386">SQRT((SUM(L295:L298)-(SUM(K295:K298)^2)/4)/3)</f>
        <v>5285.4537964073361</v>
      </c>
      <c r="N295">
        <f t="shared" ref="N295" si="1387">K295/M295</f>
        <v>-3.6770172046081644</v>
      </c>
      <c r="P295">
        <f t="shared" ref="P295" si="1388">K295-$O$7*M295</f>
        <v>12589.373401192282</v>
      </c>
      <c r="Q295">
        <f t="shared" si="1374"/>
        <v>158492322.63464773</v>
      </c>
      <c r="R295">
        <f t="shared" ref="R295" si="1389">SUMPRODUCT(L295:L298,P295:P298)/SUM(Q295:Q298)</f>
        <v>20050.960398440035</v>
      </c>
    </row>
    <row r="296" spans="1:18" x14ac:dyDescent="0.2">
      <c r="A296" s="4">
        <v>6</v>
      </c>
      <c r="B296" s="4">
        <v>41454</v>
      </c>
      <c r="C296">
        <f t="shared" si="1364"/>
        <v>58423</v>
      </c>
      <c r="D296">
        <f t="shared" si="1365"/>
        <v>-16969</v>
      </c>
      <c r="E296">
        <f t="shared" si="1366"/>
        <v>287946961</v>
      </c>
      <c r="G296">
        <f t="shared" ref="G296" si="1390">D296/F295</f>
        <v>-9.3917743375565905</v>
      </c>
      <c r="I296">
        <f t="shared" ref="I296" si="1391">B296-$H$8*F295</f>
        <v>57867.781809981439</v>
      </c>
      <c r="J296">
        <f t="shared" si="1369"/>
        <v>55428.45789746572</v>
      </c>
      <c r="K296">
        <f t="shared" si="1370"/>
        <v>-13974.45789746572</v>
      </c>
      <c r="L296">
        <f t="shared" si="1371"/>
        <v>195285473.52804202</v>
      </c>
      <c r="N296">
        <f t="shared" ref="N296" si="1392">K296/M295</f>
        <v>-2.6439466573266674</v>
      </c>
      <c r="P296">
        <f t="shared" ref="P296" si="1393">K296-$O$8*M295</f>
        <v>16269.440888499077</v>
      </c>
      <c r="Q296">
        <f t="shared" si="1374"/>
        <v>264694706.82436565</v>
      </c>
    </row>
    <row r="297" spans="1:18" x14ac:dyDescent="0.2">
      <c r="A297" s="4">
        <v>7</v>
      </c>
      <c r="B297" s="4">
        <v>38073</v>
      </c>
      <c r="C297">
        <f t="shared" si="1364"/>
        <v>58303.75</v>
      </c>
      <c r="D297">
        <f t="shared" si="1365"/>
        <v>-20230.75</v>
      </c>
      <c r="E297">
        <f t="shared" si="1366"/>
        <v>409283245.5625</v>
      </c>
      <c r="G297">
        <f t="shared" ref="G297" si="1394">D297/F295</f>
        <v>-11.197043943633862</v>
      </c>
      <c r="I297">
        <f t="shared" ref="I297" si="1395">B297-$H$9*F295</f>
        <v>53809.342066244702</v>
      </c>
      <c r="J297">
        <f t="shared" si="1369"/>
        <v>51852.917118606587</v>
      </c>
      <c r="K297">
        <f t="shared" si="1370"/>
        <v>-13779.917118606587</v>
      </c>
      <c r="L297">
        <f t="shared" si="1371"/>
        <v>189886115.79566687</v>
      </c>
      <c r="N297">
        <f t="shared" ref="N297" si="1396">K297/M295</f>
        <v>-2.6071398312048748</v>
      </c>
      <c r="P297">
        <f t="shared" ref="P297" si="1397">K297-$O$9*M295</f>
        <v>16672.67773403212</v>
      </c>
      <c r="Q297">
        <f t="shared" si="1374"/>
        <v>277978182.82289046</v>
      </c>
    </row>
    <row r="298" spans="1:18" x14ac:dyDescent="0.2">
      <c r="A298" s="4">
        <v>8</v>
      </c>
      <c r="B298" s="4">
        <v>37099</v>
      </c>
      <c r="C298">
        <f t="shared" si="1364"/>
        <v>58224.875</v>
      </c>
      <c r="D298">
        <f t="shared" si="1365"/>
        <v>-21125.875</v>
      </c>
      <c r="E298">
        <f t="shared" si="1366"/>
        <v>446302594.515625</v>
      </c>
      <c r="G298">
        <f t="shared" ref="G298" si="1398">D298/F295</f>
        <v>-11.692465712972382</v>
      </c>
      <c r="I298">
        <f t="shared" ref="I298" si="1399">B298-$H$10*F295</f>
        <v>53232.191442889554</v>
      </c>
      <c r="J298">
        <f t="shared" si="1369"/>
        <v>62008.270425259019</v>
      </c>
      <c r="K298">
        <f t="shared" si="1370"/>
        <v>-24909.270425259019</v>
      </c>
      <c r="L298">
        <f t="shared" si="1371"/>
        <v>620471753.1186837</v>
      </c>
      <c r="N298">
        <f t="shared" ref="N298" si="1400">K298/M295</f>
        <v>-4.7127969299798842</v>
      </c>
      <c r="P298">
        <f t="shared" ref="P298" si="1401">K298-$O$10*M295</f>
        <v>5894.8622107313786</v>
      </c>
      <c r="Q298">
        <f t="shared" si="1374"/>
        <v>34749400.483508833</v>
      </c>
    </row>
    <row r="299" spans="1:18" x14ac:dyDescent="0.2">
      <c r="A299" s="4">
        <v>9</v>
      </c>
      <c r="B299" s="4">
        <v>38047</v>
      </c>
      <c r="C299">
        <f t="shared" si="1364"/>
        <v>57215.125</v>
      </c>
      <c r="D299">
        <f t="shared" si="1365"/>
        <v>-19168.125</v>
      </c>
      <c r="E299">
        <f t="shared" si="1366"/>
        <v>367417016.015625</v>
      </c>
      <c r="F299">
        <f t="shared" ref="F299" si="1402">SQRT((SUM(E299:E302)-(SUM(D299:D302)^2)/4)/3)</f>
        <v>5810.4694664521658</v>
      </c>
      <c r="G299">
        <f t="shared" ref="G299" si="1403">D299/F299</f>
        <v>-3.2988943682899912</v>
      </c>
      <c r="I299">
        <f t="shared" ref="I299" si="1404">B299-$H$7*F299</f>
        <v>88882.310454862542</v>
      </c>
      <c r="J299">
        <f t="shared" si="1369"/>
        <v>80383.174542222943</v>
      </c>
      <c r="K299">
        <f t="shared" si="1370"/>
        <v>-42336.174542222943</v>
      </c>
      <c r="L299">
        <f t="shared" si="1371"/>
        <v>1792351674.869566</v>
      </c>
      <c r="M299">
        <f t="shared" ref="M299" si="1405">SQRT((SUM(L299:L302)-(SUM(K299:K302)^2)/4)/3)</f>
        <v>9943.8820427149258</v>
      </c>
      <c r="N299">
        <f t="shared" ref="N299" si="1406">K299/M299</f>
        <v>-4.2575097291343296</v>
      </c>
      <c r="P299">
        <f t="shared" ref="P299" si="1407">K299-$O$7*M299</f>
        <v>17912.891266600061</v>
      </c>
      <c r="Q299">
        <f t="shared" si="1374"/>
        <v>320871673.52903676</v>
      </c>
      <c r="R299">
        <f t="shared" ref="R299" si="1408">SUMPRODUCT(L299:L302,P299:P302)/SUM(Q299:Q302)</f>
        <v>85196.166233428608</v>
      </c>
    </row>
    <row r="300" spans="1:18" x14ac:dyDescent="0.2">
      <c r="A300" s="4">
        <v>10</v>
      </c>
      <c r="B300" s="4">
        <v>38333</v>
      </c>
      <c r="C300">
        <f t="shared" si="1364"/>
        <v>61918</v>
      </c>
      <c r="D300">
        <f t="shared" si="1365"/>
        <v>-23585</v>
      </c>
      <c r="E300">
        <f t="shared" si="1366"/>
        <v>556252225</v>
      </c>
      <c r="G300">
        <f t="shared" ref="G300" si="1409">D300/F299</f>
        <v>-4.0590523943327499</v>
      </c>
      <c r="I300">
        <f t="shared" ref="I300" si="1410">B300-$H$8*F299</f>
        <v>91118.091489466489</v>
      </c>
      <c r="J300">
        <f t="shared" si="1369"/>
        <v>92003.246719608826</v>
      </c>
      <c r="K300">
        <f t="shared" si="1370"/>
        <v>-53670.246719608826</v>
      </c>
      <c r="L300">
        <f t="shared" si="1371"/>
        <v>2880495382.9436817</v>
      </c>
      <c r="N300">
        <f t="shared" ref="N300" si="1411">K300/M299</f>
        <v>-5.3973132916363031</v>
      </c>
      <c r="P300">
        <f t="shared" ref="P300" si="1412">K300-$O$8*M299</f>
        <v>3229.6475229376301</v>
      </c>
      <c r="Q300">
        <f t="shared" si="1374"/>
        <v>10430623.122417171</v>
      </c>
    </row>
    <row r="301" spans="1:18" x14ac:dyDescent="0.2">
      <c r="A301" s="4">
        <v>11</v>
      </c>
      <c r="B301" s="4">
        <v>38848</v>
      </c>
      <c r="C301">
        <f t="shared" si="1364"/>
        <v>60993.5</v>
      </c>
      <c r="D301">
        <f t="shared" si="1365"/>
        <v>-22145.5</v>
      </c>
      <c r="E301">
        <f t="shared" si="1366"/>
        <v>490423170.25</v>
      </c>
      <c r="G301">
        <f t="shared" ref="G301" si="1413">D301/F299</f>
        <v>-3.8113099342249699</v>
      </c>
      <c r="I301">
        <f t="shared" ref="I301" si="1414">B301-$H$9*F299</f>
        <v>89454.512581466202</v>
      </c>
      <c r="J301">
        <f t="shared" si="1369"/>
        <v>97295.392756783884</v>
      </c>
      <c r="K301">
        <f t="shared" si="1370"/>
        <v>-58447.392756783884</v>
      </c>
      <c r="L301">
        <f t="shared" si="1371"/>
        <v>3416097720.065753</v>
      </c>
      <c r="N301">
        <f t="shared" ref="N301" si="1415">K301/M299</f>
        <v>-5.8777238613367846</v>
      </c>
      <c r="P301">
        <f t="shared" ref="P301" si="1416">K301-$O$9*M299</f>
        <v>-1154.8644756626236</v>
      </c>
      <c r="Q301">
        <f t="shared" si="1374"/>
        <v>1333711.9571475065</v>
      </c>
    </row>
    <row r="302" spans="1:18" x14ac:dyDescent="0.2">
      <c r="A302" s="4">
        <v>12</v>
      </c>
      <c r="B302" s="4">
        <v>51197</v>
      </c>
      <c r="C302">
        <f t="shared" si="1364"/>
        <v>61806.5</v>
      </c>
      <c r="D302">
        <f t="shared" si="1365"/>
        <v>-10609.5</v>
      </c>
      <c r="E302">
        <f t="shared" si="1366"/>
        <v>112561490.25</v>
      </c>
      <c r="G302">
        <f t="shared" ref="G302" si="1417">D302/F299</f>
        <v>-1.8259281907005855</v>
      </c>
      <c r="I302">
        <f t="shared" ref="I302" si="1418">B302-$H$10*F299</f>
        <v>103079.74074729925</v>
      </c>
      <c r="J302">
        <f t="shared" si="1369"/>
        <v>88089.773747088577</v>
      </c>
      <c r="K302">
        <f t="shared" si="1370"/>
        <v>-36892.773747088577</v>
      </c>
      <c r="L302">
        <f t="shared" si="1371"/>
        <v>1361076754.7538681</v>
      </c>
      <c r="N302">
        <f t="shared" ref="N302" si="1419">K302/M299</f>
        <v>-3.7100976850501675</v>
      </c>
      <c r="P302">
        <f t="shared" ref="P302" si="1420">K302-$O$10*M299</f>
        <v>21061.126364315787</v>
      </c>
      <c r="Q302">
        <f t="shared" si="1374"/>
        <v>443571043.73367751</v>
      </c>
    </row>
    <row r="303" spans="1:18" x14ac:dyDescent="0.2">
      <c r="A303" s="4" t="s">
        <v>9</v>
      </c>
      <c r="B303" s="4">
        <v>39017</v>
      </c>
      <c r="C303">
        <f t="shared" si="1364"/>
        <v>63118.75</v>
      </c>
      <c r="D303">
        <f t="shared" si="1365"/>
        <v>-24101.75</v>
      </c>
      <c r="E303">
        <f t="shared" si="1366"/>
        <v>580894353.0625</v>
      </c>
      <c r="F303">
        <f t="shared" ref="F303" si="1421">SQRT((SUM(E303:E306)-(SUM(D303:D306)^2)/4)/3)</f>
        <v>2364.6366187094513</v>
      </c>
      <c r="G303">
        <f t="shared" ref="G303" si="1422">D303/F303</f>
        <v>-10.192580885072321</v>
      </c>
      <c r="I303">
        <f t="shared" ref="I303" si="1423">B303-$H$7*F303</f>
        <v>59705.007624696977</v>
      </c>
      <c r="J303">
        <f t="shared" si="1369"/>
        <v>72508.448911533516</v>
      </c>
      <c r="K303">
        <f t="shared" si="1370"/>
        <v>-33491.448911533516</v>
      </c>
      <c r="L303">
        <f t="shared" si="1371"/>
        <v>1121677150.1938596</v>
      </c>
      <c r="M303">
        <f t="shared" ref="M303" si="1424">SQRT((SUM(L303:L306)-(SUM(K303:K306)^2)/4)/3)</f>
        <v>7269.3340255190651</v>
      </c>
      <c r="N303">
        <f t="shared" ref="N303" si="1425">K303/M303</f>
        <v>-4.6072238246256774</v>
      </c>
      <c r="P303">
        <f t="shared" ref="P303" si="1426">K303-$O$7*M303</f>
        <v>10552.776694569671</v>
      </c>
      <c r="Q303">
        <f t="shared" si="1374"/>
        <v>111361095.96545279</v>
      </c>
      <c r="R303">
        <f t="shared" ref="R303" si="1427">SUMPRODUCT(L303:L306,P303:P306)/SUM(Q303:Q306)</f>
        <v>22421.779297888505</v>
      </c>
    </row>
    <row r="304" spans="1:18" x14ac:dyDescent="0.2">
      <c r="A304" s="4">
        <v>2</v>
      </c>
      <c r="B304" s="4">
        <v>40443</v>
      </c>
      <c r="C304">
        <f t="shared" si="1364"/>
        <v>65922.75</v>
      </c>
      <c r="D304">
        <f t="shared" si="1365"/>
        <v>-25479.75</v>
      </c>
      <c r="E304">
        <f t="shared" si="1366"/>
        <v>649217660.0625</v>
      </c>
      <c r="G304">
        <f t="shared" ref="G304" si="1428">D304/F303</f>
        <v>-10.775334272674037</v>
      </c>
      <c r="I304">
        <f t="shared" ref="I304" si="1429">B304-$H$8*F303</f>
        <v>61924.493187181979</v>
      </c>
      <c r="J304">
        <f t="shared" si="1369"/>
        <v>57770.233951485214</v>
      </c>
      <c r="K304">
        <f t="shared" si="1370"/>
        <v>-17327.233951485214</v>
      </c>
      <c r="L304">
        <f t="shared" si="1371"/>
        <v>300233036.40950191</v>
      </c>
      <c r="N304">
        <f t="shared" ref="N304" si="1430">K304/M303</f>
        <v>-2.3836067913040999</v>
      </c>
      <c r="P304">
        <f t="shared" ref="P304" si="1431">K304-$O$8*M303</f>
        <v>24268.627251314174</v>
      </c>
      <c r="Q304">
        <f t="shared" si="1374"/>
        <v>588966268.66322899</v>
      </c>
    </row>
    <row r="305" spans="1:18" x14ac:dyDescent="0.2">
      <c r="A305" s="4">
        <v>3</v>
      </c>
      <c r="B305" s="4">
        <v>42364</v>
      </c>
      <c r="C305">
        <f t="shared" si="1364"/>
        <v>62706.875</v>
      </c>
      <c r="D305">
        <f t="shared" si="1365"/>
        <v>-20342.875</v>
      </c>
      <c r="E305">
        <f t="shared" si="1366"/>
        <v>413832563.265625</v>
      </c>
      <c r="G305">
        <f t="shared" ref="G305" si="1432">D305/F303</f>
        <v>-8.6029603191641932</v>
      </c>
      <c r="I305">
        <f t="shared" ref="I305" si="1433">B305-$H$9*F303</f>
        <v>62958.895728517236</v>
      </c>
      <c r="J305">
        <f t="shared" si="1369"/>
        <v>63709.804818665252</v>
      </c>
      <c r="K305">
        <f t="shared" si="1370"/>
        <v>-21345.804818665252</v>
      </c>
      <c r="L305">
        <f t="shared" si="1371"/>
        <v>455643383.35655272</v>
      </c>
      <c r="N305">
        <f t="shared" ref="N305" si="1434">K305/M303</f>
        <v>-2.9364182115900306</v>
      </c>
      <c r="P305">
        <f t="shared" ref="P305" si="1435">K305-$O$9*M303</f>
        <v>20537.085932949012</v>
      </c>
      <c r="Q305">
        <f t="shared" si="1374"/>
        <v>421771898.61733222</v>
      </c>
    </row>
    <row r="306" spans="1:18" x14ac:dyDescent="0.2">
      <c r="A306" s="4">
        <v>4</v>
      </c>
      <c r="B306" s="4">
        <v>43381</v>
      </c>
      <c r="C306">
        <f t="shared" si="1364"/>
        <v>64814.375</v>
      </c>
      <c r="D306">
        <f t="shared" si="1365"/>
        <v>-21433.375</v>
      </c>
      <c r="E306">
        <f t="shared" si="1366"/>
        <v>459389563.890625</v>
      </c>
      <c r="G306">
        <f t="shared" ref="G306" si="1436">D306/F303</f>
        <v>-9.0641305435326043</v>
      </c>
      <c r="I306">
        <f t="shared" ref="I306" si="1437">B306-$H$10*F303</f>
        <v>64495.271292261474</v>
      </c>
      <c r="J306">
        <f t="shared" si="1369"/>
        <v>62691.638531636963</v>
      </c>
      <c r="K306">
        <f t="shared" si="1370"/>
        <v>-19310.638531636963</v>
      </c>
      <c r="L306">
        <f t="shared" si="1371"/>
        <v>372900760.49954218</v>
      </c>
      <c r="N306">
        <f t="shared" ref="N306" si="1438">K306/M303</f>
        <v>-2.6564522229748677</v>
      </c>
      <c r="P306">
        <f t="shared" ref="P306" si="1439">K306-$O$10*M303</f>
        <v>23055.738722406095</v>
      </c>
      <c r="Q306">
        <f t="shared" si="1374"/>
        <v>531567088.03585583</v>
      </c>
    </row>
    <row r="307" spans="1:18" x14ac:dyDescent="0.2">
      <c r="A307" s="4">
        <v>5</v>
      </c>
      <c r="B307" s="4">
        <v>44076</v>
      </c>
      <c r="C307">
        <f t="shared" si="1364"/>
        <v>65117.625</v>
      </c>
      <c r="D307">
        <f t="shared" si="1365"/>
        <v>-21041.625</v>
      </c>
      <c r="E307">
        <f t="shared" si="1366"/>
        <v>442749982.640625</v>
      </c>
      <c r="F307">
        <f t="shared" ref="F307" si="1440">SQRT((SUM(E307:E310)-(SUM(D307:D310)^2)/4)/3)</f>
        <v>1758.3972134920673</v>
      </c>
      <c r="G307">
        <f t="shared" ref="G307" si="1441">D307/F307</f>
        <v>-11.966366210403987</v>
      </c>
      <c r="I307">
        <f t="shared" ref="I307" si="1442">B307-$H$7*F307</f>
        <v>59460.069870246574</v>
      </c>
      <c r="J307">
        <f t="shared" si="1369"/>
        <v>61844.850022088627</v>
      </c>
      <c r="K307">
        <f t="shared" si="1370"/>
        <v>-17768.850022088627</v>
      </c>
      <c r="L307">
        <f t="shared" si="1371"/>
        <v>315732031.10747898</v>
      </c>
      <c r="M307">
        <f t="shared" ref="M307" si="1443">SQRT((SUM(L307:L310)-(SUM(K307:K310)^2)/4)/3)</f>
        <v>5742.8844440029243</v>
      </c>
      <c r="N307">
        <f t="shared" ref="N307" si="1444">K307/M307</f>
        <v>-3.0940636530905583</v>
      </c>
      <c r="P307">
        <f t="shared" ref="P307" si="1445">K307-$O$7*M307</f>
        <v>17026.758102877684</v>
      </c>
      <c r="Q307">
        <f t="shared" si="1374"/>
        <v>289910491.49391085</v>
      </c>
      <c r="R307">
        <f t="shared" ref="R307" si="1446">SUMPRODUCT(L307:L310,P307:P310)/SUM(Q307:Q310)</f>
        <v>15778.680402824664</v>
      </c>
    </row>
    <row r="308" spans="1:18" x14ac:dyDescent="0.2">
      <c r="A308" s="4">
        <v>6</v>
      </c>
      <c r="B308" s="4">
        <v>45848</v>
      </c>
      <c r="C308">
        <f t="shared" si="1364"/>
        <v>64863.625</v>
      </c>
      <c r="D308">
        <f t="shared" si="1365"/>
        <v>-19015.625</v>
      </c>
      <c r="E308">
        <f t="shared" si="1366"/>
        <v>361593994.140625</v>
      </c>
      <c r="G308">
        <f t="shared" ref="G308" si="1447">D308/F307</f>
        <v>-10.814180581096437</v>
      </c>
      <c r="I308">
        <f t="shared" ref="I308" si="1448">B308-$H$8*F307</f>
        <v>61822.12366159034</v>
      </c>
      <c r="J308">
        <f t="shared" si="1369"/>
        <v>59787.141041383053</v>
      </c>
      <c r="K308">
        <f t="shared" si="1370"/>
        <v>-13939.141041383053</v>
      </c>
      <c r="L308">
        <f t="shared" si="1371"/>
        <v>194299652.97156942</v>
      </c>
      <c r="N308">
        <f t="shared" ref="N308" si="1449">K308/M307</f>
        <v>-2.4272020754203347</v>
      </c>
      <c r="P308">
        <f t="shared" ref="P308" si="1450">K308-$O$8*M307</f>
        <v>18922.221966269382</v>
      </c>
      <c r="Q308">
        <f t="shared" si="1374"/>
        <v>358050484.14076751</v>
      </c>
    </row>
    <row r="309" spans="1:18" x14ac:dyDescent="0.2">
      <c r="A309" s="4">
        <v>7</v>
      </c>
      <c r="B309" s="4">
        <v>42413</v>
      </c>
      <c r="C309">
        <f t="shared" si="1364"/>
        <v>64600</v>
      </c>
      <c r="D309">
        <f t="shared" si="1365"/>
        <v>-22187</v>
      </c>
      <c r="E309">
        <f t="shared" si="1366"/>
        <v>492262969</v>
      </c>
      <c r="G309">
        <f t="shared" ref="G309" si="1451">D309/F307</f>
        <v>-12.617740650269798</v>
      </c>
      <c r="I309">
        <f t="shared" ref="I309" si="1452">B309-$H$9*F307</f>
        <v>57727.82976058661</v>
      </c>
      <c r="J309">
        <f t="shared" si="1369"/>
        <v>55375.939865212917</v>
      </c>
      <c r="K309">
        <f t="shared" si="1370"/>
        <v>-12962.939865212917</v>
      </c>
      <c r="L309">
        <f t="shared" si="1371"/>
        <v>168037809.94912627</v>
      </c>
      <c r="N309">
        <f t="shared" ref="N309" si="1453">K309/M307</f>
        <v>-2.2572176040821477</v>
      </c>
      <c r="P309">
        <f t="shared" ref="P309" si="1454">K309-$O$9*M307</f>
        <v>20125.180851615005</v>
      </c>
      <c r="Q309">
        <f t="shared" si="1374"/>
        <v>405022904.31021124</v>
      </c>
    </row>
    <row r="310" spans="1:18" x14ac:dyDescent="0.2">
      <c r="A310" s="4">
        <v>8</v>
      </c>
      <c r="B310" s="4">
        <v>41364</v>
      </c>
      <c r="C310">
        <f t="shared" si="1364"/>
        <v>64455.25</v>
      </c>
      <c r="D310">
        <f t="shared" si="1365"/>
        <v>-23091.25</v>
      </c>
      <c r="E310">
        <f t="shared" si="1366"/>
        <v>533205826.5625</v>
      </c>
      <c r="G310">
        <f t="shared" ref="G310" si="1455">D310/F307</f>
        <v>-13.131987370556745</v>
      </c>
      <c r="I310">
        <f t="shared" ref="I310" si="1456">B310-$H$10*F307</f>
        <v>57065.04916394769</v>
      </c>
      <c r="J310">
        <f t="shared" si="1369"/>
        <v>66964.84683695306</v>
      </c>
      <c r="K310">
        <f t="shared" si="1370"/>
        <v>-25600.84683695306</v>
      </c>
      <c r="L310">
        <f t="shared" si="1371"/>
        <v>655403358.76912951</v>
      </c>
      <c r="N310">
        <f t="shared" ref="N310" si="1457">K310/M307</f>
        <v>-4.457837709704755</v>
      </c>
      <c r="P310">
        <f t="shared" ref="P310" si="1458">K310-$O$10*M307</f>
        <v>7869.2355704418951</v>
      </c>
      <c r="Q310">
        <f t="shared" si="1374"/>
        <v>61924868.463107981</v>
      </c>
    </row>
    <row r="311" spans="1:18" x14ac:dyDescent="0.2">
      <c r="A311" s="4">
        <v>9</v>
      </c>
      <c r="B311" s="4">
        <v>41774</v>
      </c>
      <c r="C311">
        <f t="shared" si="1364"/>
        <v>63245.5</v>
      </c>
      <c r="D311">
        <f t="shared" si="1365"/>
        <v>-21471.5</v>
      </c>
      <c r="E311">
        <f t="shared" si="1366"/>
        <v>461025312.25</v>
      </c>
      <c r="F311">
        <f t="shared" ref="F311" si="1459">SQRT((SUM(E311:E314)-(SUM(D311:D314)^2)/4)/3)</f>
        <v>6330.6536532243917</v>
      </c>
      <c r="G311">
        <f t="shared" ref="G311" si="1460">D311/F311</f>
        <v>-3.391671883528792</v>
      </c>
      <c r="I311">
        <f t="shared" ref="I311" si="1461">B311-$H$7*F311</f>
        <v>97160.358314412297</v>
      </c>
      <c r="J311">
        <f t="shared" si="1369"/>
        <v>87663.979713076173</v>
      </c>
      <c r="K311">
        <f t="shared" si="1370"/>
        <v>-45889.979713076173</v>
      </c>
      <c r="L311">
        <f t="shared" si="1371"/>
        <v>2105890238.0665426</v>
      </c>
      <c r="M311">
        <f t="shared" ref="M311" si="1462">SQRT((SUM(L311:L314)-(SUM(K311:K314)^2)/4)/3)</f>
        <v>10039.074887210756</v>
      </c>
      <c r="N311">
        <f t="shared" ref="N311" si="1463">K311/M311</f>
        <v>-4.5711363077426137</v>
      </c>
      <c r="P311">
        <f t="shared" ref="P311" si="1464">K311-$O$7*M311</f>
        <v>14935.850776574887</v>
      </c>
      <c r="Q311">
        <f t="shared" si="1374"/>
        <v>223079638.42011267</v>
      </c>
      <c r="R311">
        <f t="shared" ref="R311" si="1465">SUMPRODUCT(L311:L314,P311:P314)/SUM(Q311:Q314)</f>
        <v>68733.246021388099</v>
      </c>
    </row>
    <row r="312" spans="1:18" x14ac:dyDescent="0.2">
      <c r="A312" s="4">
        <v>10</v>
      </c>
      <c r="B312" s="4">
        <v>42332</v>
      </c>
      <c r="C312">
        <f t="shared" si="1364"/>
        <v>68025.125</v>
      </c>
      <c r="D312">
        <f t="shared" si="1365"/>
        <v>-25693.125</v>
      </c>
      <c r="E312">
        <f t="shared" si="1366"/>
        <v>660136672.265625</v>
      </c>
      <c r="G312">
        <f t="shared" ref="G312" si="1466">D312/F311</f>
        <v>-4.0585264030221779</v>
      </c>
      <c r="I312">
        <f t="shared" ref="I312" si="1467">B312-$H$8*F311</f>
        <v>99842.694136323087</v>
      </c>
      <c r="J312">
        <f t="shared" si="1369"/>
        <v>100815.71997116743</v>
      </c>
      <c r="K312">
        <f t="shared" si="1370"/>
        <v>-58483.719971167433</v>
      </c>
      <c r="L312">
        <f t="shared" si="1371"/>
        <v>3420345501.6659284</v>
      </c>
      <c r="N312">
        <f t="shared" ref="N312" si="1468">K312/M311</f>
        <v>-5.8256084976188953</v>
      </c>
      <c r="P312">
        <f t="shared" ref="P312" si="1469">K312-$O$8*M311</f>
        <v>-1039.1226879782043</v>
      </c>
      <c r="Q312">
        <f t="shared" si="1374"/>
        <v>1079775.9606710486</v>
      </c>
    </row>
    <row r="313" spans="1:18" x14ac:dyDescent="0.2">
      <c r="A313" s="4">
        <v>11</v>
      </c>
      <c r="B313" s="4">
        <v>42595</v>
      </c>
      <c r="C313">
        <f t="shared" si="1364"/>
        <v>66637.875</v>
      </c>
      <c r="D313">
        <f t="shared" si="1365"/>
        <v>-24042.875</v>
      </c>
      <c r="E313">
        <f t="shared" si="1366"/>
        <v>578059838.265625</v>
      </c>
      <c r="G313">
        <f t="shared" ref="G313" si="1470">D313/F311</f>
        <v>-3.7978503195723308</v>
      </c>
      <c r="I313">
        <f t="shared" ref="I313" si="1471">B313-$H$9*F311</f>
        <v>97732.077236277488</v>
      </c>
      <c r="J313">
        <f t="shared" si="1369"/>
        <v>105698.57792640442</v>
      </c>
      <c r="K313">
        <f t="shared" si="1370"/>
        <v>-63103.577926404425</v>
      </c>
      <c r="L313">
        <f t="shared" si="1371"/>
        <v>3982061547.1137958</v>
      </c>
      <c r="N313">
        <f t="shared" ref="N313" si="1472">K313/M311</f>
        <v>-6.2857961152172503</v>
      </c>
      <c r="P313">
        <f t="shared" ref="P313" si="1473">K313-$O$9*M311</f>
        <v>-5262.5879165528531</v>
      </c>
      <c r="Q313">
        <f t="shared" si="1374"/>
        <v>27694831.5794481</v>
      </c>
    </row>
    <row r="314" spans="1:18" x14ac:dyDescent="0.2">
      <c r="A314" s="4">
        <v>12</v>
      </c>
      <c r="B314" s="4">
        <v>55569</v>
      </c>
      <c r="C314">
        <f t="shared" si="1364"/>
        <v>67129.5</v>
      </c>
      <c r="D314">
        <f t="shared" si="1365"/>
        <v>-11560.5</v>
      </c>
      <c r="E314">
        <f t="shared" si="1366"/>
        <v>133645160.25</v>
      </c>
      <c r="G314">
        <f t="shared" ref="G314" si="1474">D314/F311</f>
        <v>-1.8261147478999882</v>
      </c>
      <c r="I314">
        <f t="shared" ref="I314" si="1475">B314-$H$10*F311</f>
        <v>112096.5601476888</v>
      </c>
      <c r="J314">
        <f t="shared" si="1369"/>
        <v>97557.709475382086</v>
      </c>
      <c r="K314">
        <f t="shared" si="1370"/>
        <v>-41988.709475382086</v>
      </c>
      <c r="L314">
        <f t="shared" si="1371"/>
        <v>1763051723.4080412</v>
      </c>
      <c r="N314">
        <f t="shared" ref="N314" si="1476">K314/M311</f>
        <v>-4.1825277674612682</v>
      </c>
      <c r="P314">
        <f t="shared" ref="P314" si="1477">K314-$O$10*M311</f>
        <v>16519.983681387646</v>
      </c>
      <c r="Q314">
        <f t="shared" si="1374"/>
        <v>272909860.83331412</v>
      </c>
    </row>
    <row r="315" spans="1:18" x14ac:dyDescent="0.2">
      <c r="A315" s="4" t="s">
        <v>8</v>
      </c>
      <c r="B315" s="4">
        <v>42263</v>
      </c>
      <c r="C315">
        <f t="shared" si="1364"/>
        <v>68568.125</v>
      </c>
      <c r="D315">
        <f t="shared" si="1365"/>
        <v>-26305.125</v>
      </c>
      <c r="E315">
        <f t="shared" si="1366"/>
        <v>691959601.265625</v>
      </c>
      <c r="F315">
        <f t="shared" ref="F315" si="1478">SQRT((SUM(E315:E318)-(SUM(D315:D318)^2)/4)/3)</f>
        <v>3314.5462459296368</v>
      </c>
      <c r="G315">
        <f t="shared" ref="G315" si="1479">D315/F315</f>
        <v>-7.9362673042512197</v>
      </c>
      <c r="I315">
        <f t="shared" ref="I315" si="1480">B315-$H$7*F315</f>
        <v>71261.687352489404</v>
      </c>
      <c r="J315">
        <f t="shared" si="1369"/>
        <v>83311.708459807851</v>
      </c>
      <c r="K315">
        <f t="shared" si="1370"/>
        <v>-41048.708459807851</v>
      </c>
      <c r="L315">
        <f t="shared" si="1371"/>
        <v>1684996466.2183006</v>
      </c>
      <c r="M315">
        <f t="shared" ref="M315" si="1481">SQRT((SUM(L315:L318)-(SUM(K315:K318)^2)/4)/3)</f>
        <v>7292.9183989690837</v>
      </c>
      <c r="N315">
        <f t="shared" ref="N315" si="1482">K315/M315</f>
        <v>-5.6285709251334053</v>
      </c>
      <c r="P315">
        <f t="shared" ref="P315" si="1483">K315-$O$7*M315</f>
        <v>3138.4126937230176</v>
      </c>
      <c r="Q315">
        <f t="shared" si="1374"/>
        <v>9849634.2361217681</v>
      </c>
      <c r="R315">
        <f t="shared" ref="R315" si="1484">SUMPRODUCT(L315:L318,P315:P318)/SUM(Q315:Q318)</f>
        <v>54644.562065941849</v>
      </c>
    </row>
    <row r="316" spans="1:18" x14ac:dyDescent="0.2">
      <c r="A316" s="4">
        <v>2</v>
      </c>
      <c r="B316" s="4">
        <v>43062</v>
      </c>
      <c r="C316">
        <f t="shared" si="1364"/>
        <v>71761.875</v>
      </c>
      <c r="D316">
        <f t="shared" si="1365"/>
        <v>-28699.875</v>
      </c>
      <c r="E316">
        <f t="shared" si="1366"/>
        <v>823682825.015625</v>
      </c>
      <c r="G316">
        <f t="shared" ref="G316" si="1485">D316/F315</f>
        <v>-8.6587643890153334</v>
      </c>
      <c r="I316">
        <f t="shared" ref="I316" si="1486">B316-$H$8*F315</f>
        <v>73172.927842856763</v>
      </c>
      <c r="J316">
        <f t="shared" si="1369"/>
        <v>69491.938029594661</v>
      </c>
      <c r="K316">
        <f t="shared" si="1370"/>
        <v>-26429.938029594661</v>
      </c>
      <c r="L316">
        <f t="shared" si="1371"/>
        <v>698541624.24821413</v>
      </c>
      <c r="N316">
        <f t="shared" ref="N316" si="1487">K316/M315</f>
        <v>-3.624055087923479</v>
      </c>
      <c r="P316">
        <f t="shared" ref="P316" si="1488">K316-$O$8*M315</f>
        <v>15300.875332665019</v>
      </c>
      <c r="Q316">
        <f t="shared" si="1374"/>
        <v>234116785.94575685</v>
      </c>
    </row>
    <row r="317" spans="1:18" x14ac:dyDescent="0.2">
      <c r="A317" s="4">
        <v>3</v>
      </c>
      <c r="B317" s="4">
        <v>46324</v>
      </c>
      <c r="C317">
        <f t="shared" si="1364"/>
        <v>68174.875</v>
      </c>
      <c r="D317">
        <f t="shared" si="1365"/>
        <v>-21850.875</v>
      </c>
      <c r="E317">
        <f t="shared" si="1366"/>
        <v>477460738.265625</v>
      </c>
      <c r="G317">
        <f t="shared" ref="G317" si="1489">D317/F315</f>
        <v>-6.5924182010836434</v>
      </c>
      <c r="I317">
        <f t="shared" ref="I317" si="1490">B317-$H$9*F315</f>
        <v>75192.171025586547</v>
      </c>
      <c r="J317">
        <f t="shared" si="1369"/>
        <v>76837.431799090162</v>
      </c>
      <c r="K317">
        <f t="shared" si="1370"/>
        <v>-30513.431799090162</v>
      </c>
      <c r="L317">
        <f t="shared" si="1371"/>
        <v>931069520.15772665</v>
      </c>
      <c r="N317">
        <f t="shared" ref="N317" si="1491">K317/M315</f>
        <v>-4.1839809702798121</v>
      </c>
      <c r="P317">
        <f t="shared" ref="P317" si="1492">K317-$O$9*M315</f>
        <v>11505.342340628813</v>
      </c>
      <c r="Q317">
        <f t="shared" si="1374"/>
        <v>132372902.37506609</v>
      </c>
    </row>
    <row r="318" spans="1:18" x14ac:dyDescent="0.2">
      <c r="A318" s="4">
        <v>4</v>
      </c>
      <c r="B318" s="4">
        <v>48030</v>
      </c>
      <c r="C318">
        <f t="shared" si="1364"/>
        <v>70223.75</v>
      </c>
      <c r="D318">
        <f t="shared" si="1365"/>
        <v>-22193.75</v>
      </c>
      <c r="E318">
        <f t="shared" si="1366"/>
        <v>492562539.0625</v>
      </c>
      <c r="G318">
        <f t="shared" ref="G318" si="1493">D318/F315</f>
        <v>-6.695863733159432</v>
      </c>
      <c r="I318">
        <f t="shared" ref="I318" si="1494">B318-$H$10*F315</f>
        <v>77626.187462198941</v>
      </c>
      <c r="J318">
        <f t="shared" si="1369"/>
        <v>72882.225780358523</v>
      </c>
      <c r="K318">
        <f t="shared" si="1370"/>
        <v>-24852.225780358523</v>
      </c>
      <c r="L318">
        <f t="shared" si="1371"/>
        <v>617633126.23791683</v>
      </c>
      <c r="N318">
        <f t="shared" ref="N318" si="1495">K318/M315</f>
        <v>-3.4077202596798011</v>
      </c>
      <c r="P318">
        <f t="shared" ref="P318" si="1496">K318-$O$10*M315</f>
        <v>17651.603468513233</v>
      </c>
      <c r="Q318">
        <f t="shared" si="1374"/>
        <v>311579105.00962842</v>
      </c>
    </row>
    <row r="319" spans="1:18" x14ac:dyDescent="0.2">
      <c r="A319" s="4">
        <v>5</v>
      </c>
      <c r="B319" s="4">
        <v>47926</v>
      </c>
      <c r="C319">
        <f t="shared" si="1364"/>
        <v>71138.375</v>
      </c>
      <c r="D319">
        <f t="shared" si="1365"/>
        <v>-23212.375</v>
      </c>
      <c r="E319">
        <f t="shared" si="1366"/>
        <v>538814353.140625</v>
      </c>
      <c r="F319">
        <f t="shared" ref="F319" si="1497">SQRT((SUM(E319:E322)-(SUM(D319:D322)^2)/4)/3)</f>
        <v>1561.4549705322918</v>
      </c>
      <c r="G319">
        <f t="shared" ref="G319" si="1498">D319/F319</f>
        <v>-14.865862569246568</v>
      </c>
      <c r="I319">
        <f t="shared" ref="I319" si="1499">B319-$H$7*F319</f>
        <v>61587.038690005269</v>
      </c>
      <c r="J319">
        <f t="shared" si="1369"/>
        <v>66713.937256799181</v>
      </c>
      <c r="K319">
        <f t="shared" si="1370"/>
        <v>-18787.937256799181</v>
      </c>
      <c r="L319">
        <f t="shared" si="1371"/>
        <v>352986586.36542273</v>
      </c>
      <c r="M319">
        <f t="shared" ref="M319" si="1500">SQRT((SUM(L319:L322)-(SUM(K319:K322)^2)/4)/3)</f>
        <v>7919.8545781652774</v>
      </c>
      <c r="N319">
        <f t="shared" ref="N319" si="1501">K319/M319</f>
        <v>-2.3722578579405704</v>
      </c>
      <c r="P319">
        <f t="shared" ref="P319" si="1502">K319-$O$7*M319</f>
        <v>29197.732487319226</v>
      </c>
      <c r="Q319">
        <f t="shared" si="1374"/>
        <v>852507582.40105653</v>
      </c>
      <c r="R319">
        <f t="shared" ref="R319" si="1503">SUMPRODUCT(L319:L322,P319:P322)/SUM(Q319:Q322)</f>
        <v>8877.9862428945198</v>
      </c>
    </row>
    <row r="320" spans="1:18" x14ac:dyDescent="0.2">
      <c r="A320" s="4">
        <v>6</v>
      </c>
      <c r="B320" s="4">
        <v>49348</v>
      </c>
      <c r="C320">
        <f t="shared" si="1364"/>
        <v>70817.375</v>
      </c>
      <c r="D320">
        <f t="shared" si="1365"/>
        <v>-21469.375</v>
      </c>
      <c r="E320">
        <f t="shared" si="1366"/>
        <v>460934062.890625</v>
      </c>
      <c r="G320">
        <f t="shared" ref="G320" si="1504">D320/F319</f>
        <v>-13.749595989105726</v>
      </c>
      <c r="I320">
        <f t="shared" ref="I320" si="1505">B320-$H$8*F319</f>
        <v>63533.005867788386</v>
      </c>
      <c r="J320">
        <f t="shared" si="1369"/>
        <v>60880.545605353895</v>
      </c>
      <c r="K320">
        <f t="shared" si="1370"/>
        <v>-11532.545605353895</v>
      </c>
      <c r="L320">
        <f t="shared" si="1371"/>
        <v>132999608.13956743</v>
      </c>
      <c r="N320">
        <f t="shared" ref="N320" si="1506">K320/M319</f>
        <v>-1.4561562326092024</v>
      </c>
      <c r="P320">
        <f t="shared" ref="P320" si="1507">K320-$O$8*M319</f>
        <v>33785.659696980532</v>
      </c>
      <c r="Q320">
        <f t="shared" si="1374"/>
        <v>1141470801.1601746</v>
      </c>
    </row>
    <row r="321" spans="1:18" x14ac:dyDescent="0.2">
      <c r="A321" s="4">
        <v>7</v>
      </c>
      <c r="B321" s="4">
        <v>46509</v>
      </c>
      <c r="C321">
        <f t="shared" si="1364"/>
        <v>70254.625</v>
      </c>
      <c r="D321">
        <f t="shared" si="1365"/>
        <v>-23745.625</v>
      </c>
      <c r="E321">
        <f t="shared" si="1366"/>
        <v>563854706.640625</v>
      </c>
      <c r="G321">
        <f t="shared" ref="G321" si="1508">D321/F319</f>
        <v>-15.207370976509967</v>
      </c>
      <c r="I321">
        <f t="shared" ref="I321" si="1509">B321-$H$9*F319</f>
        <v>60108.553541735469</v>
      </c>
      <c r="J321">
        <f t="shared" si="1369"/>
        <v>56336.09435654043</v>
      </c>
      <c r="K321">
        <f t="shared" si="1370"/>
        <v>-9827.0943565404305</v>
      </c>
      <c r="L321">
        <f t="shared" si="1371"/>
        <v>96571783.492348775</v>
      </c>
      <c r="N321">
        <f t="shared" ref="N321" si="1510">K321/M319</f>
        <v>-1.2408175250633182</v>
      </c>
      <c r="P321">
        <f t="shared" ref="P321" si="1511">K321-$O$9*M319</f>
        <v>35803.826289217483</v>
      </c>
      <c r="Q321">
        <f t="shared" si="1374"/>
        <v>1281913976.9484608</v>
      </c>
    </row>
    <row r="322" spans="1:18" x14ac:dyDescent="0.2">
      <c r="A322" s="4">
        <v>8</v>
      </c>
      <c r="B322" s="4">
        <v>44961</v>
      </c>
      <c r="C322">
        <f t="shared" si="1364"/>
        <v>70214.125</v>
      </c>
      <c r="D322">
        <f t="shared" si="1365"/>
        <v>-25253.125</v>
      </c>
      <c r="E322">
        <f t="shared" si="1366"/>
        <v>637720322.265625</v>
      </c>
      <c r="G322">
        <f t="shared" ref="G322" si="1512">D322/F319</f>
        <v>-16.172816684807337</v>
      </c>
      <c r="I322">
        <f t="shared" ref="I322" si="1513">B322-$H$10*F319</f>
        <v>58903.515986436192</v>
      </c>
      <c r="J322">
        <f t="shared" si="1369"/>
        <v>72146.438337072643</v>
      </c>
      <c r="K322">
        <f t="shared" si="1370"/>
        <v>-27185.438337072643</v>
      </c>
      <c r="L322">
        <f t="shared" si="1371"/>
        <v>739048057.57877898</v>
      </c>
      <c r="N322">
        <f t="shared" ref="N322" si="1514">K322/M319</f>
        <v>-3.4325678670946571</v>
      </c>
      <c r="P322">
        <f t="shared" ref="P322" si="1515">K322-$O$10*M319</f>
        <v>18972.235210161467</v>
      </c>
      <c r="Q322">
        <f t="shared" si="1374"/>
        <v>359945708.86969054</v>
      </c>
    </row>
    <row r="323" spans="1:18" x14ac:dyDescent="0.2">
      <c r="A323" s="4">
        <v>9</v>
      </c>
      <c r="B323" s="4">
        <v>45541</v>
      </c>
      <c r="C323">
        <f t="shared" si="1364"/>
        <v>69060.5</v>
      </c>
      <c r="D323">
        <f t="shared" si="1365"/>
        <v>-23519.5</v>
      </c>
      <c r="E323">
        <f t="shared" si="1366"/>
        <v>553166880.25</v>
      </c>
      <c r="F323">
        <f t="shared" ref="F323" si="1516">SQRT((SUM(E323:E326)-(SUM(D323:D326)^2)/4)/3)</f>
        <v>7541.3628136590532</v>
      </c>
      <c r="G323">
        <f t="shared" ref="G323" si="1517">D323/F323</f>
        <v>-3.1187333882678412</v>
      </c>
      <c r="I323">
        <f t="shared" ref="I323" si="1518">B323-$H$7*F323</f>
        <v>111519.75130375572</v>
      </c>
      <c r="J323">
        <f t="shared" si="1369"/>
        <v>99061.491326460367</v>
      </c>
      <c r="K323">
        <f t="shared" si="1370"/>
        <v>-53520.491326460367</v>
      </c>
      <c r="L323">
        <f t="shared" si="1371"/>
        <v>2864442991.8257194</v>
      </c>
      <c r="M323">
        <f t="shared" ref="M323" si="1519">SQRT((SUM(L323:L326)-(SUM(K323:K326)^2)/4)/3)</f>
        <v>12669.819590177334</v>
      </c>
      <c r="N323">
        <f t="shared" ref="N323" si="1520">K323/M323</f>
        <v>-4.2242504674615704</v>
      </c>
      <c r="P323">
        <f t="shared" ref="P323" si="1521">K323-$O$7*M323</f>
        <v>23244.779117767175</v>
      </c>
      <c r="Q323">
        <f t="shared" si="1374"/>
        <v>540319756.23378491</v>
      </c>
      <c r="R323">
        <f t="shared" ref="R323" si="1522">SUMPRODUCT(L323:L326,P323:P326)/SUM(Q323:Q326)</f>
        <v>107106.93103004972</v>
      </c>
    </row>
    <row r="324" spans="1:18" x14ac:dyDescent="0.2">
      <c r="A324" s="4">
        <v>10</v>
      </c>
      <c r="B324" s="4">
        <v>46549</v>
      </c>
      <c r="C324">
        <f t="shared" si="1364"/>
        <v>74793.75</v>
      </c>
      <c r="D324">
        <f t="shared" si="1365"/>
        <v>-28244.75</v>
      </c>
      <c r="E324">
        <f t="shared" si="1366"/>
        <v>797765902.5625</v>
      </c>
      <c r="G324">
        <f t="shared" ref="G324" si="1523">D324/F323</f>
        <v>-3.7453111192107871</v>
      </c>
      <c r="I324">
        <f t="shared" ref="I324" si="1524">B324-$H$8*F323</f>
        <v>115058.35683813402</v>
      </c>
      <c r="J324">
        <f t="shared" si="1369"/>
        <v>116353.95660950313</v>
      </c>
      <c r="K324">
        <f t="shared" si="1370"/>
        <v>-69804.956609503133</v>
      </c>
      <c r="L324">
        <f t="shared" si="1371"/>
        <v>4872731967.2546148</v>
      </c>
      <c r="N324">
        <f t="shared" ref="N324" si="1525">K324/M323</f>
        <v>-5.5095462182919768</v>
      </c>
      <c r="P324">
        <f t="shared" ref="P324" si="1526">K324-$O$8*M323</f>
        <v>2693.0267391013331</v>
      </c>
      <c r="Q324">
        <f t="shared" si="1374"/>
        <v>7252393.0175147597</v>
      </c>
    </row>
    <row r="325" spans="1:18" x14ac:dyDescent="0.2">
      <c r="A325" s="4">
        <v>11</v>
      </c>
      <c r="B325" s="4">
        <v>46285</v>
      </c>
      <c r="C325">
        <f t="shared" si="1364"/>
        <v>73348.875</v>
      </c>
      <c r="D325">
        <f t="shared" si="1365"/>
        <v>-27063.875</v>
      </c>
      <c r="E325">
        <f t="shared" si="1366"/>
        <v>732453330.015625</v>
      </c>
      <c r="G325">
        <f t="shared" ref="G325" si="1527">D325/F323</f>
        <v>-3.5887246998621283</v>
      </c>
      <c r="I325">
        <f t="shared" ref="I325" si="1528">B325-$H$9*F323</f>
        <v>111966.79633579012</v>
      </c>
      <c r="J325">
        <f t="shared" si="1369"/>
        <v>121962.23079097207</v>
      </c>
      <c r="K325">
        <f t="shared" si="1370"/>
        <v>-75677.230790972069</v>
      </c>
      <c r="L325">
        <f t="shared" si="1371"/>
        <v>5727043260.1900511</v>
      </c>
      <c r="N325">
        <f t="shared" ref="N325" si="1529">K325/M323</f>
        <v>-5.9730314431346097</v>
      </c>
      <c r="P325">
        <f t="shared" ref="P325" si="1530">K325-$O$9*M323</f>
        <v>-2678.9797991738742</v>
      </c>
      <c r="Q325">
        <f t="shared" si="1374"/>
        <v>7176932.7643816909</v>
      </c>
    </row>
    <row r="326" spans="1:18" x14ac:dyDescent="0.2">
      <c r="A326" s="4">
        <v>12</v>
      </c>
      <c r="B326" s="4">
        <v>62239</v>
      </c>
      <c r="C326">
        <f t="shared" si="1364"/>
        <v>73976.75</v>
      </c>
      <c r="D326">
        <f t="shared" si="1365"/>
        <v>-11737.75</v>
      </c>
      <c r="E326">
        <f t="shared" si="1366"/>
        <v>137774775.0625</v>
      </c>
      <c r="G326">
        <f t="shared" ref="G326" si="1531">D326/F323</f>
        <v>-1.5564494495265995</v>
      </c>
      <c r="I326">
        <f t="shared" ref="I326" si="1532">B326-$H$10*F323</f>
        <v>129577.20287697006</v>
      </c>
      <c r="J326">
        <f t="shared" si="1369"/>
        <v>111522.57700457769</v>
      </c>
      <c r="K326">
        <f t="shared" si="1370"/>
        <v>-49283.577004577688</v>
      </c>
      <c r="L326">
        <f t="shared" si="1371"/>
        <v>2428870962.3661385</v>
      </c>
      <c r="N326">
        <f t="shared" ref="N326" si="1533">K326/M323</f>
        <v>-3.8898404711923673</v>
      </c>
      <c r="P326">
        <f t="shared" ref="P326" si="1534">K326-$O$10*M323</f>
        <v>24557.349084905451</v>
      </c>
      <c r="Q326">
        <f t="shared" si="1374"/>
        <v>603063394.07790661</v>
      </c>
    </row>
    <row r="327" spans="1:18" x14ac:dyDescent="0.2">
      <c r="A327" s="4" t="s">
        <v>7</v>
      </c>
      <c r="B327" s="4">
        <v>46674</v>
      </c>
      <c r="C327">
        <f t="shared" si="1364"/>
        <v>75504.875</v>
      </c>
      <c r="D327">
        <f t="shared" si="1365"/>
        <v>-28830.875</v>
      </c>
      <c r="E327">
        <f t="shared" si="1366"/>
        <v>831219353.265625</v>
      </c>
      <c r="F327">
        <f t="shared" ref="F327" si="1535">SQRT((SUM(E327:E330)-(SUM(D327:D330)^2)/4)/3)</f>
        <v>3650.087259766025</v>
      </c>
      <c r="G327">
        <f t="shared" ref="G327" si="1536">D327/F327</f>
        <v>-7.8986810309428312</v>
      </c>
      <c r="I327">
        <f t="shared" ref="I327" si="1537">B327-$H$7*F327</f>
        <v>78608.307564796822</v>
      </c>
      <c r="J327">
        <f t="shared" si="1369"/>
        <v>93489.864519800918</v>
      </c>
      <c r="K327">
        <f t="shared" si="1370"/>
        <v>-46815.864519800918</v>
      </c>
      <c r="L327">
        <f t="shared" si="1371"/>
        <v>2191725170.7363544</v>
      </c>
      <c r="M327">
        <f t="shared" ref="M327" si="1538">SQRT((SUM(L327:L330)-(SUM(K327:K330)^2)/4)/3)</f>
        <v>8457.771139372484</v>
      </c>
      <c r="N327">
        <f t="shared" ref="N327" si="1539">K327/M327</f>
        <v>-5.5352484417395074</v>
      </c>
      <c r="P327">
        <f t="shared" ref="P327" si="1540">K327-$O$7*M327</f>
        <v>4428.9921451410482</v>
      </c>
      <c r="Q327">
        <f t="shared" si="1374"/>
        <v>19615971.421721105</v>
      </c>
      <c r="R327">
        <f t="shared" ref="R327" si="1541">SUMPRODUCT(L327:L330,P327:P330)/SUM(Q327:Q330)</f>
        <v>56443.25117857795</v>
      </c>
    </row>
    <row r="328" spans="1:18" x14ac:dyDescent="0.2">
      <c r="A328" s="4">
        <v>2</v>
      </c>
      <c r="B328" s="4">
        <v>47257</v>
      </c>
      <c r="C328">
        <f t="shared" si="1364"/>
        <v>78049.125</v>
      </c>
      <c r="D328">
        <f t="shared" si="1365"/>
        <v>-30792.125</v>
      </c>
      <c r="E328">
        <f t="shared" si="1366"/>
        <v>948154962.015625</v>
      </c>
      <c r="G328">
        <f t="shared" ref="G328" si="1542">D328/F327</f>
        <v>-8.4359969525697895</v>
      </c>
      <c r="I328">
        <f t="shared" ref="I328" si="1543">B328-$H$8*F327</f>
        <v>80416.143346971046</v>
      </c>
      <c r="J328">
        <f t="shared" si="1369"/>
        <v>76251.730869454725</v>
      </c>
      <c r="K328">
        <f t="shared" si="1370"/>
        <v>-28994.730869454725</v>
      </c>
      <c r="L328">
        <f t="shared" si="1371"/>
        <v>840694418.19211078</v>
      </c>
      <c r="N328">
        <f t="shared" ref="N328" si="1544">K328/M327</f>
        <v>-3.428176335308827</v>
      </c>
      <c r="P328">
        <f t="shared" ref="P328" si="1545">K328-$O$8*M327</f>
        <v>19401.487155931653</v>
      </c>
      <c r="Q328">
        <f t="shared" si="1374"/>
        <v>376417703.86178088</v>
      </c>
    </row>
    <row r="329" spans="1:18" x14ac:dyDescent="0.2">
      <c r="A329" s="4">
        <v>3</v>
      </c>
      <c r="B329" s="4">
        <v>50948</v>
      </c>
      <c r="C329">
        <f t="shared" si="1364"/>
        <v>73410.625</v>
      </c>
      <c r="D329">
        <f t="shared" si="1365"/>
        <v>-22462.625</v>
      </c>
      <c r="E329">
        <f t="shared" si="1366"/>
        <v>504569521.890625</v>
      </c>
      <c r="G329">
        <f t="shared" ref="G329" si="1546">D329/F327</f>
        <v>-6.1539967133388149</v>
      </c>
      <c r="I329">
        <f t="shared" ref="I329" si="1547">B329-$H$9*F327</f>
        <v>82738.578696145618</v>
      </c>
      <c r="J329">
        <f t="shared" si="1369"/>
        <v>83290.563629808719</v>
      </c>
      <c r="K329">
        <f t="shared" si="1370"/>
        <v>-32342.563629808719</v>
      </c>
      <c r="L329">
        <f t="shared" si="1371"/>
        <v>1046041422.1482258</v>
      </c>
      <c r="N329">
        <f t="shared" ref="N329" si="1548">K329/M327</f>
        <v>-3.8240055325271363</v>
      </c>
      <c r="P329">
        <f t="shared" ref="P329" si="1549">K329-$O$9*M327</f>
        <v>16387.609366637087</v>
      </c>
      <c r="Q329">
        <f t="shared" si="1374"/>
        <v>268553740.75349158</v>
      </c>
    </row>
    <row r="330" spans="1:18" x14ac:dyDescent="0.2">
      <c r="A330" s="4">
        <v>4</v>
      </c>
      <c r="B330" s="4">
        <v>49306</v>
      </c>
      <c r="C330">
        <f t="shared" si="1364"/>
        <v>75017.75</v>
      </c>
      <c r="D330">
        <f t="shared" si="1365"/>
        <v>-25711.75</v>
      </c>
      <c r="E330">
        <f t="shared" si="1366"/>
        <v>661094088.0625</v>
      </c>
      <c r="G330">
        <f t="shared" ref="G330" si="1550">D330/F327</f>
        <v>-7.0441466655918124</v>
      </c>
      <c r="I330">
        <f t="shared" ref="I330" si="1551">B330-$H$10*F327</f>
        <v>81898.29432266386</v>
      </c>
      <c r="J330">
        <f t="shared" si="1369"/>
        <v>78508.604475256769</v>
      </c>
      <c r="K330">
        <f t="shared" si="1370"/>
        <v>-29202.604475256769</v>
      </c>
      <c r="L330">
        <f t="shared" si="1371"/>
        <v>852792108.13828671</v>
      </c>
      <c r="N330">
        <f t="shared" ref="N330" si="1552">K330/M327</f>
        <v>-3.4527541587538662</v>
      </c>
      <c r="P330">
        <f t="shared" ref="P330" si="1553">K330-$O$10*M327</f>
        <v>20090.098482278074</v>
      </c>
      <c r="Q330">
        <f t="shared" si="1374"/>
        <v>403612057.02763176</v>
      </c>
    </row>
    <row r="331" spans="1:18" x14ac:dyDescent="0.2">
      <c r="A331" s="4">
        <v>5</v>
      </c>
      <c r="B331" s="4">
        <v>50747</v>
      </c>
      <c r="C331">
        <f t="shared" si="1364"/>
        <v>75953.875</v>
      </c>
      <c r="D331">
        <f t="shared" si="1365"/>
        <v>-25206.875</v>
      </c>
      <c r="E331">
        <f t="shared" si="1366"/>
        <v>635386547.265625</v>
      </c>
      <c r="F331">
        <f t="shared" ref="F331" si="1554">SQRT((SUM(E331:E334)-(SUM(D331:D334)^2)/4)/3)</f>
        <v>1946.657885164982</v>
      </c>
      <c r="G331">
        <f t="shared" ref="G331" si="1555">D331/F331</f>
        <v>-12.948795570138758</v>
      </c>
      <c r="I331">
        <f t="shared" ref="I331" si="1556">B331-$H$7*F331</f>
        <v>67778.146710799541</v>
      </c>
      <c r="J331">
        <f t="shared" si="1369"/>
        <v>72090.922747556891</v>
      </c>
      <c r="K331">
        <f t="shared" si="1370"/>
        <v>-21343.922747556891</v>
      </c>
      <c r="L331">
        <f t="shared" si="1371"/>
        <v>455563038.25367653</v>
      </c>
      <c r="M331">
        <f t="shared" ref="M331" si="1557">SQRT((SUM(L331:L334)-(SUM(K331:K334)^2)/4)/3)</f>
        <v>10103.604051113374</v>
      </c>
      <c r="N331">
        <f t="shared" ref="N331" si="1558">K331/M331</f>
        <v>-2.1125058582640004</v>
      </c>
      <c r="P331">
        <f t="shared" ref="P331" si="1559">K331-$O$7*M331</f>
        <v>39872.884005273547</v>
      </c>
      <c r="Q331">
        <f t="shared" si="1374"/>
        <v>1589846878.897999</v>
      </c>
      <c r="R331">
        <f t="shared" ref="R331" si="1560">SUMPRODUCT(L331:L334,P331:P334)/SUM(Q331:Q334)</f>
        <v>10332.710456195824</v>
      </c>
    </row>
    <row r="332" spans="1:18" x14ac:dyDescent="0.2">
      <c r="A332" s="4">
        <v>6</v>
      </c>
      <c r="B332" s="4">
        <v>52123</v>
      </c>
      <c r="C332">
        <f t="shared" si="1364"/>
        <v>74611.875</v>
      </c>
      <c r="D332">
        <f t="shared" si="1365"/>
        <v>-22488.875</v>
      </c>
      <c r="E332">
        <f t="shared" si="1366"/>
        <v>505749498.765625</v>
      </c>
      <c r="G332">
        <f t="shared" ref="G332" si="1561">D332/F331</f>
        <v>-11.552556394928139</v>
      </c>
      <c r="I332">
        <f t="shared" ref="I332" si="1562">B332-$H$8*F331</f>
        <v>69807.373897909172</v>
      </c>
      <c r="J332">
        <f t="shared" si="1369"/>
        <v>67556.256191663168</v>
      </c>
      <c r="K332">
        <f t="shared" si="1370"/>
        <v>-15433.256191663168</v>
      </c>
      <c r="L332">
        <f t="shared" si="1371"/>
        <v>238185396.67750949</v>
      </c>
      <c r="N332">
        <f t="shared" ref="N332" si="1563">K332/M331</f>
        <v>-1.5275000993296535</v>
      </c>
      <c r="P332">
        <f t="shared" ref="P332" si="1564">K332-$O$8*M331</f>
        <v>42380.583464459167</v>
      </c>
      <c r="Q332">
        <f t="shared" si="1374"/>
        <v>1796113854.7879899</v>
      </c>
    </row>
    <row r="333" spans="1:18" x14ac:dyDescent="0.2">
      <c r="A333" s="4">
        <v>7</v>
      </c>
      <c r="B333" s="4">
        <v>50145</v>
      </c>
      <c r="C333">
        <f t="shared" si="1364"/>
        <v>74981.5</v>
      </c>
      <c r="D333">
        <f t="shared" si="1365"/>
        <v>-24836.5</v>
      </c>
      <c r="E333">
        <f t="shared" si="1366"/>
        <v>616851732.25</v>
      </c>
      <c r="G333">
        <f t="shared" ref="G333" si="1565">D333/F331</f>
        <v>-12.758533581721306</v>
      </c>
      <c r="I333">
        <f t="shared" ref="I333" si="1566">B333-$H$9*F331</f>
        <v>67099.493492513575</v>
      </c>
      <c r="J333">
        <f t="shared" si="1369"/>
        <v>61687.348278270212</v>
      </c>
      <c r="K333">
        <f t="shared" si="1370"/>
        <v>-11542.348278270212</v>
      </c>
      <c r="L333">
        <f t="shared" si="1371"/>
        <v>133225803.77688733</v>
      </c>
      <c r="N333">
        <f t="shared" ref="N333" si="1567">K333/M331</f>
        <v>-1.1423991102460409</v>
      </c>
      <c r="P333">
        <f t="shared" ref="P333" si="1568">K333-$O$9*M331</f>
        <v>46670.432037617458</v>
      </c>
      <c r="Q333">
        <f t="shared" si="1374"/>
        <v>2178129226.5778699</v>
      </c>
    </row>
    <row r="334" spans="1:18" x14ac:dyDescent="0.2">
      <c r="A334" s="4">
        <v>8</v>
      </c>
      <c r="B334" s="4">
        <v>47649</v>
      </c>
      <c r="C334">
        <f t="shared" si="1364"/>
        <v>74886.5</v>
      </c>
      <c r="D334">
        <f t="shared" si="1365"/>
        <v>-27237.5</v>
      </c>
      <c r="E334">
        <f t="shared" si="1366"/>
        <v>741881406.25</v>
      </c>
      <c r="G334">
        <f t="shared" ref="G334" si="1569">D334/F331</f>
        <v>-13.991929556585431</v>
      </c>
      <c r="I334">
        <f t="shared" ref="I334" si="1570">B334-$H$10*F331</f>
        <v>65031.063009337056</v>
      </c>
      <c r="J334">
        <f t="shared" si="1369"/>
        <v>82285.956423247611</v>
      </c>
      <c r="K334">
        <f t="shared" si="1370"/>
        <v>-34636.956423247611</v>
      </c>
      <c r="L334">
        <f t="shared" si="1371"/>
        <v>1199718750.265954</v>
      </c>
      <c r="N334">
        <f t="shared" ref="N334" si="1571">K334/M331</f>
        <v>-3.4281783260727408</v>
      </c>
      <c r="P334">
        <f t="shared" ref="P334" si="1572">K334-$O$10*M331</f>
        <v>24247.818901735744</v>
      </c>
      <c r="Q334">
        <f t="shared" si="1374"/>
        <v>587956721.49137318</v>
      </c>
    </row>
    <row r="335" spans="1:18" x14ac:dyDescent="0.2">
      <c r="A335" s="4">
        <v>9</v>
      </c>
      <c r="B335" s="4">
        <v>49259</v>
      </c>
      <c r="C335">
        <f t="shared" si="1364"/>
        <v>73893.875</v>
      </c>
      <c r="D335">
        <f t="shared" si="1365"/>
        <v>-24634.875</v>
      </c>
      <c r="E335">
        <f t="shared" si="1366"/>
        <v>606877066.265625</v>
      </c>
      <c r="F335">
        <f t="shared" ref="F335" si="1573">SQRT((SUM(E335:E338)-(SUM(D335:D338)^2)/4)/3)</f>
        <v>9471.0398657868045</v>
      </c>
      <c r="G335">
        <f t="shared" ref="G335" si="1574">D335/F335</f>
        <v>-2.6010739421540237</v>
      </c>
      <c r="I335">
        <f t="shared" ref="I335" si="1575">B335-$H$7*F335</f>
        <v>132120.33412927651</v>
      </c>
      <c r="J335">
        <f t="shared" si="1369"/>
        <v>115907.83990000647</v>
      </c>
      <c r="K335">
        <f t="shared" si="1370"/>
        <v>-66648.839900006467</v>
      </c>
      <c r="L335">
        <f t="shared" si="1371"/>
        <v>4442067860.0166941</v>
      </c>
      <c r="M335">
        <f t="shared" ref="M335" si="1576">SQRT((SUM(L335:L338)-(SUM(K335:K338)^2)/4)/3)</f>
        <v>16104.725889835965</v>
      </c>
      <c r="N335">
        <f t="shared" ref="N335" si="1577">K335/M335</f>
        <v>-4.1384647187363779</v>
      </c>
      <c r="P335">
        <f t="shared" ref="P335" si="1578">K335-$O$7*M335</f>
        <v>30928.211577654482</v>
      </c>
      <c r="Q335">
        <f t="shared" si="1374"/>
        <v>956554271.39216065</v>
      </c>
      <c r="R335">
        <f t="shared" ref="R335" si="1579">SUMPRODUCT(L335:L338,P335:P338)/SUM(Q335:Q338)</f>
        <v>135881.5245847812</v>
      </c>
    </row>
    <row r="336" spans="1:18" x14ac:dyDescent="0.2">
      <c r="A336" s="4">
        <v>10</v>
      </c>
      <c r="B336" s="4">
        <v>49539</v>
      </c>
      <c r="C336">
        <f t="shared" si="1364"/>
        <v>80865.625</v>
      </c>
      <c r="D336">
        <f t="shared" si="1365"/>
        <v>-31326.625</v>
      </c>
      <c r="E336">
        <f t="shared" si="1366"/>
        <v>981357433.890625</v>
      </c>
      <c r="G336">
        <f t="shared" ref="G336" si="1580">D336/F335</f>
        <v>-3.3076225466185964</v>
      </c>
      <c r="I336">
        <f t="shared" ref="I336" si="1581">B336-$H$8*F335</f>
        <v>135578.46870427232</v>
      </c>
      <c r="J336">
        <f t="shared" si="1369"/>
        <v>137565.53145223326</v>
      </c>
      <c r="K336">
        <f t="shared" si="1370"/>
        <v>-88026.531452233263</v>
      </c>
      <c r="L336">
        <f t="shared" si="1371"/>
        <v>7748670239.5110121</v>
      </c>
      <c r="N336">
        <f t="shared" ref="N336" si="1582">K336/M335</f>
        <v>-5.4658820059637696</v>
      </c>
      <c r="P336">
        <f t="shared" ref="P336" si="1583">K336-$O$8*M335</f>
        <v>4126.3315846132755</v>
      </c>
      <c r="Q336">
        <f t="shared" si="1374"/>
        <v>17026612.346177105</v>
      </c>
    </row>
    <row r="337" spans="1:18" x14ac:dyDescent="0.2">
      <c r="A337" s="4">
        <v>11</v>
      </c>
      <c r="B337" s="4">
        <v>49274</v>
      </c>
      <c r="C337">
        <f t="shared" si="1364"/>
        <v>79063.375</v>
      </c>
      <c r="D337">
        <f t="shared" si="1365"/>
        <v>-29789.375</v>
      </c>
      <c r="E337">
        <f t="shared" si="1366"/>
        <v>887406862.890625</v>
      </c>
      <c r="G337">
        <f t="shared" ref="G337" si="1584">D337/F335</f>
        <v>-3.1453119638542724</v>
      </c>
      <c r="I337">
        <f t="shared" ref="I337" si="1585">B337-$H$9*F335</f>
        <v>131762.39459441527</v>
      </c>
      <c r="J337">
        <f t="shared" si="1369"/>
        <v>144208.8564146469</v>
      </c>
      <c r="K337">
        <f t="shared" si="1370"/>
        <v>-94934.8564146469</v>
      </c>
      <c r="L337">
        <f t="shared" si="1371"/>
        <v>9012626962.4696236</v>
      </c>
      <c r="N337">
        <f t="shared" ref="N337" si="1586">K337/M335</f>
        <v>-5.8948445980420132</v>
      </c>
      <c r="P337">
        <f t="shared" ref="P337" si="1587">K337-$O$9*M335</f>
        <v>-2146.098509065574</v>
      </c>
      <c r="Q337">
        <f t="shared" si="1374"/>
        <v>4605738.8106134795</v>
      </c>
    </row>
    <row r="338" spans="1:18" x14ac:dyDescent="0.2">
      <c r="A338" s="4">
        <v>12</v>
      </c>
      <c r="B338" s="4">
        <v>69278</v>
      </c>
      <c r="C338">
        <f t="shared" si="1364"/>
        <v>79805</v>
      </c>
      <c r="D338">
        <f t="shared" si="1365"/>
        <v>-10527</v>
      </c>
      <c r="E338">
        <f t="shared" si="1366"/>
        <v>110817729</v>
      </c>
      <c r="G338">
        <f t="shared" ref="G338" si="1588">D338/F335</f>
        <v>-1.1114935792877134</v>
      </c>
      <c r="I338">
        <f t="shared" ref="I338" si="1589">B338-$H$10*F335</f>
        <v>153846.64093358506</v>
      </c>
      <c r="J338">
        <f t="shared" si="1369"/>
        <v>131091.58422153257</v>
      </c>
      <c r="K338">
        <f t="shared" si="1370"/>
        <v>-61813.584221532568</v>
      </c>
      <c r="L338">
        <f t="shared" si="1371"/>
        <v>3820919194.3125</v>
      </c>
      <c r="N338">
        <f t="shared" ref="N338" si="1590">K338/M335</f>
        <v>-3.8382264090905411</v>
      </c>
      <c r="P338">
        <f t="shared" ref="P338" si="1591">K338-$O$10*M335</f>
        <v>32046.30586283117</v>
      </c>
      <c r="Q338">
        <f t="shared" si="1374"/>
        <v>1026965719.4541274</v>
      </c>
    </row>
    <row r="339" spans="1:18" x14ac:dyDescent="0.2">
      <c r="A339" s="4" t="s">
        <v>6</v>
      </c>
      <c r="B339" s="4">
        <v>49516</v>
      </c>
      <c r="C339">
        <f t="shared" si="1364"/>
        <v>81686.5</v>
      </c>
      <c r="D339">
        <f t="shared" si="1365"/>
        <v>-32170.5</v>
      </c>
      <c r="E339">
        <f t="shared" si="1366"/>
        <v>1034941070.25</v>
      </c>
      <c r="F339">
        <f t="shared" ref="F339" si="1592">SQRT((SUM(E339:E342)-(SUM(D339:D342)^2)/4)/3)</f>
        <v>4604.1149201466151</v>
      </c>
      <c r="G339">
        <f t="shared" ref="G339" si="1593">D339/F339</f>
        <v>-6.9873364496678443</v>
      </c>
      <c r="I339">
        <f t="shared" ref="I339" si="1594">B339-$H$7*F339</f>
        <v>89797.015619625687</v>
      </c>
      <c r="J339">
        <f t="shared" si="1369"/>
        <v>108804.52773571045</v>
      </c>
      <c r="K339">
        <f t="shared" si="1370"/>
        <v>-59288.52773571045</v>
      </c>
      <c r="L339">
        <f t="shared" si="1371"/>
        <v>3515129521.0681071</v>
      </c>
      <c r="M339">
        <f t="shared" ref="M339" si="1595">SQRT((SUM(L339:L342)-(SUM(K339:K342)^2)/4)/3)</f>
        <v>11186.905126368598</v>
      </c>
      <c r="N339">
        <f t="shared" ref="N339" si="1596">K339/M339</f>
        <v>-5.2998150128190291</v>
      </c>
      <c r="P339">
        <f t="shared" ref="P339" si="1597">K339-$O$7*M339</f>
        <v>8491.9004974891286</v>
      </c>
      <c r="Q339">
        <f t="shared" si="1374"/>
        <v>72112374.059256107</v>
      </c>
      <c r="R339">
        <f t="shared" ref="R339" si="1598">SUMPRODUCT(L339:L342,P339:P342)/SUM(Q339:Q342)</f>
        <v>63407.704058448478</v>
      </c>
    </row>
    <row r="340" spans="1:18" x14ac:dyDescent="0.2">
      <c r="A340" s="4">
        <v>2</v>
      </c>
      <c r="B340" s="4">
        <v>51229</v>
      </c>
      <c r="C340">
        <f t="shared" si="1364"/>
        <v>86197.75</v>
      </c>
      <c r="D340">
        <f t="shared" si="1365"/>
        <v>-34968.75</v>
      </c>
      <c r="E340">
        <f t="shared" si="1366"/>
        <v>1222813476.5625</v>
      </c>
      <c r="G340">
        <f t="shared" ref="G340" si="1599">D340/F339</f>
        <v>-7.5951079863328959</v>
      </c>
      <c r="I340">
        <f t="shared" ref="I340" si="1600">B340-$H$8*F339</f>
        <v>93054.98819099355</v>
      </c>
      <c r="J340">
        <f t="shared" si="1369"/>
        <v>87099.336068002114</v>
      </c>
      <c r="K340">
        <f t="shared" si="1370"/>
        <v>-35870.336068002114</v>
      </c>
      <c r="L340">
        <f t="shared" si="1371"/>
        <v>1286681009.6314135</v>
      </c>
      <c r="N340">
        <f t="shared" ref="N340" si="1601">K340/M339</f>
        <v>-3.2064575200027687</v>
      </c>
      <c r="P340">
        <f t="shared" ref="P340" si="1602">K340-$O$8*M339</f>
        <v>28142.261412285836</v>
      </c>
      <c r="Q340">
        <f t="shared" si="1374"/>
        <v>791986877.39743233</v>
      </c>
    </row>
    <row r="341" spans="1:18" x14ac:dyDescent="0.2">
      <c r="A341" s="4">
        <v>3</v>
      </c>
      <c r="B341" s="4">
        <v>55208</v>
      </c>
      <c r="C341">
        <f t="shared" si="1364"/>
        <v>80395.375</v>
      </c>
      <c r="D341">
        <f t="shared" si="1365"/>
        <v>-25187.375</v>
      </c>
      <c r="E341">
        <f t="shared" si="1366"/>
        <v>634403859.390625</v>
      </c>
      <c r="G341">
        <f t="shared" ref="G341" si="1603">D341/F339</f>
        <v>-5.4706225706455482</v>
      </c>
      <c r="I341">
        <f t="shared" ref="I341" si="1604">B341-$H$9*F339</f>
        <v>95307.720165156148</v>
      </c>
      <c r="J341">
        <f t="shared" si="1369"/>
        <v>97309.300444515233</v>
      </c>
      <c r="K341">
        <f t="shared" si="1370"/>
        <v>-42101.300444515233</v>
      </c>
      <c r="L341">
        <f t="shared" si="1371"/>
        <v>1772519499.1193385</v>
      </c>
      <c r="N341">
        <f t="shared" ref="N341" si="1605">K341/M339</f>
        <v>-3.7634448463568777</v>
      </c>
      <c r="P341">
        <f t="shared" ref="P341" si="1606">K341-$O$9*M339</f>
        <v>22353.011822819812</v>
      </c>
      <c r="Q341">
        <f t="shared" si="1374"/>
        <v>499657137.55112231</v>
      </c>
    </row>
    <row r="342" spans="1:18" x14ac:dyDescent="0.2">
      <c r="A342" s="4">
        <v>4</v>
      </c>
      <c r="B342" s="4">
        <v>56614</v>
      </c>
      <c r="C342">
        <f t="shared" si="1364"/>
        <v>83252.375</v>
      </c>
      <c r="D342">
        <f t="shared" si="1365"/>
        <v>-26638.375</v>
      </c>
      <c r="E342">
        <f t="shared" si="1366"/>
        <v>709603022.640625</v>
      </c>
      <c r="G342">
        <f t="shared" ref="G342" si="1607">D342/F339</f>
        <v>-5.7857754339354583</v>
      </c>
      <c r="I342">
        <f t="shared" ref="I342" si="1608">B342-$H$10*F339</f>
        <v>97724.981161147763</v>
      </c>
      <c r="J342">
        <f t="shared" si="1369"/>
        <v>91960.462680209646</v>
      </c>
      <c r="K342">
        <f t="shared" si="1370"/>
        <v>-35346.462680209646</v>
      </c>
      <c r="L342">
        <f t="shared" si="1371"/>
        <v>1249372424.0034533</v>
      </c>
      <c r="N342">
        <f t="shared" ref="N342" si="1609">K342/M339</f>
        <v>-3.1596283584183329</v>
      </c>
      <c r="P342">
        <f t="shared" ref="P342" si="1610">K342-$O$10*M339</f>
        <v>29851.895412171187</v>
      </c>
      <c r="Q342">
        <f t="shared" si="1374"/>
        <v>891135659.69920719</v>
      </c>
    </row>
    <row r="343" spans="1:18" x14ac:dyDescent="0.2">
      <c r="A343" s="4">
        <v>5</v>
      </c>
      <c r="B343" s="4">
        <v>56171</v>
      </c>
      <c r="C343">
        <f t="shared" si="1364"/>
        <v>84283.5</v>
      </c>
      <c r="D343">
        <f t="shared" si="1365"/>
        <v>-28112.5</v>
      </c>
      <c r="E343">
        <f t="shared" si="1366"/>
        <v>790312656.25</v>
      </c>
      <c r="F343">
        <f t="shared" ref="F343" si="1611">SQRT((SUM(E343:E346)-(SUM(D343:D346)^2)/4)/3)</f>
        <v>2509.313195585929</v>
      </c>
      <c r="G343">
        <f t="shared" ref="G343" si="1612">D343/F343</f>
        <v>-11.203264721778057</v>
      </c>
      <c r="I343">
        <f t="shared" ref="I343" si="1613">B343-$H$7*F343</f>
        <v>78124.770872146459</v>
      </c>
      <c r="J343">
        <f t="shared" si="1369"/>
        <v>84650.185350842439</v>
      </c>
      <c r="K343">
        <f t="shared" si="1370"/>
        <v>-28479.185350842439</v>
      </c>
      <c r="L343">
        <f t="shared" si="1371"/>
        <v>811063998.24763858</v>
      </c>
      <c r="M343">
        <f t="shared" ref="M343" si="1614">SQRT((SUM(L343:L346)-(SUM(K343:K346)^2)/4)/3)</f>
        <v>16424.641154126632</v>
      </c>
      <c r="N343">
        <f t="shared" ref="N343" si="1615">K343/M343</f>
        <v>-1.7339304453350048</v>
      </c>
      <c r="P343">
        <f t="shared" ref="P343" si="1616">K343-$O$7*M343</f>
        <v>71036.203260012509</v>
      </c>
      <c r="Q343">
        <f t="shared" si="1374"/>
        <v>5046142173.5978117</v>
      </c>
      <c r="R343">
        <f t="shared" ref="R343" si="1617">SUMPRODUCT(L343:L346,P343:P346)/SUM(Q343:Q346)</f>
        <v>11162.594223542103</v>
      </c>
    </row>
    <row r="344" spans="1:18" x14ac:dyDescent="0.2">
      <c r="A344" s="4">
        <v>6</v>
      </c>
      <c r="B344" s="4">
        <v>58782</v>
      </c>
      <c r="C344">
        <f t="shared" si="1364"/>
        <v>83394.125</v>
      </c>
      <c r="D344">
        <f t="shared" si="1365"/>
        <v>-24612.125</v>
      </c>
      <c r="E344">
        <f t="shared" si="1366"/>
        <v>605756697.015625</v>
      </c>
      <c r="G344">
        <f t="shared" ref="G344" si="1618">D344/F343</f>
        <v>-9.8083113113558653</v>
      </c>
      <c r="I344">
        <f t="shared" ref="I344" si="1619">B344-$H$8*F343</f>
        <v>81577.80460227502</v>
      </c>
      <c r="J344">
        <f t="shared" si="1369"/>
        <v>78033.176732390391</v>
      </c>
      <c r="K344">
        <f t="shared" si="1370"/>
        <v>-19251.176732390391</v>
      </c>
      <c r="L344">
        <f t="shared" si="1371"/>
        <v>370607805.58172917</v>
      </c>
      <c r="N344">
        <f t="shared" ref="N344" si="1620">K344/M343</f>
        <v>-1.1720911617940342</v>
      </c>
      <c r="P344">
        <f t="shared" ref="P344" si="1621">K344-$O$8*M343</f>
        <v>74732.273657214537</v>
      </c>
      <c r="Q344">
        <f t="shared" si="1374"/>
        <v>5584912725.9768019</v>
      </c>
    </row>
    <row r="345" spans="1:18" x14ac:dyDescent="0.2">
      <c r="A345" s="4">
        <v>7</v>
      </c>
      <c r="B345" s="4">
        <v>55170</v>
      </c>
      <c r="C345">
        <f t="shared" si="1364"/>
        <v>83148.5</v>
      </c>
      <c r="D345">
        <f t="shared" si="1365"/>
        <v>-27978.5</v>
      </c>
      <c r="E345">
        <f t="shared" si="1366"/>
        <v>782796462.25</v>
      </c>
      <c r="G345">
        <f t="shared" ref="G345" si="1622">D345/F343</f>
        <v>-11.149863655607554</v>
      </c>
      <c r="I345">
        <f t="shared" ref="I345" si="1623">B345-$H$9*F343</f>
        <v>77024.962070869689</v>
      </c>
      <c r="J345">
        <f t="shared" si="1369"/>
        <v>68405.110878460808</v>
      </c>
      <c r="K345">
        <f t="shared" si="1370"/>
        <v>-13235.110878460808</v>
      </c>
      <c r="L345">
        <f t="shared" si="1371"/>
        <v>175168159.96515161</v>
      </c>
      <c r="N345">
        <f t="shared" ref="N345" si="1624">K345/M343</f>
        <v>-0.80580822157782939</v>
      </c>
      <c r="P345">
        <f t="shared" ref="P345" si="1625">K345-$O$9*M343</f>
        <v>81396.866229460458</v>
      </c>
      <c r="Q345">
        <f t="shared" si="1374"/>
        <v>6625449831.9766808</v>
      </c>
    </row>
    <row r="346" spans="1:18" x14ac:dyDescent="0.2">
      <c r="A346" s="4">
        <v>8</v>
      </c>
      <c r="B346" s="4">
        <v>52355</v>
      </c>
      <c r="C346">
        <f t="shared" si="1364"/>
        <v>83089.625</v>
      </c>
      <c r="D346">
        <f t="shared" si="1365"/>
        <v>-30734.625</v>
      </c>
      <c r="E346">
        <f t="shared" si="1366"/>
        <v>944617173.890625</v>
      </c>
      <c r="G346">
        <f t="shared" ref="G346" si="1626">D346/F343</f>
        <v>-12.248221965302905</v>
      </c>
      <c r="I346">
        <f t="shared" ref="I346" si="1627">B346-$H$10*F343</f>
        <v>74761.114812587592</v>
      </c>
      <c r="J346">
        <f t="shared" si="1369"/>
        <v>103038.99768323491</v>
      </c>
      <c r="K346">
        <f t="shared" si="1370"/>
        <v>-50683.997683234906</v>
      </c>
      <c r="L346">
        <f t="shared" si="1371"/>
        <v>2568867621.1541615</v>
      </c>
      <c r="N346">
        <f t="shared" ref="N346" si="1628">K346/M343</f>
        <v>-3.0858511432684015</v>
      </c>
      <c r="P346">
        <f t="shared" ref="P346" si="1629">K346-$O$10*M343</f>
        <v>45040.389303965465</v>
      </c>
      <c r="Q346">
        <f t="shared" si="1374"/>
        <v>2028636668.6527667</v>
      </c>
    </row>
    <row r="347" spans="1:18" x14ac:dyDescent="0.2">
      <c r="A347" s="4">
        <v>9</v>
      </c>
      <c r="B347" s="4">
        <v>54687</v>
      </c>
      <c r="C347">
        <f t="shared" si="1364"/>
        <v>81976.125</v>
      </c>
      <c r="D347">
        <f t="shared" si="1365"/>
        <v>-27289.125</v>
      </c>
      <c r="E347">
        <f t="shared" si="1366"/>
        <v>744696343.265625</v>
      </c>
      <c r="F347">
        <f t="shared" ref="F347" si="1630">SQRT((SUM(E347:E350)-(SUM(D347:D350)^2)/4)/3)</f>
        <v>14968.604329971435</v>
      </c>
      <c r="G347">
        <f t="shared" ref="G347" si="1631">D347/F347</f>
        <v>-1.8230908105012404</v>
      </c>
      <c r="I347">
        <f t="shared" ref="I347" si="1632">B347-$H$7*F347</f>
        <v>185646.06494018954</v>
      </c>
      <c r="J347">
        <f t="shared" si="1369"/>
        <v>158616.7834917267</v>
      </c>
      <c r="K347">
        <f t="shared" si="1370"/>
        <v>-103929.7834917267</v>
      </c>
      <c r="L347">
        <f t="shared" si="1371"/>
        <v>10801399896.637188</v>
      </c>
      <c r="M347">
        <f t="shared" ref="M347" si="1633">SQRT((SUM(L347:L350)-(SUM(K347:K350)^2)/4)/3)</f>
        <v>65933.461858585346</v>
      </c>
      <c r="N347">
        <f t="shared" ref="N347" si="1634">K347/M347</f>
        <v>-1.5762828245638942</v>
      </c>
      <c r="P347">
        <f t="shared" ref="P347" si="1635">K347-$O$7*M347</f>
        <v>295554.99171552807</v>
      </c>
      <c r="Q347">
        <f t="shared" si="1374"/>
        <v>87352753127.965866</v>
      </c>
      <c r="R347">
        <f t="shared" ref="R347" si="1636">SUMPRODUCT(L347:L350,P347:P350)/SUM(Q347:Q350)</f>
        <v>48560.50460490054</v>
      </c>
    </row>
    <row r="348" spans="1:18" x14ac:dyDescent="0.2">
      <c r="A348" s="4">
        <v>10</v>
      </c>
      <c r="B348" s="4">
        <v>54649</v>
      </c>
      <c r="C348">
        <f t="shared" si="1364"/>
        <v>60876.875</v>
      </c>
      <c r="D348">
        <f t="shared" si="1365"/>
        <v>-6227.875</v>
      </c>
      <c r="E348">
        <f t="shared" si="1366"/>
        <v>38786427.015625</v>
      </c>
      <c r="G348">
        <f t="shared" ref="G348" si="1637">D348/F347</f>
        <v>-0.41606250407260814</v>
      </c>
      <c r="I348">
        <f t="shared" ref="I348" si="1638">B348-$H$8*F347</f>
        <v>190630.98107555122</v>
      </c>
      <c r="J348">
        <f t="shared" si="1369"/>
        <v>213608.56851429318</v>
      </c>
      <c r="K348">
        <f t="shared" si="1370"/>
        <v>-158959.56851429318</v>
      </c>
      <c r="L348">
        <f t="shared" si="1371"/>
        <v>25268144422.250267</v>
      </c>
      <c r="N348">
        <f t="shared" ref="N348" si="1639">K348/M347</f>
        <v>-2.4109088774260181</v>
      </c>
      <c r="P348">
        <f t="shared" ref="P348" si="1640">K348-$O$8*M347</f>
        <v>218318.33871379733</v>
      </c>
      <c r="Q348">
        <f t="shared" si="1374"/>
        <v>47662897018.752342</v>
      </c>
    </row>
    <row r="349" spans="1:18" x14ac:dyDescent="0.2">
      <c r="A349" s="4">
        <v>11</v>
      </c>
      <c r="B349" s="4">
        <v>55639</v>
      </c>
      <c r="C349">
        <f t="shared" si="1364"/>
        <v>48079.625</v>
      </c>
      <c r="D349">
        <f t="shared" si="1365"/>
        <v>7559.375</v>
      </c>
      <c r="E349">
        <f t="shared" si="1366"/>
        <v>57144150.390625</v>
      </c>
      <c r="G349">
        <f t="shared" ref="G349" si="1641">D349/F347</f>
        <v>0.50501535302552991</v>
      </c>
      <c r="I349">
        <f t="shared" ref="I349" si="1642">B349-$H$9*F347</f>
        <v>186008.64873928146</v>
      </c>
      <c r="J349">
        <f t="shared" si="1369"/>
        <v>139793.73161868087</v>
      </c>
      <c r="K349">
        <f t="shared" si="1370"/>
        <v>-84154.731618680875</v>
      </c>
      <c r="L349">
        <f t="shared" si="1371"/>
        <v>7082018853.8122063</v>
      </c>
      <c r="N349">
        <f t="shared" ref="N349" si="1643">K349/M347</f>
        <v>-1.2763584566388562</v>
      </c>
      <c r="P349">
        <f t="shared" ref="P349" si="1644">K349-$O$9*M347</f>
        <v>295726.55739687965</v>
      </c>
      <c r="Q349">
        <f t="shared" si="1374"/>
        <v>87454196749.809952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</vt:lpstr>
      <vt:lpstr>Данные</vt:lpstr>
      <vt:lpstr>1.Кривая роста</vt:lpstr>
      <vt:lpstr>2. прогноз кривая роста</vt:lpstr>
      <vt:lpstr>3.Модель Брауна</vt:lpstr>
      <vt:lpstr>4. Модель Х-У</vt:lpstr>
      <vt:lpstr>5.Метод Четверикова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Дашаев Дени Майрбекович</cp:lastModifiedBy>
  <dcterms:created xsi:type="dcterms:W3CDTF">2023-04-01T14:26:04Z</dcterms:created>
  <dcterms:modified xsi:type="dcterms:W3CDTF">2023-11-06T18:13:57Z</dcterms:modified>
</cp:coreProperties>
</file>