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E830B392-EC3F-4A62-950A-2DA539B7152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LD TiN SEM overlap" sheetId="1" r:id="rId1"/>
    <sheet name="ALD TiN_conductivit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H36" i="2" l="1"/>
  <c r="G36" i="2"/>
  <c r="F36" i="2"/>
  <c r="I36" i="2" s="1"/>
  <c r="H35" i="2"/>
  <c r="G35" i="2"/>
  <c r="F35" i="2"/>
  <c r="I35" i="2" s="1"/>
  <c r="H34" i="2"/>
  <c r="G34" i="2"/>
  <c r="F34" i="2"/>
  <c r="I34" i="2" s="1"/>
  <c r="H33" i="2"/>
  <c r="G33" i="2"/>
  <c r="F33" i="2"/>
  <c r="I33" i="2" s="1"/>
  <c r="H32" i="2"/>
  <c r="G32" i="2"/>
  <c r="F32" i="2"/>
  <c r="I32" i="2" s="1"/>
  <c r="H31" i="2"/>
  <c r="G31" i="2"/>
  <c r="F31" i="2"/>
  <c r="I31" i="2" s="1"/>
  <c r="H30" i="2"/>
  <c r="G30" i="2"/>
  <c r="F30" i="2"/>
  <c r="I30" i="2" s="1"/>
  <c r="H29" i="2"/>
  <c r="G29" i="2"/>
  <c r="F29" i="2"/>
  <c r="I29" i="2" s="1"/>
  <c r="H28" i="2"/>
  <c r="G28" i="2"/>
  <c r="F28" i="2"/>
  <c r="I28" i="2" s="1"/>
  <c r="H27" i="2"/>
  <c r="G27" i="2"/>
  <c r="F27" i="2"/>
  <c r="I27" i="2" s="1"/>
  <c r="H26" i="2"/>
  <c r="G26" i="2"/>
  <c r="F26" i="2"/>
  <c r="I26" i="2" s="1"/>
  <c r="H25" i="2"/>
  <c r="G25" i="2"/>
  <c r="F25" i="2"/>
  <c r="I25" i="2" s="1"/>
  <c r="H24" i="2"/>
  <c r="G24" i="2"/>
  <c r="F24" i="2"/>
  <c r="I24" i="2" s="1"/>
  <c r="H23" i="2"/>
  <c r="G23" i="2"/>
  <c r="F23" i="2"/>
  <c r="I23" i="2" s="1"/>
  <c r="H22" i="2"/>
  <c r="G22" i="2"/>
  <c r="F22" i="2"/>
  <c r="I22" i="2" s="1"/>
  <c r="H21" i="2"/>
  <c r="G21" i="2"/>
  <c r="F21" i="2"/>
  <c r="I21" i="2" s="1"/>
  <c r="H20" i="2"/>
  <c r="G20" i="2"/>
  <c r="F20" i="2"/>
  <c r="I20" i="2" s="1"/>
  <c r="H19" i="2"/>
  <c r="G19" i="2"/>
  <c r="F19" i="2"/>
  <c r="I19" i="2" s="1"/>
  <c r="H18" i="2"/>
  <c r="G18" i="2"/>
  <c r="F18" i="2"/>
  <c r="I18" i="2" s="1"/>
  <c r="H17" i="2"/>
  <c r="G17" i="2"/>
  <c r="F17" i="2"/>
  <c r="I17" i="2" s="1"/>
  <c r="H16" i="2"/>
  <c r="G16" i="2"/>
  <c r="F16" i="2"/>
  <c r="I16" i="2" s="1"/>
  <c r="H15" i="2"/>
  <c r="G15" i="2"/>
  <c r="F15" i="2"/>
  <c r="I15" i="2" s="1"/>
  <c r="H14" i="2"/>
  <c r="G14" i="2"/>
  <c r="F14" i="2"/>
  <c r="I14" i="2" s="1"/>
  <c r="H13" i="2"/>
  <c r="G13" i="2"/>
  <c r="F13" i="2"/>
  <c r="I13" i="2" s="1"/>
  <c r="H12" i="2"/>
  <c r="G12" i="2"/>
  <c r="F12" i="2"/>
  <c r="I12" i="2" s="1"/>
  <c r="H11" i="2"/>
  <c r="G11" i="2"/>
  <c r="F11" i="2"/>
  <c r="I11" i="2" s="1"/>
  <c r="H10" i="2"/>
  <c r="G10" i="2"/>
  <c r="F10" i="2"/>
  <c r="I10" i="2" s="1"/>
  <c r="H9" i="2"/>
  <c r="G9" i="2"/>
  <c r="F9" i="2"/>
  <c r="I9" i="2" s="1"/>
  <c r="H8" i="2"/>
  <c r="G8" i="2"/>
  <c r="F8" i="2"/>
  <c r="I8" i="2" s="1"/>
  <c r="H7" i="2"/>
  <c r="G7" i="2"/>
  <c r="F7" i="2"/>
  <c r="I7" i="2" s="1"/>
  <c r="H6" i="2"/>
  <c r="G6" i="2"/>
  <c r="F6" i="2"/>
  <c r="I6" i="2" s="1"/>
  <c r="H5" i="2"/>
  <c r="G5" i="2"/>
  <c r="F5" i="2"/>
  <c r="I5" i="2" s="1"/>
  <c r="H4" i="2"/>
  <c r="G4" i="2"/>
  <c r="F4" i="2"/>
  <c r="I4" i="2" s="1"/>
  <c r="H3" i="2"/>
  <c r="G3" i="2"/>
  <c r="F3" i="2"/>
  <c r="I3" i="2" s="1"/>
  <c r="H2" i="2"/>
  <c r="G2" i="2"/>
  <c r="F2" i="2"/>
  <c r="I2" i="2" s="1"/>
  <c r="H72" i="1" l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2" i="1" l="1"/>
  <c r="H42" i="1" l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</calcChain>
</file>

<file path=xl/sharedStrings.xml><?xml version="1.0" encoding="utf-8"?>
<sst xmlns="http://schemas.openxmlformats.org/spreadsheetml/2006/main" count="127" uniqueCount="122">
  <si>
    <t>Name</t>
  </si>
  <si>
    <t>area (nm2)</t>
  </si>
  <si>
    <t>top_horizontal_nm</t>
  </si>
  <si>
    <t>bottom_vertical_nm</t>
  </si>
  <si>
    <t xml:space="preserve">Total overlap area </t>
  </si>
  <si>
    <t>Conductance</t>
  </si>
  <si>
    <t>X-Coordinate</t>
  </si>
  <si>
    <t>Y-Coordinate</t>
  </si>
  <si>
    <t>error (nm2)</t>
  </si>
  <si>
    <t>error (nm)</t>
  </si>
  <si>
    <t>7_29_L</t>
  </si>
  <si>
    <t>7_29_R</t>
  </si>
  <si>
    <t>11_25_L</t>
  </si>
  <si>
    <t>11_25_R</t>
  </si>
  <si>
    <t>15_21_L</t>
  </si>
  <si>
    <t>15_21_R</t>
  </si>
  <si>
    <t>19_17_L</t>
  </si>
  <si>
    <t>19_17_R</t>
  </si>
  <si>
    <t>27_9_L</t>
  </si>
  <si>
    <t>27_9_R</t>
  </si>
  <si>
    <t>33_3_L</t>
  </si>
  <si>
    <t>33_3_R</t>
  </si>
  <si>
    <t xml:space="preserve">10_10_L </t>
  </si>
  <si>
    <t xml:space="preserve">10_10_R </t>
  </si>
  <si>
    <t xml:space="preserve">11_25_tl_L </t>
  </si>
  <si>
    <t xml:space="preserve">11_25_tl_R </t>
  </si>
  <si>
    <t xml:space="preserve">14_14_L </t>
  </si>
  <si>
    <t xml:space="preserve">14_14_R </t>
  </si>
  <si>
    <t xml:space="preserve">14_17_L </t>
  </si>
  <si>
    <t xml:space="preserve">14_17_R </t>
  </si>
  <si>
    <t xml:space="preserve">22_22_L </t>
  </si>
  <si>
    <t xml:space="preserve">22_22_R </t>
  </si>
  <si>
    <t xml:space="preserve">23_13_tl_L </t>
  </si>
  <si>
    <t xml:space="preserve">23_13_tl_R </t>
  </si>
  <si>
    <t xml:space="preserve">25_17_L </t>
  </si>
  <si>
    <t xml:space="preserve">25_17_R </t>
  </si>
  <si>
    <t xml:space="preserve">26_26_L </t>
  </si>
  <si>
    <t xml:space="preserve">26_26_R </t>
  </si>
  <si>
    <t xml:space="preserve">2_2_L </t>
  </si>
  <si>
    <t xml:space="preserve">2_2_R </t>
  </si>
  <si>
    <t xml:space="preserve">30_30_L </t>
  </si>
  <si>
    <t xml:space="preserve">30_30_R </t>
  </si>
  <si>
    <t xml:space="preserve">32_25_L </t>
  </si>
  <si>
    <t xml:space="preserve">32_25_R </t>
  </si>
  <si>
    <t xml:space="preserve">33_17_L </t>
  </si>
  <si>
    <t xml:space="preserve">33_17_R </t>
  </si>
  <si>
    <t xml:space="preserve">3_33_tl_L </t>
  </si>
  <si>
    <t xml:space="preserve">3_33_tl_R </t>
  </si>
  <si>
    <t xml:space="preserve">6_6_L </t>
  </si>
  <si>
    <t xml:space="preserve">6_6_R </t>
  </si>
  <si>
    <t xml:space="preserve">7_17_L </t>
  </si>
  <si>
    <t xml:space="preserve">7_17_R </t>
  </si>
  <si>
    <t>7_29</t>
  </si>
  <si>
    <t>11_25</t>
  </si>
  <si>
    <t>15_21</t>
  </si>
  <si>
    <t>19_17</t>
  </si>
  <si>
    <t>27_9</t>
  </si>
  <si>
    <t>33_3</t>
  </si>
  <si>
    <t xml:space="preserve">10_10 </t>
  </si>
  <si>
    <t xml:space="preserve">14_17 </t>
  </si>
  <si>
    <t xml:space="preserve">22_22 </t>
  </si>
  <si>
    <t xml:space="preserve">23_13 </t>
  </si>
  <si>
    <t>25_17</t>
  </si>
  <si>
    <t xml:space="preserve">26_26 </t>
  </si>
  <si>
    <t xml:space="preserve">30_30 </t>
  </si>
  <si>
    <t>32_25</t>
  </si>
  <si>
    <t xml:space="preserve">33_17 </t>
  </si>
  <si>
    <t xml:space="preserve">3_33 </t>
  </si>
  <si>
    <t>6_6</t>
  </si>
  <si>
    <t xml:space="preserve">7_17 </t>
  </si>
  <si>
    <t>x-coordinate</t>
  </si>
  <si>
    <t>y-coordinate</t>
  </si>
  <si>
    <t>distance</t>
  </si>
  <si>
    <t>Norm. cond meas</t>
  </si>
  <si>
    <t>Norm. cond des</t>
  </si>
  <si>
    <t>dist*sign</t>
  </si>
  <si>
    <t>29_35</t>
  </si>
  <si>
    <t>31_23</t>
  </si>
  <si>
    <t>23_4</t>
  </si>
  <si>
    <t>2_12</t>
  </si>
  <si>
    <t>5_5</t>
  </si>
  <si>
    <t>6_8</t>
  </si>
  <si>
    <t>20_20</t>
  </si>
  <si>
    <t>30_6</t>
  </si>
  <si>
    <t>8_28</t>
  </si>
  <si>
    <t>1_2</t>
  </si>
  <si>
    <t>4_31</t>
  </si>
  <si>
    <t>34_32</t>
  </si>
  <si>
    <t>12_24</t>
  </si>
  <si>
    <t>32_18</t>
  </si>
  <si>
    <t xml:space="preserve"> 12_24_L </t>
  </si>
  <si>
    <t xml:space="preserve"> 12_24_R </t>
  </si>
  <si>
    <t xml:space="preserve"> 15_21_L </t>
  </si>
  <si>
    <t xml:space="preserve"> 15_21_R </t>
  </si>
  <si>
    <t xml:space="preserve"> 1_2_L </t>
  </si>
  <si>
    <t xml:space="preserve"> 1_2_R </t>
  </si>
  <si>
    <t xml:space="preserve"> 20_20_L </t>
  </si>
  <si>
    <t xml:space="preserve"> 20_20_R </t>
  </si>
  <si>
    <t xml:space="preserve"> 23_4_L </t>
  </si>
  <si>
    <t xml:space="preserve"> 23_4_R </t>
  </si>
  <si>
    <t xml:space="preserve"> 29_25_L </t>
  </si>
  <si>
    <t xml:space="preserve"> 29_25_R </t>
  </si>
  <si>
    <t xml:space="preserve"> 2_12_L </t>
  </si>
  <si>
    <t xml:space="preserve"> 2_12_R </t>
  </si>
  <si>
    <t xml:space="preserve"> 30_6_L </t>
  </si>
  <si>
    <t xml:space="preserve"> 30_6_R </t>
  </si>
  <si>
    <t xml:space="preserve"> 31_23_L </t>
  </si>
  <si>
    <t xml:space="preserve"> 31_23_R </t>
  </si>
  <si>
    <t xml:space="preserve"> 32_18_L </t>
  </si>
  <si>
    <t xml:space="preserve"> 32_18_R </t>
  </si>
  <si>
    <t xml:space="preserve"> 34_32_L </t>
  </si>
  <si>
    <t xml:space="preserve"> 34_32_R </t>
  </si>
  <si>
    <t xml:space="preserve"> 4_31_L </t>
  </si>
  <si>
    <t xml:space="preserve"> 4_31_R </t>
  </si>
  <si>
    <t xml:space="preserve"> 5_5_L </t>
  </si>
  <si>
    <t xml:space="preserve"> 5_5_R </t>
  </si>
  <si>
    <t xml:space="preserve"> 6_8_L </t>
  </si>
  <si>
    <t xml:space="preserve"> 6_8_R </t>
  </si>
  <si>
    <t xml:space="preserve"> 8_28_L </t>
  </si>
  <si>
    <t xml:space="preserve"> 8_28_R </t>
  </si>
  <si>
    <t>29_25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</si>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</sst>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left" indent="6"/>
    </xf>
    <xf numFmtId="0" fontId="0" fillId="2" borderId="0" xfId="0" applyFill="1"/>
    <xf numFmtId="3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zoomScale="113" workbookViewId="0">
      <selection activeCell="F4" sqref="F4"/>
    </sheetView>
  </sheetViews>
  <sheetFormatPr defaultRowHeight="14.5" x14ac:dyDescent="0.35"/>
  <cols>
    <col min="2" max="3" width="14.54296875" customWidth="1"/>
    <col min="4" max="4" width="18" customWidth="1"/>
    <col min="5" max="5" width="12.26953125" customWidth="1"/>
    <col min="6" max="6" width="13.26953125" customWidth="1"/>
    <col min="7" max="7" width="11" customWidth="1"/>
    <col min="8" max="8" width="13.7265625" customWidth="1"/>
  </cols>
  <sheetData>
    <row r="1" spans="1:11" x14ac:dyDescent="0.35">
      <c r="A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9</v>
      </c>
      <c r="H1" t="s">
        <v>4</v>
      </c>
      <c r="I1" t="s">
        <v>6</v>
      </c>
      <c r="J1" t="s">
        <v>7</v>
      </c>
      <c r="K1" t="s">
        <v>121</v>
      </c>
    </row>
    <row r="2" spans="1:11" x14ac:dyDescent="0.35">
      <c r="A2" t="s">
        <v>10</v>
      </c>
      <c r="B2" s="2">
        <v>39017.308799999897</v>
      </c>
      <c r="C2" s="1">
        <v>312621</v>
      </c>
      <c r="D2" s="1">
        <v>206.18100000000001</v>
      </c>
      <c r="E2" s="1">
        <v>5589</v>
      </c>
      <c r="F2" s="1">
        <v>188.25200000000001</v>
      </c>
      <c r="H2" s="2">
        <f>B2+B3</f>
        <v>76224.035099999892</v>
      </c>
      <c r="I2">
        <v>-21.75</v>
      </c>
      <c r="J2">
        <v>22.25</v>
      </c>
      <c r="K2">
        <f>SQRT((I2)^2+(J2)^2)</f>
        <v>31.114707133444146</v>
      </c>
    </row>
    <row r="3" spans="1:11" x14ac:dyDescent="0.35">
      <c r="A3" t="s">
        <v>11</v>
      </c>
      <c r="B3" s="2">
        <v>37206.726300000002</v>
      </c>
      <c r="C3" s="1">
        <v>311.8184</v>
      </c>
      <c r="D3" s="1">
        <v>198.21199999999999</v>
      </c>
      <c r="E3" s="1">
        <v>5642</v>
      </c>
      <c r="F3" s="1">
        <v>186.25899999999999</v>
      </c>
      <c r="I3">
        <v>-21.75</v>
      </c>
      <c r="J3">
        <v>22.25</v>
      </c>
      <c r="K3">
        <f t="shared" ref="K3:K66" si="0">SQRT((I3)^2+(J3)^2)</f>
        <v>31.114707133444146</v>
      </c>
    </row>
    <row r="4" spans="1:11" x14ac:dyDescent="0.35">
      <c r="A4" t="s">
        <v>12</v>
      </c>
      <c r="B4" s="2">
        <v>41792.212500000001</v>
      </c>
      <c r="C4" s="1">
        <v>316207</v>
      </c>
      <c r="D4" s="1">
        <v>208.173</v>
      </c>
      <c r="E4" s="1">
        <v>5552</v>
      </c>
      <c r="F4" s="4">
        <v>201.2</v>
      </c>
      <c r="H4" s="2">
        <f>B4+B5</f>
        <v>82796.6976</v>
      </c>
      <c r="I4">
        <v>-13.75</v>
      </c>
      <c r="J4">
        <v>14.25</v>
      </c>
      <c r="K4">
        <f t="shared" si="0"/>
        <v>19.802146348312853</v>
      </c>
    </row>
    <row r="5" spans="1:11" x14ac:dyDescent="0.35">
      <c r="A5" t="s">
        <v>13</v>
      </c>
      <c r="B5" s="2">
        <v>41004.485099999998</v>
      </c>
      <c r="C5" s="1">
        <v>315414</v>
      </c>
      <c r="D5" s="1">
        <v>209.16900000000001</v>
      </c>
      <c r="E5" s="1">
        <v>5556</v>
      </c>
      <c r="F5" s="1">
        <v>197.21600000000001</v>
      </c>
      <c r="I5">
        <v>-13.75</v>
      </c>
      <c r="J5">
        <v>14.25</v>
      </c>
      <c r="K5">
        <f t="shared" si="0"/>
        <v>19.802146348312853</v>
      </c>
    </row>
    <row r="6" spans="1:11" x14ac:dyDescent="0.35">
      <c r="A6" t="s">
        <v>14</v>
      </c>
      <c r="B6" s="2">
        <v>47152.5288</v>
      </c>
      <c r="C6" s="1">
        <v>320537</v>
      </c>
      <c r="D6" s="1">
        <v>218.13300000000001</v>
      </c>
      <c r="E6" s="1">
        <v>5463</v>
      </c>
      <c r="F6" s="1">
        <v>216.14099999999999</v>
      </c>
      <c r="H6" s="2">
        <f>B6+B7</f>
        <v>88157.013899999991</v>
      </c>
      <c r="I6">
        <v>-5.75</v>
      </c>
      <c r="J6">
        <v>6.25</v>
      </c>
      <c r="K6">
        <f t="shared" si="0"/>
        <v>8.492643875731515</v>
      </c>
    </row>
    <row r="7" spans="1:11" x14ac:dyDescent="0.35">
      <c r="A7" t="s">
        <v>15</v>
      </c>
      <c r="B7" s="2">
        <v>41004.485099999998</v>
      </c>
      <c r="C7" s="1">
        <v>315414</v>
      </c>
      <c r="D7" s="1">
        <v>219.12899999999999</v>
      </c>
      <c r="E7" s="1">
        <v>5556</v>
      </c>
      <c r="F7" s="1">
        <v>212.15700000000001</v>
      </c>
      <c r="I7">
        <v>-5.75</v>
      </c>
      <c r="J7">
        <v>6.25</v>
      </c>
      <c r="K7">
        <f t="shared" si="0"/>
        <v>8.492643875731515</v>
      </c>
    </row>
    <row r="8" spans="1:11" x14ac:dyDescent="0.35">
      <c r="A8" t="s">
        <v>16</v>
      </c>
      <c r="B8" s="2">
        <v>47730.9231</v>
      </c>
      <c r="C8" s="1">
        <v>320536</v>
      </c>
      <c r="D8" s="1">
        <v>220.125</v>
      </c>
      <c r="F8" s="1">
        <v>216.14099999999999</v>
      </c>
      <c r="H8" s="2">
        <f>B8+B9</f>
        <v>95526.332699999999</v>
      </c>
      <c r="I8">
        <v>2.25</v>
      </c>
      <c r="J8">
        <v>-1.75</v>
      </c>
      <c r="K8">
        <f t="shared" si="0"/>
        <v>2.8504385627478448</v>
      </c>
    </row>
    <row r="9" spans="1:11" x14ac:dyDescent="0.35">
      <c r="A9" t="s">
        <v>17</v>
      </c>
      <c r="B9" s="2">
        <v>47795.409599999999</v>
      </c>
      <c r="C9" s="1">
        <v>320145</v>
      </c>
      <c r="D9" s="1">
        <v>223.113</v>
      </c>
      <c r="F9" s="1">
        <v>213.15299999999999</v>
      </c>
      <c r="I9">
        <v>2.25</v>
      </c>
      <c r="J9">
        <v>-1.75</v>
      </c>
      <c r="K9">
        <f t="shared" si="0"/>
        <v>2.8504385627478448</v>
      </c>
    </row>
    <row r="10" spans="1:11" x14ac:dyDescent="0.35">
      <c r="A10" t="s">
        <v>18</v>
      </c>
      <c r="B10" s="2">
        <v>43587.913500000002</v>
      </c>
      <c r="C10" s="1">
        <v>319362</v>
      </c>
      <c r="D10" s="1">
        <v>205.184</v>
      </c>
      <c r="F10" s="1">
        <v>211.161</v>
      </c>
      <c r="H10" s="2">
        <f>B10+B11</f>
        <v>86345.439299999998</v>
      </c>
      <c r="I10">
        <v>18.25</v>
      </c>
      <c r="J10">
        <v>-17.75</v>
      </c>
      <c r="K10">
        <f t="shared" si="0"/>
        <v>25.458299236201935</v>
      </c>
    </row>
    <row r="11" spans="1:11" x14ac:dyDescent="0.35">
      <c r="A11" t="s">
        <v>19</v>
      </c>
      <c r="B11" s="2">
        <v>42757.525800000003</v>
      </c>
      <c r="C11" s="1">
        <v>319361</v>
      </c>
      <c r="D11" s="1">
        <v>202.196</v>
      </c>
      <c r="F11" s="1">
        <v>211.161</v>
      </c>
      <c r="I11">
        <v>18.25</v>
      </c>
      <c r="J11">
        <v>-17.75</v>
      </c>
      <c r="K11">
        <f t="shared" si="0"/>
        <v>25.458299236201935</v>
      </c>
    </row>
    <row r="12" spans="1:11" x14ac:dyDescent="0.35">
      <c r="A12" t="s">
        <v>20</v>
      </c>
      <c r="B12" s="2">
        <v>39681.023699999998</v>
      </c>
      <c r="C12" s="1">
        <v>316999</v>
      </c>
      <c r="D12" s="1">
        <v>194.22800000000001</v>
      </c>
      <c r="F12" s="1">
        <v>203.19200000000001</v>
      </c>
      <c r="H12" s="2">
        <f>B12+B13</f>
        <v>80773.805699999997</v>
      </c>
      <c r="I12">
        <v>30.25</v>
      </c>
      <c r="J12">
        <v>-29.75</v>
      </c>
      <c r="K12">
        <f t="shared" si="0"/>
        <v>42.427879984745879</v>
      </c>
    </row>
    <row r="13" spans="1:11" x14ac:dyDescent="0.35">
      <c r="A13" t="s">
        <v>21</v>
      </c>
      <c r="B13" s="2">
        <v>41092.781999999999</v>
      </c>
      <c r="C13" s="1">
        <v>317788</v>
      </c>
      <c r="D13" s="1">
        <v>197.21600000000001</v>
      </c>
      <c r="F13" s="1">
        <v>207.17599999999999</v>
      </c>
      <c r="I13">
        <v>30.25</v>
      </c>
      <c r="J13">
        <v>-29.75</v>
      </c>
      <c r="K13">
        <f t="shared" si="0"/>
        <v>42.427879984745879</v>
      </c>
    </row>
    <row r="14" spans="1:11" x14ac:dyDescent="0.35">
      <c r="A14" t="s">
        <v>22</v>
      </c>
      <c r="B14" s="3">
        <v>49274</v>
      </c>
      <c r="C14" s="1">
        <v>324.66143422802702</v>
      </c>
      <c r="D14">
        <v>223</v>
      </c>
      <c r="E14" s="1">
        <v>5.4711491227127098</v>
      </c>
      <c r="F14">
        <v>219</v>
      </c>
      <c r="G14" s="1">
        <v>11.282764787497699</v>
      </c>
      <c r="H14" s="3">
        <f>B14+B15</f>
        <v>98045</v>
      </c>
      <c r="I14">
        <v>-16.25</v>
      </c>
      <c r="J14">
        <v>-15.75</v>
      </c>
      <c r="K14">
        <f t="shared" si="0"/>
        <v>22.630178965266712</v>
      </c>
    </row>
    <row r="15" spans="1:11" x14ac:dyDescent="0.35">
      <c r="A15" t="s">
        <v>23</v>
      </c>
      <c r="B15" s="3">
        <v>48771</v>
      </c>
      <c r="C15" s="1">
        <v>323.87627846138997</v>
      </c>
      <c r="D15">
        <v>219</v>
      </c>
      <c r="E15" s="1">
        <v>5.4711913304252704</v>
      </c>
      <c r="F15">
        <v>221</v>
      </c>
      <c r="G15" s="1">
        <v>11.282764787497699</v>
      </c>
      <c r="I15">
        <v>-16.25</v>
      </c>
      <c r="J15">
        <v>-15.75</v>
      </c>
      <c r="K15">
        <f t="shared" si="0"/>
        <v>22.630178965266712</v>
      </c>
    </row>
    <row r="16" spans="1:11" x14ac:dyDescent="0.35">
      <c r="A16" t="s">
        <v>24</v>
      </c>
      <c r="B16">
        <v>45771</v>
      </c>
      <c r="C16" s="1">
        <v>318.72562406794299</v>
      </c>
      <c r="D16">
        <v>202</v>
      </c>
      <c r="E16" s="1">
        <v>5.4713314496515499</v>
      </c>
      <c r="F16">
        <v>225</v>
      </c>
      <c r="G16" s="1">
        <v>11.282764787497699</v>
      </c>
      <c r="H16">
        <f>B16+B17</f>
        <v>91504</v>
      </c>
      <c r="I16">
        <v>-14.25</v>
      </c>
      <c r="J16">
        <v>14.25</v>
      </c>
      <c r="K16">
        <f t="shared" si="0"/>
        <v>20.152543263816604</v>
      </c>
    </row>
    <row r="17" spans="1:11" x14ac:dyDescent="0.35">
      <c r="A17" t="s">
        <v>25</v>
      </c>
      <c r="B17">
        <v>45733</v>
      </c>
      <c r="C17" s="1">
        <v>317.92580944695197</v>
      </c>
      <c r="D17">
        <v>198</v>
      </c>
      <c r="E17" s="1">
        <v>5.4595342627772903</v>
      </c>
      <c r="F17">
        <v>229</v>
      </c>
      <c r="G17" s="1">
        <v>11.282764787497699</v>
      </c>
      <c r="I17">
        <v>-14.25</v>
      </c>
      <c r="J17">
        <v>14.25</v>
      </c>
      <c r="K17">
        <f t="shared" si="0"/>
        <v>20.152543263816604</v>
      </c>
    </row>
    <row r="18" spans="1:11" s="5" customFormat="1" x14ac:dyDescent="0.35">
      <c r="A18" s="5" t="s">
        <v>26</v>
      </c>
      <c r="B18" s="5">
        <v>50558</v>
      </c>
      <c r="C18" s="6">
        <v>323.48298593202702</v>
      </c>
      <c r="D18" s="5">
        <v>218</v>
      </c>
      <c r="E18" s="6">
        <v>5.41747857755065</v>
      </c>
      <c r="F18" s="5">
        <v>230</v>
      </c>
      <c r="G18" s="6">
        <v>11.282764787497699</v>
      </c>
      <c r="H18" s="5">
        <f>B18+B19</f>
        <v>99724</v>
      </c>
      <c r="I18" s="5">
        <v>-8.25</v>
      </c>
      <c r="J18" s="5">
        <v>-7.75</v>
      </c>
      <c r="K18">
        <f t="shared" si="0"/>
        <v>11.319231422671772</v>
      </c>
    </row>
    <row r="19" spans="1:11" x14ac:dyDescent="0.35">
      <c r="A19" t="s">
        <v>27</v>
      </c>
      <c r="B19">
        <v>49166</v>
      </c>
      <c r="C19" s="1">
        <v>322.69496287128499</v>
      </c>
      <c r="D19">
        <v>214</v>
      </c>
      <c r="E19" s="1">
        <v>5.4359225530170203</v>
      </c>
      <c r="F19">
        <v>229</v>
      </c>
      <c r="G19" s="1">
        <v>11.282764787497699</v>
      </c>
      <c r="I19">
        <v>-8.25</v>
      </c>
      <c r="J19">
        <v>-7.75</v>
      </c>
      <c r="K19">
        <f t="shared" si="0"/>
        <v>11.319231422671772</v>
      </c>
    </row>
    <row r="20" spans="1:11" x14ac:dyDescent="0.35">
      <c r="A20" t="s">
        <v>28</v>
      </c>
      <c r="B20">
        <v>50515</v>
      </c>
      <c r="C20" s="1">
        <v>323.48298593202702</v>
      </c>
      <c r="D20">
        <v>218</v>
      </c>
      <c r="E20" s="1">
        <v>5.4175117562106303</v>
      </c>
      <c r="F20">
        <v>230</v>
      </c>
      <c r="G20" s="1">
        <v>11.282764787497699</v>
      </c>
      <c r="H20">
        <f>B20+B21</f>
        <v>99916</v>
      </c>
      <c r="I20">
        <v>-8.25</v>
      </c>
      <c r="J20">
        <v>-1.75</v>
      </c>
      <c r="K20">
        <f t="shared" si="0"/>
        <v>8.4335638967164996</v>
      </c>
    </row>
    <row r="21" spans="1:11" x14ac:dyDescent="0.35">
      <c r="A21" t="s">
        <v>29</v>
      </c>
      <c r="B21">
        <v>49401</v>
      </c>
      <c r="C21" s="1">
        <v>323.48298593202702</v>
      </c>
      <c r="D21">
        <v>218</v>
      </c>
      <c r="E21" s="1">
        <v>5.4469012178828997</v>
      </c>
      <c r="F21">
        <v>225</v>
      </c>
      <c r="G21" s="1">
        <v>11.282764787497699</v>
      </c>
      <c r="I21">
        <v>-8.25</v>
      </c>
      <c r="J21">
        <v>-1.75</v>
      </c>
      <c r="K21">
        <f t="shared" si="0"/>
        <v>8.4335638967164996</v>
      </c>
    </row>
    <row r="22" spans="1:11" x14ac:dyDescent="0.35">
      <c r="A22" t="s">
        <v>30</v>
      </c>
      <c r="B22">
        <v>47789</v>
      </c>
      <c r="C22" s="1">
        <v>321.11311529194802</v>
      </c>
      <c r="D22">
        <v>210</v>
      </c>
      <c r="E22" s="1">
        <v>5.4539959302027503</v>
      </c>
      <c r="F22">
        <v>226</v>
      </c>
      <c r="G22" s="1">
        <v>11.282764787497699</v>
      </c>
      <c r="H22">
        <f>B22+B23</f>
        <v>95228</v>
      </c>
      <c r="I22">
        <v>7.75</v>
      </c>
      <c r="J22">
        <v>8.25</v>
      </c>
      <c r="K22">
        <f t="shared" si="0"/>
        <v>11.319231422671772</v>
      </c>
    </row>
    <row r="23" spans="1:11" x14ac:dyDescent="0.35">
      <c r="A23" t="s">
        <v>31</v>
      </c>
      <c r="B23">
        <v>47439</v>
      </c>
      <c r="C23" s="1">
        <v>321.90501073686301</v>
      </c>
      <c r="D23">
        <v>212</v>
      </c>
      <c r="E23" s="1">
        <v>5.47738925018961</v>
      </c>
      <c r="F23">
        <v>222</v>
      </c>
      <c r="G23" s="1">
        <v>11.282764787497699</v>
      </c>
      <c r="I23">
        <v>7.75</v>
      </c>
      <c r="J23">
        <v>8.25</v>
      </c>
      <c r="K23">
        <f t="shared" si="0"/>
        <v>11.319231422671772</v>
      </c>
    </row>
    <row r="24" spans="1:11" x14ac:dyDescent="0.35">
      <c r="A24" t="s">
        <v>32</v>
      </c>
      <c r="B24">
        <v>49918</v>
      </c>
      <c r="C24" s="1">
        <v>323.87627846138997</v>
      </c>
      <c r="D24">
        <v>219</v>
      </c>
      <c r="E24" s="1">
        <v>5.4410134020441401</v>
      </c>
      <c r="F24">
        <v>226</v>
      </c>
      <c r="G24" s="1">
        <v>11.282764787497699</v>
      </c>
      <c r="H24">
        <f>B24+B25</f>
        <v>97396</v>
      </c>
      <c r="I24">
        <v>9.75</v>
      </c>
      <c r="J24">
        <v>-9.75</v>
      </c>
      <c r="K24">
        <f t="shared" si="0"/>
        <v>13.788582233137676</v>
      </c>
    </row>
    <row r="25" spans="1:11" x14ac:dyDescent="0.35">
      <c r="A25" t="s">
        <v>33</v>
      </c>
      <c r="B25">
        <v>47478</v>
      </c>
      <c r="C25" s="1">
        <v>322.30022882399498</v>
      </c>
      <c r="D25">
        <v>215</v>
      </c>
      <c r="E25" s="1">
        <v>5.4834019894660804</v>
      </c>
      <c r="F25">
        <v>219</v>
      </c>
      <c r="G25" s="1">
        <v>11.282764787497699</v>
      </c>
      <c r="I25">
        <v>9.75</v>
      </c>
      <c r="J25">
        <v>-9.75</v>
      </c>
      <c r="K25">
        <f t="shared" si="0"/>
        <v>13.788582233137676</v>
      </c>
    </row>
    <row r="26" spans="1:11" x14ac:dyDescent="0.35">
      <c r="A26" t="s">
        <v>34</v>
      </c>
      <c r="B26">
        <v>47947</v>
      </c>
      <c r="C26" s="1">
        <v>324.269093982914</v>
      </c>
      <c r="D26">
        <v>220</v>
      </c>
      <c r="E26" s="1">
        <v>5.5020830750511802</v>
      </c>
      <c r="F26">
        <v>216</v>
      </c>
      <c r="G26" s="1">
        <v>11.282764787497699</v>
      </c>
      <c r="H26">
        <f>B26+B27</f>
        <v>96310</v>
      </c>
      <c r="I26">
        <v>13.75</v>
      </c>
      <c r="J26">
        <v>-1.75</v>
      </c>
      <c r="K26">
        <f t="shared" si="0"/>
        <v>13.860916275629112</v>
      </c>
    </row>
    <row r="27" spans="1:11" x14ac:dyDescent="0.35">
      <c r="A27" t="s">
        <v>35</v>
      </c>
      <c r="B27">
        <v>48363</v>
      </c>
      <c r="C27" s="1">
        <v>324.269093982914</v>
      </c>
      <c r="D27">
        <v>220</v>
      </c>
      <c r="E27" s="1">
        <v>5.4896637967253499</v>
      </c>
      <c r="F27">
        <v>218</v>
      </c>
      <c r="G27" s="1">
        <v>11.282764787497699</v>
      </c>
      <c r="I27">
        <v>13.75</v>
      </c>
      <c r="J27">
        <v>-1.75</v>
      </c>
      <c r="K27">
        <f t="shared" si="0"/>
        <v>13.860916275629112</v>
      </c>
    </row>
    <row r="28" spans="1:11" x14ac:dyDescent="0.35">
      <c r="A28" t="s">
        <v>36</v>
      </c>
      <c r="B28">
        <v>44443</v>
      </c>
      <c r="C28" s="1">
        <v>319.12477967089899</v>
      </c>
      <c r="D28">
        <v>203</v>
      </c>
      <c r="E28" s="1">
        <v>5.5205788788426702</v>
      </c>
      <c r="F28">
        <v>217</v>
      </c>
      <c r="G28" s="1">
        <v>11.282764787497699</v>
      </c>
      <c r="H28">
        <f>B28+B29</f>
        <v>87605</v>
      </c>
      <c r="I28">
        <v>15.75</v>
      </c>
      <c r="J28">
        <v>16.25</v>
      </c>
      <c r="K28">
        <f t="shared" si="0"/>
        <v>22.630178965266712</v>
      </c>
    </row>
    <row r="29" spans="1:11" x14ac:dyDescent="0.35">
      <c r="A29" t="s">
        <v>37</v>
      </c>
      <c r="B29">
        <v>43162</v>
      </c>
      <c r="C29" s="1">
        <v>317.92580944695197</v>
      </c>
      <c r="D29">
        <v>200</v>
      </c>
      <c r="E29" s="1">
        <v>5.5395971894722802</v>
      </c>
      <c r="F29">
        <v>214</v>
      </c>
      <c r="G29" s="1">
        <v>11.282764787497699</v>
      </c>
      <c r="I29">
        <v>15.75</v>
      </c>
      <c r="J29">
        <v>16.25</v>
      </c>
      <c r="K29">
        <f t="shared" si="0"/>
        <v>22.630178965266712</v>
      </c>
    </row>
    <row r="30" spans="1:11" s="5" customFormat="1" x14ac:dyDescent="0.35">
      <c r="A30" s="5" t="s">
        <v>38</v>
      </c>
      <c r="B30" s="5">
        <v>41785</v>
      </c>
      <c r="C30" s="6">
        <v>321.90501073686301</v>
      </c>
      <c r="D30" s="5">
        <v>212</v>
      </c>
      <c r="E30" s="6">
        <v>5.6408386996298301</v>
      </c>
      <c r="F30" s="5">
        <v>197</v>
      </c>
      <c r="G30" s="6">
        <v>11.282764787497699</v>
      </c>
      <c r="H30" s="5">
        <f>B30+B31</f>
        <v>83759</v>
      </c>
      <c r="I30" s="5">
        <v>-32.25</v>
      </c>
      <c r="J30" s="5">
        <v>-31.75</v>
      </c>
      <c r="K30">
        <f t="shared" si="0"/>
        <v>45.256215042798267</v>
      </c>
    </row>
    <row r="31" spans="1:11" x14ac:dyDescent="0.35">
      <c r="A31" t="s">
        <v>39</v>
      </c>
      <c r="B31">
        <v>41974</v>
      </c>
      <c r="C31" s="1">
        <v>321.11311529194802</v>
      </c>
      <c r="D31">
        <v>210</v>
      </c>
      <c r="E31" s="1">
        <v>5.6338880344275699</v>
      </c>
      <c r="F31">
        <v>198</v>
      </c>
      <c r="G31" s="1">
        <v>11.282764787497699</v>
      </c>
      <c r="I31">
        <v>-32.25</v>
      </c>
      <c r="J31">
        <v>-31.75</v>
      </c>
      <c r="K31">
        <f t="shared" si="0"/>
        <v>45.256215042798267</v>
      </c>
    </row>
    <row r="32" spans="1:11" x14ac:dyDescent="0.35">
      <c r="A32" t="s">
        <v>40</v>
      </c>
      <c r="B32">
        <v>40303</v>
      </c>
      <c r="C32" s="1">
        <v>315.91741404993797</v>
      </c>
      <c r="D32">
        <v>192</v>
      </c>
      <c r="E32" s="1">
        <v>5.5968003182210904</v>
      </c>
      <c r="F32">
        <v>208</v>
      </c>
      <c r="G32" s="1">
        <v>11.282764787497699</v>
      </c>
      <c r="H32">
        <f>B32+B33</f>
        <v>81231</v>
      </c>
      <c r="I32">
        <v>23.75</v>
      </c>
      <c r="J32">
        <v>24.25</v>
      </c>
      <c r="K32">
        <f t="shared" si="0"/>
        <v>33.94296687091451</v>
      </c>
    </row>
    <row r="33" spans="1:11" x14ac:dyDescent="0.35">
      <c r="A33" t="s">
        <v>41</v>
      </c>
      <c r="B33">
        <v>40928</v>
      </c>
      <c r="C33" s="1">
        <v>316.722300485772</v>
      </c>
      <c r="D33">
        <v>195</v>
      </c>
      <c r="E33" s="1">
        <v>5.5906398718760997</v>
      </c>
      <c r="F33">
        <v>208</v>
      </c>
      <c r="G33" s="1">
        <v>11.282764787497699</v>
      </c>
      <c r="I33">
        <v>23.75</v>
      </c>
      <c r="J33">
        <v>24.25</v>
      </c>
      <c r="K33">
        <f t="shared" si="0"/>
        <v>33.94296687091451</v>
      </c>
    </row>
    <row r="34" spans="1:11" x14ac:dyDescent="0.35">
      <c r="A34" t="s">
        <v>42</v>
      </c>
      <c r="B34">
        <v>42561</v>
      </c>
      <c r="C34" s="1">
        <v>320.716434331014</v>
      </c>
      <c r="D34">
        <v>207</v>
      </c>
      <c r="E34" s="1">
        <v>5.6049919428971702</v>
      </c>
      <c r="F34">
        <v>204</v>
      </c>
      <c r="G34" s="1">
        <v>11.282764787497699</v>
      </c>
      <c r="H34">
        <f>B34+B35</f>
        <v>85516</v>
      </c>
      <c r="I34">
        <v>27.75</v>
      </c>
      <c r="J34">
        <v>33.75</v>
      </c>
      <c r="K34">
        <f t="shared" si="0"/>
        <v>43.693534990888523</v>
      </c>
    </row>
    <row r="35" spans="1:11" x14ac:dyDescent="0.35">
      <c r="A35" t="s">
        <v>43</v>
      </c>
      <c r="B35">
        <v>42955</v>
      </c>
      <c r="C35" s="1">
        <v>319.92159684053797</v>
      </c>
      <c r="D35">
        <v>205</v>
      </c>
      <c r="E35" s="1">
        <v>5.5785682953671296</v>
      </c>
      <c r="F35">
        <v>208</v>
      </c>
      <c r="G35" s="1">
        <v>11.282764787497699</v>
      </c>
      <c r="I35">
        <v>27.75</v>
      </c>
      <c r="J35">
        <v>33.75</v>
      </c>
      <c r="K35">
        <f t="shared" si="0"/>
        <v>43.693534990888523</v>
      </c>
    </row>
    <row r="36" spans="1:11" x14ac:dyDescent="0.35">
      <c r="A36" t="s">
        <v>44</v>
      </c>
      <c r="B36">
        <v>44196</v>
      </c>
      <c r="C36" s="1">
        <v>323.08921465285698</v>
      </c>
      <c r="D36">
        <v>217</v>
      </c>
      <c r="E36" s="1">
        <v>5.5936958855834202</v>
      </c>
      <c r="F36">
        <v>202</v>
      </c>
      <c r="G36" s="1">
        <v>11.282764787497699</v>
      </c>
      <c r="H36">
        <f>B36+B37</f>
        <v>87958</v>
      </c>
      <c r="I36">
        <v>29.75</v>
      </c>
      <c r="J36">
        <v>-1.75</v>
      </c>
      <c r="K36">
        <f t="shared" si="0"/>
        <v>29.801426140371202</v>
      </c>
    </row>
    <row r="37" spans="1:11" x14ac:dyDescent="0.35">
      <c r="A37" t="s">
        <v>45</v>
      </c>
      <c r="B37">
        <v>43762</v>
      </c>
      <c r="C37" s="1">
        <v>323.87627846138997</v>
      </c>
      <c r="D37">
        <v>219</v>
      </c>
      <c r="E37" s="1">
        <v>5.6214326296744401</v>
      </c>
      <c r="F37">
        <v>198</v>
      </c>
      <c r="G37" s="1">
        <v>11.282764787497699</v>
      </c>
      <c r="I37">
        <v>29.75</v>
      </c>
      <c r="J37">
        <v>-1.75</v>
      </c>
      <c r="K37">
        <f t="shared" si="0"/>
        <v>29.801426140371202</v>
      </c>
    </row>
    <row r="38" spans="1:11" x14ac:dyDescent="0.35">
      <c r="A38" t="s">
        <v>46</v>
      </c>
      <c r="B38">
        <v>37736</v>
      </c>
      <c r="C38" s="1">
        <v>314.30145760081899</v>
      </c>
      <c r="D38">
        <v>187</v>
      </c>
      <c r="E38" s="1">
        <v>5.6573769188332896</v>
      </c>
      <c r="F38">
        <v>200</v>
      </c>
      <c r="G38" s="1">
        <v>11.282764787497699</v>
      </c>
      <c r="H38">
        <f>B38+B39</f>
        <v>74579</v>
      </c>
      <c r="I38">
        <v>-30.25</v>
      </c>
      <c r="J38">
        <v>30.25</v>
      </c>
      <c r="K38">
        <f t="shared" si="0"/>
        <v>42.779960261786123</v>
      </c>
    </row>
    <row r="39" spans="1:11" x14ac:dyDescent="0.35">
      <c r="A39" t="s">
        <v>47</v>
      </c>
      <c r="B39">
        <v>36843</v>
      </c>
      <c r="C39" s="1">
        <v>314.70622461670501</v>
      </c>
      <c r="D39">
        <v>188</v>
      </c>
      <c r="E39" s="1">
        <v>5.6998105617750499</v>
      </c>
      <c r="F39">
        <v>194</v>
      </c>
      <c r="G39" s="1">
        <v>11.282764787497699</v>
      </c>
      <c r="I39">
        <v>-30.25</v>
      </c>
      <c r="J39">
        <v>30.25</v>
      </c>
      <c r="K39">
        <f t="shared" si="0"/>
        <v>42.779960261786123</v>
      </c>
    </row>
    <row r="40" spans="1:11" x14ac:dyDescent="0.35">
      <c r="A40" t="s">
        <v>48</v>
      </c>
      <c r="B40">
        <v>44883</v>
      </c>
      <c r="C40" s="1">
        <v>322.69496287128499</v>
      </c>
      <c r="D40">
        <v>214</v>
      </c>
      <c r="E40" s="1">
        <v>5.5659593227928097</v>
      </c>
      <c r="F40">
        <v>208</v>
      </c>
      <c r="G40" s="1">
        <v>11.282764787497699</v>
      </c>
      <c r="H40">
        <f>B40+B41</f>
        <v>88952</v>
      </c>
      <c r="I40">
        <v>-24.25</v>
      </c>
      <c r="J40">
        <v>-24.25</v>
      </c>
      <c r="K40">
        <f t="shared" si="0"/>
        <v>34.294678887547555</v>
      </c>
    </row>
    <row r="41" spans="1:11" x14ac:dyDescent="0.35">
      <c r="A41" t="s">
        <v>49</v>
      </c>
      <c r="B41">
        <v>44069</v>
      </c>
      <c r="C41" s="1">
        <v>321.11311529194802</v>
      </c>
      <c r="D41">
        <v>210</v>
      </c>
      <c r="E41" s="1">
        <v>5.5658859680478798</v>
      </c>
      <c r="F41">
        <v>208</v>
      </c>
      <c r="G41" s="1">
        <v>11.282764787497699</v>
      </c>
      <c r="I41">
        <v>-24.25</v>
      </c>
      <c r="J41">
        <v>-24.25</v>
      </c>
      <c r="K41">
        <f t="shared" si="0"/>
        <v>34.294678887547555</v>
      </c>
    </row>
    <row r="42" spans="1:11" x14ac:dyDescent="0.35">
      <c r="A42" t="s">
        <v>50</v>
      </c>
      <c r="B42">
        <v>47496</v>
      </c>
      <c r="C42" s="1">
        <v>325.053300917711</v>
      </c>
      <c r="D42">
        <v>222</v>
      </c>
      <c r="E42" s="1">
        <v>5.52753079831942</v>
      </c>
      <c r="F42">
        <v>212</v>
      </c>
      <c r="G42" s="1">
        <v>11.282764787497699</v>
      </c>
      <c r="H42">
        <f>B42+B43</f>
        <v>92813</v>
      </c>
      <c r="I42">
        <v>-22.25</v>
      </c>
      <c r="J42">
        <v>-1.75</v>
      </c>
      <c r="K42">
        <f t="shared" si="0"/>
        <v>22.318714120665643</v>
      </c>
    </row>
    <row r="43" spans="1:11" x14ac:dyDescent="0.35">
      <c r="A43" t="s">
        <v>51</v>
      </c>
      <c r="B43">
        <v>45317</v>
      </c>
      <c r="C43" s="1">
        <v>323.48298593202702</v>
      </c>
      <c r="D43">
        <v>218</v>
      </c>
      <c r="E43" s="1">
        <v>5.5667782329028102</v>
      </c>
      <c r="F43">
        <v>206</v>
      </c>
      <c r="G43" s="1">
        <v>11.282764787497699</v>
      </c>
      <c r="I43">
        <v>-22.25</v>
      </c>
      <c r="J43">
        <v>-1.75</v>
      </c>
      <c r="K43">
        <f t="shared" si="0"/>
        <v>22.318714120665643</v>
      </c>
    </row>
    <row r="44" spans="1:11" x14ac:dyDescent="0.35">
      <c r="A44" t="s">
        <v>90</v>
      </c>
      <c r="B44" s="1">
        <v>45271.5072</v>
      </c>
      <c r="C44" s="1">
        <v>316.999201490953</v>
      </c>
      <c r="D44" s="1">
        <v>203.19260222754099</v>
      </c>
      <c r="E44" s="1">
        <v>5.46169337447248</v>
      </c>
      <c r="F44" s="1">
        <v>222.11740341540099</v>
      </c>
      <c r="G44" s="1">
        <v>11.238109497514399</v>
      </c>
      <c r="H44">
        <f>B44+B45</f>
        <v>90617.421900000001</v>
      </c>
      <c r="I44">
        <v>-12.25</v>
      </c>
      <c r="J44">
        <v>12.25</v>
      </c>
      <c r="K44">
        <f t="shared" si="0"/>
        <v>17.324116139070416</v>
      </c>
    </row>
    <row r="45" spans="1:11" x14ac:dyDescent="0.35">
      <c r="A45" t="s">
        <v>91</v>
      </c>
      <c r="B45" s="1">
        <v>45345.914700000001</v>
      </c>
      <c r="C45" s="1">
        <v>317.78873995296601</v>
      </c>
      <c r="D45" s="1">
        <v>207.17677089866999</v>
      </c>
      <c r="E45" s="1">
        <v>5.4801959680817101</v>
      </c>
      <c r="F45" s="1">
        <v>217.13719257649001</v>
      </c>
      <c r="G45" s="1">
        <v>11.238109497514399</v>
      </c>
      <c r="I45">
        <v>-12.25</v>
      </c>
      <c r="J45">
        <v>12.25</v>
      </c>
      <c r="K45">
        <f t="shared" si="0"/>
        <v>17.324116139070416</v>
      </c>
    </row>
    <row r="46" spans="1:11" x14ac:dyDescent="0.35">
      <c r="A46" t="s">
        <v>92</v>
      </c>
      <c r="B46" s="1">
        <v>48520.634700000002</v>
      </c>
      <c r="C46" s="1">
        <v>318.576321681141</v>
      </c>
      <c r="D46" s="1">
        <v>209.168855234234</v>
      </c>
      <c r="E46" s="1">
        <v>5.4023794353830503</v>
      </c>
      <c r="F46" s="1">
        <v>230.08574075765699</v>
      </c>
      <c r="G46" s="1">
        <v>11.238109497514399</v>
      </c>
      <c r="H46">
        <f>B46+B47</f>
        <v>98587.953299999994</v>
      </c>
      <c r="I46">
        <v>-6.25</v>
      </c>
      <c r="J46">
        <v>6.25</v>
      </c>
      <c r="K46">
        <f t="shared" si="0"/>
        <v>8.8388347648318444</v>
      </c>
    </row>
    <row r="47" spans="1:11" x14ac:dyDescent="0.35">
      <c r="A47" t="s">
        <v>93</v>
      </c>
      <c r="B47" s="1">
        <v>50067.318599999999</v>
      </c>
      <c r="C47" s="1">
        <v>320.14567266460102</v>
      </c>
      <c r="D47" s="1">
        <v>213.15302390536201</v>
      </c>
      <c r="E47" s="1">
        <v>5.3854593944294997</v>
      </c>
      <c r="F47" s="1">
        <v>233.07386726100299</v>
      </c>
      <c r="G47" s="1">
        <v>11.238109497514399</v>
      </c>
      <c r="I47">
        <v>-6.25</v>
      </c>
      <c r="J47">
        <v>6.25</v>
      </c>
      <c r="K47">
        <f t="shared" si="0"/>
        <v>8.8388347648318444</v>
      </c>
    </row>
    <row r="48" spans="1:11" x14ac:dyDescent="0.35">
      <c r="A48" t="s">
        <v>94</v>
      </c>
      <c r="B48" s="1">
        <v>43024.400699999998</v>
      </c>
      <c r="C48" s="1">
        <v>318.96938330094002</v>
      </c>
      <c r="D48" s="1">
        <v>210.16489740201601</v>
      </c>
      <c r="E48" s="1">
        <v>5.5656082506668199</v>
      </c>
      <c r="F48" s="1">
        <v>204.188644395323</v>
      </c>
      <c r="G48" s="1">
        <v>11.238109497514399</v>
      </c>
      <c r="H48">
        <f>B48+B49</f>
        <v>83763.002999999997</v>
      </c>
      <c r="I48">
        <v>-34.25</v>
      </c>
      <c r="J48">
        <v>-31.75</v>
      </c>
      <c r="K48">
        <f t="shared" si="0"/>
        <v>46.702515992181837</v>
      </c>
    </row>
    <row r="49" spans="1:11" x14ac:dyDescent="0.35">
      <c r="A49" t="s">
        <v>95</v>
      </c>
      <c r="B49" s="1">
        <v>40738.602299999999</v>
      </c>
      <c r="C49" s="1">
        <v>318.182774499799</v>
      </c>
      <c r="D49" s="1">
        <v>208.17281306645199</v>
      </c>
      <c r="E49" s="1">
        <v>5.6192384851374397</v>
      </c>
      <c r="F49" s="1">
        <v>196.22030705306699</v>
      </c>
      <c r="G49" s="1">
        <v>11.238109497514399</v>
      </c>
      <c r="I49">
        <v>-34.25</v>
      </c>
      <c r="J49">
        <v>-31.75</v>
      </c>
      <c r="K49">
        <f t="shared" si="0"/>
        <v>46.702515992181837</v>
      </c>
    </row>
    <row r="50" spans="1:11" x14ac:dyDescent="0.35">
      <c r="A50" t="s">
        <v>96</v>
      </c>
      <c r="B50" s="1">
        <v>49436.343000000001</v>
      </c>
      <c r="C50" s="1">
        <v>320.14567266460102</v>
      </c>
      <c r="D50" s="1">
        <v>213.15302390536201</v>
      </c>
      <c r="E50" s="1">
        <v>5.4022488381976101</v>
      </c>
      <c r="F50" s="1">
        <v>230.08574075765699</v>
      </c>
      <c r="G50" s="1">
        <v>11.238109497514399</v>
      </c>
      <c r="H50">
        <f>B50+B51</f>
        <v>98852.843999999997</v>
      </c>
      <c r="I50">
        <v>3.75</v>
      </c>
      <c r="J50">
        <v>4.25</v>
      </c>
      <c r="K50">
        <f t="shared" si="0"/>
        <v>5.6678920243773172</v>
      </c>
    </row>
    <row r="51" spans="1:11" x14ac:dyDescent="0.35">
      <c r="A51" t="s">
        <v>97</v>
      </c>
      <c r="B51" s="1">
        <v>49416.500999999997</v>
      </c>
      <c r="C51" s="1">
        <v>320.536809857099</v>
      </c>
      <c r="D51" s="1">
        <v>216.141150408708</v>
      </c>
      <c r="E51" s="1">
        <v>5.4076777958343998</v>
      </c>
      <c r="F51" s="1">
        <v>227.097614254311</v>
      </c>
      <c r="G51" s="1">
        <v>11.238109497514399</v>
      </c>
      <c r="I51">
        <v>3.75</v>
      </c>
      <c r="J51">
        <v>4.25</v>
      </c>
      <c r="K51">
        <f t="shared" si="0"/>
        <v>5.6678920243773172</v>
      </c>
    </row>
    <row r="52" spans="1:11" x14ac:dyDescent="0.35">
      <c r="A52" t="s">
        <v>98</v>
      </c>
      <c r="B52" s="1">
        <v>46436.232599999901</v>
      </c>
      <c r="C52" s="1">
        <v>3177887399529660</v>
      </c>
      <c r="D52" s="1">
        <v>207.17677089866999</v>
      </c>
      <c r="E52" s="1">
        <v>5.4442473541857996</v>
      </c>
      <c r="F52" s="1">
        <v>223.11344558318299</v>
      </c>
      <c r="G52" s="1">
        <v>11.238109497514399</v>
      </c>
      <c r="H52">
        <f>B52+B53</f>
        <v>93597.6902999999</v>
      </c>
      <c r="I52">
        <v>9.75</v>
      </c>
      <c r="J52">
        <v>-27.75</v>
      </c>
      <c r="K52">
        <f t="shared" si="0"/>
        <v>29.413007326691368</v>
      </c>
    </row>
    <row r="53" spans="1:11" x14ac:dyDescent="0.35">
      <c r="A53" t="s">
        <v>99</v>
      </c>
      <c r="B53" s="1">
        <v>47161.457699999999</v>
      </c>
      <c r="C53" s="1">
        <v>3.19361961152041E+16</v>
      </c>
      <c r="D53" s="1">
        <v>211.16093956979799</v>
      </c>
      <c r="E53" s="1">
        <v>5.4498989841083203</v>
      </c>
      <c r="F53" s="1">
        <v>222.11740341540099</v>
      </c>
      <c r="G53" s="1">
        <v>11.238109497514399</v>
      </c>
      <c r="I53">
        <v>9.75</v>
      </c>
      <c r="J53">
        <v>-27.75</v>
      </c>
      <c r="K53">
        <f t="shared" si="0"/>
        <v>29.413007326691368</v>
      </c>
    </row>
    <row r="54" spans="1:11" x14ac:dyDescent="0.35">
      <c r="A54" t="s">
        <v>100</v>
      </c>
      <c r="B54" s="1">
        <v>44694.104999999901</v>
      </c>
      <c r="C54" s="1">
        <v>3177887399529660</v>
      </c>
      <c r="D54" s="1">
        <v>207.17677089866999</v>
      </c>
      <c r="E54" s="1">
        <v>5.4991974938062604</v>
      </c>
      <c r="F54" s="1">
        <v>214.14906607314401</v>
      </c>
      <c r="G54" s="1">
        <v>11.238109497514399</v>
      </c>
      <c r="H54">
        <f>B54+B55</f>
        <v>88535.003999999899</v>
      </c>
      <c r="I54">
        <v>21.75</v>
      </c>
      <c r="J54">
        <v>14.25</v>
      </c>
      <c r="K54">
        <f t="shared" si="0"/>
        <v>26.002403735039575</v>
      </c>
    </row>
    <row r="55" spans="1:11" x14ac:dyDescent="0.35">
      <c r="A55" t="s">
        <v>101</v>
      </c>
      <c r="B55" s="1">
        <v>43840.898999999998</v>
      </c>
      <c r="C55" s="1">
        <v>3181827744997990</v>
      </c>
      <c r="D55" s="1">
        <v>206.18072873088701</v>
      </c>
      <c r="E55" s="1">
        <v>5.5301763654606102</v>
      </c>
      <c r="F55" s="1">
        <v>211.16093956979799</v>
      </c>
      <c r="G55" s="1">
        <v>11.238109497514399</v>
      </c>
      <c r="I55">
        <v>21.75</v>
      </c>
      <c r="J55">
        <v>14.25</v>
      </c>
      <c r="K55">
        <f t="shared" si="0"/>
        <v>26.002403735039575</v>
      </c>
    </row>
    <row r="56" spans="1:11" x14ac:dyDescent="0.35">
      <c r="A56" t="s">
        <v>102</v>
      </c>
      <c r="B56" s="1">
        <v>45169.320899999999</v>
      </c>
      <c r="C56" s="1">
        <v>3224853798404610</v>
      </c>
      <c r="D56" s="1">
        <v>221.12136124761801</v>
      </c>
      <c r="E56" s="1">
        <v>5.5588250437829103</v>
      </c>
      <c r="F56" s="1">
        <v>203.19260222754099</v>
      </c>
      <c r="G56" s="1">
        <v>11.238109497514399</v>
      </c>
      <c r="H56">
        <f>B56+B57</f>
        <v>89704.689899999998</v>
      </c>
      <c r="I56">
        <v>-32.25</v>
      </c>
      <c r="J56">
        <v>-11.75</v>
      </c>
      <c r="K56">
        <f t="shared" si="0"/>
        <v>34.323825544364951</v>
      </c>
    </row>
    <row r="57" spans="1:11" x14ac:dyDescent="0.35">
      <c r="A57" t="s">
        <v>103</v>
      </c>
      <c r="B57" s="1">
        <v>44535.368999999999</v>
      </c>
      <c r="C57" s="1">
        <v>3201456726646010</v>
      </c>
      <c r="D57" s="1">
        <v>213.15302390536201</v>
      </c>
      <c r="E57" s="1">
        <v>5.5440395494664498</v>
      </c>
      <c r="F57" s="1">
        <v>207.17677089866999</v>
      </c>
      <c r="G57" s="1">
        <v>11.238109497514399</v>
      </c>
      <c r="I57">
        <v>-32.25</v>
      </c>
      <c r="J57">
        <v>-11.75</v>
      </c>
      <c r="K57">
        <f t="shared" si="0"/>
        <v>34.323825544364951</v>
      </c>
    </row>
    <row r="58" spans="1:11" x14ac:dyDescent="0.35">
      <c r="A58" t="s">
        <v>104</v>
      </c>
      <c r="B58" s="1">
        <v>45655.4499</v>
      </c>
      <c r="C58" s="1">
        <v>3201456726646010</v>
      </c>
      <c r="D58" s="1">
        <v>215.14510824092599</v>
      </c>
      <c r="E58" s="1">
        <v>5.50579609730657</v>
      </c>
      <c r="F58" s="1">
        <v>211.16093956979799</v>
      </c>
      <c r="G58" s="1">
        <v>11.238109497514399</v>
      </c>
      <c r="H58">
        <f>B58+B59</f>
        <v>90499.361999999994</v>
      </c>
      <c r="I58">
        <v>23.75</v>
      </c>
      <c r="J58">
        <v>-23.75</v>
      </c>
      <c r="K58">
        <f t="shared" si="0"/>
        <v>33.587572106361009</v>
      </c>
    </row>
    <row r="59" spans="1:11" x14ac:dyDescent="0.35">
      <c r="A59" t="s">
        <v>105</v>
      </c>
      <c r="B59" s="1">
        <v>44843.912100000001</v>
      </c>
      <c r="C59" s="1">
        <v>320927470343164</v>
      </c>
      <c r="D59" s="1">
        <v>217.13719257649001</v>
      </c>
      <c r="E59" s="1">
        <v>5.5451137539548299</v>
      </c>
      <c r="F59" s="1">
        <v>205.184686563105</v>
      </c>
      <c r="G59" s="1">
        <v>11.238109497514399</v>
      </c>
      <c r="I59">
        <v>23.75</v>
      </c>
      <c r="J59">
        <v>-23.75</v>
      </c>
      <c r="K59">
        <f t="shared" si="0"/>
        <v>33.587572106361009</v>
      </c>
    </row>
    <row r="60" spans="1:11" x14ac:dyDescent="0.35">
      <c r="A60" t="s">
        <v>106</v>
      </c>
      <c r="B60" s="1">
        <v>44493.700799999999</v>
      </c>
      <c r="C60" s="1">
        <v>3185763216811410</v>
      </c>
      <c r="D60" s="1">
        <v>209.168855234234</v>
      </c>
      <c r="E60" s="1">
        <v>5.51785698409397</v>
      </c>
      <c r="F60" s="1">
        <v>211.16093956979799</v>
      </c>
      <c r="G60" s="1">
        <v>11.238109497514399</v>
      </c>
      <c r="H60">
        <f>B60+B61</f>
        <v>87557.785499999998</v>
      </c>
      <c r="I60">
        <v>25.75</v>
      </c>
      <c r="J60">
        <v>10.25</v>
      </c>
      <c r="K60">
        <f t="shared" si="0"/>
        <v>27.715068103831172</v>
      </c>
    </row>
    <row r="61" spans="1:11" x14ac:dyDescent="0.35">
      <c r="A61" t="s">
        <v>107</v>
      </c>
      <c r="B61" s="1">
        <v>43064.084699999999</v>
      </c>
      <c r="C61" s="1">
        <v>3181827744997990</v>
      </c>
      <c r="D61" s="1">
        <v>208.17281306645199</v>
      </c>
      <c r="E61" s="1">
        <v>5.5510967527950204</v>
      </c>
      <c r="F61" s="1">
        <v>206.18072873088701</v>
      </c>
      <c r="G61" s="1">
        <v>11.238109497514399</v>
      </c>
      <c r="I61">
        <v>25.75</v>
      </c>
      <c r="J61">
        <v>10.25</v>
      </c>
      <c r="K61">
        <f t="shared" si="0"/>
        <v>27.715068103831172</v>
      </c>
    </row>
    <row r="62" spans="1:11" x14ac:dyDescent="0.35">
      <c r="A62" t="s">
        <v>108</v>
      </c>
      <c r="B62" s="1">
        <v>43900.424999999901</v>
      </c>
      <c r="C62" s="1">
        <v>3.20536809857099E+16</v>
      </c>
      <c r="D62" s="1">
        <v>216.141150408708</v>
      </c>
      <c r="E62" s="1">
        <v>5.5716323070173104</v>
      </c>
      <c r="F62" s="1">
        <v>201.200517891977</v>
      </c>
      <c r="G62" s="1">
        <v>11.238109497514399</v>
      </c>
      <c r="H62">
        <f>B62+B63</f>
        <v>88895.136299999896</v>
      </c>
      <c r="I62">
        <v>27.75</v>
      </c>
      <c r="J62">
        <v>0.25</v>
      </c>
      <c r="K62">
        <f t="shared" si="0"/>
        <v>27.751126103277322</v>
      </c>
    </row>
    <row r="63" spans="1:11" x14ac:dyDescent="0.35">
      <c r="A63" t="s">
        <v>109</v>
      </c>
      <c r="B63" s="1">
        <v>44994.711300000003</v>
      </c>
      <c r="C63" s="1">
        <v>3220966088976260</v>
      </c>
      <c r="D63" s="1">
        <v>222.11740341540099</v>
      </c>
      <c r="E63" s="1">
        <v>5.5589932867857401</v>
      </c>
      <c r="F63" s="1">
        <v>201.200517891977</v>
      </c>
      <c r="G63" s="1">
        <v>11.238109497514399</v>
      </c>
      <c r="I63">
        <v>27.75</v>
      </c>
      <c r="J63">
        <v>0.25</v>
      </c>
      <c r="K63">
        <f t="shared" si="0"/>
        <v>27.751126103277322</v>
      </c>
    </row>
    <row r="64" spans="1:11" x14ac:dyDescent="0.35">
      <c r="A64" t="s">
        <v>110</v>
      </c>
      <c r="B64" s="1">
        <v>36697.779000000002</v>
      </c>
      <c r="C64" s="1">
        <v>3118184760857730</v>
      </c>
      <c r="D64" s="1">
        <v>186.259885375246</v>
      </c>
      <c r="E64" s="1">
        <v>5.6633199858638799</v>
      </c>
      <c r="F64" s="1">
        <v>195.22426488528501</v>
      </c>
      <c r="G64" s="1">
        <v>11.238109497514399</v>
      </c>
      <c r="H64">
        <f>B64+B65</f>
        <v>73206.066899999903</v>
      </c>
      <c r="I64">
        <v>31.75</v>
      </c>
      <c r="J64">
        <v>28.25</v>
      </c>
      <c r="K64">
        <f t="shared" si="0"/>
        <v>42.498529386321124</v>
      </c>
    </row>
    <row r="65" spans="1:11" x14ac:dyDescent="0.35">
      <c r="A65" t="s">
        <v>111</v>
      </c>
      <c r="B65" s="1">
        <v>36508.287899999901</v>
      </c>
      <c r="C65" s="1">
        <v>311.01378190276699</v>
      </c>
      <c r="D65" s="1">
        <v>184.26780103968201</v>
      </c>
      <c r="E65" s="1">
        <v>5.6559981215602102</v>
      </c>
      <c r="F65" s="1">
        <v>196.22030705306699</v>
      </c>
      <c r="G65" s="1">
        <v>11.238109497514399</v>
      </c>
      <c r="I65">
        <v>31.75</v>
      </c>
      <c r="J65">
        <v>28.25</v>
      </c>
      <c r="K65">
        <f t="shared" si="0"/>
        <v>42.498529386321124</v>
      </c>
    </row>
    <row r="66" spans="1:11" ht="15.75" customHeight="1" x14ac:dyDescent="0.35">
      <c r="A66" t="s">
        <v>112</v>
      </c>
      <c r="B66" s="1">
        <v>41187.031499999997</v>
      </c>
      <c r="C66" s="1">
        <v>315.01669798349099</v>
      </c>
      <c r="D66" s="1">
        <v>196.22030705306699</v>
      </c>
      <c r="E66" s="1">
        <v>5.5619716854189001</v>
      </c>
      <c r="F66" s="1">
        <v>208.17281306645199</v>
      </c>
      <c r="G66" s="1">
        <v>11.238109497514399</v>
      </c>
      <c r="H66">
        <f>B66+B67</f>
        <v>81758.960999999996</v>
      </c>
      <c r="I66">
        <v>-28.25</v>
      </c>
      <c r="J66">
        <v>26.25</v>
      </c>
      <c r="K66">
        <f t="shared" si="0"/>
        <v>38.563259716989691</v>
      </c>
    </row>
    <row r="67" spans="1:11" x14ac:dyDescent="0.35">
      <c r="A67" t="s">
        <v>113</v>
      </c>
      <c r="B67" s="1">
        <v>40571.929499999998</v>
      </c>
      <c r="C67" s="1">
        <v>314.61869820613902</v>
      </c>
      <c r="D67" s="1">
        <v>195.22426488528501</v>
      </c>
      <c r="E67" s="1">
        <v>5.57502078670597</v>
      </c>
      <c r="F67" s="1">
        <v>206.18072873088701</v>
      </c>
      <c r="G67" s="1">
        <v>11.238109497514399</v>
      </c>
      <c r="I67">
        <v>-28.25</v>
      </c>
      <c r="J67">
        <v>26.25</v>
      </c>
      <c r="K67">
        <f t="shared" ref="K67:K73" si="1">SQRT((I67)^2+(J67)^2)</f>
        <v>38.563259716989691</v>
      </c>
    </row>
    <row r="68" spans="1:11" x14ac:dyDescent="0.35">
      <c r="A68" t="s">
        <v>114</v>
      </c>
      <c r="B68" s="1">
        <v>46169.3577</v>
      </c>
      <c r="C68" s="1">
        <v>321.31765586154501</v>
      </c>
      <c r="D68" s="1">
        <v>218.13323474427199</v>
      </c>
      <c r="E68" s="1">
        <v>5.5067034242617803</v>
      </c>
      <c r="F68" s="1">
        <v>211.16093956979799</v>
      </c>
      <c r="G68" s="1">
        <v>11.238109497514399</v>
      </c>
      <c r="H68">
        <f>B68+B69</f>
        <v>90051.924899999998</v>
      </c>
      <c r="I68">
        <v>-26.25</v>
      </c>
      <c r="J68">
        <v>-26.25</v>
      </c>
      <c r="K68">
        <f t="shared" si="1"/>
        <v>37.123106012293746</v>
      </c>
    </row>
    <row r="69" spans="1:11" x14ac:dyDescent="0.35">
      <c r="A69" t="s">
        <v>115</v>
      </c>
      <c r="B69" s="1">
        <v>43882.567199999998</v>
      </c>
      <c r="C69" s="1">
        <v>319.75405701628603</v>
      </c>
      <c r="D69" s="1">
        <v>212.15698173758</v>
      </c>
      <c r="E69" s="1">
        <v>5.5511299689560696</v>
      </c>
      <c r="F69" s="1">
        <v>206.18072873088701</v>
      </c>
      <c r="G69" s="1">
        <v>11.238109497514399</v>
      </c>
      <c r="I69">
        <v>-26.25</v>
      </c>
      <c r="J69">
        <v>-26.25</v>
      </c>
      <c r="K69">
        <f t="shared" si="1"/>
        <v>37.123106012293746</v>
      </c>
    </row>
    <row r="70" spans="1:11" x14ac:dyDescent="0.35">
      <c r="A70" t="s">
        <v>116</v>
      </c>
      <c r="B70" s="1">
        <v>45127.652699999999</v>
      </c>
      <c r="C70" s="1">
        <v>321.31765586154501</v>
      </c>
      <c r="D70" s="1">
        <v>218.13323474427199</v>
      </c>
      <c r="E70" s="1">
        <v>5.5453270740829197</v>
      </c>
      <c r="F70" s="1">
        <v>205.184686563105</v>
      </c>
      <c r="G70" s="1">
        <v>11.238109497514399</v>
      </c>
      <c r="H70">
        <f>B70+B71</f>
        <v>89941.801800000001</v>
      </c>
      <c r="I70">
        <v>-24.25</v>
      </c>
      <c r="J70">
        <v>-19.75</v>
      </c>
      <c r="K70">
        <f t="shared" si="1"/>
        <v>31.27499000799201</v>
      </c>
    </row>
    <row r="71" spans="1:11" x14ac:dyDescent="0.35">
      <c r="A71" t="s">
        <v>117</v>
      </c>
      <c r="B71" s="1">
        <v>44814.149100000002</v>
      </c>
      <c r="C71" s="1">
        <v>320.14567266460102</v>
      </c>
      <c r="D71" s="1">
        <v>213.15302390536201</v>
      </c>
      <c r="E71" s="1">
        <v>5.5308711626102198</v>
      </c>
      <c r="F71" s="1">
        <v>209.168855234234</v>
      </c>
      <c r="G71" s="1">
        <v>11.238109497514399</v>
      </c>
      <c r="I71">
        <v>-24.25</v>
      </c>
      <c r="J71">
        <v>-19.75</v>
      </c>
      <c r="K71">
        <f t="shared" si="1"/>
        <v>31.27499000799201</v>
      </c>
    </row>
    <row r="72" spans="1:11" x14ac:dyDescent="0.35">
      <c r="A72" t="s">
        <v>118</v>
      </c>
      <c r="B72" s="1">
        <v>43455.964200000002</v>
      </c>
      <c r="C72" s="1">
        <v>315.81119280895302</v>
      </c>
      <c r="D72" s="1">
        <v>200.20447572419499</v>
      </c>
      <c r="E72" s="1">
        <v>5.5047169185760296</v>
      </c>
      <c r="F72" s="1">
        <v>215.14510824092599</v>
      </c>
      <c r="G72" s="1">
        <v>11.238109497514399</v>
      </c>
      <c r="H72">
        <f>B72+B73</f>
        <v>86835.536699999997</v>
      </c>
      <c r="I72">
        <v>-20.25</v>
      </c>
      <c r="J72">
        <v>20.25</v>
      </c>
      <c r="K72">
        <f t="shared" si="1"/>
        <v>28.637824638055175</v>
      </c>
    </row>
    <row r="73" spans="1:11" x14ac:dyDescent="0.35">
      <c r="A73" t="s">
        <v>119</v>
      </c>
      <c r="B73" s="1">
        <v>43379.572500000002</v>
      </c>
      <c r="C73" s="1">
        <v>315.81119280895302</v>
      </c>
      <c r="D73" s="1">
        <v>200.20447572419499</v>
      </c>
      <c r="E73" s="1">
        <v>5.5046117176382401</v>
      </c>
      <c r="F73" s="1">
        <v>215.14510824092599</v>
      </c>
      <c r="G73" s="1">
        <v>11.238109497514399</v>
      </c>
      <c r="I73">
        <v>-20.25</v>
      </c>
      <c r="J73">
        <v>20.25</v>
      </c>
      <c r="K73">
        <f t="shared" si="1"/>
        <v>28.637824638055175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tabSelected="1" topLeftCell="A19" workbookViewId="0">
      <selection activeCell="C36" sqref="C36"/>
    </sheetView>
  </sheetViews>
  <sheetFormatPr defaultRowHeight="14.5" x14ac:dyDescent="0.35"/>
  <cols>
    <col min="2" max="2" width="20.54296875" customWidth="1"/>
    <col min="8" max="8" width="10" customWidth="1"/>
  </cols>
  <sheetData>
    <row r="1" spans="1:9" x14ac:dyDescent="0.35">
      <c r="A1" s="7" t="s">
        <v>0</v>
      </c>
      <c r="B1" s="7" t="s">
        <v>4</v>
      </c>
      <c r="C1" s="7" t="s">
        <v>5</v>
      </c>
      <c r="D1" s="7" t="s">
        <v>70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</row>
    <row r="2" spans="1:9" x14ac:dyDescent="0.35">
      <c r="A2" t="s">
        <v>55</v>
      </c>
      <c r="B2">
        <v>95526.332699999999</v>
      </c>
      <c r="C2">
        <v>382.59999299999998</v>
      </c>
      <c r="D2">
        <v>2.25</v>
      </c>
      <c r="E2">
        <v>-1.75</v>
      </c>
      <c r="F2">
        <f t="shared" ref="F2:F36" si="0">SQRT((D2)^2+(E2)^2)</f>
        <v>2.8504385627478448</v>
      </c>
      <c r="G2">
        <f t="shared" ref="G2:G34" si="1">(C2/B2)*10^6</f>
        <v>4005.1782810667869</v>
      </c>
      <c r="H2">
        <f t="shared" ref="H2:H36" si="2">C2/0.08</f>
        <v>4782.4999124999995</v>
      </c>
      <c r="I2">
        <f t="shared" ref="I2:I36" si="3">F2*SIGN(D2)</f>
        <v>2.8504385627478448</v>
      </c>
    </row>
    <row r="3" spans="1:9" x14ac:dyDescent="0.35">
      <c r="A3" t="s">
        <v>59</v>
      </c>
      <c r="B3">
        <v>99916</v>
      </c>
      <c r="C3">
        <v>380.86066199999999</v>
      </c>
      <c r="D3">
        <v>-8.25</v>
      </c>
      <c r="E3">
        <v>-1.75</v>
      </c>
      <c r="F3">
        <f t="shared" si="0"/>
        <v>8.4335638967164996</v>
      </c>
      <c r="G3">
        <f t="shared" si="1"/>
        <v>3811.8085391729051</v>
      </c>
      <c r="H3">
        <f t="shared" si="2"/>
        <v>4760.7582750000001</v>
      </c>
      <c r="I3">
        <f t="shared" si="3"/>
        <v>-8.4335638967164996</v>
      </c>
    </row>
    <row r="4" spans="1:9" x14ac:dyDescent="0.35">
      <c r="A4" t="s">
        <v>54</v>
      </c>
      <c r="B4">
        <v>88157.013899999991</v>
      </c>
      <c r="C4">
        <v>360.766051</v>
      </c>
      <c r="D4">
        <v>-5.75</v>
      </c>
      <c r="E4">
        <v>6.25</v>
      </c>
      <c r="F4">
        <f t="shared" si="0"/>
        <v>8.492643875731515</v>
      </c>
      <c r="G4">
        <f t="shared" si="1"/>
        <v>4092.3125119599822</v>
      </c>
      <c r="H4">
        <f t="shared" si="2"/>
        <v>4509.5756375000001</v>
      </c>
      <c r="I4">
        <f t="shared" si="3"/>
        <v>-8.492643875731515</v>
      </c>
    </row>
    <row r="5" spans="1:9" x14ac:dyDescent="0.35">
      <c r="A5" t="s">
        <v>60</v>
      </c>
      <c r="B5">
        <v>95228</v>
      </c>
      <c r="C5">
        <v>370.18898200000001</v>
      </c>
      <c r="D5">
        <v>7.75</v>
      </c>
      <c r="E5">
        <v>8.25</v>
      </c>
      <c r="F5">
        <f t="shared" si="0"/>
        <v>11.319231422671772</v>
      </c>
      <c r="G5">
        <f t="shared" si="1"/>
        <v>3887.3963750157518</v>
      </c>
      <c r="H5">
        <f t="shared" si="2"/>
        <v>4627.3622750000004</v>
      </c>
      <c r="I5">
        <f t="shared" si="3"/>
        <v>11.319231422671772</v>
      </c>
    </row>
    <row r="6" spans="1:9" x14ac:dyDescent="0.35">
      <c r="A6" t="s">
        <v>61</v>
      </c>
      <c r="B6">
        <v>97396</v>
      </c>
      <c r="C6">
        <v>375.33335499999998</v>
      </c>
      <c r="D6">
        <v>9.75</v>
      </c>
      <c r="E6">
        <v>-9.75</v>
      </c>
      <c r="F6">
        <f t="shared" si="0"/>
        <v>13.788582233137676</v>
      </c>
      <c r="G6">
        <f t="shared" si="1"/>
        <v>3853.6834674935312</v>
      </c>
      <c r="H6">
        <f t="shared" si="2"/>
        <v>4691.6669375000001</v>
      </c>
      <c r="I6">
        <f t="shared" si="3"/>
        <v>13.788582233137676</v>
      </c>
    </row>
    <row r="7" spans="1:9" x14ac:dyDescent="0.35">
      <c r="A7" t="s">
        <v>62</v>
      </c>
      <c r="B7">
        <v>96310</v>
      </c>
      <c r="C7">
        <v>393.972579</v>
      </c>
      <c r="D7">
        <v>13.75</v>
      </c>
      <c r="E7">
        <v>-1.75</v>
      </c>
      <c r="F7">
        <f t="shared" si="0"/>
        <v>13.860916275629112</v>
      </c>
      <c r="G7">
        <f t="shared" si="1"/>
        <v>4090.6715709687469</v>
      </c>
      <c r="H7">
        <f t="shared" si="2"/>
        <v>4924.6572374999996</v>
      </c>
      <c r="I7">
        <f t="shared" si="3"/>
        <v>13.860916275629112</v>
      </c>
    </row>
    <row r="8" spans="1:9" x14ac:dyDescent="0.35">
      <c r="A8" t="s">
        <v>53</v>
      </c>
      <c r="B8">
        <v>82796.6976</v>
      </c>
      <c r="C8">
        <v>322.33842600000003</v>
      </c>
      <c r="D8">
        <v>-13.75</v>
      </c>
      <c r="E8">
        <v>14.25</v>
      </c>
      <c r="F8">
        <f t="shared" si="0"/>
        <v>19.802146348312853</v>
      </c>
      <c r="G8">
        <f t="shared" si="1"/>
        <v>3893.1314333000651</v>
      </c>
      <c r="H8">
        <f t="shared" si="2"/>
        <v>4029.2303250000004</v>
      </c>
      <c r="I8">
        <f t="shared" si="3"/>
        <v>-19.802146348312853</v>
      </c>
    </row>
    <row r="9" spans="1:9" x14ac:dyDescent="0.35">
      <c r="A9" t="s">
        <v>53</v>
      </c>
      <c r="B9">
        <v>91504</v>
      </c>
      <c r="C9">
        <v>371.64198699999997</v>
      </c>
      <c r="D9">
        <v>-14.25</v>
      </c>
      <c r="E9">
        <v>14.25</v>
      </c>
      <c r="F9">
        <f t="shared" si="0"/>
        <v>20.152543263816604</v>
      </c>
      <c r="G9">
        <f t="shared" si="1"/>
        <v>4061.4835089176427</v>
      </c>
      <c r="H9">
        <f t="shared" si="2"/>
        <v>4645.5248374999992</v>
      </c>
      <c r="I9">
        <f t="shared" si="3"/>
        <v>-20.152543263816604</v>
      </c>
    </row>
    <row r="10" spans="1:9" x14ac:dyDescent="0.35">
      <c r="A10" t="s">
        <v>69</v>
      </c>
      <c r="B10">
        <v>92813</v>
      </c>
      <c r="C10">
        <v>349.65438</v>
      </c>
      <c r="D10">
        <v>-22.25</v>
      </c>
      <c r="E10">
        <v>-1.75</v>
      </c>
      <c r="F10">
        <f t="shared" si="0"/>
        <v>22.318714120665643</v>
      </c>
      <c r="G10">
        <f t="shared" si="1"/>
        <v>3767.2996239750901</v>
      </c>
      <c r="H10">
        <f t="shared" si="2"/>
        <v>4370.6797500000002</v>
      </c>
      <c r="I10">
        <f t="shared" si="3"/>
        <v>-22.318714120665643</v>
      </c>
    </row>
    <row r="11" spans="1:9" x14ac:dyDescent="0.35">
      <c r="A11" t="s">
        <v>58</v>
      </c>
      <c r="B11">
        <v>98045</v>
      </c>
      <c r="C11">
        <v>376.87962499999998</v>
      </c>
      <c r="D11">
        <v>-16.25</v>
      </c>
      <c r="E11">
        <v>-15.75</v>
      </c>
      <c r="F11">
        <f t="shared" si="0"/>
        <v>22.630178965266712</v>
      </c>
      <c r="G11">
        <f t="shared" si="1"/>
        <v>3843.9453822224486</v>
      </c>
      <c r="H11">
        <f t="shared" si="2"/>
        <v>4710.9953124999993</v>
      </c>
      <c r="I11">
        <f t="shared" si="3"/>
        <v>-22.630178965266712</v>
      </c>
    </row>
    <row r="12" spans="1:9" x14ac:dyDescent="0.35">
      <c r="A12" t="s">
        <v>63</v>
      </c>
      <c r="B12">
        <v>87605</v>
      </c>
      <c r="C12">
        <v>318.32039400000002</v>
      </c>
      <c r="D12">
        <v>15.75</v>
      </c>
      <c r="E12">
        <v>16.25</v>
      </c>
      <c r="F12">
        <f t="shared" si="0"/>
        <v>22.630178965266712</v>
      </c>
      <c r="G12">
        <f t="shared" si="1"/>
        <v>3633.5870555333604</v>
      </c>
      <c r="H12">
        <f t="shared" si="2"/>
        <v>3979.0049250000002</v>
      </c>
      <c r="I12">
        <f t="shared" si="3"/>
        <v>22.630178965266712</v>
      </c>
    </row>
    <row r="13" spans="1:9" x14ac:dyDescent="0.35">
      <c r="A13" t="s">
        <v>56</v>
      </c>
      <c r="B13">
        <v>86345.439299999998</v>
      </c>
      <c r="C13">
        <v>347.73478</v>
      </c>
      <c r="D13">
        <v>18.25</v>
      </c>
      <c r="E13">
        <v>-17.75</v>
      </c>
      <c r="F13">
        <f t="shared" si="0"/>
        <v>25.458299236201935</v>
      </c>
      <c r="G13">
        <f t="shared" si="1"/>
        <v>4027.2512690777407</v>
      </c>
      <c r="H13">
        <f t="shared" si="2"/>
        <v>4346.6847500000003</v>
      </c>
      <c r="I13">
        <f t="shared" si="3"/>
        <v>25.458299236201935</v>
      </c>
    </row>
    <row r="14" spans="1:9" x14ac:dyDescent="0.35">
      <c r="A14" t="s">
        <v>66</v>
      </c>
      <c r="B14">
        <v>87958</v>
      </c>
      <c r="C14">
        <v>353.41118399999999</v>
      </c>
      <c r="D14">
        <v>29.75</v>
      </c>
      <c r="E14">
        <v>-1.75</v>
      </c>
      <c r="F14">
        <f t="shared" si="0"/>
        <v>29.801426140371202</v>
      </c>
      <c r="G14">
        <f t="shared" si="1"/>
        <v>4017.953841606221</v>
      </c>
      <c r="H14">
        <f t="shared" si="2"/>
        <v>4417.6397999999999</v>
      </c>
      <c r="I14">
        <f t="shared" si="3"/>
        <v>29.801426140371202</v>
      </c>
    </row>
    <row r="15" spans="1:9" x14ac:dyDescent="0.35">
      <c r="A15" t="s">
        <v>52</v>
      </c>
      <c r="B15">
        <v>76224.035099999892</v>
      </c>
      <c r="C15">
        <v>301.34893299999999</v>
      </c>
      <c r="D15">
        <v>-21.75</v>
      </c>
      <c r="E15">
        <v>22.25</v>
      </c>
      <c r="F15">
        <f t="shared" si="0"/>
        <v>31.114707133444146</v>
      </c>
      <c r="G15">
        <f t="shared" si="1"/>
        <v>3953.4634004176514</v>
      </c>
      <c r="H15">
        <f t="shared" si="2"/>
        <v>3766.8616625</v>
      </c>
      <c r="I15">
        <f t="shared" si="3"/>
        <v>-31.114707133444146</v>
      </c>
    </row>
    <row r="16" spans="1:9" x14ac:dyDescent="0.35">
      <c r="A16" t="s">
        <v>64</v>
      </c>
      <c r="B16">
        <v>81231</v>
      </c>
      <c r="C16">
        <v>298.35282699999999</v>
      </c>
      <c r="D16">
        <v>23.75</v>
      </c>
      <c r="E16">
        <v>24.25</v>
      </c>
      <c r="F16">
        <f t="shared" si="0"/>
        <v>33.94296687091451</v>
      </c>
      <c r="G16">
        <f t="shared" si="1"/>
        <v>3672.8936859080891</v>
      </c>
      <c r="H16">
        <f t="shared" si="2"/>
        <v>3729.4103375</v>
      </c>
      <c r="I16">
        <f t="shared" si="3"/>
        <v>33.94296687091451</v>
      </c>
    </row>
    <row r="17" spans="1:9" x14ac:dyDescent="0.35">
      <c r="A17" t="s">
        <v>68</v>
      </c>
      <c r="B17">
        <v>88952</v>
      </c>
      <c r="C17">
        <v>327.83011499999998</v>
      </c>
      <c r="D17">
        <v>-24.25</v>
      </c>
      <c r="E17">
        <v>-24.25</v>
      </c>
      <c r="F17">
        <f t="shared" si="0"/>
        <v>34.294678887547555</v>
      </c>
      <c r="G17">
        <f t="shared" si="1"/>
        <v>3685.4721085529272</v>
      </c>
      <c r="H17">
        <f t="shared" si="2"/>
        <v>4097.8764375000001</v>
      </c>
      <c r="I17">
        <f t="shared" si="3"/>
        <v>-34.294678887547555</v>
      </c>
    </row>
    <row r="18" spans="1:9" x14ac:dyDescent="0.35">
      <c r="A18" t="s">
        <v>57</v>
      </c>
      <c r="B18">
        <v>80773.805699999997</v>
      </c>
      <c r="C18">
        <v>323.36190099999999</v>
      </c>
      <c r="D18">
        <v>30.25</v>
      </c>
      <c r="E18">
        <v>-29.75</v>
      </c>
      <c r="F18">
        <f t="shared" si="0"/>
        <v>42.427879984745879</v>
      </c>
      <c r="G18">
        <f t="shared" si="1"/>
        <v>4003.3015430892342</v>
      </c>
      <c r="H18">
        <f t="shared" si="2"/>
        <v>4042.0237625</v>
      </c>
      <c r="I18">
        <f t="shared" si="3"/>
        <v>42.427879984745879</v>
      </c>
    </row>
    <row r="19" spans="1:9" x14ac:dyDescent="0.35">
      <c r="A19" t="s">
        <v>67</v>
      </c>
      <c r="B19">
        <v>74579</v>
      </c>
      <c r="C19">
        <v>281.89321899999999</v>
      </c>
      <c r="D19">
        <v>-30.25</v>
      </c>
      <c r="E19">
        <v>30.25</v>
      </c>
      <c r="F19">
        <f t="shared" si="0"/>
        <v>42.779960261786123</v>
      </c>
      <c r="G19">
        <f t="shared" si="1"/>
        <v>3779.7934941471458</v>
      </c>
      <c r="H19">
        <f t="shared" si="2"/>
        <v>3523.6652374999999</v>
      </c>
      <c r="I19">
        <f t="shared" si="3"/>
        <v>-42.779960261786123</v>
      </c>
    </row>
    <row r="20" spans="1:9" x14ac:dyDescent="0.35">
      <c r="A20" t="s">
        <v>65</v>
      </c>
      <c r="B20">
        <v>85516</v>
      </c>
      <c r="C20">
        <v>275.018033</v>
      </c>
      <c r="D20">
        <v>27.75</v>
      </c>
      <c r="E20">
        <v>33.75</v>
      </c>
      <c r="F20">
        <f t="shared" si="0"/>
        <v>43.693534990888523</v>
      </c>
      <c r="G20">
        <f t="shared" si="1"/>
        <v>3215.9833598390946</v>
      </c>
      <c r="H20">
        <f t="shared" si="2"/>
        <v>3437.7254124999999</v>
      </c>
      <c r="I20">
        <f t="shared" si="3"/>
        <v>43.693534990888523</v>
      </c>
    </row>
    <row r="21" spans="1:9" x14ac:dyDescent="0.35">
      <c r="A21" t="s">
        <v>76</v>
      </c>
      <c r="B21">
        <v>86745</v>
      </c>
      <c r="C21">
        <v>283.72517699999997</v>
      </c>
      <c r="D21">
        <v>21.75</v>
      </c>
      <c r="E21">
        <v>34.25</v>
      </c>
      <c r="F21">
        <f t="shared" si="0"/>
        <v>40.572466033013079</v>
      </c>
      <c r="G21">
        <f t="shared" si="1"/>
        <v>3270.7957461525157</v>
      </c>
      <c r="H21">
        <f t="shared" si="2"/>
        <v>3546.5647124999996</v>
      </c>
      <c r="I21">
        <f t="shared" si="3"/>
        <v>40.572466033013079</v>
      </c>
    </row>
    <row r="22" spans="1:9" x14ac:dyDescent="0.35">
      <c r="A22" t="s">
        <v>78</v>
      </c>
      <c r="B22">
        <v>93597.6902999999</v>
      </c>
      <c r="C22">
        <v>361.77751899999998</v>
      </c>
      <c r="D22">
        <v>9.75</v>
      </c>
      <c r="E22">
        <v>-27.75</v>
      </c>
      <c r="F22">
        <f t="shared" si="0"/>
        <v>29.413007326691368</v>
      </c>
      <c r="G22">
        <f t="shared" si="1"/>
        <v>3865.2398135085218</v>
      </c>
      <c r="H22">
        <f t="shared" si="2"/>
        <v>4522.2189874999995</v>
      </c>
      <c r="I22">
        <f t="shared" si="3"/>
        <v>29.413007326691368</v>
      </c>
    </row>
    <row r="23" spans="1:9" x14ac:dyDescent="0.35">
      <c r="A23" t="s">
        <v>79</v>
      </c>
      <c r="B23">
        <v>89704.689899999998</v>
      </c>
      <c r="C23">
        <v>328.60957000000002</v>
      </c>
      <c r="D23">
        <v>-32.25</v>
      </c>
      <c r="E23">
        <v>-11.75</v>
      </c>
      <c r="F23">
        <f t="shared" si="0"/>
        <v>34.323825544364951</v>
      </c>
      <c r="G23">
        <f t="shared" si="1"/>
        <v>3663.2373442940802</v>
      </c>
      <c r="H23">
        <f t="shared" si="2"/>
        <v>4107.6196250000003</v>
      </c>
      <c r="I23">
        <f t="shared" si="3"/>
        <v>-34.323825544364951</v>
      </c>
    </row>
    <row r="24" spans="1:9" x14ac:dyDescent="0.35">
      <c r="A24" t="s">
        <v>80</v>
      </c>
      <c r="B24">
        <v>90051.924899999998</v>
      </c>
      <c r="C24">
        <v>332.90978000000001</v>
      </c>
      <c r="D24">
        <v>-26.25</v>
      </c>
      <c r="E24">
        <v>-26.25</v>
      </c>
      <c r="F24">
        <f t="shared" si="0"/>
        <v>37.123106012293746</v>
      </c>
      <c r="G24">
        <f t="shared" si="1"/>
        <v>3696.8646741275825</v>
      </c>
      <c r="H24">
        <f t="shared" si="2"/>
        <v>4161.3722500000003</v>
      </c>
      <c r="I24">
        <f t="shared" si="3"/>
        <v>-37.123106012293746</v>
      </c>
    </row>
    <row r="25" spans="1:9" x14ac:dyDescent="0.35">
      <c r="A25" t="s">
        <v>85</v>
      </c>
      <c r="B25">
        <v>83763.002999999997</v>
      </c>
      <c r="C25">
        <v>279.81870800000002</v>
      </c>
      <c r="D25">
        <v>-34.25</v>
      </c>
      <c r="E25">
        <v>-31.75</v>
      </c>
      <c r="F25">
        <f t="shared" si="0"/>
        <v>46.702515992181837</v>
      </c>
      <c r="G25">
        <f t="shared" si="1"/>
        <v>3340.6002408963304</v>
      </c>
      <c r="H25">
        <f t="shared" si="2"/>
        <v>3497.7338500000001</v>
      </c>
      <c r="I25">
        <f t="shared" si="3"/>
        <v>-46.702515992181837</v>
      </c>
    </row>
    <row r="26" spans="1:9" x14ac:dyDescent="0.35">
      <c r="A26" t="s">
        <v>81</v>
      </c>
      <c r="B26">
        <v>89941.801800000001</v>
      </c>
      <c r="C26">
        <v>335.69217200000003</v>
      </c>
      <c r="D26">
        <v>-24.25</v>
      </c>
      <c r="E26">
        <v>-19.75</v>
      </c>
      <c r="F26">
        <f t="shared" si="0"/>
        <v>31.27499000799201</v>
      </c>
      <c r="G26">
        <f t="shared" si="1"/>
        <v>3732.3265187244674</v>
      </c>
      <c r="H26">
        <f t="shared" si="2"/>
        <v>4196.1521499999999</v>
      </c>
      <c r="I26">
        <f t="shared" si="3"/>
        <v>-31.27499000799201</v>
      </c>
    </row>
    <row r="27" spans="1:9" x14ac:dyDescent="0.35">
      <c r="A27" t="s">
        <v>82</v>
      </c>
      <c r="B27">
        <v>98852.843999999997</v>
      </c>
      <c r="C27">
        <v>378.53232400000002</v>
      </c>
      <c r="D27">
        <v>3.75</v>
      </c>
      <c r="E27">
        <v>4.25</v>
      </c>
      <c r="F27">
        <f t="shared" si="0"/>
        <v>5.6678920243773172</v>
      </c>
      <c r="G27">
        <f t="shared" si="1"/>
        <v>3829.250719382439</v>
      </c>
      <c r="H27">
        <f t="shared" si="2"/>
        <v>4731.6540500000001</v>
      </c>
      <c r="I27">
        <f t="shared" si="3"/>
        <v>5.6678920243773172</v>
      </c>
    </row>
    <row r="28" spans="1:9" x14ac:dyDescent="0.35">
      <c r="A28" t="s">
        <v>83</v>
      </c>
      <c r="B28">
        <v>90499.361999999994</v>
      </c>
      <c r="C28">
        <v>348.51854100000003</v>
      </c>
      <c r="D28">
        <v>23.75</v>
      </c>
      <c r="E28">
        <v>-23.75</v>
      </c>
      <c r="F28">
        <f t="shared" si="0"/>
        <v>33.587572106361009</v>
      </c>
      <c r="G28">
        <f t="shared" si="1"/>
        <v>3851.0607511244116</v>
      </c>
      <c r="H28">
        <f t="shared" si="2"/>
        <v>4356.4817625000005</v>
      </c>
      <c r="I28">
        <f t="shared" si="3"/>
        <v>33.587572106361009</v>
      </c>
    </row>
    <row r="29" spans="1:9" x14ac:dyDescent="0.35">
      <c r="A29" t="s">
        <v>77</v>
      </c>
      <c r="B29">
        <v>87557.785499999998</v>
      </c>
      <c r="C29">
        <v>342.366196</v>
      </c>
      <c r="D29">
        <v>25.75</v>
      </c>
      <c r="E29">
        <v>10.25</v>
      </c>
      <c r="F29">
        <f t="shared" si="0"/>
        <v>27.715068103831172</v>
      </c>
      <c r="G29">
        <f t="shared" si="1"/>
        <v>3910.1742243126969</v>
      </c>
      <c r="H29">
        <f t="shared" si="2"/>
        <v>4279.5774499999998</v>
      </c>
      <c r="I29">
        <f t="shared" si="3"/>
        <v>27.715068103831172</v>
      </c>
    </row>
    <row r="30" spans="1:9" x14ac:dyDescent="0.35">
      <c r="A30" t="s">
        <v>84</v>
      </c>
      <c r="B30">
        <v>86835.536699999997</v>
      </c>
      <c r="C30">
        <v>329.00780500000002</v>
      </c>
      <c r="D30">
        <v>-20.25</v>
      </c>
      <c r="E30">
        <v>20.25</v>
      </c>
      <c r="F30">
        <f t="shared" si="0"/>
        <v>28.637824638055175</v>
      </c>
      <c r="G30">
        <f t="shared" si="1"/>
        <v>3788.8613061338979</v>
      </c>
      <c r="H30">
        <f t="shared" si="2"/>
        <v>4112.5975625000001</v>
      </c>
      <c r="I30">
        <f t="shared" si="3"/>
        <v>-28.637824638055175</v>
      </c>
    </row>
    <row r="31" spans="1:9" x14ac:dyDescent="0.35">
      <c r="A31" t="s">
        <v>54</v>
      </c>
      <c r="B31">
        <v>98587.953299999994</v>
      </c>
      <c r="C31">
        <v>362.90587499999998</v>
      </c>
      <c r="D31">
        <v>-6.25</v>
      </c>
      <c r="E31">
        <v>6.25</v>
      </c>
      <c r="F31">
        <f t="shared" si="0"/>
        <v>8.8388347648318444</v>
      </c>
      <c r="G31">
        <f t="shared" si="1"/>
        <v>3681.0367073519519</v>
      </c>
      <c r="H31">
        <f t="shared" si="2"/>
        <v>4536.3234374999993</v>
      </c>
      <c r="I31">
        <f t="shared" si="3"/>
        <v>-8.8388347648318444</v>
      </c>
    </row>
    <row r="32" spans="1:9" x14ac:dyDescent="0.35">
      <c r="A32" t="s">
        <v>86</v>
      </c>
      <c r="B32">
        <v>81758.960999999996</v>
      </c>
      <c r="C32">
        <v>311.83471500000002</v>
      </c>
      <c r="D32">
        <v>-28.25</v>
      </c>
      <c r="E32">
        <v>26.25</v>
      </c>
      <c r="F32">
        <f t="shared" si="0"/>
        <v>38.563259716989691</v>
      </c>
      <c r="G32">
        <f t="shared" si="1"/>
        <v>3814.0738481253452</v>
      </c>
      <c r="H32">
        <f t="shared" si="2"/>
        <v>3897.9339375</v>
      </c>
      <c r="I32">
        <f t="shared" si="3"/>
        <v>-38.563259716989691</v>
      </c>
    </row>
    <row r="33" spans="1:9" x14ac:dyDescent="0.35">
      <c r="A33" t="s">
        <v>87</v>
      </c>
      <c r="B33">
        <v>73206.066899999903</v>
      </c>
      <c r="C33">
        <v>283.00771300000002</v>
      </c>
      <c r="D33">
        <v>31.75</v>
      </c>
      <c r="E33">
        <v>28.25</v>
      </c>
      <c r="F33">
        <f t="shared" si="0"/>
        <v>42.498529386321124</v>
      </c>
      <c r="G33">
        <f t="shared" si="1"/>
        <v>3865.9051767743636</v>
      </c>
      <c r="H33">
        <f t="shared" si="2"/>
        <v>3537.5964125</v>
      </c>
      <c r="I33">
        <f t="shared" si="3"/>
        <v>42.498529386321124</v>
      </c>
    </row>
    <row r="34" spans="1:9" x14ac:dyDescent="0.35">
      <c r="A34" t="s">
        <v>88</v>
      </c>
      <c r="B34">
        <v>90617.421900000001</v>
      </c>
      <c r="C34">
        <v>345.32294899999999</v>
      </c>
      <c r="D34">
        <v>-12.25</v>
      </c>
      <c r="E34">
        <v>12.25</v>
      </c>
      <c r="F34">
        <f t="shared" si="0"/>
        <v>17.324116139070416</v>
      </c>
      <c r="G34">
        <f t="shared" si="1"/>
        <v>3810.7787857954936</v>
      </c>
      <c r="H34">
        <f t="shared" si="2"/>
        <v>4316.5368625000001</v>
      </c>
      <c r="I34">
        <f t="shared" si="3"/>
        <v>-17.324116139070416</v>
      </c>
    </row>
    <row r="35" spans="1:9" x14ac:dyDescent="0.35">
      <c r="A35" t="s">
        <v>89</v>
      </c>
      <c r="B35">
        <v>88895.136299999896</v>
      </c>
      <c r="C35">
        <v>353.65588200000002</v>
      </c>
      <c r="D35">
        <v>27.75</v>
      </c>
      <c r="E35">
        <v>0.25</v>
      </c>
      <c r="F35">
        <f t="shared" si="0"/>
        <v>27.751126103277322</v>
      </c>
      <c r="G35">
        <f>(C35/B35)*10^6</f>
        <v>3978.3490607010908</v>
      </c>
      <c r="H35">
        <f t="shared" si="2"/>
        <v>4420.6985249999998</v>
      </c>
      <c r="I35">
        <f t="shared" si="3"/>
        <v>27.751126103277322</v>
      </c>
    </row>
    <row r="36" spans="1:9" x14ac:dyDescent="0.35">
      <c r="A36" t="s">
        <v>120</v>
      </c>
      <c r="B36">
        <v>88535.003999999899</v>
      </c>
      <c r="C36">
        <v>347.76735200000002</v>
      </c>
      <c r="D36">
        <v>21.75</v>
      </c>
      <c r="E36">
        <v>14.25</v>
      </c>
      <c r="F36">
        <f t="shared" si="0"/>
        <v>26.002403735039575</v>
      </c>
      <c r="G36">
        <f>(C36/B36)*10^6</f>
        <v>3928.020966712786</v>
      </c>
      <c r="H36">
        <f t="shared" si="2"/>
        <v>4347.0919000000004</v>
      </c>
      <c r="I36">
        <f t="shared" si="3"/>
        <v>26.002403735039575</v>
      </c>
    </row>
  </sheetData>
  <sortState xmlns:xlrd2="http://schemas.microsoft.com/office/spreadsheetml/2017/richdata2" ref="A2:I45">
    <sortCondition ref="F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ALD TiN SEM overlap</vt:lpstr>
      <vt:lpstr>ALD TiN_conductivity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2023-09-27T18:14:34Z</dcterms:modified>
</cp:coreProperties>
</file>