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ownloads\YF-23A assets\"/>
    </mc:Choice>
  </mc:AlternateContent>
  <xr:revisionPtr revIDLastSave="0" documentId="13_ncr:1_{48780BBD-5100-4590-8934-3AE8106A5F87}" xr6:coauthVersionLast="47" xr6:coauthVersionMax="47" xr10:uidLastSave="{00000000-0000-0000-0000-000000000000}"/>
  <bookViews>
    <workbookView xWindow="-270" yWindow="315" windowWidth="26070" windowHeight="15120" activeTab="3" xr2:uid="{4FF444EB-0F0D-40DE-8406-3D4C9ADBD34C}"/>
  </bookViews>
  <sheets>
    <sheet name="Pfor" sheetId="1" r:id="rId1"/>
    <sheet name="Pmax" sheetId="2" r:id="rId2"/>
    <sheet name="Pfor and max" sheetId="3" r:id="rId3"/>
    <sheet name="Sim" sheetId="4" r:id="rId4"/>
    <sheet name="dpdh" sheetId="5" r:id="rId5"/>
  </sheets>
  <externalReferences>
    <externalReference r:id="rId6"/>
  </externalReferences>
  <definedNames>
    <definedName name="POUNDS_TO_KN">[1]Constants!$C$64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4" l="1" a="1"/>
  <c r="AI3" i="4" a="1"/>
  <c r="AG3" i="4" a="1"/>
  <c r="X9" i="3" a="1"/>
  <c r="AH9" i="3" a="1"/>
  <c r="AE9" i="3" a="1"/>
  <c r="AE24" i="1" a="1"/>
  <c r="X16" i="1" a="1"/>
  <c r="AE3" i="4" a="1"/>
  <c r="AG9" i="3" a="1"/>
  <c r="Q21" i="1" a="1"/>
  <c r="U24" i="1" a="1"/>
  <c r="AD16" i="1" a="1"/>
  <c r="W9" i="3" a="1"/>
  <c r="AD3" i="4" a="1"/>
  <c r="AA3" i="4" a="1"/>
  <c r="W3" i="4" a="1"/>
  <c r="U9" i="3" a="1"/>
  <c r="U16" i="1" a="1"/>
  <c r="AD24" i="1" a="1"/>
  <c r="AF24" i="1" a="1"/>
  <c r="AJ9" i="3" a="1"/>
  <c r="V9" i="3" a="1"/>
  <c r="Y3" i="4" a="1"/>
  <c r="AG24" i="1" a="1"/>
  <c r="Z9" i="3" a="1"/>
  <c r="Y9" i="3" a="1"/>
  <c r="T9" i="3" a="1"/>
  <c r="U3" i="4" a="1"/>
  <c r="AK3" i="4" a="1"/>
  <c r="Q18" i="1" a="1"/>
  <c r="V16" i="1" a="1"/>
  <c r="Y24" i="1" a="1"/>
  <c r="V24" i="1" a="1"/>
  <c r="AA9" i="3" a="1"/>
  <c r="AA24" i="1" a="1"/>
  <c r="Y16" i="1" a="1"/>
  <c r="AB16" i="1" a="1"/>
  <c r="AJ24" i="1" a="1"/>
  <c r="AC9" i="3" a="1"/>
  <c r="AA16" i="1" a="1"/>
  <c r="AF3" i="4" a="1"/>
  <c r="AB3" i="4" a="1"/>
  <c r="AH3" i="4" a="1"/>
  <c r="AB24" i="1" a="1"/>
  <c r="AF9" i="3" a="1"/>
  <c r="AK24" i="1" a="1"/>
  <c r="AH24" i="1" a="1"/>
  <c r="X24" i="1" a="1"/>
  <c r="AC24" i="1" a="1"/>
  <c r="Z3" i="4" a="1"/>
  <c r="AC16" i="1" a="1"/>
  <c r="U10" i="1" a="1"/>
  <c r="W16" i="1" a="1"/>
  <c r="X3" i="4" a="1"/>
  <c r="AC3" i="4" a="1"/>
  <c r="V3" i="4" a="1"/>
  <c r="AB9" i="3" a="1"/>
  <c r="AI9" i="3" a="1"/>
  <c r="W24" i="1" a="1"/>
  <c r="Z16" i="1" a="1"/>
  <c r="AI24" i="1" a="1"/>
  <c r="Z24" i="1" a="1"/>
  <c r="AD9" i="3" a="1"/>
  <c r="AD9" i="3" l="1"/>
  <c r="Z24" i="1"/>
  <c r="AI24" i="1"/>
  <c r="Z16" i="1"/>
  <c r="W24" i="1"/>
  <c r="AI9" i="3"/>
  <c r="AB9" i="3"/>
  <c r="V3" i="4"/>
  <c r="AC3" i="4"/>
  <c r="X3" i="4"/>
  <c r="W16" i="1"/>
  <c r="U10" i="1"/>
  <c r="AC16" i="1"/>
  <c r="Z3" i="4"/>
  <c r="AC24" i="1"/>
  <c r="X24" i="1"/>
  <c r="AH24" i="1"/>
  <c r="AK24" i="1"/>
  <c r="AF9" i="3"/>
  <c r="AB24" i="1"/>
  <c r="AH3" i="4"/>
  <c r="AB3" i="4"/>
  <c r="AF3" i="4"/>
  <c r="AA16" i="1"/>
  <c r="AC9" i="3"/>
  <c r="AJ24" i="1"/>
  <c r="AB16" i="1"/>
  <c r="Y16" i="1"/>
  <c r="AA24" i="1"/>
  <c r="AA9" i="3"/>
  <c r="V24" i="1"/>
  <c r="Y24" i="1"/>
  <c r="V16" i="1"/>
  <c r="Q18" i="1"/>
  <c r="AK3" i="4"/>
  <c r="U3" i="4"/>
  <c r="T9" i="3"/>
  <c r="Y9" i="3"/>
  <c r="Z9" i="3"/>
  <c r="AG24" i="1"/>
  <c r="Y3" i="4"/>
  <c r="V9" i="3"/>
  <c r="AJ9" i="3"/>
  <c r="AF24" i="1"/>
  <c r="AD24" i="1"/>
  <c r="U16" i="1"/>
  <c r="U9" i="3"/>
  <c r="W3" i="4"/>
  <c r="AA3" i="4"/>
  <c r="AD3" i="4"/>
  <c r="W9" i="3"/>
  <c r="AD16" i="1"/>
  <c r="U24" i="1"/>
  <c r="Q21" i="1"/>
  <c r="AG9" i="3"/>
  <c r="AE3" i="4"/>
  <c r="X16" i="1"/>
  <c r="AE24" i="1"/>
  <c r="AE9" i="3"/>
  <c r="AH9" i="3"/>
  <c r="X9" i="3"/>
  <c r="AG3" i="4"/>
  <c r="AI3" i="4"/>
  <c r="AJ3" i="4"/>
  <c r="V17" i="1" a="1"/>
  <c r="X17" i="1" a="1"/>
  <c r="W17" i="1" a="1"/>
  <c r="AB17" i="1" a="1"/>
  <c r="AA17" i="1" a="1"/>
  <c r="Z17" i="1" a="1"/>
  <c r="Y17" i="1" a="1"/>
  <c r="AD17" i="1" a="1"/>
  <c r="AC17" i="1" a="1"/>
  <c r="U17" i="1" a="1"/>
  <c r="U17" i="1" l="1"/>
  <c r="AC17" i="1"/>
  <c r="AD17" i="1"/>
  <c r="Y17" i="1"/>
  <c r="Z17" i="1"/>
  <c r="AA17" i="1"/>
  <c r="AB17" i="1"/>
  <c r="W17" i="1"/>
  <c r="X17" i="1"/>
  <c r="V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<sst xmlns="http://schemas.openxmlformats.org/spreadsheetml/2006/main" count="63" uniqueCount="45">
  <si>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kg</t>
  </si>
  <si>
    <t>kg</t>
    <phoneticPr fontId="1" type="noConversion"/>
  </si>
  <si>
    <t>kn</t>
  </si>
  <si>
    <t>kn</t>
    <phoneticPr fontId="1" type="noConversion"/>
  </si>
  <si>
    <t>F 135</t>
  </si>
  <si>
    <t>lbs</t>
  </si>
  <si>
    <t>lbs</t>
    <phoneticPr fontId="1" type="noConversion"/>
  </si>
  <si>
    <t>F 119</t>
  </si>
  <si>
    <t>F 110</t>
    <phoneticPr fontId="1" type="noConversion"/>
  </si>
  <si>
    <t>DCS-F15-1</t>
    <phoneticPr fontId="1" type="noConversion"/>
  </si>
  <si>
    <t>DCS-F15-2</t>
    <phoneticPr fontId="1" type="noConversion"/>
  </si>
  <si>
    <t>DCS F15-1</t>
  </si>
  <si>
    <t>n</t>
  </si>
  <si>
    <t>n</t>
    <phoneticPr fontId="1" type="noConversion"/>
  </si>
  <si>
    <t>DCS F15-2</t>
  </si>
  <si>
    <t>DCS J79</t>
    <phoneticPr fontId="1" type="noConversion"/>
  </si>
  <si>
    <t>F110-129</t>
    <phoneticPr fontId="1" type="noConversion"/>
  </si>
  <si>
    <t>DCS-F104T(J-79)</t>
    <phoneticPr fontId="1" type="noConversion"/>
  </si>
  <si>
    <t>F100-PW-220</t>
    <phoneticPr fontId="1" type="noConversion"/>
  </si>
  <si>
    <t>F119-PW-Est</t>
    <phoneticPr fontId="1" type="noConversion"/>
  </si>
  <si>
    <t>F119-PW-Est-1</t>
    <phoneticPr fontId="1" type="noConversion"/>
  </si>
  <si>
    <t>F135-PW</t>
    <phoneticPr fontId="1" type="noConversion"/>
  </si>
  <si>
    <t>F119-PW-Sim</t>
    <phoneticPr fontId="1" type="noConversion"/>
  </si>
  <si>
    <t>Pfor-Sim</t>
    <phoneticPr fontId="1" type="noConversion"/>
  </si>
  <si>
    <t>Pmax-Sim</t>
    <phoneticPr fontId="1" type="noConversion"/>
  </si>
  <si>
    <t>Pmax-Tuned</t>
    <phoneticPr fontId="1" type="noConversion"/>
  </si>
  <si>
    <t>Pfor-Tuned</t>
    <phoneticPr fontId="1" type="noConversion"/>
  </si>
  <si>
    <t>Pfor-Est-1</t>
    <phoneticPr fontId="1" type="noConversion"/>
  </si>
  <si>
    <t>Pfor-J79</t>
    <phoneticPr fontId="1" type="noConversion"/>
  </si>
  <si>
    <t>Pfor-J79-Tuned</t>
    <phoneticPr fontId="1" type="noConversion"/>
  </si>
  <si>
    <t>Pmax-Sim-1</t>
    <phoneticPr fontId="1" type="noConversion"/>
  </si>
  <si>
    <t>Pfor-Sim-1</t>
    <phoneticPr fontId="1" type="noConversion"/>
  </si>
  <si>
    <t>Pmax-Sim-2</t>
    <phoneticPr fontId="1" type="noConversion"/>
  </si>
  <si>
    <t>Pfor-Sim-2</t>
    <phoneticPr fontId="1" type="noConversion"/>
  </si>
  <si>
    <t>N</t>
  </si>
  <si>
    <t>Pmax-Sim-3</t>
    <phoneticPr fontId="1" type="noConversion"/>
  </si>
  <si>
    <t>Pfor-Sim-3</t>
    <phoneticPr fontId="1" type="noConversion"/>
  </si>
  <si>
    <t>PFor-Sim-1-Tuned</t>
    <phoneticPr fontId="1" type="noConversion"/>
  </si>
  <si>
    <t>dpdh_m</t>
    <phoneticPr fontId="1" type="noConversion"/>
  </si>
  <si>
    <t>dpdh_f</t>
    <phoneticPr fontId="1" type="noConversion"/>
  </si>
  <si>
    <t>ft vs lbs</t>
    <phoneticPr fontId="1" type="noConversion"/>
  </si>
  <si>
    <t>Pmax-Sim-3</t>
  </si>
  <si>
    <t>Pfor-Sim-3</t>
  </si>
  <si>
    <t>Pmax-Sim-3-tuned</t>
    <phoneticPr fontId="1" type="noConversion"/>
  </si>
  <si>
    <t>Pfor-Sim-3-tuned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</si>
</sst>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Max Thrust AB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Pfor!$A$2</c:f>
              <c:strCache>
                <c:ptCount val="1"/>
                <c:pt idx="0">
                  <c:v>F119-PW-Est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Pfor!$B$2:$R$2</c:f>
              <c:numCache>
                <c:formatCode>General</c:formatCode>
                <c:ptCount val="17"/>
                <c:pt idx="0">
                  <c:v>28500</c:v>
                </c:pt>
                <c:pt idx="1">
                  <c:v>31500</c:v>
                </c:pt>
                <c:pt idx="2">
                  <c:v>35000</c:v>
                </c:pt>
                <c:pt idx="3">
                  <c:v>38000</c:v>
                </c:pt>
                <c:pt idx="4">
                  <c:v>39500</c:v>
                </c:pt>
                <c:pt idx="5">
                  <c:v>41700</c:v>
                </c:pt>
                <c:pt idx="6">
                  <c:v>44000</c:v>
                </c:pt>
                <c:pt idx="7">
                  <c:v>43000</c:v>
                </c:pt>
                <c:pt idx="8">
                  <c:v>41900</c:v>
                </c:pt>
                <c:pt idx="9">
                  <c:v>39300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CDD-97B2-C1D1CF084001}"/>
            </c:ext>
          </c:extLst>
        </c:ser>
        <c:ser>
          <c:idx val="1"/>
          <c:order val="1"/>
          <c:tx>
            <c:strRef>
              <c:f>Pfor!$A$3</c:f>
              <c:strCache>
                <c:ptCount val="1"/>
                <c:pt idx="0">
                  <c:v>F110-129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Pfor!$B$3:$R$3</c:f>
              <c:numCache>
                <c:formatCode>General</c:formatCode>
                <c:ptCount val="17"/>
                <c:pt idx="0">
                  <c:v>22000</c:v>
                </c:pt>
                <c:pt idx="1">
                  <c:v>25000</c:v>
                </c:pt>
                <c:pt idx="2">
                  <c:v>28500</c:v>
                </c:pt>
                <c:pt idx="3">
                  <c:v>31500</c:v>
                </c:pt>
                <c:pt idx="4">
                  <c:v>33000</c:v>
                </c:pt>
                <c:pt idx="5">
                  <c:v>35200</c:v>
                </c:pt>
                <c:pt idx="6">
                  <c:v>37500</c:v>
                </c:pt>
                <c:pt idx="7">
                  <c:v>36500</c:v>
                </c:pt>
                <c:pt idx="8">
                  <c:v>35400</c:v>
                </c:pt>
                <c:pt idx="9">
                  <c:v>32800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8-4CDD-97B2-C1D1CF084001}"/>
            </c:ext>
          </c:extLst>
        </c:ser>
        <c:ser>
          <c:idx val="2"/>
          <c:order val="2"/>
          <c:tx>
            <c:strRef>
              <c:f>Pfor!$A$4</c:f>
              <c:strCache>
                <c:ptCount val="1"/>
                <c:pt idx="0">
                  <c:v>F135-PW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Pfor!$B$4:$R$4</c:f>
              <c:numCache>
                <c:formatCode>General</c:formatCode>
                <c:ptCount val="17"/>
                <c:pt idx="0">
                  <c:v>42960.988433999999</c:v>
                </c:pt>
                <c:pt idx="1">
                  <c:v>37935.654351027995</c:v>
                </c:pt>
                <c:pt idx="2">
                  <c:v>42641.534930260001</c:v>
                </c:pt>
                <c:pt idx="3">
                  <c:v>46096.039025876002</c:v>
                </c:pt>
                <c:pt idx="4">
                  <c:v>47596.039025876002</c:v>
                </c:pt>
                <c:pt idx="5">
                  <c:v>50608.044375252</c:v>
                </c:pt>
                <c:pt idx="6">
                  <c:v>52300.95</c:v>
                </c:pt>
                <c:pt idx="7">
                  <c:v>51810.952051404005</c:v>
                </c:pt>
                <c:pt idx="8">
                  <c:v>57825.490432163999</c:v>
                </c:pt>
                <c:pt idx="9">
                  <c:v>56016.722662712004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B8-4CDD-97B2-C1D1CF084001}"/>
            </c:ext>
          </c:extLst>
        </c:ser>
        <c:ser>
          <c:idx val="3"/>
          <c:order val="3"/>
          <c:tx>
            <c:strRef>
              <c:f>Pfor!$A$5</c:f>
              <c:strCache>
                <c:ptCount val="1"/>
                <c:pt idx="0">
                  <c:v>F119-PW-Est-1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Pfor!$B$5:$R$5</c:f>
              <c:numCache>
                <c:formatCode>General</c:formatCode>
                <c:ptCount val="17"/>
                <c:pt idx="0">
                  <c:v>35088.555998382784</c:v>
                </c:pt>
                <c:pt idx="1">
                  <c:v>30984.094653136061</c:v>
                </c:pt>
                <c:pt idx="2">
                  <c:v>34827.641094805062</c:v>
                </c:pt>
                <c:pt idx="3">
                  <c:v>37649.120879700669</c:v>
                </c:pt>
                <c:pt idx="4">
                  <c:v>38874.25176975067</c:v>
                </c:pt>
                <c:pt idx="5">
                  <c:v>41334.318966094921</c:v>
                </c:pt>
                <c:pt idx="6">
                  <c:v>42717.006282640366</c:v>
                </c:pt>
                <c:pt idx="7">
                  <c:v>42316.798534049638</c:v>
                </c:pt>
                <c:pt idx="8">
                  <c:v>47229.19637382323</c:v>
                </c:pt>
                <c:pt idx="9">
                  <c:v>45751.878195634905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F-4E03-963B-268AA465D2FA}"/>
            </c:ext>
          </c:extLst>
        </c:ser>
        <c:ser>
          <c:idx val="4"/>
          <c:order val="4"/>
          <c:tx>
            <c:strRef>
              <c:f>Pfor!$A$6</c:f>
              <c:strCache>
                <c:ptCount val="1"/>
                <c:pt idx="0">
                  <c:v>F100-PW-220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Pfor!$B$6:$R$6</c:f>
              <c:numCache>
                <c:formatCode>General</c:formatCode>
                <c:ptCount val="17"/>
                <c:pt idx="0">
                  <c:v>19600</c:v>
                </c:pt>
                <c:pt idx="1">
                  <c:v>21000</c:v>
                </c:pt>
                <c:pt idx="2">
                  <c:v>23500</c:v>
                </c:pt>
                <c:pt idx="3">
                  <c:v>25500</c:v>
                </c:pt>
                <c:pt idx="4">
                  <c:v>26800</c:v>
                </c:pt>
                <c:pt idx="5">
                  <c:v>28000</c:v>
                </c:pt>
                <c:pt idx="6">
                  <c:v>29800</c:v>
                </c:pt>
                <c:pt idx="7">
                  <c:v>30000</c:v>
                </c:pt>
                <c:pt idx="8">
                  <c:v>32100</c:v>
                </c:pt>
                <c:pt idx="9">
                  <c:v>30900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F-4E03-963B-268AA465D2FA}"/>
            </c:ext>
          </c:extLst>
        </c:ser>
        <c:ser>
          <c:idx val="5"/>
          <c:order val="5"/>
          <c:tx>
            <c:strRef>
              <c:f>Pfor!$A$7</c:f>
              <c:strCache>
                <c:ptCount val="1"/>
                <c:pt idx="0">
                  <c:v>DCS-F15-1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Pfor!$B$7:$R$7</c:f>
              <c:numCache>
                <c:formatCode>General</c:formatCode>
                <c:ptCount val="17"/>
                <c:pt idx="0">
                  <c:v>47659.495280000003</c:v>
                </c:pt>
                <c:pt idx="1">
                  <c:v>44961.788</c:v>
                </c:pt>
                <c:pt idx="2">
                  <c:v>46085.832699999999</c:v>
                </c:pt>
                <c:pt idx="3">
                  <c:v>46535.450580000004</c:v>
                </c:pt>
                <c:pt idx="4">
                  <c:v>47209.877400000005</c:v>
                </c:pt>
                <c:pt idx="5">
                  <c:v>49457.966800000002</c:v>
                </c:pt>
                <c:pt idx="6">
                  <c:v>52830.100900000005</c:v>
                </c:pt>
                <c:pt idx="7">
                  <c:v>17984.715200000002</c:v>
                </c:pt>
                <c:pt idx="8">
                  <c:v>19783.186720000002</c:v>
                </c:pt>
                <c:pt idx="9">
                  <c:v>19783.186720000002</c:v>
                </c:pt>
                <c:pt idx="10">
                  <c:v>19108.759900000001</c:v>
                </c:pt>
                <c:pt idx="11">
                  <c:v>17984.715200000002</c:v>
                </c:pt>
                <c:pt idx="12">
                  <c:v>19783.186720000002</c:v>
                </c:pt>
                <c:pt idx="13">
                  <c:v>19558.377780000003</c:v>
                </c:pt>
                <c:pt idx="14">
                  <c:v>17984.715200000002</c:v>
                </c:pt>
                <c:pt idx="15">
                  <c:v>17984.715200000002</c:v>
                </c:pt>
                <c:pt idx="16">
                  <c:v>17984.715200000002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F-4E03-963B-268AA465D2FA}"/>
            </c:ext>
          </c:extLst>
        </c:ser>
        <c:ser>
          <c:idx val="6"/>
          <c:order val="6"/>
          <c:tx>
            <c:strRef>
              <c:f>Pfor!$A$8</c:f>
              <c:strCache>
                <c:ptCount val="1"/>
                <c:pt idx="0">
                  <c:v>DCS-F15-2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Pfor!$B$8:$R$8</c:f>
              <c:numCache>
                <c:formatCode>General</c:formatCode>
                <c:ptCount val="17"/>
                <c:pt idx="0">
                  <c:v>47659.495280000003</c:v>
                </c:pt>
                <c:pt idx="1">
                  <c:v>44961.788</c:v>
                </c:pt>
                <c:pt idx="2">
                  <c:v>46085.832699999999</c:v>
                </c:pt>
                <c:pt idx="3">
                  <c:v>46535.450580000004</c:v>
                </c:pt>
                <c:pt idx="4">
                  <c:v>47209.877400000005</c:v>
                </c:pt>
                <c:pt idx="5">
                  <c:v>49457.966800000002</c:v>
                </c:pt>
                <c:pt idx="6">
                  <c:v>52830.100900000005</c:v>
                </c:pt>
                <c:pt idx="7">
                  <c:v>56202.235000000001</c:v>
                </c:pt>
                <c:pt idx="8">
                  <c:v>58000.70652</c:v>
                </c:pt>
                <c:pt idx="9">
                  <c:v>60248.795920000004</c:v>
                </c:pt>
                <c:pt idx="10">
                  <c:v>64070.547900000005</c:v>
                </c:pt>
                <c:pt idx="11">
                  <c:v>67442.682000000001</c:v>
                </c:pt>
                <c:pt idx="12">
                  <c:v>71489.242920000004</c:v>
                </c:pt>
                <c:pt idx="13">
                  <c:v>75760.61278000001</c:v>
                </c:pt>
                <c:pt idx="14">
                  <c:v>83179.30780000001</c:v>
                </c:pt>
                <c:pt idx="15">
                  <c:v>87675.486600000004</c:v>
                </c:pt>
                <c:pt idx="16">
                  <c:v>69690.771399999998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5F-4E03-963B-268AA465D2FA}"/>
            </c:ext>
          </c:extLst>
        </c:ser>
        <c:ser>
          <c:idx val="7"/>
          <c:order val="7"/>
          <c:tx>
            <c:strRef>
              <c:f>Pfor!$A$9</c:f>
              <c:strCache>
                <c:ptCount val="1"/>
                <c:pt idx="0">
                  <c:v>DCS-F104T(J-79)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Pfor!$B$9:$R$9</c:f>
              <c:numCache>
                <c:formatCode>General</c:formatCode>
                <c:ptCount val="17"/>
                <c:pt idx="0">
                  <c:v>15462.58370214</c:v>
                </c:pt>
                <c:pt idx="1">
                  <c:v>15236.650717440001</c:v>
                </c:pt>
                <c:pt idx="2">
                  <c:v>15603.9885254</c:v>
                </c:pt>
                <c:pt idx="3">
                  <c:v>16759.281668060001</c:v>
                </c:pt>
                <c:pt idx="4">
                  <c:v>17747.991386180001</c:v>
                </c:pt>
                <c:pt idx="5">
                  <c:v>18945.998227440003</c:v>
                </c:pt>
                <c:pt idx="6">
                  <c:v>19143.15566782</c:v>
                </c:pt>
                <c:pt idx="7">
                  <c:v>19672.355912580002</c:v>
                </c:pt>
                <c:pt idx="8">
                  <c:v>19733.054326380003</c:v>
                </c:pt>
                <c:pt idx="9">
                  <c:v>20774.81895434</c:v>
                </c:pt>
                <c:pt idx="10">
                  <c:v>21919.546076820003</c:v>
                </c:pt>
                <c:pt idx="11">
                  <c:v>24539.019845700001</c:v>
                </c:pt>
                <c:pt idx="12">
                  <c:v>24607.136954520003</c:v>
                </c:pt>
                <c:pt idx="13">
                  <c:v>24553.407617860001</c:v>
                </c:pt>
                <c:pt idx="14">
                  <c:v>24553.407617860001</c:v>
                </c:pt>
                <c:pt idx="15">
                  <c:v>6249.6885320000001</c:v>
                </c:pt>
                <c:pt idx="16">
                  <c:v>6249.6885320000001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5F-4E03-963B-268AA465D2FA}"/>
            </c:ext>
          </c:extLst>
        </c:ser>
        <c:ser>
          <c:idx val="8"/>
          <c:order val="8"/>
          <c:tx>
            <c:strRef>
              <c:f>Pfor!$A$10</c:f>
              <c:strCache>
                <c:ptCount val="1"/>
                <c:pt idx="0">
                  <c:v>F119-PW-Sim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Pfor!$B$10:$R$10</c:f>
              <c:numCache>
                <c:formatCode>General</c:formatCode>
                <c:ptCount val="17"/>
                <c:pt idx="0">
                  <c:v>35130</c:v>
                </c:pt>
                <c:pt idx="1">
                  <c:v>32939</c:v>
                </c:pt>
                <c:pt idx="2">
                  <c:v>32069</c:v>
                </c:pt>
                <c:pt idx="3">
                  <c:v>32389</c:v>
                </c:pt>
                <c:pt idx="4">
                  <c:v>32974</c:v>
                </c:pt>
                <c:pt idx="5">
                  <c:v>33838</c:v>
                </c:pt>
                <c:pt idx="6">
                  <c:v>34984</c:v>
                </c:pt>
                <c:pt idx="7">
                  <c:v>36415</c:v>
                </c:pt>
                <c:pt idx="8">
                  <c:v>37954</c:v>
                </c:pt>
                <c:pt idx="9">
                  <c:v>39670</c:v>
                </c:pt>
                <c:pt idx="10">
                  <c:v>41600</c:v>
                </c:pt>
                <c:pt idx="11">
                  <c:v>43753</c:v>
                </c:pt>
                <c:pt idx="12">
                  <c:v>48729</c:v>
                </c:pt>
                <c:pt idx="13">
                  <c:v>54559</c:v>
                </c:pt>
                <c:pt idx="14">
                  <c:v>68170</c:v>
                </c:pt>
                <c:pt idx="15">
                  <c:v>69967</c:v>
                </c:pt>
                <c:pt idx="16">
                  <c:v>69967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E-411A-BB0A-03F4D8740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16880"/>
        <c:axId val="1515912784"/>
      </c:lineChart>
      <c:catAx>
        <c:axId val="58991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912784"/>
        <c:crosses val="autoZero"/>
        <c:auto val="1"/>
        <c:lblAlgn val="ctr"/>
        <c:lblOffset val="100"/>
        <c:noMultiLvlLbl val="0"/>
      </c:catAx>
      <c:valAx>
        <c:axId val="15159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Pmax!$A$2</c:f>
              <c:strCache>
                <c:ptCount val="1"/>
                <c:pt idx="0">
                  <c:v>F119-PW-Sim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Pmax!$B$1:$R$1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Pmax!$B$2:$R$2</c:f>
              <c:numCache>
                <c:formatCode>General</c:formatCode>
                <c:ptCount val="17"/>
                <c:pt idx="0">
                  <c:v>26137</c:v>
                </c:pt>
                <c:pt idx="1">
                  <c:v>23714</c:v>
                </c:pt>
                <c:pt idx="2">
                  <c:v>22160</c:v>
                </c:pt>
                <c:pt idx="3">
                  <c:v>21315</c:v>
                </c:pt>
                <c:pt idx="4">
                  <c:v>21118</c:v>
                </c:pt>
                <c:pt idx="5">
                  <c:v>21053</c:v>
                </c:pt>
                <c:pt idx="6">
                  <c:v>21109</c:v>
                </c:pt>
                <c:pt idx="7">
                  <c:v>21272</c:v>
                </c:pt>
                <c:pt idx="8">
                  <c:v>21417</c:v>
                </c:pt>
                <c:pt idx="9">
                  <c:v>21579</c:v>
                </c:pt>
                <c:pt idx="10">
                  <c:v>21767</c:v>
                </c:pt>
                <c:pt idx="11">
                  <c:v>21972</c:v>
                </c:pt>
                <c:pt idx="12">
                  <c:v>22373</c:v>
                </c:pt>
                <c:pt idx="13">
                  <c:v>22615</c:v>
                </c:pt>
                <c:pt idx="14">
                  <c:v>21624</c:v>
                </c:pt>
                <c:pt idx="15">
                  <c:v>21258</c:v>
                </c:pt>
                <c:pt idx="16">
                  <c:v>21258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7-45C3-A2E7-5AD0274E5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34559"/>
        <c:axId val="1074533151"/>
      </c:lineChart>
      <c:catAx>
        <c:axId val="89433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4533151"/>
        <c:crosses val="autoZero"/>
        <c:auto val="1"/>
        <c:lblAlgn val="ctr"/>
        <c:lblOffset val="100"/>
        <c:noMultiLvlLbl val="0"/>
      </c:catAx>
      <c:valAx>
        <c:axId val="10745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433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F-119</a:t>
            </a:r>
            <a:r>
              <a:rPr lang="en-US" altLang="zh-CN" baseline="0"/>
              <a:t> Thrust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50739594456159"/>
          <c:y val="0.1017956100490541"/>
          <c:w val="0.83992278839847578"/>
          <c:h val="0.6713570493291936"/>
        </c:manualLayout>
      </c:layout>
      <c:lineChart>
        <c:grouping val="standard"/>
        <c:varyColors val="0"/>
        <c:ser>
          <c:idx val="0"/>
          <c:order val="0"/>
          <c:tx>
            <c:strRef>
              <c:f>'Pfor and max'!$A$2</c:f>
              <c:strCache>
                <c:ptCount val="1"/>
                <c:pt idx="0">
                  <c:v>Pmax-Sim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max'!$B$2:$R$2</c:f>
              <c:numCache>
                <c:formatCode>General</c:formatCode>
                <c:ptCount val="17"/>
                <c:pt idx="0">
                  <c:v>116263.1679592</c:v>
                </c:pt>
                <c:pt idx="1">
                  <c:v>105485.1270224</c:v>
                </c:pt>
                <c:pt idx="2">
                  <c:v>98572.590656</c:v>
                </c:pt>
                <c:pt idx="3">
                  <c:v>94813.843403999999</c:v>
                </c:pt>
                <c:pt idx="4">
                  <c:v>93937.543748800003</c:v>
                </c:pt>
                <c:pt idx="5">
                  <c:v>93648.409344800006</c:v>
                </c:pt>
                <c:pt idx="6">
                  <c:v>93897.509754400002</c:v>
                </c:pt>
                <c:pt idx="7">
                  <c:v>94622.569875200003</c:v>
                </c:pt>
                <c:pt idx="8">
                  <c:v>95267.562007200002</c:v>
                </c:pt>
                <c:pt idx="9">
                  <c:v>95988.173906399999</c:v>
                </c:pt>
                <c:pt idx="10">
                  <c:v>96824.439567199996</c:v>
                </c:pt>
                <c:pt idx="11">
                  <c:v>97736.324995200004</c:v>
                </c:pt>
                <c:pt idx="12">
                  <c:v>99520.061856800006</c:v>
                </c:pt>
                <c:pt idx="13">
                  <c:v>100596.53148400001</c:v>
                </c:pt>
                <c:pt idx="14">
                  <c:v>96188.343878400003</c:v>
                </c:pt>
                <c:pt idx="15">
                  <c:v>94560.2947728</c:v>
                </c:pt>
                <c:pt idx="16">
                  <c:v>94560.2947728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5-455B-8C5C-F4C9DAAC030C}"/>
            </c:ext>
          </c:extLst>
        </c:ser>
        <c:ser>
          <c:idx val="1"/>
          <c:order val="1"/>
          <c:tx>
            <c:strRef>
              <c:f>'Pfor and max'!$A$3</c:f>
              <c:strCache>
                <c:ptCount val="1"/>
                <c:pt idx="0">
                  <c:v>Pfor-Sim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max'!$B$3:$R$3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161981.98956400002</c:v>
                </c:pt>
                <c:pt idx="8">
                  <c:v>168827.80260640002</c:v>
                </c:pt>
                <c:pt idx="9">
                  <c:v>176460.95087200002</c:v>
                </c:pt>
                <c:pt idx="10">
                  <c:v>185046.01856</c:v>
                </c:pt>
                <c:pt idx="11">
                  <c:v>194623.03966480002</c:v>
                </c:pt>
                <c:pt idx="12">
                  <c:v>216757.3903464</c:v>
                </c:pt>
                <c:pt idx="13">
                  <c:v>242690.52227440002</c:v>
                </c:pt>
                <c:pt idx="14">
                  <c:v>303235.26647199999</c:v>
                </c:pt>
                <c:pt idx="15">
                  <c:v>311228.72068720002</c:v>
                </c:pt>
                <c:pt idx="16">
                  <c:v>311228.72068720002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5-455B-8C5C-F4C9DAAC030C}"/>
            </c:ext>
          </c:extLst>
        </c:ser>
        <c:ser>
          <c:idx val="2"/>
          <c:order val="2"/>
          <c:tx>
            <c:strRef>
              <c:f>'Pfor and max'!$A$4</c:f>
              <c:strCache>
                <c:ptCount val="1"/>
                <c:pt idx="0">
                  <c:v>Pmax-Tuned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max'!$B$4:$R$4</c:f>
              <c:numCache>
                <c:formatCode>General</c:formatCode>
                <c:ptCount val="17"/>
                <c:pt idx="0">
                  <c:v>116263.1679592</c:v>
                </c:pt>
                <c:pt idx="1">
                  <c:v>105485.1270224</c:v>
                </c:pt>
                <c:pt idx="2">
                  <c:v>98572.590656</c:v>
                </c:pt>
                <c:pt idx="3">
                  <c:v>94813.843403999999</c:v>
                </c:pt>
                <c:pt idx="4">
                  <c:v>93937.543748800003</c:v>
                </c:pt>
                <c:pt idx="5">
                  <c:v>93648.409344800006</c:v>
                </c:pt>
                <c:pt idx="6">
                  <c:v>93897.509754400002</c:v>
                </c:pt>
                <c:pt idx="7">
                  <c:v>94622.569875200003</c:v>
                </c:pt>
                <c:pt idx="8">
                  <c:v>95267.562007200002</c:v>
                </c:pt>
                <c:pt idx="9">
                  <c:v>95988.173906399999</c:v>
                </c:pt>
                <c:pt idx="10">
                  <c:v>96824.439567199996</c:v>
                </c:pt>
                <c:pt idx="11">
                  <c:v>97736.324995200004</c:v>
                </c:pt>
                <c:pt idx="12">
                  <c:v>99520.061856800006</c:v>
                </c:pt>
                <c:pt idx="13">
                  <c:v>100596.53148400001</c:v>
                </c:pt>
                <c:pt idx="14">
                  <c:v>96188.343878400003</c:v>
                </c:pt>
                <c:pt idx="15">
                  <c:v>94560.2947728</c:v>
                </c:pt>
                <c:pt idx="16">
                  <c:v>94560.2947728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4-4FAA-8675-85BCE3FCD672}"/>
            </c:ext>
          </c:extLst>
        </c:ser>
        <c:ser>
          <c:idx val="3"/>
          <c:order val="3"/>
          <c:tx>
            <c:strRef>
              <c:f>'Pfor and max'!$A$5</c:f>
              <c:strCache>
                <c:ptCount val="1"/>
                <c:pt idx="0">
                  <c:v>Pfor-Tuned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max'!$B$5:$R$5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159000.98956399999</c:v>
                </c:pt>
                <c:pt idx="8">
                  <c:v>164827.80260639999</c:v>
                </c:pt>
                <c:pt idx="9">
                  <c:v>171460.95087199999</c:v>
                </c:pt>
                <c:pt idx="10">
                  <c:v>179046.01856</c:v>
                </c:pt>
                <c:pt idx="11">
                  <c:v>187623.03966479999</c:v>
                </c:pt>
                <c:pt idx="12">
                  <c:v>195100.3903464</c:v>
                </c:pt>
                <c:pt idx="13">
                  <c:v>193266</c:v>
                </c:pt>
                <c:pt idx="14">
                  <c:v>193266</c:v>
                </c:pt>
                <c:pt idx="15">
                  <c:v>190000</c:v>
                </c:pt>
                <c:pt idx="16">
                  <c:v>190000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4-4FAA-8675-85BCE3FC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02672"/>
        <c:axId val="97183424"/>
      </c:lineChart>
      <c:catAx>
        <c:axId val="9120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83424"/>
        <c:crosses val="autoZero"/>
        <c:auto val="1"/>
        <c:lblAlgn val="ctr"/>
        <c:lblOffset val="100"/>
        <c:noMultiLvlLbl val="0"/>
      </c:catAx>
      <c:valAx>
        <c:axId val="971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F119-Sim-Thrust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Sim!$A$2</c:f>
              <c:strCache>
                <c:ptCount val="1"/>
                <c:pt idx="0">
                  <c:v>Pmax-Sim-1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Sim!$B$2:$R$2</c:f>
              <c:numCache>
                <c:formatCode>General</c:formatCode>
                <c:ptCount val="17"/>
                <c:pt idx="0">
                  <c:v>116263.1679592</c:v>
                </c:pt>
                <c:pt idx="1">
                  <c:v>105485.1270224</c:v>
                </c:pt>
                <c:pt idx="2">
                  <c:v>98572.590656</c:v>
                </c:pt>
                <c:pt idx="3">
                  <c:v>94813.843403999999</c:v>
                </c:pt>
                <c:pt idx="4">
                  <c:v>93937.543748800003</c:v>
                </c:pt>
                <c:pt idx="5">
                  <c:v>93648.409344800006</c:v>
                </c:pt>
                <c:pt idx="6">
                  <c:v>93897.509754400002</c:v>
                </c:pt>
                <c:pt idx="7">
                  <c:v>94622.569875200003</c:v>
                </c:pt>
                <c:pt idx="8">
                  <c:v>95267.562007200002</c:v>
                </c:pt>
                <c:pt idx="9">
                  <c:v>95988.173906399999</c:v>
                </c:pt>
                <c:pt idx="10">
                  <c:v>96824.439567199996</c:v>
                </c:pt>
                <c:pt idx="11">
                  <c:v>97736.324995200004</c:v>
                </c:pt>
                <c:pt idx="12">
                  <c:v>99520.061856800006</c:v>
                </c:pt>
                <c:pt idx="13">
                  <c:v>100596.53148400001</c:v>
                </c:pt>
                <c:pt idx="14">
                  <c:v>96188.343878400003</c:v>
                </c:pt>
                <c:pt idx="15">
                  <c:v>94560.2947728</c:v>
                </c:pt>
                <c:pt idx="16">
                  <c:v>94560.2947728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C-445E-BC8D-BA796343BD74}"/>
            </c:ext>
          </c:extLst>
        </c:ser>
        <c:ser>
          <c:idx val="1"/>
          <c:order val="1"/>
          <c:tx>
            <c:strRef>
              <c:f>Sim!$A$3</c:f>
              <c:strCache>
                <c:ptCount val="1"/>
                <c:pt idx="0">
                  <c:v>Pfor-Sim-1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Sim!$B$3:$R$3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161981.98956400002</c:v>
                </c:pt>
                <c:pt idx="8">
                  <c:v>168827.80260640002</c:v>
                </c:pt>
                <c:pt idx="9">
                  <c:v>176460.95087200002</c:v>
                </c:pt>
                <c:pt idx="10">
                  <c:v>185046.01856</c:v>
                </c:pt>
                <c:pt idx="11">
                  <c:v>194623.03966480002</c:v>
                </c:pt>
                <c:pt idx="12">
                  <c:v>216757.3903464</c:v>
                </c:pt>
                <c:pt idx="13">
                  <c:v>242690.52227440002</c:v>
                </c:pt>
                <c:pt idx="14">
                  <c:v>303235.26647199999</c:v>
                </c:pt>
                <c:pt idx="15">
                  <c:v>311228.72068720002</c:v>
                </c:pt>
                <c:pt idx="16">
                  <c:v>311228.72068720002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C-445E-BC8D-BA796343BD74}"/>
            </c:ext>
          </c:extLst>
        </c:ser>
        <c:ser>
          <c:idx val="2"/>
          <c:order val="2"/>
          <c:tx>
            <c:strRef>
              <c:f>Sim!$A$4</c:f>
              <c:strCache>
                <c:ptCount val="1"/>
                <c:pt idx="0">
                  <c:v>Pmax-Sim-2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Sim!$B$4:$R$4</c:f>
              <c:numCache>
                <c:formatCode>General</c:formatCode>
                <c:ptCount val="17"/>
                <c:pt idx="0">
                  <c:v>142863.5336185901</c:v>
                </c:pt>
                <c:pt idx="1">
                  <c:v>133798.0579666087</c:v>
                </c:pt>
                <c:pt idx="2">
                  <c:v>129750.17629668569</c:v>
                </c:pt>
                <c:pt idx="3">
                  <c:v>130159.41268529328</c:v>
                </c:pt>
                <c:pt idx="4">
                  <c:v>131929.8048881827</c:v>
                </c:pt>
                <c:pt idx="5">
                  <c:v>134718.83984097579</c:v>
                </c:pt>
                <c:pt idx="6">
                  <c:v>138513.17287882668</c:v>
                </c:pt>
                <c:pt idx="7">
                  <c:v>143312.80400173538</c:v>
                </c:pt>
                <c:pt idx="8">
                  <c:v>148432.70708094569</c:v>
                </c:pt>
                <c:pt idx="9">
                  <c:v>154108.63786206848</c:v>
                </c:pt>
                <c:pt idx="10">
                  <c:v>160469.59477194748</c:v>
                </c:pt>
                <c:pt idx="11">
                  <c:v>167520.02603219799</c:v>
                </c:pt>
                <c:pt idx="12">
                  <c:v>183609.24361473808</c:v>
                </c:pt>
                <c:pt idx="13">
                  <c:v>201967.05422108117</c:v>
                </c:pt>
                <c:pt idx="14">
                  <c:v>241818.67167255387</c:v>
                </c:pt>
                <c:pt idx="15">
                  <c:v>246636.09568192379</c:v>
                </c:pt>
                <c:pt idx="16">
                  <c:v>246636.09568192379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CC-445E-BC8D-BA796343BD74}"/>
            </c:ext>
          </c:extLst>
        </c:ser>
        <c:ser>
          <c:idx val="3"/>
          <c:order val="3"/>
          <c:tx>
            <c:strRef>
              <c:f>Sim!$A$5</c:f>
              <c:strCache>
                <c:ptCount val="1"/>
                <c:pt idx="0">
                  <c:v>Pfor-Sim-2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Sim!$B$5:$R$5</c:f>
              <c:numCache>
                <c:formatCode>General</c:formatCode>
                <c:ptCount val="17"/>
                <c:pt idx="0">
                  <c:v>156577.40085855999</c:v>
                </c:pt>
                <c:pt idx="1">
                  <c:v>147783.2667251119</c:v>
                </c:pt>
                <c:pt idx="2">
                  <c:v>144602.7882701724</c:v>
                </c:pt>
                <c:pt idx="3">
                  <c:v>146528.86822959728</c:v>
                </c:pt>
                <c:pt idx="4">
                  <c:v>149340.14429046688</c:v>
                </c:pt>
                <c:pt idx="5">
                  <c:v>153379.12951715928</c:v>
                </c:pt>
                <c:pt idx="6">
                  <c:v>158654.72035290507</c:v>
                </c:pt>
                <c:pt idx="7">
                  <c:v>165202.50257062668</c:v>
                </c:pt>
                <c:pt idx="8">
                  <c:v>172257.3820524925</c:v>
                </c:pt>
                <c:pt idx="9">
                  <c:v>180130.73431157347</c:v>
                </c:pt>
                <c:pt idx="10">
                  <c:v>188996.03999086638</c:v>
                </c:pt>
                <c:pt idx="11">
                  <c:v>198902.22952813949</c:v>
                </c:pt>
                <c:pt idx="12">
                  <c:v>221917.32816570168</c:v>
                </c:pt>
                <c:pt idx="13">
                  <c:v>249180.47844587537</c:v>
                </c:pt>
                <c:pt idx="14">
                  <c:v>314809.54015801154</c:v>
                </c:pt>
                <c:pt idx="15">
                  <c:v>323781.60315607168</c:v>
                </c:pt>
                <c:pt idx="16">
                  <c:v>323781.60315607168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CC-445E-BC8D-BA796343BD74}"/>
            </c:ext>
          </c:extLst>
        </c:ser>
        <c:ser>
          <c:idx val="4"/>
          <c:order val="4"/>
          <c:tx>
            <c:strRef>
              <c:f>Sim!$A$6</c:f>
              <c:strCache>
                <c:ptCount val="1"/>
                <c:pt idx="0">
                  <c:v>Pmax-Sim-3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Sim!$B$6:$R$6</c:f>
              <c:numCache>
                <c:formatCode>General</c:formatCode>
                <c:ptCount val="17"/>
                <c:pt idx="0">
                  <c:v>130880.02458697189</c:v>
                </c:pt>
                <c:pt idx="1">
                  <c:v>121605.48251907139</c:v>
                </c:pt>
                <c:pt idx="2">
                  <c:v>116957.09093108289</c:v>
                </c:pt>
                <c:pt idx="3">
                  <c:v>116316.54701847969</c:v>
                </c:pt>
                <c:pt idx="4">
                  <c:v>117375.22376292109</c:v>
                </c:pt>
                <c:pt idx="5">
                  <c:v>119301.30372234598</c:v>
                </c:pt>
                <c:pt idx="6">
                  <c:v>122081.44223190848</c:v>
                </c:pt>
                <c:pt idx="7">
                  <c:v>125688.94996191679</c:v>
                </c:pt>
                <c:pt idx="8">
                  <c:v>129478.83477815239</c:v>
                </c:pt>
                <c:pt idx="9">
                  <c:v>133660.16309653438</c:v>
                </c:pt>
                <c:pt idx="10">
                  <c:v>138317.45112775348</c:v>
                </c:pt>
                <c:pt idx="11">
                  <c:v>143437.35420696379</c:v>
                </c:pt>
                <c:pt idx="12">
                  <c:v>154842.59442859297</c:v>
                </c:pt>
                <c:pt idx="13">
                  <c:v>167217.54696235759</c:v>
                </c:pt>
                <c:pt idx="14">
                  <c:v>189907.92542200288</c:v>
                </c:pt>
                <c:pt idx="15">
                  <c:v>191976.3484731174</c:v>
                </c:pt>
                <c:pt idx="16">
                  <c:v>191976.3484731174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CC-445E-BC8D-BA796343BD74}"/>
            </c:ext>
          </c:extLst>
        </c:ser>
        <c:ser>
          <c:idx val="5"/>
          <c:order val="5"/>
          <c:tx>
            <c:strRef>
              <c:f>Sim!$A$7</c:f>
              <c:strCache>
                <c:ptCount val="1"/>
                <c:pt idx="0">
                  <c:v>Pfor-Sim-3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Sim!$B$7:$R$7</c:f>
              <c:numCache>
                <c:formatCode>General</c:formatCode>
                <c:ptCount val="17"/>
                <c:pt idx="0">
                  <c:v>157031.11946332059</c:v>
                </c:pt>
                <c:pt idx="1">
                  <c:v>148312.60509733259</c:v>
                </c:pt>
                <c:pt idx="2">
                  <c:v>145367.88238800399</c:v>
                </c:pt>
                <c:pt idx="3">
                  <c:v>147707.6469576518</c:v>
                </c:pt>
                <c:pt idx="4">
                  <c:v>150799.16098028529</c:v>
                </c:pt>
                <c:pt idx="5">
                  <c:v>155176.21104974049</c:v>
                </c:pt>
                <c:pt idx="6">
                  <c:v>160861.03827409388</c:v>
                </c:pt>
                <c:pt idx="7">
                  <c:v>167884.78020465258</c:v>
                </c:pt>
                <c:pt idx="8">
                  <c:v>175477.89450196968</c:v>
                </c:pt>
                <c:pt idx="9">
                  <c:v>183960.65312234679</c:v>
                </c:pt>
                <c:pt idx="10">
                  <c:v>193519.88137362647</c:v>
                </c:pt>
                <c:pt idx="11">
                  <c:v>204226.75080165357</c:v>
                </c:pt>
                <c:pt idx="12">
                  <c:v>229221.30805802427</c:v>
                </c:pt>
                <c:pt idx="13">
                  <c:v>259064.42687507198</c:v>
                </c:pt>
                <c:pt idx="14">
                  <c:v>332357.77443037007</c:v>
                </c:pt>
                <c:pt idx="15">
                  <c:v>342584.2359239448</c:v>
                </c:pt>
                <c:pt idx="16">
                  <c:v>342584.2359239448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CC-445E-BC8D-BA796343BD74}"/>
            </c:ext>
          </c:extLst>
        </c:ser>
        <c:ser>
          <c:idx val="6"/>
          <c:order val="6"/>
          <c:tx>
            <c:strRef>
              <c:f>Sim!$A$8</c:f>
              <c:strCache>
                <c:ptCount val="1"/>
                <c:pt idx="0">
                  <c:v>PFor-Sim-1-Tuned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Sim!$B$8:$R$8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159000.98956399999</c:v>
                </c:pt>
                <c:pt idx="8">
                  <c:v>164827.80260639999</c:v>
                </c:pt>
                <c:pt idx="9">
                  <c:v>171460.95087199999</c:v>
                </c:pt>
                <c:pt idx="10">
                  <c:v>179046.01856</c:v>
                </c:pt>
                <c:pt idx="11">
                  <c:v>187623.03966479999</c:v>
                </c:pt>
                <c:pt idx="12">
                  <c:v>195100.3903464</c:v>
                </c:pt>
                <c:pt idx="13">
                  <c:v>193266</c:v>
                </c:pt>
                <c:pt idx="14">
                  <c:v>193266</c:v>
                </c:pt>
                <c:pt idx="15">
                  <c:v>190000</c:v>
                </c:pt>
                <c:pt idx="16">
                  <c:v>190000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CC-445E-BC8D-BA796343B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31088"/>
        <c:axId val="259888800"/>
      </c:lineChart>
      <c:catAx>
        <c:axId val="875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888800"/>
        <c:crosses val="autoZero"/>
        <c:auto val="1"/>
        <c:lblAlgn val="ctr"/>
        <c:lblOffset val="100"/>
        <c:noMultiLvlLbl val="0"/>
      </c:catAx>
      <c:valAx>
        <c:axId val="2598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Sim!$A$43</c:f>
              <c:strCache>
                <c:ptCount val="1"/>
                <c:pt idx="0">
                  <c:v>Pmax-Sim-3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Sim!$B$43:$R$43</c:f>
              <c:numCache>
                <c:formatCode>General</c:formatCode>
                <c:ptCount val="17"/>
                <c:pt idx="0">
                  <c:v>130880.02458697189</c:v>
                </c:pt>
                <c:pt idx="1">
                  <c:v>121605.48251907139</c:v>
                </c:pt>
                <c:pt idx="2">
                  <c:v>116957.09093108289</c:v>
                </c:pt>
                <c:pt idx="3">
                  <c:v>116316.54701847969</c:v>
                </c:pt>
                <c:pt idx="4">
                  <c:v>117375.22376292109</c:v>
                </c:pt>
                <c:pt idx="5">
                  <c:v>119301.30372234598</c:v>
                </c:pt>
                <c:pt idx="6">
                  <c:v>122081.44223190848</c:v>
                </c:pt>
                <c:pt idx="7">
                  <c:v>125688.94996191679</c:v>
                </c:pt>
                <c:pt idx="8">
                  <c:v>129478.83477815239</c:v>
                </c:pt>
                <c:pt idx="9">
                  <c:v>133660.16309653438</c:v>
                </c:pt>
                <c:pt idx="10">
                  <c:v>138317.45112775348</c:v>
                </c:pt>
                <c:pt idx="11">
                  <c:v>143437.35420696379</c:v>
                </c:pt>
                <c:pt idx="12">
                  <c:v>154842.59442859297</c:v>
                </c:pt>
                <c:pt idx="13">
                  <c:v>167217.54696235759</c:v>
                </c:pt>
                <c:pt idx="14">
                  <c:v>189907.92542200288</c:v>
                </c:pt>
                <c:pt idx="15">
                  <c:v>191976.3484731174</c:v>
                </c:pt>
                <c:pt idx="16">
                  <c:v>191976.3484731174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3-423F-A388-2BFE2235413F}"/>
            </c:ext>
          </c:extLst>
        </c:ser>
        <c:ser>
          <c:idx val="1"/>
          <c:order val="1"/>
          <c:tx>
            <c:strRef>
              <c:f>Sim!$A$44</c:f>
              <c:strCache>
                <c:ptCount val="1"/>
                <c:pt idx="0">
                  <c:v>Pfor-Sim-3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Sim!$B$44:$R$44</c:f>
              <c:numCache>
                <c:formatCode>General</c:formatCode>
                <c:ptCount val="17"/>
                <c:pt idx="0">
                  <c:v>157031.11946332059</c:v>
                </c:pt>
                <c:pt idx="1">
                  <c:v>148312.60509733259</c:v>
                </c:pt>
                <c:pt idx="2">
                  <c:v>145367.88238800399</c:v>
                </c:pt>
                <c:pt idx="3">
                  <c:v>147707.6469576518</c:v>
                </c:pt>
                <c:pt idx="4">
                  <c:v>150799.16098028529</c:v>
                </c:pt>
                <c:pt idx="5">
                  <c:v>155176.21104974049</c:v>
                </c:pt>
                <c:pt idx="6">
                  <c:v>160861.03827409388</c:v>
                </c:pt>
                <c:pt idx="7">
                  <c:v>167884.78020465258</c:v>
                </c:pt>
                <c:pt idx="8">
                  <c:v>175477.89450196968</c:v>
                </c:pt>
                <c:pt idx="9">
                  <c:v>183960.65312234679</c:v>
                </c:pt>
                <c:pt idx="10">
                  <c:v>193519.88137362647</c:v>
                </c:pt>
                <c:pt idx="11">
                  <c:v>204226.75080165357</c:v>
                </c:pt>
                <c:pt idx="12">
                  <c:v>229221.30805802427</c:v>
                </c:pt>
                <c:pt idx="13">
                  <c:v>259064.42687507198</c:v>
                </c:pt>
                <c:pt idx="14">
                  <c:v>332357.77443037007</c:v>
                </c:pt>
                <c:pt idx="15">
                  <c:v>342584.2359239448</c:v>
                </c:pt>
                <c:pt idx="16">
                  <c:v>342584.2359239448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3-423F-A388-2BFE2235413F}"/>
            </c:ext>
          </c:extLst>
        </c:ser>
        <c:ser>
          <c:idx val="2"/>
          <c:order val="2"/>
          <c:tx>
            <c:strRef>
              <c:f>Sim!$A$45</c:f>
              <c:strCache>
                <c:ptCount val="1"/>
                <c:pt idx="0">
                  <c:v>Pmax-Sim-3-tuned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Sim!$B$45:$R$45</c:f>
              <c:numCache>
                <c:formatCode>General</c:formatCode>
                <c:ptCount val="17"/>
                <c:pt idx="0">
                  <c:v>130880.02458697189</c:v>
                </c:pt>
                <c:pt idx="1">
                  <c:v>121605.48251907139</c:v>
                </c:pt>
                <c:pt idx="2">
                  <c:v>116957.09093108289</c:v>
                </c:pt>
                <c:pt idx="3">
                  <c:v>116316.54701847969</c:v>
                </c:pt>
                <c:pt idx="4">
                  <c:v>117375.22376292109</c:v>
                </c:pt>
                <c:pt idx="5">
                  <c:v>119301.30372234598</c:v>
                </c:pt>
                <c:pt idx="6">
                  <c:v>122081.44223190848</c:v>
                </c:pt>
                <c:pt idx="7">
                  <c:v>125688.94996191679</c:v>
                </c:pt>
                <c:pt idx="8">
                  <c:v>129478.83477815239</c:v>
                </c:pt>
                <c:pt idx="9">
                  <c:v>133660.16309653438</c:v>
                </c:pt>
                <c:pt idx="10">
                  <c:v>138317.45112775348</c:v>
                </c:pt>
                <c:pt idx="11">
                  <c:v>143437.35420696379</c:v>
                </c:pt>
                <c:pt idx="12">
                  <c:v>144842.594428593</c:v>
                </c:pt>
                <c:pt idx="13">
                  <c:v>147217.546962358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3-423F-A388-2BFE2235413F}"/>
            </c:ext>
          </c:extLst>
        </c:ser>
        <c:ser>
          <c:idx val="3"/>
          <c:order val="3"/>
          <c:tx>
            <c:strRef>
              <c:f>Sim!$A$46</c:f>
              <c:strCache>
                <c:ptCount val="1"/>
                <c:pt idx="0">
                  <c:v>Pfor-Sim-3-tuned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Sim!$B$46:$R$46</c:f>
              <c:numCache>
                <c:formatCode>General</c:formatCode>
                <c:ptCount val="17"/>
                <c:pt idx="0">
                  <c:v>157031.11946332059</c:v>
                </c:pt>
                <c:pt idx="1">
                  <c:v>148312.60509733259</c:v>
                </c:pt>
                <c:pt idx="2">
                  <c:v>145367.88238800399</c:v>
                </c:pt>
                <c:pt idx="3">
                  <c:v>147707.6469576518</c:v>
                </c:pt>
                <c:pt idx="4">
                  <c:v>150799.16098028529</c:v>
                </c:pt>
                <c:pt idx="5">
                  <c:v>155176.21104974049</c:v>
                </c:pt>
                <c:pt idx="6">
                  <c:v>160861.03827409388</c:v>
                </c:pt>
                <c:pt idx="7">
                  <c:v>167884.78020465258</c:v>
                </c:pt>
                <c:pt idx="8">
                  <c:v>175477.89450196968</c:v>
                </c:pt>
                <c:pt idx="9">
                  <c:v>183960.65312234679</c:v>
                </c:pt>
                <c:pt idx="10">
                  <c:v>193519.88137362647</c:v>
                </c:pt>
                <c:pt idx="11">
                  <c:v>204226.75080165357</c:v>
                </c:pt>
                <c:pt idx="12">
                  <c:v>229221.30805802401</c:v>
                </c:pt>
                <c:pt idx="13">
                  <c:v>259064.42687507198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3-423F-A388-2BFE2235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708688"/>
        <c:axId val="1812965408"/>
      </c:lineChart>
      <c:catAx>
        <c:axId val="12367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965408"/>
        <c:crosses val="autoZero"/>
        <c:auto val="1"/>
        <c:lblAlgn val="ctr"/>
        <c:lblOffset val="100"/>
        <c:noMultiLvlLbl val="0"/>
      </c:catAx>
      <c:valAx>
        <c:axId val="18129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70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Thrust vs Alt vs Mach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dpdh!$A$4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dpdh!$B$4:$G$4</c:f>
              <c:numCache>
                <c:formatCode>General</c:formatCode>
                <c:ptCount val="6"/>
                <c:pt idx="0">
                  <c:v>29377</c:v>
                </c:pt>
                <c:pt idx="1">
                  <c:v>26070</c:v>
                </c:pt>
                <c:pt idx="2">
                  <c:v>28207</c:v>
                </c:pt>
                <c:pt idx="3">
                  <c:v>33429</c:v>
                </c:pt>
                <c:pt idx="4">
                  <c:v>40262</c:v>
                </c:pt>
                <c:pt idx="5">
                  <c:v>43061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1-493E-8C59-29D3371F03FE}"/>
            </c:ext>
          </c:extLst>
        </c:ser>
        <c:ser>
          <c:idx val="1"/>
          <c:order val="1"/>
          <c:tx>
            <c:strRef>
              <c:f>dpdh!$A$5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dpdh!$B$5:$G$5</c:f>
              <c:numCache>
                <c:formatCode>General</c:formatCode>
                <c:ptCount val="6"/>
                <c:pt idx="0">
                  <c:v>23546</c:v>
                </c:pt>
                <c:pt idx="1">
                  <c:v>21149</c:v>
                </c:pt>
                <c:pt idx="2">
                  <c:v>22986</c:v>
                </c:pt>
                <c:pt idx="3">
                  <c:v>27375</c:v>
                </c:pt>
                <c:pt idx="4">
                  <c:v>33492</c:v>
                </c:pt>
                <c:pt idx="5">
                  <c:v>36453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1-493E-8C59-29D3371F03FE}"/>
            </c:ext>
          </c:extLst>
        </c:ser>
        <c:ser>
          <c:idx val="2"/>
          <c:order val="2"/>
          <c:tx>
            <c:strRef>
              <c:f>dpdh!$A$6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dpdh!$B$6:$G$6</c:f>
              <c:numCache>
                <c:formatCode>General</c:formatCode>
                <c:ptCount val="6"/>
                <c:pt idx="0">
                  <c:v>18587</c:v>
                </c:pt>
                <c:pt idx="1">
                  <c:v>16884</c:v>
                </c:pt>
                <c:pt idx="2">
                  <c:v>18414</c:v>
                </c:pt>
                <c:pt idx="3">
                  <c:v>21992</c:v>
                </c:pt>
                <c:pt idx="4">
                  <c:v>27205</c:v>
                </c:pt>
                <c:pt idx="5">
                  <c:v>29997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D1-493E-8C59-29D3371F03FE}"/>
            </c:ext>
          </c:extLst>
        </c:ser>
        <c:ser>
          <c:idx val="3"/>
          <c:order val="3"/>
          <c:tx>
            <c:strRef>
              <c:f>dpdh!$A$7</c:f>
              <c:strCache>
                <c:ptCount val="1"/>
                <c:pt idx="0">
                  <c:v>30000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dpdh!$B$7:$G$7</c:f>
              <c:numCache>
                <c:formatCode>General</c:formatCode>
                <c:ptCount val="6"/>
                <c:pt idx="0">
                  <c:v>14421</c:v>
                </c:pt>
                <c:pt idx="1">
                  <c:v>13239</c:v>
                </c:pt>
                <c:pt idx="2">
                  <c:v>14472</c:v>
                </c:pt>
                <c:pt idx="3">
                  <c:v>17298</c:v>
                </c:pt>
                <c:pt idx="4">
                  <c:v>21550</c:v>
                </c:pt>
                <c:pt idx="5">
                  <c:v>23981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D1-493E-8C59-29D3371F03FE}"/>
            </c:ext>
          </c:extLst>
        </c:ser>
        <c:ser>
          <c:idx val="4"/>
          <c:order val="4"/>
          <c:tx>
            <c:strRef>
              <c:f>dpdh!$A$8</c:f>
              <c:strCache>
                <c:ptCount val="1"/>
                <c:pt idx="0">
                  <c:v>40000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dpdh!$B$8:$G$8</c:f>
              <c:numCache>
                <c:formatCode>General</c:formatCode>
                <c:ptCount val="6"/>
                <c:pt idx="0">
                  <c:v>10089</c:v>
                </c:pt>
                <c:pt idx="1">
                  <c:v>9319</c:v>
                </c:pt>
                <c:pt idx="2">
                  <c:v>10197</c:v>
                </c:pt>
                <c:pt idx="3">
                  <c:v>12182</c:v>
                </c:pt>
                <c:pt idx="4">
                  <c:v>15213</c:v>
                </c:pt>
                <c:pt idx="5">
                  <c:v>16999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D1-493E-8C59-29D3371F03FE}"/>
            </c:ext>
          </c:extLst>
        </c:ser>
        <c:ser>
          <c:idx val="5"/>
          <c:order val="5"/>
          <c:tx>
            <c:strRef>
              <c:f>dpdh!$A$9</c:f>
              <c:strCache>
                <c:ptCount val="1"/>
                <c:pt idx="0">
                  <c:v>50000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dpdh!$B$9:$G$9</c:f>
              <c:numCache>
                <c:formatCode>General</c:formatCode>
                <c:ptCount val="6"/>
                <c:pt idx="0">
                  <c:v>6239</c:v>
                </c:pt>
                <c:pt idx="1">
                  <c:v>5763</c:v>
                </c:pt>
                <c:pt idx="2">
                  <c:v>6305</c:v>
                </c:pt>
                <c:pt idx="3">
                  <c:v>7533</c:v>
                </c:pt>
                <c:pt idx="4">
                  <c:v>9407</c:v>
                </c:pt>
                <c:pt idx="5">
                  <c:v>10512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D1-493E-8C59-29D3371F0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248048"/>
        <c:axId val="1666805520"/>
      </c:lineChart>
      <c:catAx>
        <c:axId val="16232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805520"/>
        <c:crosses val="autoZero"/>
        <c:auto val="1"/>
        <c:lblAlgn val="ctr"/>
        <c:lblOffset val="100"/>
        <c:noMultiLvlLbl val="0"/>
      </c:catAx>
      <c:valAx>
        <c:axId val="16668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32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AB Thrust</a:t>
            </a:r>
            <a:r>
              <a:rPr lang="en-US" altLang="zh-CN" baseline="0"/>
              <a:t> vs Alt vs Mach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dpdh!$A$22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dpdh!$B$22:$G$22</c:f>
              <c:numCache>
                <c:formatCode>General</c:formatCode>
                <c:ptCount val="6"/>
                <c:pt idx="0">
                  <c:v>35391</c:v>
                </c:pt>
                <c:pt idx="1">
                  <c:v>32899</c:v>
                </c:pt>
                <c:pt idx="2">
                  <c:v>37885</c:v>
                </c:pt>
                <c:pt idx="3">
                  <c:v>48814</c:v>
                </c:pt>
                <c:pt idx="4">
                  <c:v>66396</c:v>
                </c:pt>
                <c:pt idx="5">
                  <c:v>77529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1-48A1-8A87-A3328E7A62A6}"/>
            </c:ext>
          </c:extLst>
        </c:ser>
        <c:ser>
          <c:idx val="1"/>
          <c:order val="1"/>
          <c:tx>
            <c:strRef>
              <c:f>dpdh!$A$23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dpdh!$B$23:$G$23</c:f>
              <c:numCache>
                <c:formatCode>General</c:formatCode>
                <c:ptCount val="6"/>
                <c:pt idx="0">
                  <c:v>28367</c:v>
                </c:pt>
                <c:pt idx="1">
                  <c:v>26586</c:v>
                </c:pt>
                <c:pt idx="2">
                  <c:v>30566</c:v>
                </c:pt>
                <c:pt idx="3">
                  <c:v>39202</c:v>
                </c:pt>
                <c:pt idx="4">
                  <c:v>53229</c:v>
                </c:pt>
                <c:pt idx="5">
                  <c:v>62278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1-48A1-8A87-A3328E7A62A6}"/>
            </c:ext>
          </c:extLst>
        </c:ser>
        <c:ser>
          <c:idx val="2"/>
          <c:order val="2"/>
          <c:tx>
            <c:strRef>
              <c:f>dpdh!$A$24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dpdh!$B$24:$G$24</c:f>
              <c:numCache>
                <c:formatCode>General</c:formatCode>
                <c:ptCount val="6"/>
                <c:pt idx="0">
                  <c:v>22393</c:v>
                </c:pt>
                <c:pt idx="1">
                  <c:v>21147</c:v>
                </c:pt>
                <c:pt idx="2">
                  <c:v>24260</c:v>
                </c:pt>
                <c:pt idx="3">
                  <c:v>30938</c:v>
                </c:pt>
                <c:pt idx="4">
                  <c:v>41856</c:v>
                </c:pt>
                <c:pt idx="5">
                  <c:v>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1-48A1-8A87-A3328E7A62A6}"/>
            </c:ext>
          </c:extLst>
        </c:ser>
        <c:ser>
          <c:idx val="3"/>
          <c:order val="3"/>
          <c:tx>
            <c:strRef>
              <c:f>dpdh!$A$25</c:f>
              <c:strCache>
                <c:ptCount val="1"/>
                <c:pt idx="0">
                  <c:v>30000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dpdh!$B$25:$G$25</c:f>
              <c:numCache>
                <c:formatCode>General</c:formatCode>
                <c:ptCount val="6"/>
                <c:pt idx="0">
                  <c:v>17374</c:v>
                </c:pt>
                <c:pt idx="1">
                  <c:v>16524</c:v>
                </c:pt>
                <c:pt idx="2">
                  <c:v>18904</c:v>
                </c:pt>
                <c:pt idx="3">
                  <c:v>23942</c:v>
                </c:pt>
                <c:pt idx="4">
                  <c:v>32212</c:v>
                </c:pt>
                <c:pt idx="5">
                  <c:v>37683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1-48A1-8A87-A3328E7A62A6}"/>
            </c:ext>
          </c:extLst>
        </c:ser>
        <c:ser>
          <c:idx val="4"/>
          <c:order val="4"/>
          <c:tx>
            <c:strRef>
              <c:f>dpdh!$A$26</c:f>
              <c:strCache>
                <c:ptCount val="1"/>
                <c:pt idx="0">
                  <c:v>40000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dpdh!$B$26:$G$26</c:f>
              <c:numCache>
                <c:formatCode>General</c:formatCode>
                <c:ptCount val="6"/>
                <c:pt idx="0">
                  <c:v>12156</c:v>
                </c:pt>
                <c:pt idx="1">
                  <c:v>11609</c:v>
                </c:pt>
                <c:pt idx="2">
                  <c:v>13253</c:v>
                </c:pt>
                <c:pt idx="3">
                  <c:v>16705</c:v>
                </c:pt>
                <c:pt idx="4">
                  <c:v>22377</c:v>
                </c:pt>
                <c:pt idx="5">
                  <c:v>26148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01-48A1-8A87-A3328E7A62A6}"/>
            </c:ext>
          </c:extLst>
        </c:ser>
        <c:ser>
          <c:idx val="5"/>
          <c:order val="5"/>
          <c:tx>
            <c:strRef>
              <c:f>dpdh!$A$27</c:f>
              <c:strCache>
                <c:ptCount val="1"/>
                <c:pt idx="0">
                  <c:v>50000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dpdh!$B$27:$G$27</c:f>
              <c:numCache>
                <c:formatCode>General</c:formatCode>
                <c:ptCount val="6"/>
                <c:pt idx="0">
                  <c:v>7517</c:v>
                </c:pt>
                <c:pt idx="1">
                  <c:v>7179</c:v>
                </c:pt>
                <c:pt idx="2">
                  <c:v>8195</c:v>
                </c:pt>
                <c:pt idx="3">
                  <c:v>10330</c:v>
                </c:pt>
                <c:pt idx="4">
                  <c:v>13837</c:v>
                </c:pt>
                <c:pt idx="5">
                  <c:v>16169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01-48A1-8A87-A3328E7A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976112"/>
        <c:axId val="1812971360"/>
      </c:lineChart>
      <c:catAx>
        <c:axId val="155397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971360"/>
        <c:crosses val="autoZero"/>
        <c:auto val="1"/>
        <c:lblAlgn val="ctr"/>
        <c:lblOffset val="100"/>
        <c:noMultiLvlLbl val="0"/>
      </c:catAx>
      <c:valAx>
        <c:axId val="18129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39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14</xdr:row>
      <xdr:rowOff>101600</xdr:rowOff>
    </xdr:from>
    <xdr:to>
      <xdr:col>14</xdr:col>
      <xdr:colOff>444500</xdr:colOff>
      <xdr:row>36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930C861-E980-1780-F3E9-527B4406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8</xdr:row>
      <xdr:rowOff>128587</xdr:rowOff>
    </xdr:from>
    <xdr:to>
      <xdr:col>13</xdr:col>
      <xdr:colOff>319087</xdr:colOff>
      <xdr:row>23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CF02F4-06D8-4D43-91D5-7E9318879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505556</xdr:colOff>
      <xdr:row>9</xdr:row>
      <xdr:rowOff>90335</xdr:rowOff>
    </xdr:from>
    <xdr:to>
      <xdr:col>13</xdr:col>
      <xdr:colOff>210756</xdr:colOff>
      <xdr:row>34</xdr:row>
      <xdr:rowOff>138349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8AE089B-B47D-53A9-C875-F16F97921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15</xdr:row>
      <xdr:rowOff>128587</xdr:rowOff>
    </xdr:from>
    <xdr:to>
      <xdr:col>13</xdr:col>
      <xdr:colOff>635000</xdr:colOff>
      <xdr:row>38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D00D22-E693-3F27-6A1B-8E57F2ED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47</xdr:row>
      <xdr:rowOff>128587</xdr:rowOff>
    </xdr:from>
    <xdr:to>
      <xdr:col>13</xdr:col>
      <xdr:colOff>666750</xdr:colOff>
      <xdr:row>62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FD7430-6936-E55E-E36B-7702ED1CC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0</xdr:row>
      <xdr:rowOff>176212</xdr:rowOff>
    </xdr:from>
    <xdr:to>
      <xdr:col>16</xdr:col>
      <xdr:colOff>390524</xdr:colOff>
      <xdr:row>17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B83AF5-6386-8C0F-F029-B5AE158A0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200024</xdr:colOff>
      <xdr:row>20</xdr:row>
      <xdr:rowOff>100012</xdr:rowOff>
    </xdr:from>
    <xdr:to>
      <xdr:col>16</xdr:col>
      <xdr:colOff>380999</xdr:colOff>
      <xdr:row>35</xdr:row>
      <xdr:rowOff>128587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F40C482-0333-E713-2C4B-2594AC00B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aved%20Games\DCS\Mods\aircraft\YF-23A%20Black%20Widow\Docs\yf23a_aerodynamics.ods" TargetMode="External"/><Relationship Id="rId1" Type="http://schemas.openxmlformats.org/officeDocument/2006/relationships/externalLinkPath" Target="file:///E:\Saved%20Games\DCS\Mods\aircraft\YF-23A%20Black%20Widow\Docs\yf23a_aerodynamics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erence_Data"/>
      <sheetName val="Aerodynamic_Coefficients"/>
      <sheetName val="Engine_Simulation_Data"/>
      <sheetName val="Computed_Data"/>
      <sheetName val="DCS_World_SFM"/>
      <sheetName val="Constants"/>
      <sheetName val="Flight_Test_Data"/>
      <sheetName val="SFM_Data_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4">
          <cell r="C64">
            <v>4.4575681818181812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F2CD-8738-4621-BE76-54C680A7CBE4}">
  <dimension ref="A1:AK39"/>
  <sheetViews>
    <sheetView topLeftCell="I21" zoomScale="178" zoomScaleNormal="178" workbookViewId="0">
      <selection activeCell="M46" sqref="M46"/>
    </sheetView>
  </sheetViews>
  <sheetFormatPr defaultRowHeight="14.25" x14ac:dyDescent="0.2"/>
  <cols>
    <col min="1" max="1" width="15.75" customWidth="1"/>
    <col min="2" max="2" width="18.25" customWidth="1"/>
  </cols>
  <sheetData>
    <row r="1" spans="1:30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</row>
    <row r="2" spans="1:30" x14ac:dyDescent="0.2">
      <c r="A2" t="s">
        <v>19</v>
      </c>
      <c r="B2">
        <v>28500</v>
      </c>
      <c r="C2">
        <v>31500</v>
      </c>
      <c r="D2">
        <v>35000</v>
      </c>
      <c r="E2">
        <v>38000</v>
      </c>
      <c r="F2">
        <v>39500</v>
      </c>
      <c r="G2">
        <v>41700</v>
      </c>
      <c r="H2">
        <v>44000</v>
      </c>
      <c r="I2">
        <v>43000</v>
      </c>
      <c r="J2">
        <v>41900</v>
      </c>
      <c r="K2">
        <v>39300</v>
      </c>
      <c r="S2" t="s">
        <v>4</v>
      </c>
      <c r="T2" t="s">
        <v>0</v>
      </c>
      <c r="U2">
        <v>19500</v>
      </c>
      <c r="V2">
        <v>17219</v>
      </c>
      <c r="W2">
        <v>19355</v>
      </c>
      <c r="X2">
        <v>20923</v>
      </c>
      <c r="Z2">
        <v>22971</v>
      </c>
      <c r="AB2">
        <v>23517</v>
      </c>
      <c r="AC2">
        <v>26247</v>
      </c>
      <c r="AD2">
        <v>25426</v>
      </c>
    </row>
    <row r="3" spans="1:30" x14ac:dyDescent="0.2">
      <c r="A3" t="s">
        <v>16</v>
      </c>
      <c r="B3">
        <v>22000</v>
      </c>
      <c r="C3">
        <v>25000</v>
      </c>
      <c r="D3">
        <v>28500</v>
      </c>
      <c r="E3">
        <v>31500</v>
      </c>
      <c r="F3">
        <v>33000</v>
      </c>
      <c r="G3">
        <v>35200</v>
      </c>
      <c r="H3">
        <v>37500</v>
      </c>
      <c r="I3">
        <v>36500</v>
      </c>
      <c r="J3">
        <v>35400</v>
      </c>
      <c r="K3">
        <v>32800</v>
      </c>
      <c r="T3" t="s">
        <v>2</v>
      </c>
      <c r="U3">
        <v>191.1</v>
      </c>
      <c r="V3">
        <v>168.74619999999999</v>
      </c>
      <c r="W3">
        <v>189.679</v>
      </c>
      <c r="X3">
        <v>205.0454</v>
      </c>
      <c r="Y3">
        <v>0</v>
      </c>
      <c r="Z3">
        <v>225.11579999999998</v>
      </c>
      <c r="AA3">
        <v>0</v>
      </c>
      <c r="AB3">
        <v>230.4666</v>
      </c>
      <c r="AC3">
        <v>257.22059999999999</v>
      </c>
      <c r="AD3">
        <v>249.1748</v>
      </c>
    </row>
    <row r="4" spans="1:30" x14ac:dyDescent="0.2">
      <c r="A4" t="s">
        <v>21</v>
      </c>
      <c r="B4">
        <v>42960.988433999999</v>
      </c>
      <c r="C4">
        <v>37935.654351027995</v>
      </c>
      <c r="D4">
        <v>42641.534930260001</v>
      </c>
      <c r="E4">
        <v>46096.039025876002</v>
      </c>
      <c r="F4">
        <v>47596.039025876002</v>
      </c>
      <c r="G4">
        <v>50608.044375252</v>
      </c>
      <c r="H4">
        <v>52300.95</v>
      </c>
      <c r="I4">
        <v>51810.952051404005</v>
      </c>
      <c r="J4">
        <v>57825.490432163999</v>
      </c>
      <c r="K4">
        <v>56016.722662712004</v>
      </c>
      <c r="T4" t="s">
        <v>5</v>
      </c>
      <c r="U4">
        <v>42960.988433999999</v>
      </c>
      <c r="V4">
        <v>37935.654351027995</v>
      </c>
      <c r="W4">
        <v>42641.534930260001</v>
      </c>
      <c r="X4">
        <v>46096.039025876002</v>
      </c>
      <c r="Y4" s="1">
        <v>47596.039025876002</v>
      </c>
      <c r="Z4">
        <v>50608.044375251993</v>
      </c>
      <c r="AA4" s="1">
        <v>52300.95</v>
      </c>
      <c r="AB4">
        <v>51810.952051404005</v>
      </c>
      <c r="AC4">
        <v>57825.490432163999</v>
      </c>
      <c r="AD4">
        <v>56016.722662712004</v>
      </c>
    </row>
    <row r="5" spans="1:30" x14ac:dyDescent="0.2">
      <c r="A5" t="s">
        <v>20</v>
      </c>
      <c r="B5">
        <v>35088.555998382784</v>
      </c>
      <c r="C5">
        <v>30984.094653136061</v>
      </c>
      <c r="D5">
        <v>34827.641094805062</v>
      </c>
      <c r="E5">
        <v>37649.120879700669</v>
      </c>
      <c r="F5" s="1">
        <v>38874.25176975067</v>
      </c>
      <c r="G5">
        <v>41334.318966094921</v>
      </c>
      <c r="H5" s="1">
        <v>42717.006282640366</v>
      </c>
      <c r="I5">
        <v>42316.798534049638</v>
      </c>
      <c r="J5">
        <v>47229.19637382323</v>
      </c>
      <c r="K5">
        <v>45751.878195634905</v>
      </c>
    </row>
    <row r="6" spans="1:30" x14ac:dyDescent="0.2">
      <c r="A6" t="s">
        <v>18</v>
      </c>
      <c r="B6">
        <v>19600</v>
      </c>
      <c r="C6">
        <v>21000</v>
      </c>
      <c r="D6">
        <v>23500</v>
      </c>
      <c r="E6">
        <v>25500</v>
      </c>
      <c r="F6" s="1">
        <v>26800</v>
      </c>
      <c r="G6">
        <v>28000</v>
      </c>
      <c r="H6" s="1">
        <v>29800</v>
      </c>
      <c r="I6">
        <v>30000</v>
      </c>
      <c r="J6">
        <v>32100</v>
      </c>
      <c r="K6">
        <v>30900</v>
      </c>
      <c r="S6" t="s">
        <v>7</v>
      </c>
      <c r="T6" t="s">
        <v>0</v>
      </c>
      <c r="U6">
        <v>15926.701570650001</v>
      </c>
      <c r="V6">
        <v>14063.6858638473</v>
      </c>
      <c r="W6">
        <v>15808.2722512785</v>
      </c>
      <c r="X6">
        <v>17088.942408344101</v>
      </c>
      <c r="Y6">
        <v>0</v>
      </c>
      <c r="Z6">
        <v>18761.654450225702</v>
      </c>
      <c r="AB6">
        <v>19207.602094203899</v>
      </c>
      <c r="AC6">
        <v>21437.340314094901</v>
      </c>
      <c r="AD6">
        <v>20766.7853402742</v>
      </c>
    </row>
    <row r="7" spans="1:30" x14ac:dyDescent="0.2">
      <c r="A7" t="s">
        <v>9</v>
      </c>
      <c r="B7">
        <v>47659.495280000003</v>
      </c>
      <c r="C7">
        <v>44961.788</v>
      </c>
      <c r="D7">
        <v>46085.832699999999</v>
      </c>
      <c r="E7">
        <v>46535.450580000004</v>
      </c>
      <c r="F7">
        <v>47209.877400000005</v>
      </c>
      <c r="G7">
        <v>49457.966800000002</v>
      </c>
      <c r="H7">
        <v>52830.100900000005</v>
      </c>
      <c r="I7">
        <v>17984.715200000002</v>
      </c>
      <c r="J7">
        <v>19783.186720000002</v>
      </c>
      <c r="K7">
        <v>19783.186720000002</v>
      </c>
      <c r="L7">
        <v>19108.759900000001</v>
      </c>
      <c r="M7">
        <v>17984.715200000002</v>
      </c>
      <c r="N7">
        <v>19783.186720000002</v>
      </c>
      <c r="O7">
        <v>19558.377780000003</v>
      </c>
      <c r="P7">
        <v>17984.715200000002</v>
      </c>
      <c r="Q7">
        <v>17984.715200000002</v>
      </c>
      <c r="R7">
        <v>17984.715200000002</v>
      </c>
      <c r="T7" t="s">
        <v>2</v>
      </c>
      <c r="U7">
        <v>156.08167539236999</v>
      </c>
      <c r="V7">
        <v>137.82412146570354</v>
      </c>
      <c r="W7">
        <v>154.92106806252929</v>
      </c>
      <c r="X7">
        <v>167.47163560177219</v>
      </c>
      <c r="Y7">
        <v>0</v>
      </c>
      <c r="Z7">
        <v>183.86421361221187</v>
      </c>
      <c r="AA7">
        <v>0</v>
      </c>
      <c r="AB7">
        <v>188.23450052319822</v>
      </c>
      <c r="AC7">
        <v>210.08593507813003</v>
      </c>
      <c r="AD7">
        <v>203.51449633468715</v>
      </c>
    </row>
    <row r="8" spans="1:30" x14ac:dyDescent="0.2">
      <c r="A8" t="s">
        <v>10</v>
      </c>
      <c r="B8">
        <v>47659.495280000003</v>
      </c>
      <c r="C8">
        <v>44961.788</v>
      </c>
      <c r="D8">
        <v>46085.832699999999</v>
      </c>
      <c r="E8">
        <v>46535.450580000004</v>
      </c>
      <c r="F8">
        <v>47209.877400000005</v>
      </c>
      <c r="G8">
        <v>49457.966800000002</v>
      </c>
      <c r="H8">
        <v>52830.100900000005</v>
      </c>
      <c r="I8">
        <v>56202.235000000001</v>
      </c>
      <c r="J8">
        <v>58000.70652</v>
      </c>
      <c r="K8">
        <v>60248.795920000004</v>
      </c>
      <c r="L8">
        <v>64070.547900000005</v>
      </c>
      <c r="M8">
        <v>67442.682000000001</v>
      </c>
      <c r="N8">
        <v>71489.242920000004</v>
      </c>
      <c r="O8">
        <v>75760.61278000001</v>
      </c>
      <c r="P8">
        <v>83179.30780000001</v>
      </c>
      <c r="Q8">
        <v>87675.486600000004</v>
      </c>
      <c r="R8">
        <v>69690.771399999998</v>
      </c>
      <c r="T8" t="s">
        <v>5</v>
      </c>
      <c r="U8">
        <v>35088.555998382784</v>
      </c>
      <c r="V8">
        <v>30984.094653136061</v>
      </c>
      <c r="W8">
        <v>34827.641094805062</v>
      </c>
      <c r="X8">
        <v>37649.120879700669</v>
      </c>
      <c r="Y8">
        <v>0</v>
      </c>
      <c r="Z8">
        <v>41334.318966094921</v>
      </c>
      <c r="AA8">
        <v>0</v>
      </c>
      <c r="AB8">
        <v>42316.798534049638</v>
      </c>
      <c r="AC8">
        <v>47229.19637382323</v>
      </c>
      <c r="AD8">
        <v>45751.878195634905</v>
      </c>
    </row>
    <row r="9" spans="1:30" x14ac:dyDescent="0.2">
      <c r="A9" t="s">
        <v>17</v>
      </c>
      <c r="B9">
        <v>15462.58370214</v>
      </c>
      <c r="C9">
        <v>15236.650717440001</v>
      </c>
      <c r="D9">
        <v>15603.9885254</v>
      </c>
      <c r="E9">
        <v>16759.281668060001</v>
      </c>
      <c r="F9">
        <v>17747.991386180001</v>
      </c>
      <c r="G9">
        <v>18945.998227440003</v>
      </c>
      <c r="H9">
        <v>19143.15566782</v>
      </c>
      <c r="I9">
        <v>19672.355912580002</v>
      </c>
      <c r="J9">
        <v>19733.054326380003</v>
      </c>
      <c r="K9">
        <v>20774.81895434</v>
      </c>
      <c r="L9">
        <v>21919.546076820003</v>
      </c>
      <c r="M9">
        <v>24539.019845700001</v>
      </c>
      <c r="N9">
        <v>24607.136954520003</v>
      </c>
      <c r="O9">
        <v>24553.407617860001</v>
      </c>
      <c r="P9">
        <v>24553.407617860001</v>
      </c>
      <c r="Q9">
        <v>6249.6885320000001</v>
      </c>
      <c r="R9">
        <v>6249.6885320000001</v>
      </c>
      <c r="U9" s="1">
        <v>52300.95</v>
      </c>
    </row>
    <row r="10" spans="1:30" x14ac:dyDescent="0.2">
      <c r="A10" t="s">
        <v>22</v>
      </c>
      <c r="B10">
        <v>35130</v>
      </c>
      <c r="C10">
        <v>32939</v>
      </c>
      <c r="D10">
        <v>32069</v>
      </c>
      <c r="E10">
        <v>32389</v>
      </c>
      <c r="F10">
        <v>32974</v>
      </c>
      <c r="G10">
        <v>33838</v>
      </c>
      <c r="H10">
        <v>34984</v>
      </c>
      <c r="I10">
        <v>36415</v>
      </c>
      <c r="J10">
        <v>37954</v>
      </c>
      <c r="K10">
        <v>39670</v>
      </c>
      <c r="L10">
        <v>41600</v>
      </c>
      <c r="M10">
        <v>43753</v>
      </c>
      <c r="N10">
        <v>48729</v>
      </c>
      <c r="O10">
        <v>54559</v>
      </c>
      <c r="P10">
        <v>68170</v>
      </c>
      <c r="Q10">
        <v>69967</v>
      </c>
      <c r="R10">
        <v>69967</v>
      </c>
      <c r="U10" cm="1">
        <f t="array" aca="1" ref="U10" ca="1">INDIRECT(ADDRESS(ROW()-1, COLUMN()))*0.8167539267</f>
        <v>42717.006282640366</v>
      </c>
    </row>
    <row r="15" spans="1:30" x14ac:dyDescent="0.2">
      <c r="S15" t="s">
        <v>8</v>
      </c>
      <c r="T15" t="s">
        <v>1</v>
      </c>
      <c r="U15">
        <v>15926.701570650001</v>
      </c>
      <c r="V15">
        <v>14063.6858638473</v>
      </c>
      <c r="W15">
        <v>15808.2722512785</v>
      </c>
      <c r="X15">
        <v>17088.942408344101</v>
      </c>
      <c r="Y15">
        <v>0</v>
      </c>
      <c r="Z15">
        <v>18761.654450225702</v>
      </c>
      <c r="AB15">
        <v>19207.602094203899</v>
      </c>
      <c r="AC15">
        <v>21437.340314094901</v>
      </c>
      <c r="AD15">
        <v>20766.7853402742</v>
      </c>
    </row>
    <row r="16" spans="1:30" x14ac:dyDescent="0.2">
      <c r="T16" t="s">
        <v>3</v>
      </c>
      <c r="U16" cm="1">
        <f t="array" aca="1" ref="U16" ca="1">INDIRECT(ADDRESS(ROW()-1, COLUMN()))*0.0098</f>
        <v>156.08167539236999</v>
      </c>
      <c r="V16" cm="1">
        <f t="array" aca="1" ref="V16" ca="1">INDIRECT(ADDRESS(ROW()-1, COLUMN()))*0.0098</f>
        <v>137.82412146570354</v>
      </c>
      <c r="W16" cm="1">
        <f t="array" aca="1" ref="W16" ca="1">INDIRECT(ADDRESS(ROW()-1, COLUMN()))*0.0098</f>
        <v>154.92106806252929</v>
      </c>
      <c r="X16" cm="1">
        <f t="array" aca="1" ref="X16" ca="1">INDIRECT(ADDRESS(ROW()-1, COLUMN()))*0.0098</f>
        <v>167.47163560177219</v>
      </c>
      <c r="Y16" cm="1">
        <f t="array" aca="1" ref="Y16" ca="1">INDIRECT(ADDRESS(ROW()-1, COLUMN()))*0.0098</f>
        <v>0</v>
      </c>
      <c r="Z16" cm="1">
        <f t="array" aca="1" ref="Z16" ca="1">INDIRECT(ADDRESS(ROW()-1, COLUMN()))*0.0098</f>
        <v>183.86421361221187</v>
      </c>
      <c r="AA16" cm="1">
        <f t="array" aca="1" ref="AA16" ca="1">INDIRECT(ADDRESS(ROW()-1, COLUMN()))*0.0098</f>
        <v>0</v>
      </c>
      <c r="AB16" cm="1">
        <f t="array" aca="1" ref="AB16" ca="1">INDIRECT(ADDRESS(ROW()-1, COLUMN()))*0.0098</f>
        <v>188.23450052319822</v>
      </c>
      <c r="AC16" cm="1">
        <f t="array" aca="1" ref="AC16" ca="1">INDIRECT(ADDRESS(ROW()-1, COLUMN()))*0.0098</f>
        <v>210.08593507813003</v>
      </c>
      <c r="AD16" cm="1">
        <f t="array" aca="1" ref="AD16" ca="1">INDIRECT(ADDRESS(ROW()-1, COLUMN()))*0.0098</f>
        <v>203.51449633468715</v>
      </c>
    </row>
    <row r="17" spans="16:37" x14ac:dyDescent="0.2">
      <c r="P17" t="s">
        <v>6</v>
      </c>
      <c r="Q17">
        <v>32429</v>
      </c>
      <c r="T17" t="s">
        <v>6</v>
      </c>
      <c r="U17" cm="1">
        <f t="array" aca="1" ref="U17" ca="1">INDIRECT(ADDRESS(ROW()-1, COLUMN()))*224.80894</f>
        <v>35088.555998382784</v>
      </c>
      <c r="V17" cm="1">
        <f t="array" aca="1" ref="V17" ca="1">INDIRECT(ADDRESS(ROW()-1, COLUMN()))*224.80894</f>
        <v>30984.094653136061</v>
      </c>
      <c r="W17" cm="1">
        <f t="array" aca="1" ref="W17" ca="1">INDIRECT(ADDRESS(ROW()-1, COLUMN()))*224.80894</f>
        <v>34827.641094805062</v>
      </c>
      <c r="X17" cm="1">
        <f t="array" aca="1" ref="X17" ca="1">INDIRECT(ADDRESS(ROW()-1, COLUMN()))*224.80894</f>
        <v>37649.120879700669</v>
      </c>
      <c r="Y17" cm="1">
        <f t="array" aca="1" ref="Y17" ca="1">INDIRECT(ADDRESS(ROW()-1, COLUMN()))*224.80894</f>
        <v>0</v>
      </c>
      <c r="Z17" cm="1">
        <f t="array" aca="1" ref="Z17" ca="1">INDIRECT(ADDRESS(ROW()-1, COLUMN()))*224.80894</f>
        <v>41334.318966094921</v>
      </c>
      <c r="AA17" cm="1">
        <f t="array" aca="1" ref="AA17" ca="1">INDIRECT(ADDRESS(ROW()-1, COLUMN()))*224.80894</f>
        <v>0</v>
      </c>
      <c r="AB17" cm="1">
        <f t="array" aca="1" ref="AB17" ca="1">INDIRECT(ADDRESS(ROW()-1, COLUMN()))*224.80894</f>
        <v>42316.798534049638</v>
      </c>
      <c r="AC17" cm="1">
        <f t="array" aca="1" ref="AC17" ca="1">INDIRECT(ADDRESS(ROW()-1, COLUMN()))*224.80894</f>
        <v>47229.19637382323</v>
      </c>
      <c r="AD17" cm="1">
        <f t="array" aca="1" ref="AD17" ca="1">INDIRECT(ADDRESS(ROW()-1, COLUMN()))*224.80894</f>
        <v>45751.878195634905</v>
      </c>
    </row>
    <row r="18" spans="16:37" x14ac:dyDescent="0.2">
      <c r="P18" t="s">
        <v>3</v>
      </c>
      <c r="Q18" cm="1">
        <f t="array" aca="1" ref="Q18" ca="1">INDIRECT(ADDRESS(ROW()-1, COLUMN()))*0.0044482216</f>
        <v>144.2513782664</v>
      </c>
    </row>
    <row r="20" spans="16:37" ht="15" x14ac:dyDescent="0.2">
      <c r="P20" t="s">
        <v>13</v>
      </c>
      <c r="Q20" s="2">
        <v>150000</v>
      </c>
    </row>
    <row r="21" spans="16:37" x14ac:dyDescent="0.2">
      <c r="P21" t="s">
        <v>6</v>
      </c>
      <c r="Q21" cm="1">
        <f t="array" aca="1" ref="Q21" ca="1">INDIRECT(ADDRESS(ROW()-1, COLUMN()))*0.22480894</f>
        <v>33721.341</v>
      </c>
    </row>
    <row r="22" spans="16:37" x14ac:dyDescent="0.2">
      <c r="S22" t="s">
        <v>15</v>
      </c>
    </row>
    <row r="23" spans="16:37" ht="15" x14ac:dyDescent="0.2">
      <c r="T23" t="s">
        <v>13</v>
      </c>
      <c r="U23">
        <v>68781</v>
      </c>
      <c r="V23">
        <v>67776</v>
      </c>
      <c r="W23">
        <v>69410</v>
      </c>
      <c r="X23">
        <v>74549</v>
      </c>
      <c r="Y23">
        <v>78947</v>
      </c>
      <c r="Z23">
        <v>84276</v>
      </c>
      <c r="AA23">
        <v>85153</v>
      </c>
      <c r="AB23">
        <v>87507</v>
      </c>
      <c r="AC23">
        <v>87777</v>
      </c>
      <c r="AD23">
        <v>92411</v>
      </c>
      <c r="AE23">
        <v>97503</v>
      </c>
      <c r="AF23">
        <v>109155</v>
      </c>
      <c r="AG23">
        <v>109458</v>
      </c>
      <c r="AH23" s="2">
        <v>109219</v>
      </c>
      <c r="AI23" s="2">
        <v>109219</v>
      </c>
      <c r="AJ23" s="2">
        <v>27800</v>
      </c>
      <c r="AK23" s="2">
        <v>27800</v>
      </c>
    </row>
    <row r="24" spans="16:37" x14ac:dyDescent="0.2">
      <c r="T24" t="s">
        <v>6</v>
      </c>
      <c r="U24" cm="1">
        <f t="array" aca="1" ref="U24" ca="1">INDIRECT(ADDRESS(ROW()-1, COLUMN()))*0.22480894</f>
        <v>15462.58370214</v>
      </c>
      <c r="V24" cm="1">
        <f t="array" aca="1" ref="V24" ca="1">INDIRECT(ADDRESS(ROW()-1, COLUMN()))*0.22480894</f>
        <v>15236.650717440001</v>
      </c>
      <c r="W24" cm="1">
        <f t="array" aca="1" ref="W24" ca="1">INDIRECT(ADDRESS(ROW()-1, COLUMN()))*0.22480894</f>
        <v>15603.9885254</v>
      </c>
      <c r="X24" cm="1">
        <f t="array" aca="1" ref="X24" ca="1">INDIRECT(ADDRESS(ROW()-1, COLUMN()))*0.22480894</f>
        <v>16759.281668060001</v>
      </c>
      <c r="Y24" cm="1">
        <f t="array" aca="1" ref="Y24" ca="1">INDIRECT(ADDRESS(ROW()-1, COLUMN()))*0.22480894</f>
        <v>17747.991386180001</v>
      </c>
      <c r="Z24" cm="1">
        <f t="array" aca="1" ref="Z24" ca="1">INDIRECT(ADDRESS(ROW()-1, COLUMN()))*0.22480894</f>
        <v>18945.998227440003</v>
      </c>
      <c r="AA24" cm="1">
        <f t="array" aca="1" ref="AA24" ca="1">INDIRECT(ADDRESS(ROW()-1, COLUMN()))*0.22480894</f>
        <v>19143.15566782</v>
      </c>
      <c r="AB24" cm="1">
        <f t="array" aca="1" ref="AB24" ca="1">INDIRECT(ADDRESS(ROW()-1, COLUMN()))*0.22480894</f>
        <v>19672.355912580002</v>
      </c>
      <c r="AC24" cm="1">
        <f t="array" aca="1" ref="AC24" ca="1">INDIRECT(ADDRESS(ROW()-1, COLUMN()))*0.22480894</f>
        <v>19733.054326380003</v>
      </c>
      <c r="AD24" cm="1">
        <f t="array" aca="1" ref="AD24" ca="1">INDIRECT(ADDRESS(ROW()-1, COLUMN()))*0.22480894</f>
        <v>20774.81895434</v>
      </c>
      <c r="AE24" cm="1">
        <f t="array" aca="1" ref="AE24" ca="1">INDIRECT(ADDRESS(ROW()-1, COLUMN()))*0.22480894</f>
        <v>21919.546076820003</v>
      </c>
      <c r="AF24" cm="1">
        <f t="array" aca="1" ref="AF24" ca="1">INDIRECT(ADDRESS(ROW()-1, COLUMN()))*0.22480894</f>
        <v>24539.019845700001</v>
      </c>
      <c r="AG24" cm="1">
        <f t="array" aca="1" ref="AG24" ca="1">INDIRECT(ADDRESS(ROW()-1, COLUMN()))*0.22480894</f>
        <v>24607.136954520003</v>
      </c>
      <c r="AH24" cm="1">
        <f t="array" aca="1" ref="AH24" ca="1">INDIRECT(ADDRESS(ROW()-1, COLUMN()))*0.22480894</f>
        <v>24553.407617860001</v>
      </c>
      <c r="AI24" cm="1">
        <f t="array" aca="1" ref="AI24" ca="1">INDIRECT(ADDRESS(ROW()-1, COLUMN()))*0.22480894</f>
        <v>24553.407617860001</v>
      </c>
      <c r="AJ24" cm="1">
        <f t="array" aca="1" ref="AJ24" ca="1">INDIRECT(ADDRESS(ROW()-1, COLUMN()))*0.22480894</f>
        <v>6249.6885320000001</v>
      </c>
      <c r="AK24" cm="1">
        <f t="array" aca="1" ref="AK24" ca="1">INDIRECT(ADDRESS(ROW()-1, COLUMN()))*0.22480894</f>
        <v>6249.6885320000001</v>
      </c>
    </row>
    <row r="26" spans="16:37" x14ac:dyDescent="0.2">
      <c r="S26" t="s">
        <v>11</v>
      </c>
    </row>
    <row r="27" spans="16:37" x14ac:dyDescent="0.2">
      <c r="T27" t="s">
        <v>12</v>
      </c>
      <c r="U27">
        <v>212000</v>
      </c>
      <c r="V27">
        <v>200000</v>
      </c>
      <c r="W27">
        <v>205000</v>
      </c>
      <c r="X27">
        <v>207000</v>
      </c>
      <c r="Y27">
        <v>210000</v>
      </c>
      <c r="Z27">
        <v>220000</v>
      </c>
      <c r="AA27">
        <v>235000</v>
      </c>
      <c r="AB27">
        <v>80000</v>
      </c>
      <c r="AC27">
        <v>88000</v>
      </c>
      <c r="AD27">
        <v>88000</v>
      </c>
      <c r="AE27">
        <v>85000</v>
      </c>
      <c r="AF27">
        <v>80000</v>
      </c>
      <c r="AG27">
        <v>88000</v>
      </c>
      <c r="AH27">
        <v>87000</v>
      </c>
      <c r="AI27">
        <v>80000</v>
      </c>
      <c r="AJ27">
        <v>80000</v>
      </c>
      <c r="AK27">
        <v>80000</v>
      </c>
    </row>
    <row r="28" spans="16:37" x14ac:dyDescent="0.2">
      <c r="T28" t="s">
        <v>5</v>
      </c>
      <c r="U28">
        <v>47659.495280000003</v>
      </c>
      <c r="V28">
        <v>44961.788</v>
      </c>
      <c r="W28">
        <v>46085.832699999999</v>
      </c>
      <c r="X28">
        <v>46535.450580000004</v>
      </c>
      <c r="Y28">
        <v>47209.877400000005</v>
      </c>
      <c r="Z28">
        <v>49457.966800000002</v>
      </c>
      <c r="AA28">
        <v>52830.100900000005</v>
      </c>
      <c r="AB28">
        <v>17984.715200000002</v>
      </c>
      <c r="AC28">
        <v>19783.186720000002</v>
      </c>
      <c r="AD28">
        <v>19783.186720000002</v>
      </c>
      <c r="AE28">
        <v>19108.759900000001</v>
      </c>
      <c r="AF28">
        <v>17984.715200000002</v>
      </c>
      <c r="AG28">
        <v>19783.186720000002</v>
      </c>
      <c r="AH28">
        <v>19558.377780000003</v>
      </c>
      <c r="AI28">
        <v>17984.715200000002</v>
      </c>
      <c r="AJ28">
        <v>17984.715200000002</v>
      </c>
      <c r="AK28">
        <v>17984.715200000002</v>
      </c>
    </row>
    <row r="30" spans="16:37" x14ac:dyDescent="0.2">
      <c r="S30" t="s">
        <v>14</v>
      </c>
    </row>
    <row r="31" spans="16:37" x14ac:dyDescent="0.2">
      <c r="T31" t="s">
        <v>12</v>
      </c>
      <c r="U31">
        <v>212000</v>
      </c>
      <c r="V31">
        <v>200000</v>
      </c>
      <c r="W31">
        <v>205000</v>
      </c>
      <c r="X31">
        <v>207000</v>
      </c>
      <c r="Y31">
        <v>210000</v>
      </c>
      <c r="Z31">
        <v>220000</v>
      </c>
      <c r="AA31">
        <v>235000</v>
      </c>
      <c r="AB31">
        <v>250000</v>
      </c>
      <c r="AC31">
        <v>258000</v>
      </c>
      <c r="AD31">
        <v>268000</v>
      </c>
      <c r="AE31">
        <v>285000</v>
      </c>
      <c r="AF31">
        <v>300000</v>
      </c>
      <c r="AG31">
        <v>318000</v>
      </c>
      <c r="AH31">
        <v>337000</v>
      </c>
      <c r="AI31">
        <v>370000</v>
      </c>
      <c r="AJ31">
        <v>390000</v>
      </c>
      <c r="AK31">
        <v>310000</v>
      </c>
    </row>
    <row r="32" spans="16:37" x14ac:dyDescent="0.2">
      <c r="T32" t="s">
        <v>5</v>
      </c>
      <c r="U32">
        <v>47659.495280000003</v>
      </c>
      <c r="V32">
        <v>44961.788</v>
      </c>
      <c r="W32">
        <v>46085.832699999999</v>
      </c>
      <c r="X32">
        <v>46535.450580000004</v>
      </c>
      <c r="Y32">
        <v>47209.877400000005</v>
      </c>
      <c r="Z32">
        <v>49457.966800000002</v>
      </c>
      <c r="AA32">
        <v>52830.100900000005</v>
      </c>
      <c r="AB32">
        <v>56202.235000000001</v>
      </c>
      <c r="AC32">
        <v>58000.70652</v>
      </c>
      <c r="AD32">
        <v>60248.795920000004</v>
      </c>
      <c r="AE32">
        <v>64070.547900000005</v>
      </c>
      <c r="AF32">
        <v>67442.682000000001</v>
      </c>
      <c r="AG32">
        <v>71489.242920000004</v>
      </c>
      <c r="AH32">
        <v>75760.61278000001</v>
      </c>
      <c r="AI32">
        <v>83179.30780000001</v>
      </c>
      <c r="AJ32">
        <v>87675.486600000004</v>
      </c>
      <c r="AK32">
        <v>69690.771399999998</v>
      </c>
    </row>
    <row r="39" spans="16:29" x14ac:dyDescent="0.2">
      <c r="P39">
        <v>68781</v>
      </c>
      <c r="Q39">
        <v>67776</v>
      </c>
      <c r="R39">
        <v>69410</v>
      </c>
      <c r="S39">
        <v>74549</v>
      </c>
      <c r="T39">
        <v>78947</v>
      </c>
      <c r="U39">
        <v>84276</v>
      </c>
      <c r="V39">
        <v>85153</v>
      </c>
      <c r="W39">
        <v>87507</v>
      </c>
      <c r="X39">
        <v>87777</v>
      </c>
      <c r="Y39">
        <v>92411</v>
      </c>
      <c r="Z39">
        <v>97503</v>
      </c>
      <c r="AA39">
        <v>109155</v>
      </c>
      <c r="AB39">
        <v>109458</v>
      </c>
      <c r="AC39">
        <v>105541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E6DC-FAFF-42C6-92C8-109DCBA591C7}">
  <dimension ref="A1:T2"/>
  <sheetViews>
    <sheetView workbookViewId="0">
      <selection sqref="A1:R2"/>
    </sheetView>
  </sheetViews>
  <sheetFormatPr defaultRowHeight="14.25" x14ac:dyDescent="0.2"/>
  <cols>
    <col min="1" max="1" width="14" customWidth="1"/>
  </cols>
  <sheetData>
    <row r="1" spans="1:20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  <c r="T1">
        <v>2.25</v>
      </c>
    </row>
    <row r="2" spans="1:20" x14ac:dyDescent="0.2">
      <c r="A2" t="s">
        <v>22</v>
      </c>
      <c r="B2">
        <v>26137</v>
      </c>
      <c r="C2">
        <v>23714</v>
      </c>
      <c r="D2">
        <v>22160</v>
      </c>
      <c r="E2">
        <v>21315</v>
      </c>
      <c r="F2">
        <v>21118</v>
      </c>
      <c r="G2">
        <v>21053</v>
      </c>
      <c r="H2">
        <v>21109</v>
      </c>
      <c r="I2">
        <v>21272</v>
      </c>
      <c r="J2">
        <v>21417</v>
      </c>
      <c r="K2">
        <v>21579</v>
      </c>
      <c r="L2">
        <v>21767</v>
      </c>
      <c r="M2">
        <v>21972</v>
      </c>
      <c r="N2">
        <v>22373</v>
      </c>
      <c r="O2">
        <v>22615</v>
      </c>
      <c r="P2">
        <v>21624</v>
      </c>
      <c r="Q2">
        <v>21258</v>
      </c>
      <c r="R2">
        <v>21258</v>
      </c>
      <c r="T2">
        <v>21258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16A8-E01C-4C17-8CFB-1FF93FA6DF1E}">
  <dimension ref="A1:AJ9"/>
  <sheetViews>
    <sheetView topLeftCell="H1" zoomScale="130" zoomScaleNormal="130" workbookViewId="0">
      <selection activeCell="S14" sqref="S14"/>
    </sheetView>
  </sheetViews>
  <sheetFormatPr defaultRowHeight="14.25" x14ac:dyDescent="0.2"/>
  <cols>
    <col min="1" max="1" width="17.25" customWidth="1"/>
  </cols>
  <sheetData>
    <row r="1" spans="1:36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</row>
    <row r="2" spans="1:36" x14ac:dyDescent="0.2">
      <c r="A2" t="s">
        <v>24</v>
      </c>
      <c r="B2">
        <v>116263.1679592</v>
      </c>
      <c r="C2">
        <v>105485.1270224</v>
      </c>
      <c r="D2">
        <v>98572.590656</v>
      </c>
      <c r="E2">
        <v>94813.843403999999</v>
      </c>
      <c r="F2">
        <v>93937.543748800003</v>
      </c>
      <c r="G2">
        <v>93648.409344800006</v>
      </c>
      <c r="H2">
        <v>93897.509754400002</v>
      </c>
      <c r="I2">
        <v>94622.569875200003</v>
      </c>
      <c r="J2">
        <v>95267.562007200002</v>
      </c>
      <c r="K2">
        <v>95988.173906399999</v>
      </c>
      <c r="L2">
        <v>96824.439567199996</v>
      </c>
      <c r="M2">
        <v>97736.324995200004</v>
      </c>
      <c r="N2">
        <v>99520.061856800006</v>
      </c>
      <c r="O2">
        <v>100596.53148400001</v>
      </c>
      <c r="P2">
        <v>96188.343878400003</v>
      </c>
      <c r="Q2">
        <v>94560.2947728</v>
      </c>
      <c r="R2">
        <v>94560.2947728</v>
      </c>
    </row>
    <row r="3" spans="1:36" x14ac:dyDescent="0.2">
      <c r="A3" t="s">
        <v>23</v>
      </c>
      <c r="B3">
        <v>156266.02480800002</v>
      </c>
      <c r="C3">
        <v>146519.97128240002</v>
      </c>
      <c r="D3">
        <v>142650.01849039999</v>
      </c>
      <c r="E3">
        <v>144073.4494024</v>
      </c>
      <c r="F3">
        <v>146675.65903840002</v>
      </c>
      <c r="G3">
        <v>150518.92250079999</v>
      </c>
      <c r="H3">
        <v>155616.5844544</v>
      </c>
      <c r="I3">
        <v>161981.98956400002</v>
      </c>
      <c r="J3">
        <v>168827.80260640002</v>
      </c>
      <c r="K3">
        <v>176460.95087200002</v>
      </c>
      <c r="L3">
        <v>185046.01856</v>
      </c>
      <c r="M3">
        <v>194623.03966480002</v>
      </c>
      <c r="N3">
        <v>216757.3903464</v>
      </c>
      <c r="O3">
        <v>242690.52227440002</v>
      </c>
      <c r="P3">
        <v>303235.26647199999</v>
      </c>
      <c r="Q3">
        <v>311228.72068720002</v>
      </c>
      <c r="R3">
        <v>311228.72068720002</v>
      </c>
    </row>
    <row r="4" spans="1:36" x14ac:dyDescent="0.2">
      <c r="A4" t="s">
        <v>25</v>
      </c>
      <c r="B4">
        <v>116263.1679592</v>
      </c>
      <c r="C4">
        <v>105485.1270224</v>
      </c>
      <c r="D4">
        <v>98572.590656</v>
      </c>
      <c r="E4">
        <v>94813.843403999999</v>
      </c>
      <c r="F4">
        <v>93937.543748800003</v>
      </c>
      <c r="G4">
        <v>93648.409344800006</v>
      </c>
      <c r="H4">
        <v>93897.509754400002</v>
      </c>
      <c r="I4">
        <v>94622.569875200003</v>
      </c>
      <c r="J4">
        <v>95267.562007200002</v>
      </c>
      <c r="K4">
        <v>95988.173906399999</v>
      </c>
      <c r="L4">
        <v>96824.439567199996</v>
      </c>
      <c r="M4">
        <v>97736.324995200004</v>
      </c>
      <c r="N4">
        <v>99520.061856800006</v>
      </c>
      <c r="O4">
        <v>100596.53148400001</v>
      </c>
      <c r="P4">
        <v>96188.343878400003</v>
      </c>
      <c r="Q4">
        <v>94560.2947728</v>
      </c>
      <c r="R4">
        <v>94560.2947728</v>
      </c>
    </row>
    <row r="5" spans="1:36" x14ac:dyDescent="0.2">
      <c r="A5" t="s">
        <v>26</v>
      </c>
      <c r="B5">
        <v>156266.02480800002</v>
      </c>
      <c r="C5">
        <v>146519.97128240002</v>
      </c>
      <c r="D5">
        <v>142650.01849039999</v>
      </c>
      <c r="E5">
        <v>144073.4494024</v>
      </c>
      <c r="F5">
        <v>146675.65903840002</v>
      </c>
      <c r="G5">
        <v>150518.92250079999</v>
      </c>
      <c r="H5">
        <v>155616.5844544</v>
      </c>
      <c r="I5">
        <v>159000.98956399999</v>
      </c>
      <c r="J5">
        <v>164827.80260639999</v>
      </c>
      <c r="K5">
        <v>171460.95087199999</v>
      </c>
      <c r="L5">
        <v>179046.01856</v>
      </c>
      <c r="M5">
        <v>187623.03966479999</v>
      </c>
      <c r="N5">
        <v>195100.3903464</v>
      </c>
      <c r="O5">
        <v>193266</v>
      </c>
      <c r="P5">
        <v>193266</v>
      </c>
      <c r="Q5">
        <v>190000</v>
      </c>
      <c r="R5">
        <v>190000</v>
      </c>
    </row>
    <row r="6" spans="1:36" x14ac:dyDescent="0.2">
      <c r="A6" t="s">
        <v>27</v>
      </c>
      <c r="B6">
        <v>156081.67270481586</v>
      </c>
      <c r="C6">
        <v>137824.11909252434</v>
      </c>
      <c r="D6">
        <v>154921.06539495953</v>
      </c>
      <c r="E6">
        <v>167471.63271809553</v>
      </c>
      <c r="F6">
        <v>172921.28640604316</v>
      </c>
      <c r="G6">
        <v>183864.21044627309</v>
      </c>
      <c r="H6">
        <v>190014.71003377659</v>
      </c>
      <c r="I6">
        <v>188234.497282008</v>
      </c>
      <c r="J6">
        <v>210085.93146068216</v>
      </c>
      <c r="K6">
        <v>203514.49283039221</v>
      </c>
    </row>
    <row r="7" spans="1:36" x14ac:dyDescent="0.2">
      <c r="A7" t="s">
        <v>29</v>
      </c>
      <c r="B7">
        <v>68781</v>
      </c>
      <c r="C7">
        <v>67776</v>
      </c>
      <c r="D7">
        <v>69410</v>
      </c>
      <c r="E7">
        <v>74549</v>
      </c>
      <c r="F7">
        <v>78947</v>
      </c>
      <c r="G7">
        <v>84276</v>
      </c>
      <c r="H7">
        <v>85153</v>
      </c>
      <c r="I7">
        <v>87507</v>
      </c>
      <c r="J7">
        <v>87777</v>
      </c>
      <c r="K7">
        <v>92411</v>
      </c>
      <c r="L7">
        <v>97503</v>
      </c>
      <c r="M7">
        <v>109155</v>
      </c>
      <c r="N7">
        <v>109458</v>
      </c>
      <c r="O7">
        <v>105541</v>
      </c>
    </row>
    <row r="8" spans="1:36" x14ac:dyDescent="0.2">
      <c r="A8" t="s">
        <v>28</v>
      </c>
      <c r="B8">
        <v>69818.890431818203</v>
      </c>
      <c r="C8">
        <v>66801.11677272727</v>
      </c>
      <c r="D8">
        <v>67460.836863636359</v>
      </c>
      <c r="E8">
        <v>71624.205545454533</v>
      </c>
      <c r="F8">
        <v>75047.617909090899</v>
      </c>
      <c r="G8">
        <v>79398.204454545441</v>
      </c>
      <c r="H8">
        <v>84729.455999999991</v>
      </c>
      <c r="I8">
        <v>91085.948227272718</v>
      </c>
      <c r="J8">
        <v>98106.618113636345</v>
      </c>
      <c r="K8">
        <v>105947.48054545453</v>
      </c>
      <c r="L8">
        <v>114702.14445454544</v>
      </c>
      <c r="M8">
        <v>135033.11293181815</v>
      </c>
      <c r="N8">
        <v>171964.06531818179</v>
      </c>
      <c r="O8">
        <v>199378.1096363636</v>
      </c>
      <c r="S8" t="s">
        <v>6</v>
      </c>
      <c r="T8">
        <v>35088.555998382784</v>
      </c>
      <c r="U8">
        <v>30984.094653136061</v>
      </c>
      <c r="V8">
        <v>34827.641094805062</v>
      </c>
      <c r="W8">
        <v>37649.120879700669</v>
      </c>
      <c r="X8">
        <v>38874.25176975067</v>
      </c>
      <c r="Y8">
        <v>41334.318966094921</v>
      </c>
      <c r="Z8">
        <v>42717.006282640366</v>
      </c>
      <c r="AA8">
        <v>42316.798534049638</v>
      </c>
      <c r="AB8">
        <v>47229.19637382323</v>
      </c>
      <c r="AC8">
        <v>45751.878195634905</v>
      </c>
      <c r="AD8">
        <v>41600</v>
      </c>
      <c r="AE8">
        <v>43753</v>
      </c>
      <c r="AF8">
        <v>48729</v>
      </c>
      <c r="AG8">
        <v>54559</v>
      </c>
      <c r="AH8">
        <v>68170</v>
      </c>
      <c r="AI8">
        <v>69967</v>
      </c>
      <c r="AJ8">
        <v>69967</v>
      </c>
    </row>
    <row r="9" spans="1:36" x14ac:dyDescent="0.2">
      <c r="S9" t="s">
        <v>13</v>
      </c>
      <c r="T9" cm="1">
        <f t="array" aca="1" ref="T9" ca="1">INDIRECT(ADDRESS(ROW()-1, COLUMN()))*4.4482216</f>
        <v>156081.67270481586</v>
      </c>
      <c r="U9" cm="1">
        <f t="array" aca="1" ref="U9" ca="1">INDIRECT(ADDRESS(ROW()-1, COLUMN()))*4.4482216</f>
        <v>137824.11909252434</v>
      </c>
      <c r="V9" cm="1">
        <f t="array" aca="1" ref="V9" ca="1">INDIRECT(ADDRESS(ROW()-1, COLUMN()))*4.4482216</f>
        <v>154921.06539495953</v>
      </c>
      <c r="W9" cm="1">
        <f t="array" aca="1" ref="W9" ca="1">INDIRECT(ADDRESS(ROW()-1, COLUMN()))*4.4482216</f>
        <v>167471.63271809553</v>
      </c>
      <c r="X9" cm="1">
        <f t="array" aca="1" ref="X9" ca="1">INDIRECT(ADDRESS(ROW()-1, COLUMN()))*4.4482216</f>
        <v>172921.28640604316</v>
      </c>
      <c r="Y9" cm="1">
        <f t="array" aca="1" ref="Y9" ca="1">INDIRECT(ADDRESS(ROW()-1, COLUMN()))*4.4482216</f>
        <v>183864.21044627309</v>
      </c>
      <c r="Z9" cm="1">
        <f t="array" aca="1" ref="Z9" ca="1">INDIRECT(ADDRESS(ROW()-1, COLUMN()))*4.4482216</f>
        <v>190014.71003377659</v>
      </c>
      <c r="AA9" cm="1">
        <f t="array" aca="1" ref="AA9" ca="1">INDIRECT(ADDRESS(ROW()-1, COLUMN()))*4.4482216</f>
        <v>188234.49728200794</v>
      </c>
      <c r="AB9" cm="1">
        <f t="array" aca="1" ref="AB9" ca="1">INDIRECT(ADDRESS(ROW()-1, COLUMN()))*4.4482216</f>
        <v>210085.93146068216</v>
      </c>
      <c r="AC9" cm="1">
        <f t="array" aca="1" ref="AC9" ca="1">INDIRECT(ADDRESS(ROW()-1, COLUMN()))*4.4482216</f>
        <v>203514.49283039221</v>
      </c>
      <c r="AD9" cm="1">
        <f t="array" aca="1" ref="AD9" ca="1">INDIRECT(ADDRESS(ROW()-1, COLUMN()))*4.4482216</f>
        <v>185046.01856</v>
      </c>
      <c r="AE9" cm="1">
        <f t="array" aca="1" ref="AE9" ca="1">INDIRECT(ADDRESS(ROW()-1, COLUMN()))*4.4482216</f>
        <v>194623.03966480002</v>
      </c>
      <c r="AF9" cm="1">
        <f t="array" aca="1" ref="AF9" ca="1">INDIRECT(ADDRESS(ROW()-1, COLUMN()))*4.4482216</f>
        <v>216757.3903464</v>
      </c>
      <c r="AG9" cm="1">
        <f t="array" aca="1" ref="AG9" ca="1">INDIRECT(ADDRESS(ROW()-1, COLUMN()))*4.4482216</f>
        <v>242690.52227440002</v>
      </c>
      <c r="AH9" cm="1">
        <f t="array" aca="1" ref="AH9" ca="1">INDIRECT(ADDRESS(ROW()-1, COLUMN()))*4.4482216</f>
        <v>303235.26647199999</v>
      </c>
      <c r="AI9" cm="1">
        <f t="array" aca="1" ref="AI9" ca="1">INDIRECT(ADDRESS(ROW()-1, COLUMN()))*4.4482216</f>
        <v>311228.72068720002</v>
      </c>
      <c r="AJ9" cm="1">
        <f t="array" aca="1" ref="AJ9" ca="1">INDIRECT(ADDRESS(ROW()-1, COLUMN()))*4.4482216</f>
        <v>311228.72068720002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0D91-73F8-42BA-A576-203C4D4B4B33}">
  <dimension ref="A1:AK46"/>
  <sheetViews>
    <sheetView tabSelected="1" topLeftCell="A28" zoomScaleNormal="100" workbookViewId="0">
      <selection activeCell="P45" sqref="P45"/>
    </sheetView>
  </sheetViews>
  <sheetFormatPr defaultRowHeight="14.25" x14ac:dyDescent="0.2"/>
  <cols>
    <col min="1" max="1" width="18" customWidth="1"/>
  </cols>
  <sheetData>
    <row r="1" spans="1:37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  <c r="T1" s="3"/>
      <c r="U1" s="3">
        <v>0</v>
      </c>
      <c r="V1" s="3">
        <v>0.2</v>
      </c>
      <c r="W1" s="3">
        <v>0.4</v>
      </c>
      <c r="X1" s="3">
        <v>0.6</v>
      </c>
      <c r="Y1" s="3">
        <v>0.7</v>
      </c>
      <c r="Z1" s="3">
        <v>0.8</v>
      </c>
      <c r="AA1" s="3">
        <v>0.9</v>
      </c>
      <c r="AB1" s="3">
        <v>1</v>
      </c>
      <c r="AC1" s="3">
        <v>1.1000000000000001</v>
      </c>
      <c r="AD1" s="3">
        <v>1.2</v>
      </c>
      <c r="AE1" s="3">
        <v>1.3</v>
      </c>
      <c r="AF1" s="3">
        <v>1.4</v>
      </c>
      <c r="AG1" s="3">
        <v>1.6</v>
      </c>
      <c r="AH1" s="3">
        <v>1.8</v>
      </c>
      <c r="AI1" s="3">
        <v>2.2000000000000002</v>
      </c>
      <c r="AJ1" s="3">
        <v>2.5</v>
      </c>
      <c r="AK1" s="3">
        <v>3.9</v>
      </c>
    </row>
    <row r="2" spans="1:37" x14ac:dyDescent="0.2">
      <c r="A2" t="s">
        <v>30</v>
      </c>
      <c r="B2">
        <v>116263.1679592</v>
      </c>
      <c r="C2">
        <v>105485.1270224</v>
      </c>
      <c r="D2">
        <v>98572.590656</v>
      </c>
      <c r="E2">
        <v>94813.843403999999</v>
      </c>
      <c r="F2">
        <v>93937.543748800003</v>
      </c>
      <c r="G2">
        <v>93648.409344800006</v>
      </c>
      <c r="H2">
        <v>93897.509754400002</v>
      </c>
      <c r="I2">
        <v>94622.569875200003</v>
      </c>
      <c r="J2">
        <v>95267.562007200002</v>
      </c>
      <c r="K2">
        <v>95988.173906399999</v>
      </c>
      <c r="L2">
        <v>96824.439567199996</v>
      </c>
      <c r="M2">
        <v>97736.324995200004</v>
      </c>
      <c r="N2">
        <v>99520.061856800006</v>
      </c>
      <c r="O2">
        <v>100596.53148400001</v>
      </c>
      <c r="P2">
        <v>96188.343878400003</v>
      </c>
      <c r="Q2">
        <v>94560.2947728</v>
      </c>
      <c r="R2">
        <v>94560.2947728</v>
      </c>
      <c r="T2" s="3" t="s">
        <v>5</v>
      </c>
      <c r="U2" s="3">
        <v>35302</v>
      </c>
      <c r="V2" s="3">
        <v>33342</v>
      </c>
      <c r="W2" s="3">
        <v>32680</v>
      </c>
      <c r="X2" s="3">
        <v>33206</v>
      </c>
      <c r="Y2" s="3">
        <v>33901</v>
      </c>
      <c r="Z2" s="3">
        <v>34885</v>
      </c>
      <c r="AA2" s="3">
        <v>36163</v>
      </c>
      <c r="AB2" s="3">
        <v>37742</v>
      </c>
      <c r="AC2" s="3">
        <v>39449</v>
      </c>
      <c r="AD2" s="3">
        <v>41356</v>
      </c>
      <c r="AE2" s="3">
        <v>43505</v>
      </c>
      <c r="AF2" s="3">
        <v>45912</v>
      </c>
      <c r="AG2" s="3">
        <v>51531</v>
      </c>
      <c r="AH2" s="3">
        <v>58240</v>
      </c>
      <c r="AI2" s="3">
        <v>74717</v>
      </c>
      <c r="AJ2" s="3">
        <v>77016</v>
      </c>
      <c r="AK2" s="3">
        <v>77016</v>
      </c>
    </row>
    <row r="3" spans="1:37" x14ac:dyDescent="0.2">
      <c r="A3" t="s">
        <v>31</v>
      </c>
      <c r="B3">
        <v>156266.02480800002</v>
      </c>
      <c r="C3">
        <v>146519.97128240002</v>
      </c>
      <c r="D3">
        <v>142650.01849039999</v>
      </c>
      <c r="E3">
        <v>144073.4494024</v>
      </c>
      <c r="F3">
        <v>146675.65903840002</v>
      </c>
      <c r="G3">
        <v>150518.92250079999</v>
      </c>
      <c r="H3">
        <v>155616.5844544</v>
      </c>
      <c r="I3">
        <v>161981.98956400002</v>
      </c>
      <c r="J3">
        <v>168827.80260640002</v>
      </c>
      <c r="K3">
        <v>176460.95087200002</v>
      </c>
      <c r="L3">
        <v>185046.01856</v>
      </c>
      <c r="M3">
        <v>194623.03966480002</v>
      </c>
      <c r="N3">
        <v>216757.3903464</v>
      </c>
      <c r="O3">
        <v>242690.52227440002</v>
      </c>
      <c r="P3">
        <v>303235.26647199999</v>
      </c>
      <c r="Q3">
        <v>311228.72068720002</v>
      </c>
      <c r="R3">
        <v>311228.72068720002</v>
      </c>
      <c r="T3" s="3" t="s">
        <v>34</v>
      </c>
      <c r="U3" s="3" cm="1">
        <f t="array" aca="1" ref="U3" ca="1" xml:space="preserve"> INDIRECT(ADDRESS(ROW()-1, COLUMN()))*4.4482216153</f>
        <v>157031.11946332059</v>
      </c>
      <c r="V3" s="3" cm="1">
        <f t="array" aca="1" ref="V3" ca="1" xml:space="preserve"> INDIRECT(ADDRESS(ROW()-1, COLUMN()))*4.4482216153</f>
        <v>148312.60509733259</v>
      </c>
      <c r="W3" s="3" cm="1">
        <f t="array" aca="1" ref="W3" ca="1" xml:space="preserve"> INDIRECT(ADDRESS(ROW()-1, COLUMN()))*4.4482216153</f>
        <v>145367.88238800399</v>
      </c>
      <c r="X3" s="3" cm="1">
        <f t="array" aca="1" ref="X3" ca="1" xml:space="preserve"> INDIRECT(ADDRESS(ROW()-1, COLUMN()))*4.4482216153</f>
        <v>147707.6469576518</v>
      </c>
      <c r="Y3" s="3" cm="1">
        <f t="array" aca="1" ref="Y3" ca="1" xml:space="preserve"> INDIRECT(ADDRESS(ROW()-1, COLUMN()))*4.4482216153</f>
        <v>150799.16098028529</v>
      </c>
      <c r="Z3" s="3" cm="1">
        <f t="array" aca="1" ref="Z3" ca="1" xml:space="preserve"> INDIRECT(ADDRESS(ROW()-1, COLUMN()))*4.4482216153</f>
        <v>155176.21104974049</v>
      </c>
      <c r="AA3" s="3" cm="1">
        <f t="array" aca="1" ref="AA3" ca="1" xml:space="preserve"> INDIRECT(ADDRESS(ROW()-1, COLUMN()))*4.4482216153</f>
        <v>160861.03827409388</v>
      </c>
      <c r="AB3" s="3" cm="1">
        <f t="array" aca="1" ref="AB3" ca="1" xml:space="preserve"> INDIRECT(ADDRESS(ROW()-1, COLUMN()))*4.4482216153</f>
        <v>167884.78020465258</v>
      </c>
      <c r="AC3" s="3" cm="1">
        <f t="array" aca="1" ref="AC3" ca="1" xml:space="preserve"> INDIRECT(ADDRESS(ROW()-1, COLUMN()))*4.4482216153</f>
        <v>175477.89450196968</v>
      </c>
      <c r="AD3" s="3" cm="1">
        <f t="array" aca="1" ref="AD3" ca="1" xml:space="preserve"> INDIRECT(ADDRESS(ROW()-1, COLUMN()))*4.4482216153</f>
        <v>183960.65312234679</v>
      </c>
      <c r="AE3" s="3" cm="1">
        <f t="array" aca="1" ref="AE3" ca="1" xml:space="preserve"> INDIRECT(ADDRESS(ROW()-1, COLUMN()))*4.4482216153</f>
        <v>193519.88137362647</v>
      </c>
      <c r="AF3" s="3" cm="1">
        <f t="array" aca="1" ref="AF3" ca="1" xml:space="preserve"> INDIRECT(ADDRESS(ROW()-1, COLUMN()))*4.4482216153</f>
        <v>204226.75080165357</v>
      </c>
      <c r="AG3" s="3" cm="1">
        <f t="array" aca="1" ref="AG3" ca="1" xml:space="preserve"> INDIRECT(ADDRESS(ROW()-1, COLUMN()))*4.4482216153</f>
        <v>229221.30805802427</v>
      </c>
      <c r="AH3" s="3" cm="1">
        <f t="array" aca="1" ref="AH3" ca="1" xml:space="preserve"> INDIRECT(ADDRESS(ROW()-1, COLUMN()))*4.4482216153</f>
        <v>259064.42687507198</v>
      </c>
      <c r="AI3" s="3" cm="1">
        <f t="array" aca="1" ref="AI3" ca="1" xml:space="preserve"> INDIRECT(ADDRESS(ROW()-1, COLUMN()))*4.4482216153</f>
        <v>332357.77443037007</v>
      </c>
      <c r="AJ3" s="3" cm="1">
        <f t="array" aca="1" ref="AJ3" ca="1" xml:space="preserve"> INDIRECT(ADDRESS(ROW()-1, COLUMN()))*4.4482216153</f>
        <v>342584.2359239448</v>
      </c>
      <c r="AK3" s="3" cm="1">
        <f t="array" aca="1" ref="AK3" ca="1" xml:space="preserve"> INDIRECT(ADDRESS(ROW()-1, COLUMN()))*4.4482216153</f>
        <v>342584.2359239448</v>
      </c>
    </row>
    <row r="4" spans="1:37" x14ac:dyDescent="0.2">
      <c r="A4" t="s">
        <v>32</v>
      </c>
      <c r="B4">
        <v>142863.5336185901</v>
      </c>
      <c r="C4">
        <v>133798.0579666087</v>
      </c>
      <c r="D4">
        <v>129750.17629668569</v>
      </c>
      <c r="E4">
        <v>130159.41268529328</v>
      </c>
      <c r="F4">
        <v>131929.8048881827</v>
      </c>
      <c r="G4">
        <v>134718.83984097579</v>
      </c>
      <c r="H4">
        <v>138513.17287882668</v>
      </c>
      <c r="I4">
        <v>143312.80400173538</v>
      </c>
      <c r="J4">
        <v>148432.70708094569</v>
      </c>
      <c r="K4">
        <v>154108.63786206848</v>
      </c>
      <c r="L4">
        <v>160469.59477194748</v>
      </c>
      <c r="M4">
        <v>167520.02603219799</v>
      </c>
      <c r="N4">
        <v>183609.24361473808</v>
      </c>
      <c r="O4">
        <v>201967.05422108117</v>
      </c>
      <c r="P4">
        <v>241818.67167255387</v>
      </c>
      <c r="Q4">
        <v>246636.09568192379</v>
      </c>
      <c r="R4">
        <v>246636.09568192379</v>
      </c>
    </row>
    <row r="5" spans="1:37" x14ac:dyDescent="0.2">
      <c r="A5" t="s">
        <v>33</v>
      </c>
      <c r="B5">
        <v>156577.40085855999</v>
      </c>
      <c r="C5">
        <v>147783.2667251119</v>
      </c>
      <c r="D5">
        <v>144602.7882701724</v>
      </c>
      <c r="E5">
        <v>146528.86822959728</v>
      </c>
      <c r="F5">
        <v>149340.14429046688</v>
      </c>
      <c r="G5">
        <v>153379.12951715928</v>
      </c>
      <c r="H5">
        <v>158654.72035290507</v>
      </c>
      <c r="I5">
        <v>165202.50257062668</v>
      </c>
      <c r="J5">
        <v>172257.3820524925</v>
      </c>
      <c r="K5">
        <v>180130.73431157347</v>
      </c>
      <c r="L5">
        <v>188996.03999086638</v>
      </c>
      <c r="M5">
        <v>198902.22952813949</v>
      </c>
      <c r="N5">
        <v>221917.32816570168</v>
      </c>
      <c r="O5">
        <v>249180.47844587537</v>
      </c>
      <c r="P5">
        <v>314809.54015801154</v>
      </c>
      <c r="Q5">
        <v>323781.60315607168</v>
      </c>
      <c r="R5">
        <v>323781.60315607168</v>
      </c>
    </row>
    <row r="6" spans="1:37" x14ac:dyDescent="0.2">
      <c r="A6" t="s">
        <v>35</v>
      </c>
      <c r="B6">
        <v>130880.02458697189</v>
      </c>
      <c r="C6">
        <v>121605.48251907139</v>
      </c>
      <c r="D6">
        <v>116957.09093108289</v>
      </c>
      <c r="E6">
        <v>116316.54701847969</v>
      </c>
      <c r="F6">
        <v>117375.22376292109</v>
      </c>
      <c r="G6">
        <v>119301.30372234598</v>
      </c>
      <c r="H6">
        <v>122081.44223190848</v>
      </c>
      <c r="I6">
        <v>125688.94996191679</v>
      </c>
      <c r="J6">
        <v>129478.83477815239</v>
      </c>
      <c r="K6">
        <v>133660.16309653438</v>
      </c>
      <c r="L6">
        <v>138317.45112775348</v>
      </c>
      <c r="M6">
        <v>143437.35420696379</v>
      </c>
      <c r="N6">
        <v>154842.59442859297</v>
      </c>
      <c r="O6">
        <v>167217.54696235759</v>
      </c>
      <c r="P6">
        <v>189907.92542200288</v>
      </c>
      <c r="Q6">
        <v>191976.3484731174</v>
      </c>
      <c r="R6">
        <v>191976.3484731174</v>
      </c>
      <c r="T6" t="s">
        <v>35</v>
      </c>
      <c r="U6">
        <v>0</v>
      </c>
      <c r="V6">
        <v>0.2</v>
      </c>
      <c r="W6">
        <v>0.4</v>
      </c>
      <c r="X6">
        <v>0.6</v>
      </c>
      <c r="Y6">
        <v>0.7</v>
      </c>
      <c r="Z6">
        <v>0.8</v>
      </c>
      <c r="AA6">
        <v>0.9</v>
      </c>
      <c r="AB6">
        <v>1</v>
      </c>
      <c r="AC6">
        <v>1.1000000000000001</v>
      </c>
      <c r="AD6">
        <v>1.2</v>
      </c>
      <c r="AE6">
        <v>1.3</v>
      </c>
      <c r="AF6">
        <v>1.4</v>
      </c>
      <c r="AG6">
        <v>1.6</v>
      </c>
      <c r="AH6">
        <v>1.8</v>
      </c>
      <c r="AI6">
        <v>2.2000000000000002</v>
      </c>
      <c r="AJ6">
        <v>2.5</v>
      </c>
      <c r="AK6">
        <v>3.9</v>
      </c>
    </row>
    <row r="7" spans="1:37" x14ac:dyDescent="0.2">
      <c r="A7" t="s">
        <v>36</v>
      </c>
      <c r="B7">
        <v>157031.11946332059</v>
      </c>
      <c r="C7">
        <v>148312.60509733259</v>
      </c>
      <c r="D7">
        <v>145367.88238800399</v>
      </c>
      <c r="E7">
        <v>147707.6469576518</v>
      </c>
      <c r="F7">
        <v>150799.16098028529</v>
      </c>
      <c r="G7">
        <v>155176.21104974049</v>
      </c>
      <c r="H7">
        <v>160861.03827409388</v>
      </c>
      <c r="I7">
        <v>167884.78020465258</v>
      </c>
      <c r="J7">
        <v>175477.89450196968</v>
      </c>
      <c r="K7">
        <v>183960.65312234679</v>
      </c>
      <c r="L7">
        <v>193519.88137362647</v>
      </c>
      <c r="M7">
        <v>204226.75080165357</v>
      </c>
      <c r="N7">
        <v>229221.30805802427</v>
      </c>
      <c r="O7">
        <v>259064.42687507198</v>
      </c>
      <c r="P7">
        <v>332357.77443037007</v>
      </c>
      <c r="Q7">
        <v>342584.2359239448</v>
      </c>
      <c r="R7">
        <v>342584.2359239448</v>
      </c>
      <c r="U7">
        <v>29423</v>
      </c>
      <c r="V7">
        <v>27338</v>
      </c>
      <c r="W7">
        <v>26293</v>
      </c>
      <c r="X7">
        <v>26149</v>
      </c>
      <c r="Y7">
        <v>26387</v>
      </c>
      <c r="Z7">
        <v>26820</v>
      </c>
      <c r="AA7">
        <v>27445</v>
      </c>
      <c r="AB7">
        <v>28256</v>
      </c>
      <c r="AC7">
        <v>29108</v>
      </c>
      <c r="AD7">
        <v>30048</v>
      </c>
      <c r="AE7">
        <v>31095</v>
      </c>
      <c r="AF7">
        <v>32246</v>
      </c>
      <c r="AG7">
        <v>34810</v>
      </c>
      <c r="AH7">
        <v>37592</v>
      </c>
      <c r="AI7">
        <v>42693</v>
      </c>
      <c r="AJ7">
        <v>43158</v>
      </c>
      <c r="AK7">
        <v>43158</v>
      </c>
    </row>
    <row r="8" spans="1:37" x14ac:dyDescent="0.2">
      <c r="A8" t="s">
        <v>37</v>
      </c>
      <c r="B8">
        <v>156266.02480800002</v>
      </c>
      <c r="C8">
        <v>146519.97128240002</v>
      </c>
      <c r="D8">
        <v>142650.01849039999</v>
      </c>
      <c r="E8">
        <v>144073.4494024</v>
      </c>
      <c r="F8">
        <v>146675.65903840002</v>
      </c>
      <c r="G8">
        <v>150518.92250079999</v>
      </c>
      <c r="H8">
        <v>155616.5844544</v>
      </c>
      <c r="I8">
        <v>159000.98956399999</v>
      </c>
      <c r="J8">
        <v>164827.80260639999</v>
      </c>
      <c r="K8">
        <v>171460.95087199999</v>
      </c>
      <c r="L8">
        <v>179046.01856</v>
      </c>
      <c r="M8">
        <v>187623.03966479999</v>
      </c>
      <c r="N8">
        <v>195100.3903464</v>
      </c>
      <c r="O8">
        <v>193266</v>
      </c>
      <c r="P8">
        <v>193266</v>
      </c>
      <c r="Q8">
        <v>190000</v>
      </c>
      <c r="R8">
        <v>190000</v>
      </c>
      <c r="U8">
        <v>130880.02458697189</v>
      </c>
      <c r="V8">
        <v>121605.48251907139</v>
      </c>
      <c r="W8">
        <v>116957.09093108289</v>
      </c>
      <c r="X8">
        <v>116316.54701847969</v>
      </c>
      <c r="Y8">
        <v>117375.22376292109</v>
      </c>
      <c r="Z8">
        <v>119301.30372234598</v>
      </c>
      <c r="AA8">
        <v>122081.44223190848</v>
      </c>
      <c r="AB8">
        <v>125688.94996191679</v>
      </c>
      <c r="AC8">
        <v>129478.83477815239</v>
      </c>
      <c r="AD8">
        <v>133660.16309653438</v>
      </c>
      <c r="AE8">
        <v>138317.45112775348</v>
      </c>
      <c r="AF8">
        <v>143437.35420696379</v>
      </c>
      <c r="AG8">
        <v>154842.59442859297</v>
      </c>
      <c r="AH8">
        <v>167217.54696235759</v>
      </c>
      <c r="AI8">
        <v>189907.92542200288</v>
      </c>
      <c r="AJ8">
        <v>191976.3484731174</v>
      </c>
      <c r="AK8">
        <v>191976.3484731174</v>
      </c>
    </row>
    <row r="10" spans="1:37" x14ac:dyDescent="0.2">
      <c r="T10" t="s">
        <v>36</v>
      </c>
      <c r="U10">
        <v>0</v>
      </c>
      <c r="V10">
        <v>0.2</v>
      </c>
      <c r="W10">
        <v>0.4</v>
      </c>
      <c r="X10">
        <v>0.6</v>
      </c>
      <c r="Y10">
        <v>0.7</v>
      </c>
      <c r="Z10">
        <v>0.8</v>
      </c>
      <c r="AA10">
        <v>0.9</v>
      </c>
      <c r="AB10">
        <v>1</v>
      </c>
      <c r="AC10">
        <v>1.1000000000000001</v>
      </c>
      <c r="AD10">
        <v>1.2</v>
      </c>
      <c r="AE10">
        <v>1.3</v>
      </c>
      <c r="AF10">
        <v>1.4</v>
      </c>
      <c r="AG10">
        <v>1.6</v>
      </c>
      <c r="AH10">
        <v>1.8</v>
      </c>
      <c r="AI10">
        <v>2.2000000000000002</v>
      </c>
      <c r="AJ10">
        <v>2.5</v>
      </c>
      <c r="AK10">
        <v>3.9</v>
      </c>
    </row>
    <row r="11" spans="1:37" x14ac:dyDescent="0.2">
      <c r="U11">
        <v>35302</v>
      </c>
      <c r="V11">
        <v>33342</v>
      </c>
      <c r="W11">
        <v>32680</v>
      </c>
      <c r="X11">
        <v>33206</v>
      </c>
      <c r="Y11">
        <v>33901</v>
      </c>
      <c r="Z11">
        <v>34885</v>
      </c>
      <c r="AA11">
        <v>36163</v>
      </c>
      <c r="AB11">
        <v>37742</v>
      </c>
      <c r="AC11">
        <v>39449</v>
      </c>
      <c r="AD11">
        <v>41356</v>
      </c>
      <c r="AE11">
        <v>43505</v>
      </c>
      <c r="AF11">
        <v>45912</v>
      </c>
      <c r="AG11">
        <v>51531</v>
      </c>
      <c r="AH11">
        <v>58240</v>
      </c>
      <c r="AI11">
        <v>74717</v>
      </c>
      <c r="AJ11">
        <v>77016</v>
      </c>
      <c r="AK11">
        <v>77016</v>
      </c>
    </row>
    <row r="12" spans="1:37" x14ac:dyDescent="0.2">
      <c r="U12">
        <v>157031.11946332059</v>
      </c>
      <c r="V12">
        <v>148312.60509733259</v>
      </c>
      <c r="W12">
        <v>145367.88238800399</v>
      </c>
      <c r="X12">
        <v>147707.6469576518</v>
      </c>
      <c r="Y12">
        <v>150799.16098028529</v>
      </c>
      <c r="Z12">
        <v>155176.21104974049</v>
      </c>
      <c r="AA12">
        <v>160861.03827409388</v>
      </c>
      <c r="AB12">
        <v>167884.78020465258</v>
      </c>
      <c r="AC12">
        <v>175477.89450196968</v>
      </c>
      <c r="AD12">
        <v>183960.65312234679</v>
      </c>
      <c r="AE12">
        <v>193519.88137362647</v>
      </c>
      <c r="AF12">
        <v>204226.75080165357</v>
      </c>
      <c r="AG12">
        <v>229221.30805802427</v>
      </c>
      <c r="AH12">
        <v>259064.42687507198</v>
      </c>
      <c r="AI12">
        <v>332357.77443037007</v>
      </c>
      <c r="AJ12">
        <v>342584.2359239448</v>
      </c>
      <c r="AK12">
        <v>342584.2359239448</v>
      </c>
    </row>
    <row r="42" spans="1:18" x14ac:dyDescent="0.2">
      <c r="B42">
        <v>0</v>
      </c>
      <c r="C42">
        <v>0.2</v>
      </c>
      <c r="D42">
        <v>0.4</v>
      </c>
      <c r="E42">
        <v>0.6</v>
      </c>
      <c r="F42">
        <v>0.7</v>
      </c>
      <c r="G42">
        <v>0.8</v>
      </c>
      <c r="H42">
        <v>0.9</v>
      </c>
      <c r="I42">
        <v>1</v>
      </c>
      <c r="J42">
        <v>1.1000000000000001</v>
      </c>
      <c r="K42">
        <v>1.2</v>
      </c>
      <c r="L42">
        <v>1.3</v>
      </c>
      <c r="M42">
        <v>1.4</v>
      </c>
      <c r="N42">
        <v>1.6</v>
      </c>
      <c r="O42">
        <v>1.8</v>
      </c>
      <c r="P42">
        <v>2.2000000000000002</v>
      </c>
      <c r="Q42">
        <v>2.5</v>
      </c>
      <c r="R42">
        <v>3.9</v>
      </c>
    </row>
    <row r="43" spans="1:18" x14ac:dyDescent="0.2">
      <c r="A43" t="s">
        <v>41</v>
      </c>
      <c r="B43">
        <v>130880.02458697189</v>
      </c>
      <c r="C43">
        <v>121605.48251907139</v>
      </c>
      <c r="D43">
        <v>116957.09093108289</v>
      </c>
      <c r="E43">
        <v>116316.54701847969</v>
      </c>
      <c r="F43">
        <v>117375.22376292109</v>
      </c>
      <c r="G43">
        <v>119301.30372234598</v>
      </c>
      <c r="H43">
        <v>122081.44223190848</v>
      </c>
      <c r="I43">
        <v>125688.94996191679</v>
      </c>
      <c r="J43">
        <v>129478.83477815239</v>
      </c>
      <c r="K43">
        <v>133660.16309653438</v>
      </c>
      <c r="L43">
        <v>138317.45112775348</v>
      </c>
      <c r="M43">
        <v>143437.35420696379</v>
      </c>
      <c r="N43">
        <v>154842.59442859297</v>
      </c>
      <c r="O43">
        <v>167217.54696235759</v>
      </c>
      <c r="P43">
        <v>189907.92542200288</v>
      </c>
      <c r="Q43">
        <v>191976.3484731174</v>
      </c>
      <c r="R43">
        <v>191976.3484731174</v>
      </c>
    </row>
    <row r="44" spans="1:18" x14ac:dyDescent="0.2">
      <c r="A44" t="s">
        <v>42</v>
      </c>
      <c r="B44">
        <v>157031.11946332059</v>
      </c>
      <c r="C44">
        <v>148312.60509733259</v>
      </c>
      <c r="D44">
        <v>145367.88238800399</v>
      </c>
      <c r="E44">
        <v>147707.6469576518</v>
      </c>
      <c r="F44">
        <v>150799.16098028529</v>
      </c>
      <c r="G44">
        <v>155176.21104974049</v>
      </c>
      <c r="H44">
        <v>160861.03827409388</v>
      </c>
      <c r="I44">
        <v>167884.78020465258</v>
      </c>
      <c r="J44">
        <v>175477.89450196968</v>
      </c>
      <c r="K44">
        <v>183960.65312234679</v>
      </c>
      <c r="L44">
        <v>193519.88137362647</v>
      </c>
      <c r="M44">
        <v>204226.75080165357</v>
      </c>
      <c r="N44">
        <v>229221.30805802427</v>
      </c>
      <c r="O44">
        <v>259064.42687507198</v>
      </c>
      <c r="P44">
        <v>332357.77443037007</v>
      </c>
      <c r="Q44">
        <v>342584.2359239448</v>
      </c>
      <c r="R44">
        <v>342584.2359239448</v>
      </c>
    </row>
    <row r="45" spans="1:18" x14ac:dyDescent="0.2">
      <c r="A45" t="s">
        <v>43</v>
      </c>
      <c r="B45">
        <v>130880.02458697189</v>
      </c>
      <c r="C45">
        <v>121605.48251907139</v>
      </c>
      <c r="D45">
        <v>116957.09093108289</v>
      </c>
      <c r="E45">
        <v>116316.54701847969</v>
      </c>
      <c r="F45">
        <v>117375.22376292109</v>
      </c>
      <c r="G45">
        <v>119301.30372234598</v>
      </c>
      <c r="H45">
        <v>122081.44223190848</v>
      </c>
      <c r="I45">
        <v>125688.94996191679</v>
      </c>
      <c r="J45">
        <v>129478.83477815239</v>
      </c>
      <c r="K45">
        <v>133660.16309653438</v>
      </c>
      <c r="L45">
        <v>138317.45112775348</v>
      </c>
      <c r="M45">
        <v>143437.35420696379</v>
      </c>
      <c r="N45">
        <v>144842.594428593</v>
      </c>
      <c r="O45">
        <v>147217.546962358</v>
      </c>
    </row>
    <row r="46" spans="1:18" x14ac:dyDescent="0.2">
      <c r="A46" t="s">
        <v>44</v>
      </c>
      <c r="B46">
        <v>157031.11946332059</v>
      </c>
      <c r="C46">
        <v>148312.60509733259</v>
      </c>
      <c r="D46">
        <v>145367.88238800399</v>
      </c>
      <c r="E46">
        <v>147707.6469576518</v>
      </c>
      <c r="F46">
        <v>150799.16098028529</v>
      </c>
      <c r="G46">
        <v>155176.21104974049</v>
      </c>
      <c r="H46">
        <v>160861.03827409388</v>
      </c>
      <c r="I46">
        <v>167884.78020465258</v>
      </c>
      <c r="J46">
        <v>175477.89450196968</v>
      </c>
      <c r="K46">
        <v>183960.65312234679</v>
      </c>
      <c r="L46">
        <v>193519.88137362647</v>
      </c>
      <c r="M46">
        <v>204226.75080165357</v>
      </c>
      <c r="N46">
        <v>229221.30805802401</v>
      </c>
      <c r="O46">
        <v>259064.42687507198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045C-D39D-44C9-AD56-6C4F3C927D9B}">
  <dimension ref="A1:H27"/>
  <sheetViews>
    <sheetView workbookViewId="0">
      <selection activeCell="I15" sqref="I15"/>
    </sheetView>
  </sheetViews>
  <sheetFormatPr defaultRowHeight="14.25" x14ac:dyDescent="0.2"/>
  <sheetData>
    <row r="1" spans="1:8" x14ac:dyDescent="0.2">
      <c r="A1" t="s">
        <v>38</v>
      </c>
    </row>
    <row r="3" spans="1:8" x14ac:dyDescent="0.2">
      <c r="B3">
        <v>0</v>
      </c>
      <c r="C3">
        <v>0.5</v>
      </c>
      <c r="D3">
        <v>1</v>
      </c>
      <c r="E3">
        <v>1.5</v>
      </c>
      <c r="F3">
        <v>2</v>
      </c>
      <c r="G3">
        <v>2.25</v>
      </c>
    </row>
    <row r="4" spans="1:8" x14ac:dyDescent="0.2">
      <c r="A4">
        <v>0</v>
      </c>
      <c r="B4">
        <v>29377</v>
      </c>
      <c r="C4">
        <v>26070</v>
      </c>
      <c r="D4">
        <v>28207</v>
      </c>
      <c r="E4">
        <v>33429</v>
      </c>
      <c r="F4">
        <v>40262</v>
      </c>
      <c r="G4">
        <v>43061</v>
      </c>
      <c r="H4" t="s">
        <v>40</v>
      </c>
    </row>
    <row r="5" spans="1:8" x14ac:dyDescent="0.2">
      <c r="A5">
        <v>10000</v>
      </c>
      <c r="B5">
        <v>23546</v>
      </c>
      <c r="C5">
        <v>21149</v>
      </c>
      <c r="D5">
        <v>22986</v>
      </c>
      <c r="E5">
        <v>27375</v>
      </c>
      <c r="F5">
        <v>33492</v>
      </c>
      <c r="G5">
        <v>36453</v>
      </c>
    </row>
    <row r="6" spans="1:8" x14ac:dyDescent="0.2">
      <c r="A6">
        <v>20000</v>
      </c>
      <c r="B6">
        <v>18587</v>
      </c>
      <c r="C6">
        <v>16884</v>
      </c>
      <c r="D6">
        <v>18414</v>
      </c>
      <c r="E6">
        <v>21992</v>
      </c>
      <c r="F6">
        <v>27205</v>
      </c>
      <c r="G6">
        <v>29997</v>
      </c>
    </row>
    <row r="7" spans="1:8" x14ac:dyDescent="0.2">
      <c r="A7">
        <v>30000</v>
      </c>
      <c r="B7">
        <v>14421</v>
      </c>
      <c r="C7">
        <v>13239</v>
      </c>
      <c r="D7">
        <v>14472</v>
      </c>
      <c r="E7">
        <v>17298</v>
      </c>
      <c r="F7">
        <v>21550</v>
      </c>
      <c r="G7">
        <v>23981</v>
      </c>
    </row>
    <row r="8" spans="1:8" x14ac:dyDescent="0.2">
      <c r="A8">
        <v>40000</v>
      </c>
      <c r="B8">
        <v>10089</v>
      </c>
      <c r="C8">
        <v>9319</v>
      </c>
      <c r="D8">
        <v>10197</v>
      </c>
      <c r="E8">
        <v>12182</v>
      </c>
      <c r="F8">
        <v>15213</v>
      </c>
      <c r="G8">
        <v>16999</v>
      </c>
    </row>
    <row r="9" spans="1:8" x14ac:dyDescent="0.2">
      <c r="A9">
        <v>50000</v>
      </c>
      <c r="B9">
        <v>6239</v>
      </c>
      <c r="C9">
        <v>5763</v>
      </c>
      <c r="D9">
        <v>6305</v>
      </c>
      <c r="E9">
        <v>7533</v>
      </c>
      <c r="F9">
        <v>9407</v>
      </c>
      <c r="G9">
        <v>10512</v>
      </c>
    </row>
    <row r="19" spans="1:8" x14ac:dyDescent="0.2">
      <c r="A19" t="s">
        <v>39</v>
      </c>
    </row>
    <row r="21" spans="1:8" x14ac:dyDescent="0.2">
      <c r="B21">
        <v>0</v>
      </c>
      <c r="C21">
        <v>0.5</v>
      </c>
      <c r="D21">
        <v>1</v>
      </c>
      <c r="E21">
        <v>1.5</v>
      </c>
      <c r="F21">
        <v>2</v>
      </c>
      <c r="G21">
        <v>2.25</v>
      </c>
    </row>
    <row r="22" spans="1:8" x14ac:dyDescent="0.2">
      <c r="A22">
        <v>0</v>
      </c>
      <c r="B22">
        <v>35391</v>
      </c>
      <c r="C22">
        <v>32899</v>
      </c>
      <c r="D22">
        <v>37885</v>
      </c>
      <c r="E22">
        <v>48814</v>
      </c>
      <c r="F22">
        <v>66396</v>
      </c>
      <c r="G22">
        <v>77529</v>
      </c>
      <c r="H22" t="s">
        <v>40</v>
      </c>
    </row>
    <row r="23" spans="1:8" x14ac:dyDescent="0.2">
      <c r="A23">
        <v>10000</v>
      </c>
      <c r="B23">
        <v>28367</v>
      </c>
      <c r="C23">
        <v>26586</v>
      </c>
      <c r="D23">
        <v>30566</v>
      </c>
      <c r="E23">
        <v>39202</v>
      </c>
      <c r="F23">
        <v>53229</v>
      </c>
      <c r="G23">
        <v>62278</v>
      </c>
    </row>
    <row r="24" spans="1:8" x14ac:dyDescent="0.2">
      <c r="A24">
        <v>20000</v>
      </c>
      <c r="B24">
        <v>22393</v>
      </c>
      <c r="C24">
        <v>21147</v>
      </c>
      <c r="D24">
        <v>24260</v>
      </c>
      <c r="E24">
        <v>30938</v>
      </c>
      <c r="F24">
        <v>41856</v>
      </c>
      <c r="G24">
        <v>49002</v>
      </c>
    </row>
    <row r="25" spans="1:8" x14ac:dyDescent="0.2">
      <c r="A25">
        <v>30000</v>
      </c>
      <c r="B25">
        <v>17374</v>
      </c>
      <c r="C25">
        <v>16524</v>
      </c>
      <c r="D25">
        <v>18904</v>
      </c>
      <c r="E25">
        <v>23942</v>
      </c>
      <c r="F25">
        <v>32212</v>
      </c>
      <c r="G25">
        <v>37683</v>
      </c>
    </row>
    <row r="26" spans="1:8" x14ac:dyDescent="0.2">
      <c r="A26">
        <v>40000</v>
      </c>
      <c r="B26">
        <v>12156</v>
      </c>
      <c r="C26">
        <v>11609</v>
      </c>
      <c r="D26">
        <v>13253</v>
      </c>
      <c r="E26">
        <v>16705</v>
      </c>
      <c r="F26">
        <v>22377</v>
      </c>
      <c r="G26">
        <v>26148</v>
      </c>
    </row>
    <row r="27" spans="1:8" x14ac:dyDescent="0.2">
      <c r="A27">
        <v>50000</v>
      </c>
      <c r="B27">
        <v>7517</v>
      </c>
      <c r="C27">
        <v>7179</v>
      </c>
      <c r="D27">
        <v>8195</v>
      </c>
      <c r="E27">
        <v>10330</v>
      </c>
      <c r="F27">
        <v>13837</v>
      </c>
      <c r="G27">
        <v>16169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Pfor</vt:lpstr>
      <vt:lpstr>Pmax</vt:lpstr>
      <vt:lpstr>Pfor and max</vt:lpstr>
      <vt:lpstr>Sim</vt:lpstr>
      <vt:lpstr>dpdh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di liu</cp:lastModifiedBy>
  <dcterms:created xsi:type="dcterms:W3CDTF">2023-12-12T14:19:33Z</dcterms:created>
  <dcterms:modified xsi:type="dcterms:W3CDTF">2023-12-16T15:43:47Z</dcterms:modified>
</cp:coreProperties>
</file>