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3"/>
  <workbookPr defaultThemeVersion="166925"/>
  <mc:AlternateContent xmlns:mc="http://schemas.openxmlformats.org/markup-compatibility/2006">
    <mc:Choice Requires="x15">
      <x15ac:absPath xmlns:x15ac="http://schemas.microsoft.com/office/spreadsheetml/2010/11/ac" url="/Users/dimamalovanyy/Learning/Univer/Sem_7/EcoProcessModeling/"/>
    </mc:Choice>
  </mc:AlternateContent>
  <xr:revisionPtr revIDLastSave="0" documentId="13_ncr:1_{4FF14C2C-772A-B048-A484-54D43245B69A}" xr6:coauthVersionLast="47" xr6:coauthVersionMax="47" xr10:uidLastSave="{00000000-0000-0000-0000-000000000000}"/>
  <bookViews>
    <workbookView xWindow="0" yWindow="760" windowWidth="30240" windowHeight="17680" xr2:uid="{BE2BDF7A-D3AE-384B-8F67-3F77F92A44E0}"/>
  </bookViews>
  <sheets>
    <sheet name="Sheet1" sheetId="1" r:id="rId1"/>
  </sheets>
  <definedNames>
    <definedName name="solver_eng" localSheetId="0" hidden="1">1</definedName>
    <definedName name="solver_lin" localSheetId="0" hidden="1">2</definedName>
    <definedName name="solver_neg" localSheetId="0" hidden="1">1</definedName>
    <definedName name="solver_num" localSheetId="0" hidden="1">0</definedName>
    <definedName name="solver_opt" localSheetId="0" hidden="1">Sheet1!$A$1</definedName>
    <definedName name="solver_typ" localSheetId="0" hidden="1">1</definedName>
    <definedName name="solver_val" localSheetId="0" hidden="1">0</definedName>
    <definedName name="solver_ver" localSheetId="0" hidden="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C88" i="1" l="1"/>
  <c r="A88" i="1"/>
  <c r="B85" i="1"/>
  <c r="B84" i="1"/>
  <c r="B83" i="1"/>
  <c r="B82" i="1"/>
  <c r="B81" i="1"/>
  <c r="B80" i="1"/>
  <c r="B79" i="1"/>
  <c r="B78" i="1"/>
  <c r="B77" i="1"/>
  <c r="B76" i="1"/>
  <c r="B45" i="1"/>
  <c r="B64" i="1" l="1"/>
  <c r="B63" i="1"/>
  <c r="C61" i="1"/>
  <c r="A61" i="1"/>
  <c r="C49" i="1"/>
  <c r="C52" i="1"/>
  <c r="C53" i="1"/>
  <c r="B53" i="1"/>
  <c r="C46" i="1"/>
  <c r="C47" i="1"/>
  <c r="C48" i="1"/>
  <c r="C50" i="1"/>
  <c r="C51" i="1"/>
  <c r="C54" i="1"/>
  <c r="C55" i="1"/>
  <c r="C45" i="1"/>
  <c r="B46" i="1"/>
  <c r="B47" i="1"/>
  <c r="B48" i="1"/>
  <c r="B49" i="1"/>
  <c r="B50" i="1"/>
  <c r="B51" i="1"/>
  <c r="B52" i="1"/>
  <c r="B54" i="1"/>
  <c r="B55" i="1"/>
  <c r="B70" i="1" l="1"/>
  <c r="B69" i="1"/>
</calcChain>
</file>

<file path=xl/sharedStrings.xml><?xml version="1.0" encoding="utf-8"?>
<sst xmlns="http://schemas.openxmlformats.org/spreadsheetml/2006/main" count="40" uniqueCount="31">
  <si>
    <t>Price</t>
  </si>
  <si>
    <t>Demand</t>
  </si>
  <si>
    <t>Supply</t>
  </si>
  <si>
    <r>
      <rPr>
        <b/>
        <sz val="12"/>
        <color theme="1"/>
        <rFont val="Calibri"/>
        <family val="2"/>
        <scheme val="minor"/>
      </rPr>
      <t>Умова лабораторної роботи:</t>
    </r>
    <r>
      <rPr>
        <sz val="12"/>
        <color theme="1"/>
        <rFont val="Calibri"/>
        <family val="2"/>
        <scheme val="minor"/>
      </rPr>
      <t xml:space="preserve"> 
Маємо результати спостережень за зміною величин попиту та пропозиції на ринку
деякого товару. </t>
    </r>
  </si>
  <si>
    <t>1. За цими даними знайти аналітичний вигляд функцій попиту та пропозиції (вид функції має задовольняти властивостям функцій попиту та пропозиції). Зауваження. Функції попиту та пропозиції не є лінійними!</t>
  </si>
  <si>
    <t>Попит</t>
  </si>
  <si>
    <t>Експ.</t>
  </si>
  <si>
    <t>Лог.</t>
  </si>
  <si>
    <t>Степ.</t>
  </si>
  <si>
    <t>Пропозиція</t>
  </si>
  <si>
    <t>R2</t>
  </si>
  <si>
    <t>Малюємо графіки рядів попиту та пропозиції та проведемо апроксимацію, щоб знайти аналітичні вигляди наших функцій.</t>
  </si>
  <si>
    <t xml:space="preserve"> </t>
  </si>
  <si>
    <t>Рівн. Ціна</t>
  </si>
  <si>
    <t>Рівн.обсяг</t>
  </si>
  <si>
    <t>знайшли координати точки рівноваги.</t>
  </si>
  <si>
    <t xml:space="preserve">&lt; == побудуємо відповідний графік на основі нових даних. </t>
  </si>
  <si>
    <t xml:space="preserve">2. Побудувати знайдені функції в осях (Q, P). Знайти точку ринкової рівноваги, нанести її на графік. Дослідити стан рівноваги на стабільність. 
Побудуємо графік від знайдених функцій на відповідних осях (Q, P). Сформуємо нові дані за старими цінами за допомогою функцій, де х буде відповідним значенням нашої початкової ціни. </t>
  </si>
  <si>
    <t>Ed</t>
  </si>
  <si>
    <t>Es</t>
  </si>
  <si>
    <t>Es(arc)</t>
  </si>
  <si>
    <t>Ed(arc)</t>
  </si>
  <si>
    <t>Рівновага ринку нестабільна, бо |Es|&gt;|Ed|</t>
  </si>
  <si>
    <t>Знайдемо рівноважну ціну та рівноважний обсяг ==&gt;               нанесемо нашу точку рівноваги на графік</t>
  </si>
  <si>
    <t>Досліджуємо стан рівноваги на стабільність.</t>
  </si>
  <si>
    <t>3. Визначити дугову еластичність попиту та пропозиції на всьому діапазоні спостережень. 
Використовуємо для цього наші початкові дані. 
Дугові еластичності</t>
  </si>
  <si>
    <t>Варіант 11 (дотація)</t>
  </si>
  <si>
    <t>Мальований Дмитро, ТК-42, варіант 11</t>
  </si>
  <si>
    <t>4. З’ясувати та графічно відобразити, як змінюватимуться параметри ринкової рівноваги після введення субсидії. Вивести на графік нові ціни споживача та виробника.</t>
  </si>
  <si>
    <t xml:space="preserve">Субсидія </t>
  </si>
  <si>
    <t>Рівн обсяг</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</si>
</sst>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2"/>
      <color theme="1"/>
      <name val="Calibri"/>
      <family val="2"/>
      <scheme val="minor"/>
    </font>
    <font>
      <b/>
      <sz val="12"/>
      <color theme="1"/>
      <name val="Calibri"/>
      <family val="2"/>
      <scheme val="minor"/>
    </font>
    <font>
      <i/>
      <sz val="14"/>
      <color theme="1"/>
      <name val="Calibri"/>
      <family val="2"/>
      <scheme val="minor"/>
    </font>
    <font>
      <sz val="12"/>
      <color rgb="FFFF0000"/>
      <name val="Calibri"/>
      <family val="2"/>
      <scheme val="minor"/>
    </font>
    <font>
      <b/>
      <sz val="12"/>
      <color rgb="FFFF0000"/>
      <name val="Calibri"/>
      <family val="2"/>
      <scheme val="minor"/>
    </font>
    <font>
      <b/>
      <i/>
      <sz val="12"/>
      <color rgb="FFFF0000"/>
      <name val="Calibri"/>
      <family val="2"/>
      <scheme val="minor"/>
    </font>
    <font>
      <sz val="12"/>
      <color theme="1"/>
      <name val="Helvetica"/>
      <family val="2"/>
    </font>
  </fonts>
  <fills count="5">
    <fill>
      <patternFill patternType="none"/>
    </fill>
    <fill>
      <patternFill patternType="gray125"/>
    </fill>
    <fill>
      <patternFill patternType="solid">
        <fgColor theme="7" tint="0.39997558519241921"/>
        <bgColor indexed="64"/>
      </patternFill>
    </fill>
    <fill>
      <patternFill patternType="solid">
        <fgColor theme="0"/>
        <bgColor indexed="64"/>
      </patternFill>
    </fill>
    <fill>
      <patternFill patternType="solid">
        <fgColor theme="9" tint="0.59999389629810485"/>
        <bgColor indexed="64"/>
      </patternFill>
    </fill>
  </fills>
  <borders count="10">
    <border>
      <left/>
      <right/>
      <top/>
      <bottom/>
      <diagonal/>
    </border>
    <border>
      <left/>
      <right/>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45">
    <xf numFmtId="0" fontId="0" fillId="0" borderId="0" xfId="0"/>
    <xf numFmtId="0" fontId="0" fillId="0" borderId="0" xfId="0" quotePrefix="1"/>
    <xf numFmtId="0" fontId="0" fillId="3" borderId="0" xfId="0" applyFill="1"/>
    <xf numFmtId="0" fontId="3" fillId="3" borderId="0" xfId="0" applyFont="1" applyFill="1"/>
    <xf numFmtId="0" fontId="4" fillId="3" borderId="0" xfId="0" applyFont="1" applyFill="1"/>
    <xf numFmtId="0" fontId="3" fillId="2" borderId="0" xfId="0" applyFont="1" applyFill="1"/>
    <xf numFmtId="0" fontId="3" fillId="4" borderId="0" xfId="0" applyFont="1" applyFill="1"/>
    <xf numFmtId="0" fontId="0" fillId="4" borderId="0" xfId="0" applyFill="1"/>
    <xf numFmtId="0" fontId="0" fillId="0" borderId="1" xfId="0" applyBorder="1"/>
    <xf numFmtId="0" fontId="0" fillId="3" borderId="0" xfId="0" applyFill="1" applyAlignment="1"/>
    <xf numFmtId="0" fontId="0" fillId="3" borderId="1" xfId="0" applyFill="1" applyBorder="1" applyAlignment="1"/>
    <xf numFmtId="2" fontId="0" fillId="0" borderId="0" xfId="0" applyNumberFormat="1" applyAlignment="1"/>
    <xf numFmtId="0" fontId="0" fillId="0" borderId="0" xfId="0" applyBorder="1"/>
    <xf numFmtId="0" fontId="0" fillId="0" borderId="0" xfId="0" applyFill="1" applyAlignment="1">
      <alignment horizontal="center"/>
    </xf>
    <xf numFmtId="0" fontId="0" fillId="0" borderId="0" xfId="0" applyFill="1"/>
    <xf numFmtId="0" fontId="4" fillId="0" borderId="0" xfId="0" applyFont="1" applyFill="1"/>
    <xf numFmtId="0" fontId="3" fillId="0" borderId="0" xfId="0" applyFont="1" applyFill="1"/>
    <xf numFmtId="0" fontId="0" fillId="0" borderId="0" xfId="0" applyFill="1" applyBorder="1"/>
    <xf numFmtId="0" fontId="3" fillId="0" borderId="0" xfId="0" applyFont="1" applyFill="1" applyBorder="1"/>
    <xf numFmtId="0" fontId="0" fillId="0" borderId="0" xfId="0" applyFill="1" applyBorder="1" applyAlignment="1">
      <alignment wrapText="1"/>
    </xf>
    <xf numFmtId="0" fontId="0" fillId="0" borderId="0" xfId="0" applyFill="1" applyBorder="1" applyAlignment="1">
      <alignment vertical="top" wrapText="1"/>
    </xf>
    <xf numFmtId="0" fontId="0" fillId="3" borderId="0" xfId="0" applyFill="1"/>
    <xf numFmtId="0" fontId="0" fillId="3" borderId="0" xfId="0" applyFill="1" applyAlignment="1">
      <alignment wrapText="1"/>
    </xf>
    <xf numFmtId="2" fontId="6" fillId="0" borderId="3" xfId="0" applyNumberFormat="1" applyFont="1" applyBorder="1"/>
    <xf numFmtId="2" fontId="6" fillId="0" borderId="5" xfId="0" applyNumberFormat="1" applyFont="1" applyBorder="1"/>
    <xf numFmtId="2" fontId="6" fillId="0" borderId="0" xfId="0" applyNumberFormat="1" applyFont="1"/>
    <xf numFmtId="16" fontId="6" fillId="0" borderId="0" xfId="0" applyNumberFormat="1" applyFont="1"/>
    <xf numFmtId="0" fontId="6" fillId="0" borderId="0" xfId="0" applyFont="1"/>
    <xf numFmtId="2" fontId="6" fillId="0" borderId="4" xfId="0" applyNumberFormat="1" applyFont="1" applyBorder="1"/>
    <xf numFmtId="2" fontId="6" fillId="0" borderId="8" xfId="0" applyNumberFormat="1" applyFont="1" applyBorder="1"/>
    <xf numFmtId="2" fontId="6" fillId="0" borderId="9" xfId="0" applyNumberFormat="1" applyFont="1" applyBorder="1"/>
    <xf numFmtId="2" fontId="6" fillId="0" borderId="2" xfId="0" applyNumberFormat="1" applyFont="1" applyBorder="1"/>
    <xf numFmtId="2" fontId="6" fillId="0" borderId="6" xfId="0" applyNumberFormat="1" applyFont="1" applyBorder="1"/>
    <xf numFmtId="2" fontId="6" fillId="0" borderId="7" xfId="0" applyNumberFormat="1" applyFont="1" applyBorder="1"/>
    <xf numFmtId="2" fontId="6" fillId="0" borderId="0" xfId="0" applyNumberFormat="1" applyFont="1" applyBorder="1"/>
    <xf numFmtId="2" fontId="6" fillId="0" borderId="1" xfId="0" applyNumberFormat="1" applyFont="1" applyBorder="1"/>
    <xf numFmtId="0" fontId="3" fillId="0" borderId="0" xfId="0" applyFont="1" applyFill="1" applyAlignment="1">
      <alignment wrapText="1"/>
    </xf>
    <xf numFmtId="0" fontId="3" fillId="0" borderId="0" xfId="0" applyFont="1" applyFill="1" applyAlignment="1">
      <alignment horizontal="center"/>
    </xf>
    <xf numFmtId="0" fontId="3" fillId="0" borderId="0" xfId="0" applyFont="1" applyFill="1"/>
    <xf numFmtId="0" fontId="3" fillId="3" borderId="0" xfId="0" applyFont="1" applyFill="1" applyAlignment="1">
      <alignment vertical="center"/>
    </xf>
    <xf numFmtId="0" fontId="3" fillId="3" borderId="0" xfId="0" applyFont="1" applyFill="1"/>
    <xf numFmtId="0" fontId="0" fillId="3" borderId="0" xfId="0" applyFill="1" applyAlignment="1">
      <alignment vertical="top" wrapText="1"/>
    </xf>
    <xf numFmtId="0" fontId="4" fillId="0" borderId="0" xfId="0" applyFont="1" applyFill="1" applyAlignment="1">
      <alignment wrapText="1"/>
    </xf>
    <xf numFmtId="0" fontId="5" fillId="3" borderId="0" xfId="0" applyFont="1" applyFill="1"/>
    <xf numFmtId="0" fontId="2" fillId="3" borderId="0" xfId="0" applyFont="1" applyFill="1" applyAlignment="1">
      <alignment horizontal="center"/>
    </xf>
  </cellXfs>
  <cellStyles count="1">
    <cellStyle name="Normal" xfId="0" builtinId="0"/>
  </cellStyles>
  <dxfs count="0"/>
  <tableStyles count="0" defaultTableStyle="TableStyleMedium2" defaultPivotStyle="PivotStyleLight16"/>
  <colors>
    <mruColors>
      <color rgb="FFD85B7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uk-UA"/>
              <a:t>Попит</a:t>
            </a:r>
            <a:r>
              <a:rPr lang="uk-UA" baseline="0"/>
              <a:t> та пропозиція</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A"/>
        </a:p>
      </c:txPr>
    </c:title>
    <c:autoTitleDeleted val="0"/>
    <c:plotArea>
      <c:layout/>
      <c:scatterChart>
        <c:scatterStyle val="lineMarker"/>
        <c:varyColors val="0"/>
        <c:ser>
          <c:idx val="0"/>
          <c:order val="0"/>
          <c:tx>
            <c:v>Попит</c:v>
          </c:tx>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og"/>
            <c:dispRSqr val="1"/>
            <c:dispEq val="1"/>
            <c:trendlineLbl>
              <c:layout>
                <c:manualLayout>
                  <c:x val="-0.49186789151356081"/>
                  <c:y val="-0.64342483231262759"/>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A"/>
                </a:p>
              </c:txPr>
            </c:trendlineLbl>
          </c:trendline>
          <c:xVal>
            <c:numRef>
              <c:f>Sheet1!$A$4:$A$15</c:f>
              <c:numCache>
                <c:formatCode>0.00</c:formatCode>
                <c:ptCount val="12"/>
                <c:pt idx="0">
                  <c:v>4</c:v>
                </c:pt>
                <c:pt idx="1">
                  <c:v>4.5999999999999996</c:v>
                </c:pt>
                <c:pt idx="2">
                  <c:v>5</c:v>
                </c:pt>
                <c:pt idx="3">
                  <c:v>6</c:v>
                </c:pt>
                <c:pt idx="4">
                  <c:v>6.7</c:v>
                </c:pt>
                <c:pt idx="5">
                  <c:v>8</c:v>
                </c:pt>
                <c:pt idx="6">
                  <c:v>8.9</c:v>
                </c:pt>
                <c:pt idx="7">
                  <c:v>9.6</c:v>
                </c:pt>
                <c:pt idx="8">
                  <c:v>11.1</c:v>
                </c:pt>
                <c:pt idx="9">
                  <c:v>11.9</c:v>
                </c:pt>
                <c:pt idx="10">
                  <c:v>12.7</c:v>
                </c:pt>
              </c:numCache>
            </c:numRef>
          </c:xVal>
          <c:yVal>
            <c:numRef>
              <c:f>Sheet1!$B$4:$B$15</c:f>
              <c:numCache>
                <c:formatCode>0.00</c:formatCode>
                <c:ptCount val="12"/>
                <c:pt idx="0">
                  <c:v>76.2</c:v>
                </c:pt>
                <c:pt idx="1">
                  <c:v>71.400000000000006</c:v>
                </c:pt>
                <c:pt idx="2">
                  <c:v>64.7</c:v>
                </c:pt>
                <c:pt idx="3">
                  <c:v>61.5</c:v>
                </c:pt>
                <c:pt idx="4">
                  <c:v>53.9</c:v>
                </c:pt>
                <c:pt idx="5">
                  <c:v>43.6</c:v>
                </c:pt>
                <c:pt idx="6">
                  <c:v>40.1</c:v>
                </c:pt>
                <c:pt idx="7">
                  <c:v>34.6</c:v>
                </c:pt>
                <c:pt idx="8">
                  <c:v>35.1</c:v>
                </c:pt>
                <c:pt idx="9">
                  <c:v>30.2</c:v>
                </c:pt>
                <c:pt idx="10">
                  <c:v>22.1</c:v>
                </c:pt>
              </c:numCache>
            </c:numRef>
          </c:yVal>
          <c:smooth val="0"/>
          <c:extLst>
            <c:ext xmlns:c16="http://schemas.microsoft.com/office/drawing/2014/chart" uri="{C3380CC4-5D6E-409C-BE32-E72D297353CC}">
              <c16:uniqueId val="{00000000-320A-F041-951F-4CB85E39DB04}"/>
            </c:ext>
          </c:extLst>
        </c:ser>
        <c:ser>
          <c:idx val="1"/>
          <c:order val="1"/>
          <c:tx>
            <c:v>Пропозиція</c:v>
          </c:tx>
          <c:spPr>
            <a:ln w="19050" cap="rnd">
              <a:solidFill>
                <a:schemeClr val="accent2"/>
              </a:solid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og"/>
            <c:dispRSqr val="1"/>
            <c:dispEq val="1"/>
            <c:trendlineLbl>
              <c:layout>
                <c:manualLayout>
                  <c:x val="0.14440352685719299"/>
                  <c:y val="-0.16527494974455736"/>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A"/>
                </a:p>
              </c:txPr>
            </c:trendlineLbl>
          </c:trendline>
          <c:xVal>
            <c:numRef>
              <c:f>Sheet1!$A$4:$A$15</c:f>
              <c:numCache>
                <c:formatCode>0.00</c:formatCode>
                <c:ptCount val="12"/>
                <c:pt idx="0">
                  <c:v>4</c:v>
                </c:pt>
                <c:pt idx="1">
                  <c:v>4.5999999999999996</c:v>
                </c:pt>
                <c:pt idx="2">
                  <c:v>5</c:v>
                </c:pt>
                <c:pt idx="3">
                  <c:v>6</c:v>
                </c:pt>
                <c:pt idx="4">
                  <c:v>6.7</c:v>
                </c:pt>
                <c:pt idx="5">
                  <c:v>8</c:v>
                </c:pt>
                <c:pt idx="6">
                  <c:v>8.9</c:v>
                </c:pt>
                <c:pt idx="7">
                  <c:v>9.6</c:v>
                </c:pt>
                <c:pt idx="8">
                  <c:v>11.1</c:v>
                </c:pt>
                <c:pt idx="9">
                  <c:v>11.9</c:v>
                </c:pt>
                <c:pt idx="10">
                  <c:v>12.7</c:v>
                </c:pt>
              </c:numCache>
            </c:numRef>
          </c:xVal>
          <c:yVal>
            <c:numRef>
              <c:f>Sheet1!$C$4:$C$15</c:f>
              <c:numCache>
                <c:formatCode>0.00</c:formatCode>
                <c:ptCount val="12"/>
                <c:pt idx="0">
                  <c:v>7.1</c:v>
                </c:pt>
                <c:pt idx="1">
                  <c:v>10.199999999999999</c:v>
                </c:pt>
                <c:pt idx="2">
                  <c:v>26.4</c:v>
                </c:pt>
                <c:pt idx="3">
                  <c:v>30.1</c:v>
                </c:pt>
                <c:pt idx="4">
                  <c:v>46.9</c:v>
                </c:pt>
                <c:pt idx="5">
                  <c:v>50.6</c:v>
                </c:pt>
                <c:pt idx="6">
                  <c:v>51.9</c:v>
                </c:pt>
                <c:pt idx="7">
                  <c:v>69</c:v>
                </c:pt>
                <c:pt idx="8">
                  <c:v>73.400000000000006</c:v>
                </c:pt>
                <c:pt idx="9">
                  <c:v>80.099999999999994</c:v>
                </c:pt>
                <c:pt idx="10">
                  <c:v>90.5</c:v>
                </c:pt>
              </c:numCache>
            </c:numRef>
          </c:yVal>
          <c:smooth val="0"/>
          <c:extLst>
            <c:ext xmlns:c16="http://schemas.microsoft.com/office/drawing/2014/chart" uri="{C3380CC4-5D6E-409C-BE32-E72D297353CC}">
              <c16:uniqueId val="{00000001-320A-F041-951F-4CB85E39DB04}"/>
            </c:ext>
          </c:extLst>
        </c:ser>
        <c:dLbls>
          <c:showLegendKey val="0"/>
          <c:showVal val="0"/>
          <c:showCatName val="0"/>
          <c:showSerName val="0"/>
          <c:showPercent val="0"/>
          <c:showBubbleSize val="0"/>
        </c:dLbls>
        <c:axId val="791343472"/>
        <c:axId val="791072432"/>
      </c:scatterChart>
      <c:valAx>
        <c:axId val="791343472"/>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A"/>
          </a:p>
        </c:txPr>
        <c:crossAx val="791072432"/>
        <c:crosses val="autoZero"/>
        <c:crossBetween val="midCat"/>
      </c:valAx>
      <c:valAx>
        <c:axId val="79107243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A"/>
          </a:p>
        </c:txPr>
        <c:crossAx val="791343472"/>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A"/>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A"/>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uk-UA"/>
              <a:t>Попит</a:t>
            </a:r>
            <a:r>
              <a:rPr lang="uk-UA" baseline="0"/>
              <a:t> та пропозиція в осях </a:t>
            </a:r>
            <a:r>
              <a:rPr lang="en-US" baseline="0"/>
              <a:t>(Q,P)</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A"/>
        </a:p>
      </c:txPr>
    </c:title>
    <c:autoTitleDeleted val="0"/>
    <c:plotArea>
      <c:layout/>
      <c:scatterChart>
        <c:scatterStyle val="smoothMarker"/>
        <c:varyColors val="0"/>
        <c:ser>
          <c:idx val="0"/>
          <c:order val="0"/>
          <c:tx>
            <c:v>Попит</c:v>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Sheet1!$B$45:$B$56</c:f>
              <c:numCache>
                <c:formatCode>General</c:formatCode>
                <c:ptCount val="12"/>
                <c:pt idx="0">
                  <c:v>76.600367945163285</c:v>
                </c:pt>
                <c:pt idx="1">
                  <c:v>70.355804359841201</c:v>
                </c:pt>
                <c:pt idx="2">
                  <c:v>66.630314072444392</c:v>
                </c:pt>
                <c:pt idx="3">
                  <c:v>58.4841869148905</c:v>
                </c:pt>
                <c:pt idx="4">
                  <c:v>53.553835720585582</c:v>
                </c:pt>
                <c:pt idx="5">
                  <c:v>45.630551917744938</c:v>
                </c:pt>
                <c:pt idx="6">
                  <c:v>40.867228955341943</c:v>
                </c:pt>
                <c:pt idx="7">
                  <c:v>37.484424760191033</c:v>
                </c:pt>
                <c:pt idx="8">
                  <c:v>30.997692560338862</c:v>
                </c:pt>
                <c:pt idx="9">
                  <c:v>27.888264282750825</c:v>
                </c:pt>
                <c:pt idx="10">
                  <c:v>24.981222932004087</c:v>
                </c:pt>
              </c:numCache>
            </c:numRef>
          </c:xVal>
          <c:yVal>
            <c:numRef>
              <c:f>Sheet1!$A$45:$A$56</c:f>
              <c:numCache>
                <c:formatCode>0.00</c:formatCode>
                <c:ptCount val="12"/>
                <c:pt idx="0">
                  <c:v>4</c:v>
                </c:pt>
                <c:pt idx="1">
                  <c:v>4.5999999999999996</c:v>
                </c:pt>
                <c:pt idx="2">
                  <c:v>5</c:v>
                </c:pt>
                <c:pt idx="3">
                  <c:v>6</c:v>
                </c:pt>
                <c:pt idx="4">
                  <c:v>6.7</c:v>
                </c:pt>
                <c:pt idx="5">
                  <c:v>8</c:v>
                </c:pt>
                <c:pt idx="6">
                  <c:v>8.9</c:v>
                </c:pt>
                <c:pt idx="7">
                  <c:v>9.6</c:v>
                </c:pt>
                <c:pt idx="8">
                  <c:v>11.1</c:v>
                </c:pt>
                <c:pt idx="9">
                  <c:v>11.9</c:v>
                </c:pt>
                <c:pt idx="10">
                  <c:v>12.7</c:v>
                </c:pt>
              </c:numCache>
            </c:numRef>
          </c:yVal>
          <c:smooth val="1"/>
          <c:extLst>
            <c:ext xmlns:c16="http://schemas.microsoft.com/office/drawing/2014/chart" uri="{C3380CC4-5D6E-409C-BE32-E72D297353CC}">
              <c16:uniqueId val="{00000000-AE5D-1149-AA70-7C28A95A003F}"/>
            </c:ext>
          </c:extLst>
        </c:ser>
        <c:ser>
          <c:idx val="1"/>
          <c:order val="1"/>
          <c:tx>
            <c:v>Пропозиція</c:v>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Sheet1!$C$45:$C$56</c:f>
              <c:numCache>
                <c:formatCode>General</c:formatCode>
                <c:ptCount val="12"/>
                <c:pt idx="0">
                  <c:v>5.3992484852994949</c:v>
                </c:pt>
                <c:pt idx="1">
                  <c:v>15.031222267968303</c:v>
                </c:pt>
                <c:pt idx="2">
                  <c:v>20.777632611220895</c:v>
                </c:pt>
                <c:pt idx="3">
                  <c:v>33.342687340789865</c:v>
                </c:pt>
                <c:pt idx="4">
                  <c:v>40.947544396696586</c:v>
                </c:pt>
                <c:pt idx="5">
                  <c:v>53.16887272794925</c:v>
                </c:pt>
                <c:pt idx="6">
                  <c:v>60.516095838959231</c:v>
                </c:pt>
                <c:pt idx="7">
                  <c:v>65.73392745751822</c:v>
                </c:pt>
                <c:pt idx="8">
                  <c:v>75.739436029971486</c:v>
                </c:pt>
                <c:pt idx="9">
                  <c:v>80.535596920896623</c:v>
                </c:pt>
                <c:pt idx="10">
                  <c:v>85.019584583596114</c:v>
                </c:pt>
              </c:numCache>
            </c:numRef>
          </c:xVal>
          <c:yVal>
            <c:numRef>
              <c:f>Sheet1!$A$45:$A$56</c:f>
              <c:numCache>
                <c:formatCode>0.00</c:formatCode>
                <c:ptCount val="12"/>
                <c:pt idx="0">
                  <c:v>4</c:v>
                </c:pt>
                <c:pt idx="1">
                  <c:v>4.5999999999999996</c:v>
                </c:pt>
                <c:pt idx="2">
                  <c:v>5</c:v>
                </c:pt>
                <c:pt idx="3">
                  <c:v>6</c:v>
                </c:pt>
                <c:pt idx="4">
                  <c:v>6.7</c:v>
                </c:pt>
                <c:pt idx="5">
                  <c:v>8</c:v>
                </c:pt>
                <c:pt idx="6">
                  <c:v>8.9</c:v>
                </c:pt>
                <c:pt idx="7">
                  <c:v>9.6</c:v>
                </c:pt>
                <c:pt idx="8">
                  <c:v>11.1</c:v>
                </c:pt>
                <c:pt idx="9">
                  <c:v>11.9</c:v>
                </c:pt>
                <c:pt idx="10">
                  <c:v>12.7</c:v>
                </c:pt>
              </c:numCache>
            </c:numRef>
          </c:yVal>
          <c:smooth val="1"/>
          <c:extLst>
            <c:ext xmlns:c16="http://schemas.microsoft.com/office/drawing/2014/chart" uri="{C3380CC4-5D6E-409C-BE32-E72D297353CC}">
              <c16:uniqueId val="{00000001-AE5D-1149-AA70-7C28A95A003F}"/>
            </c:ext>
          </c:extLst>
        </c:ser>
        <c:ser>
          <c:idx val="2"/>
          <c:order val="2"/>
          <c:tx>
            <c:v>Рівновага</c:v>
          </c:tx>
          <c:spPr>
            <a:ln w="44450" cap="rnd">
              <a:solidFill>
                <a:schemeClr val="accent4">
                  <a:lumMod val="60000"/>
                  <a:lumOff val="40000"/>
                </a:schemeClr>
              </a:solidFill>
              <a:round/>
            </a:ln>
            <a:effectLst>
              <a:glow>
                <a:schemeClr val="accent1">
                  <a:alpha val="40000"/>
                </a:schemeClr>
              </a:glow>
              <a:softEdge rad="0"/>
            </a:effectLst>
          </c:spPr>
          <c:marker>
            <c:symbol val="circle"/>
            <c:size val="5"/>
            <c:spPr>
              <a:solidFill>
                <a:schemeClr val="accent4">
                  <a:lumMod val="60000"/>
                  <a:lumOff val="40000"/>
                </a:schemeClr>
              </a:solidFill>
              <a:ln w="9525">
                <a:solidFill>
                  <a:schemeClr val="accent3"/>
                </a:solidFill>
              </a:ln>
              <a:effectLst>
                <a:glow>
                  <a:schemeClr val="accent1">
                    <a:alpha val="40000"/>
                  </a:schemeClr>
                </a:glow>
                <a:softEdge rad="0"/>
              </a:effectLst>
            </c:spPr>
          </c:marker>
          <c:xVal>
            <c:numRef>
              <c:f>Sheet1!$C$61</c:f>
              <c:numCache>
                <c:formatCode>General</c:formatCode>
                <c:ptCount val="1"/>
                <c:pt idx="0">
                  <c:v>48.59551470813814</c:v>
                </c:pt>
              </c:numCache>
            </c:numRef>
          </c:xVal>
          <c:yVal>
            <c:numRef>
              <c:f>Sheet1!$B$61</c:f>
              <c:numCache>
                <c:formatCode>General</c:formatCode>
                <c:ptCount val="1"/>
                <c:pt idx="0">
                  <c:v>7.4863485292183185</c:v>
                </c:pt>
              </c:numCache>
            </c:numRef>
          </c:yVal>
          <c:smooth val="1"/>
          <c:extLst>
            <c:ext xmlns:c16="http://schemas.microsoft.com/office/drawing/2014/chart" uri="{C3380CC4-5D6E-409C-BE32-E72D297353CC}">
              <c16:uniqueId val="{00000002-AE5D-1149-AA70-7C28A95A003F}"/>
            </c:ext>
          </c:extLst>
        </c:ser>
        <c:ser>
          <c:idx val="3"/>
          <c:order val="3"/>
          <c:tx>
            <c:v>Субсидія</c:v>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Sheet1!$B$76:$B$85</c:f>
              <c:numCache>
                <c:formatCode>General</c:formatCode>
                <c:ptCount val="10"/>
                <c:pt idx="0">
                  <c:v>72.341909111506055</c:v>
                </c:pt>
                <c:pt idx="1">
                  <c:v>68.454240787609393</c:v>
                </c:pt>
                <c:pt idx="2">
                  <c:v>59.998908243759942</c:v>
                </c:pt>
                <c:pt idx="3">
                  <c:v>54.907878736036892</c:v>
                </c:pt>
                <c:pt idx="4">
                  <c:v>46.761751578482986</c:v>
                </c:pt>
                <c:pt idx="5">
                  <c:v>41.882727213487144</c:v>
                </c:pt>
                <c:pt idx="6">
                  <c:v>38.425091083150178</c:v>
                </c:pt>
                <c:pt idx="7">
                  <c:v>31.810078576975812</c:v>
                </c:pt>
                <c:pt idx="8">
                  <c:v>28.645570548210216</c:v>
                </c:pt>
                <c:pt idx="9">
                  <c:v>25.690444172307139</c:v>
                </c:pt>
              </c:numCache>
            </c:numRef>
          </c:xVal>
          <c:yVal>
            <c:numRef>
              <c:f>Sheet1!$A$45:$A$55</c:f>
              <c:numCache>
                <c:formatCode>0.00</c:formatCode>
                <c:ptCount val="11"/>
                <c:pt idx="0">
                  <c:v>4</c:v>
                </c:pt>
                <c:pt idx="1">
                  <c:v>4.5999999999999996</c:v>
                </c:pt>
                <c:pt idx="2">
                  <c:v>5</c:v>
                </c:pt>
                <c:pt idx="3">
                  <c:v>6</c:v>
                </c:pt>
                <c:pt idx="4">
                  <c:v>6.7</c:v>
                </c:pt>
                <c:pt idx="5">
                  <c:v>8</c:v>
                </c:pt>
                <c:pt idx="6">
                  <c:v>8.9</c:v>
                </c:pt>
                <c:pt idx="7">
                  <c:v>9.6</c:v>
                </c:pt>
                <c:pt idx="8">
                  <c:v>11.1</c:v>
                </c:pt>
                <c:pt idx="9">
                  <c:v>11.9</c:v>
                </c:pt>
                <c:pt idx="10">
                  <c:v>12.7</c:v>
                </c:pt>
              </c:numCache>
            </c:numRef>
          </c:yVal>
          <c:smooth val="1"/>
          <c:extLst>
            <c:ext xmlns:c16="http://schemas.microsoft.com/office/drawing/2014/chart" uri="{C3380CC4-5D6E-409C-BE32-E72D297353CC}">
              <c16:uniqueId val="{00000000-768B-BA48-84BA-5973FBAA741E}"/>
            </c:ext>
          </c:extLst>
        </c:ser>
        <c:ser>
          <c:idx val="4"/>
          <c:order val="4"/>
          <c:tx>
            <c:v>Рівновага-Субсидія</c:v>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Sheet1!$C$88</c:f>
              <c:numCache>
                <c:formatCode>General</c:formatCode>
                <c:ptCount val="1"/>
                <c:pt idx="0">
                  <c:v>49.321706134059511</c:v>
                </c:pt>
              </c:numCache>
            </c:numRef>
          </c:xVal>
          <c:yVal>
            <c:numRef>
              <c:f>Sheet1!$B$88</c:f>
              <c:numCache>
                <c:formatCode>General</c:formatCode>
                <c:ptCount val="1"/>
                <c:pt idx="0">
                  <c:v>7.5656506725691788</c:v>
                </c:pt>
              </c:numCache>
            </c:numRef>
          </c:yVal>
          <c:smooth val="1"/>
          <c:extLst>
            <c:ext xmlns:c16="http://schemas.microsoft.com/office/drawing/2014/chart" uri="{C3380CC4-5D6E-409C-BE32-E72D297353CC}">
              <c16:uniqueId val="{00000001-768B-BA48-84BA-5973FBAA741E}"/>
            </c:ext>
          </c:extLst>
        </c:ser>
        <c:dLbls>
          <c:showLegendKey val="0"/>
          <c:showVal val="0"/>
          <c:showCatName val="0"/>
          <c:showSerName val="0"/>
          <c:showPercent val="0"/>
          <c:showBubbleSize val="0"/>
        </c:dLbls>
        <c:axId val="93135183"/>
        <c:axId val="93121055"/>
      </c:scatterChart>
      <c:valAx>
        <c:axId val="9313518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A"/>
          </a:p>
        </c:txPr>
        <c:crossAx val="93121055"/>
        <c:crosses val="autoZero"/>
        <c:crossBetween val="midCat"/>
      </c:valAx>
      <c:valAx>
        <c:axId val="93121055"/>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A"/>
          </a:p>
        </c:txPr>
        <c:crossAx val="93135183"/>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A"/>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A"/>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9948</xdr:colOff>
      <xdr:row>22</xdr:row>
      <xdr:rowOff>1904</xdr:rowOff>
    </xdr:from>
    <xdr:to>
      <xdr:col>6</xdr:col>
      <xdr:colOff>454448</xdr:colOff>
      <xdr:row>35</xdr:row>
      <xdr:rowOff>133138</xdr:rowOff>
    </xdr:to>
    <xdr:graphicFrame macro="">
      <xdr:nvGraphicFramePr>
        <xdr:cNvPr id="9" name="Chart 8">
          <a:extLst>
            <a:ext uri="{FF2B5EF4-FFF2-40B4-BE49-F238E27FC236}">
              <a16:creationId xmlns:a16="http://schemas.microsoft.com/office/drawing/2014/main" id="{A4302F96-734F-C0BA-70A2-EE9190572B6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817880</xdr:colOff>
      <xdr:row>43</xdr:row>
      <xdr:rowOff>35560</xdr:rowOff>
    </xdr:from>
    <xdr:to>
      <xdr:col>10</xdr:col>
      <xdr:colOff>452120</xdr:colOff>
      <xdr:row>56</xdr:row>
      <xdr:rowOff>137160</xdr:rowOff>
    </xdr:to>
    <xdr:graphicFrame macro="">
      <xdr:nvGraphicFramePr>
        <xdr:cNvPr id="10" name="Chart 9">
          <a:extLst>
            <a:ext uri="{FF2B5EF4-FFF2-40B4-BE49-F238E27FC236}">
              <a16:creationId xmlns:a16="http://schemas.microsoft.com/office/drawing/2014/main" id="{4B39B1B2-73E8-BF21-C5BA-DB597537811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AB8678-948C-8A41-848E-013D6C4DDD5F}">
  <dimension ref="A1:R88"/>
  <sheetViews>
    <sheetView tabSelected="1" zoomScale="125" zoomScaleNormal="120" workbookViewId="0">
      <selection activeCell="C61" sqref="C61"/>
    </sheetView>
  </sheetViews>
  <sheetFormatPr baseColWidth="10" defaultRowHeight="16" x14ac:dyDescent="0.2"/>
  <sheetData>
    <row r="1" spans="1:16" x14ac:dyDescent="0.2">
      <c r="A1" s="43" t="s">
        <v>27</v>
      </c>
      <c r="B1" s="43"/>
      <c r="C1" s="43"/>
      <c r="D1" s="43"/>
      <c r="E1" s="43"/>
      <c r="F1" s="43"/>
      <c r="G1" s="43"/>
      <c r="H1" s="43"/>
      <c r="I1" s="43"/>
      <c r="J1" s="43"/>
      <c r="K1" s="43"/>
      <c r="L1" s="43"/>
    </row>
    <row r="2" spans="1:16" ht="19" x14ac:dyDescent="0.25">
      <c r="A2" s="44" t="s">
        <v>26</v>
      </c>
      <c r="B2" s="44"/>
      <c r="C2" s="44"/>
      <c r="D2" s="21"/>
      <c r="E2" s="21"/>
      <c r="F2" s="21"/>
      <c r="G2" s="21"/>
      <c r="H2" s="21"/>
      <c r="I2" s="21"/>
      <c r="J2" s="21"/>
      <c r="K2" s="21"/>
      <c r="L2" s="21"/>
    </row>
    <row r="3" spans="1:16" ht="16" customHeight="1" x14ac:dyDescent="0.2">
      <c r="A3" s="4" t="s">
        <v>0</v>
      </c>
      <c r="B3" s="4" t="s">
        <v>1</v>
      </c>
      <c r="C3" s="4" t="s">
        <v>2</v>
      </c>
      <c r="D3" s="2"/>
      <c r="E3" s="41" t="s">
        <v>3</v>
      </c>
      <c r="F3" s="41"/>
      <c r="G3" s="41"/>
      <c r="H3" s="41"/>
      <c r="I3" s="41"/>
      <c r="J3" s="41"/>
      <c r="K3" s="41"/>
      <c r="L3" s="41"/>
    </row>
    <row r="4" spans="1:16" x14ac:dyDescent="0.2">
      <c r="A4" s="11">
        <v>4</v>
      </c>
      <c r="B4" s="11">
        <v>76.2</v>
      </c>
      <c r="C4" s="11">
        <v>7.1</v>
      </c>
      <c r="D4" s="9"/>
      <c r="E4" s="41"/>
      <c r="F4" s="41"/>
      <c r="G4" s="41"/>
      <c r="H4" s="41"/>
      <c r="I4" s="41"/>
      <c r="J4" s="41"/>
      <c r="K4" s="41"/>
      <c r="L4" s="41"/>
    </row>
    <row r="5" spans="1:16" x14ac:dyDescent="0.2">
      <c r="A5" s="11">
        <v>4.5999999999999996</v>
      </c>
      <c r="B5" s="11">
        <v>71.400000000000006</v>
      </c>
      <c r="C5" s="11">
        <v>10.199999999999999</v>
      </c>
      <c r="D5" s="9"/>
      <c r="E5" s="41"/>
      <c r="F5" s="41"/>
      <c r="G5" s="41"/>
      <c r="H5" s="41"/>
      <c r="I5" s="41"/>
      <c r="J5" s="41"/>
      <c r="K5" s="41"/>
      <c r="L5" s="41"/>
    </row>
    <row r="6" spans="1:16" x14ac:dyDescent="0.2">
      <c r="A6" s="11">
        <v>5</v>
      </c>
      <c r="B6" s="11">
        <v>64.7</v>
      </c>
      <c r="C6" s="11">
        <v>26.4</v>
      </c>
      <c r="D6" s="9"/>
      <c r="E6" s="41"/>
      <c r="F6" s="41"/>
      <c r="G6" s="41"/>
      <c r="H6" s="41"/>
      <c r="I6" s="41"/>
      <c r="J6" s="41"/>
      <c r="K6" s="41"/>
      <c r="L6" s="41"/>
    </row>
    <row r="7" spans="1:16" x14ac:dyDescent="0.2">
      <c r="A7" s="11">
        <v>6</v>
      </c>
      <c r="B7" s="11">
        <v>61.5</v>
      </c>
      <c r="C7" s="11">
        <v>30.1</v>
      </c>
      <c r="D7" s="9"/>
      <c r="E7" s="41"/>
      <c r="F7" s="41"/>
      <c r="G7" s="41"/>
      <c r="H7" s="41"/>
      <c r="I7" s="41"/>
      <c r="J7" s="41"/>
      <c r="K7" s="41"/>
      <c r="L7" s="41"/>
    </row>
    <row r="8" spans="1:16" ht="17" thickBot="1" x14ac:dyDescent="0.25">
      <c r="A8" s="11">
        <v>6.7</v>
      </c>
      <c r="B8" s="11">
        <v>53.9</v>
      </c>
      <c r="C8" s="11">
        <v>46.9</v>
      </c>
      <c r="D8" s="9"/>
      <c r="E8" s="41"/>
      <c r="F8" s="41"/>
      <c r="G8" s="41"/>
      <c r="H8" s="41"/>
      <c r="I8" s="41"/>
      <c r="J8" s="41"/>
      <c r="K8" s="41"/>
      <c r="L8" s="41"/>
    </row>
    <row r="9" spans="1:16" x14ac:dyDescent="0.2">
      <c r="A9" s="11">
        <v>8</v>
      </c>
      <c r="B9" s="11">
        <v>43.6</v>
      </c>
      <c r="C9" s="11">
        <v>50.6</v>
      </c>
      <c r="D9" s="9"/>
      <c r="E9" s="41"/>
      <c r="F9" s="41"/>
      <c r="G9" s="41"/>
      <c r="H9" s="41"/>
      <c r="I9" s="41"/>
      <c r="J9" s="41"/>
      <c r="K9" s="41"/>
      <c r="L9" s="41"/>
      <c r="N9" s="31"/>
      <c r="O9" s="23"/>
      <c r="P9" s="25"/>
    </row>
    <row r="10" spans="1:16" x14ac:dyDescent="0.2">
      <c r="A10" s="11">
        <v>8.9</v>
      </c>
      <c r="B10" s="11">
        <v>40.1</v>
      </c>
      <c r="C10" s="11">
        <v>51.9</v>
      </c>
      <c r="D10" s="9"/>
      <c r="E10" s="41"/>
      <c r="F10" s="41"/>
      <c r="G10" s="41"/>
      <c r="H10" s="41"/>
      <c r="I10" s="41"/>
      <c r="J10" s="41"/>
      <c r="K10" s="41"/>
      <c r="L10" s="41"/>
      <c r="N10" s="28"/>
      <c r="O10" s="24"/>
      <c r="P10" s="25"/>
    </row>
    <row r="11" spans="1:16" x14ac:dyDescent="0.2">
      <c r="A11" s="11">
        <v>9.6</v>
      </c>
      <c r="B11" s="11">
        <v>34.6</v>
      </c>
      <c r="C11" s="11">
        <v>69</v>
      </c>
      <c r="D11" s="9"/>
      <c r="E11" s="41"/>
      <c r="F11" s="41"/>
      <c r="G11" s="41"/>
      <c r="H11" s="41"/>
      <c r="I11" s="41"/>
      <c r="J11" s="41"/>
      <c r="K11" s="41"/>
      <c r="L11" s="41"/>
      <c r="N11" s="28"/>
      <c r="O11" s="24"/>
      <c r="P11" s="25"/>
    </row>
    <row r="12" spans="1:16" x14ac:dyDescent="0.2">
      <c r="A12" s="11">
        <v>11.1</v>
      </c>
      <c r="B12" s="11">
        <v>35.1</v>
      </c>
      <c r="C12" s="11">
        <v>73.400000000000006</v>
      </c>
      <c r="D12" s="9"/>
      <c r="E12" s="41"/>
      <c r="F12" s="41"/>
      <c r="G12" s="41"/>
      <c r="H12" s="41"/>
      <c r="I12" s="41"/>
      <c r="J12" s="41"/>
      <c r="K12" s="41"/>
      <c r="L12" s="41"/>
      <c r="N12" s="28"/>
      <c r="O12" s="24"/>
      <c r="P12" s="25"/>
    </row>
    <row r="13" spans="1:16" x14ac:dyDescent="0.2">
      <c r="A13" s="11">
        <v>11.9</v>
      </c>
      <c r="B13" s="11">
        <v>30.2</v>
      </c>
      <c r="C13" s="11">
        <v>80.099999999999994</v>
      </c>
      <c r="D13" s="9"/>
      <c r="E13" s="41"/>
      <c r="F13" s="41"/>
      <c r="G13" s="41"/>
      <c r="H13" s="41"/>
      <c r="I13" s="41"/>
      <c r="J13" s="41"/>
      <c r="K13" s="41"/>
      <c r="L13" s="41"/>
      <c r="N13" s="28"/>
      <c r="O13" s="24"/>
      <c r="P13" s="25"/>
    </row>
    <row r="14" spans="1:16" x14ac:dyDescent="0.2">
      <c r="A14" s="11">
        <v>12.7</v>
      </c>
      <c r="B14" s="11">
        <v>22.1</v>
      </c>
      <c r="C14" s="11">
        <v>90.5</v>
      </c>
      <c r="D14" s="9"/>
      <c r="E14" s="41"/>
      <c r="F14" s="41"/>
      <c r="G14" s="41"/>
      <c r="H14" s="41"/>
      <c r="I14" s="41"/>
      <c r="J14" s="41"/>
      <c r="K14" s="41"/>
      <c r="L14" s="41"/>
      <c r="N14" s="28"/>
      <c r="O14" s="24"/>
      <c r="P14" s="25"/>
    </row>
    <row r="15" spans="1:16" x14ac:dyDescent="0.2">
      <c r="A15" s="10"/>
      <c r="B15" s="10"/>
      <c r="C15" s="10"/>
      <c r="D15" s="10"/>
      <c r="E15" s="41"/>
      <c r="F15" s="41"/>
      <c r="G15" s="41"/>
      <c r="H15" s="41"/>
      <c r="I15" s="41"/>
      <c r="J15" s="41"/>
      <c r="K15" s="41"/>
      <c r="L15" s="41"/>
      <c r="N15" s="28"/>
      <c r="O15" s="24"/>
      <c r="P15" s="25"/>
    </row>
    <row r="16" spans="1:16" x14ac:dyDescent="0.2">
      <c r="A16" s="2"/>
      <c r="B16" s="2"/>
      <c r="C16" s="2"/>
      <c r="D16" s="2"/>
      <c r="E16" s="41"/>
      <c r="F16" s="41"/>
      <c r="G16" s="41"/>
      <c r="H16" s="41"/>
      <c r="I16" s="41"/>
      <c r="J16" s="41"/>
      <c r="K16" s="41"/>
      <c r="L16" s="41"/>
      <c r="N16" s="28"/>
      <c r="O16" s="24"/>
      <c r="P16" s="25"/>
    </row>
    <row r="17" spans="1:18" ht="16" customHeight="1" x14ac:dyDescent="0.2">
      <c r="A17" s="22" t="s">
        <v>4</v>
      </c>
      <c r="B17" s="22"/>
      <c r="C17" s="22"/>
      <c r="D17" s="22"/>
      <c r="E17" s="22"/>
      <c r="F17" s="22"/>
      <c r="G17" s="22"/>
      <c r="H17" s="22"/>
      <c r="I17" s="22"/>
      <c r="J17" s="22"/>
      <c r="K17" s="22"/>
      <c r="L17" s="22"/>
      <c r="N17" s="28"/>
      <c r="O17" s="24"/>
      <c r="P17" s="34"/>
      <c r="Q17" s="12"/>
      <c r="R17" s="12"/>
    </row>
    <row r="18" spans="1:18" x14ac:dyDescent="0.2">
      <c r="A18" s="22"/>
      <c r="B18" s="22"/>
      <c r="C18" s="22"/>
      <c r="D18" s="22"/>
      <c r="E18" s="22"/>
      <c r="F18" s="22"/>
      <c r="G18" s="22"/>
      <c r="H18" s="22"/>
      <c r="I18" s="22"/>
      <c r="J18" s="22"/>
      <c r="K18" s="22"/>
      <c r="L18" s="22"/>
      <c r="N18" s="32"/>
      <c r="O18" s="33"/>
      <c r="P18" s="35"/>
      <c r="Q18" s="8"/>
      <c r="R18" s="8"/>
    </row>
    <row r="19" spans="1:18" ht="16" customHeight="1" x14ac:dyDescent="0.2">
      <c r="A19" s="22" t="s">
        <v>11</v>
      </c>
      <c r="B19" s="22"/>
      <c r="C19" s="22"/>
      <c r="D19" s="22"/>
      <c r="E19" s="22"/>
      <c r="F19" s="22"/>
      <c r="G19" s="22"/>
      <c r="H19" s="22"/>
      <c r="N19" s="28"/>
      <c r="O19" s="24"/>
      <c r="P19" s="25"/>
    </row>
    <row r="20" spans="1:18" x14ac:dyDescent="0.2">
      <c r="A20" s="22"/>
      <c r="B20" s="22"/>
      <c r="C20" s="22"/>
      <c r="D20" s="22"/>
      <c r="E20" s="22"/>
      <c r="F20" s="22"/>
      <c r="G20" s="22"/>
      <c r="H20" s="22"/>
      <c r="N20" s="28"/>
      <c r="O20" s="24"/>
      <c r="P20" s="25"/>
    </row>
    <row r="21" spans="1:18" x14ac:dyDescent="0.2">
      <c r="N21" s="28"/>
      <c r="O21" s="24"/>
      <c r="P21" s="25"/>
    </row>
    <row r="22" spans="1:18" x14ac:dyDescent="0.2">
      <c r="N22" s="28"/>
      <c r="O22" s="24"/>
      <c r="P22" s="25"/>
    </row>
    <row r="23" spans="1:18" x14ac:dyDescent="0.2">
      <c r="I23" s="5" t="s">
        <v>5</v>
      </c>
      <c r="N23" s="28"/>
      <c r="O23" s="24"/>
      <c r="P23" s="25"/>
    </row>
    <row r="24" spans="1:18" ht="17" thickBot="1" x14ac:dyDescent="0.25">
      <c r="J24" s="3" t="s">
        <v>6</v>
      </c>
      <c r="K24" s="6" t="s">
        <v>7</v>
      </c>
      <c r="L24" s="3" t="s">
        <v>8</v>
      </c>
      <c r="N24" s="29"/>
      <c r="O24" s="30"/>
      <c r="P24" s="25"/>
    </row>
    <row r="25" spans="1:18" x14ac:dyDescent="0.2">
      <c r="I25" s="3" t="s">
        <v>10</v>
      </c>
      <c r="J25">
        <v>0.98219999999999996</v>
      </c>
      <c r="K25" s="7">
        <v>0.98229999999999995</v>
      </c>
      <c r="L25">
        <v>0.96160000000000001</v>
      </c>
      <c r="N25" s="25"/>
      <c r="O25" s="25"/>
      <c r="P25" s="25"/>
    </row>
    <row r="26" spans="1:18" x14ac:dyDescent="0.2">
      <c r="K26" s="7"/>
      <c r="N26" s="25"/>
      <c r="O26" s="25"/>
      <c r="P26" s="25"/>
    </row>
    <row r="27" spans="1:18" x14ac:dyDescent="0.2">
      <c r="I27" s="5" t="s">
        <v>9</v>
      </c>
      <c r="K27" s="7"/>
      <c r="N27" s="25"/>
      <c r="O27" s="25"/>
      <c r="P27" s="25"/>
    </row>
    <row r="28" spans="1:18" x14ac:dyDescent="0.2">
      <c r="J28" s="3" t="s">
        <v>6</v>
      </c>
      <c r="K28" s="6" t="s">
        <v>7</v>
      </c>
      <c r="L28" s="3" t="s">
        <v>8</v>
      </c>
      <c r="N28" s="25"/>
      <c r="O28" s="25"/>
      <c r="P28" s="25"/>
    </row>
    <row r="29" spans="1:18" x14ac:dyDescent="0.2">
      <c r="I29" s="3" t="s">
        <v>10</v>
      </c>
      <c r="J29">
        <v>0.85370000000000001</v>
      </c>
      <c r="K29" s="7">
        <v>0.97050000000000003</v>
      </c>
      <c r="L29">
        <v>0.92059999999999997</v>
      </c>
      <c r="N29" s="25"/>
      <c r="O29" s="25"/>
      <c r="P29" s="25"/>
    </row>
    <row r="30" spans="1:18" x14ac:dyDescent="0.2">
      <c r="N30" s="25"/>
      <c r="O30" s="25"/>
      <c r="P30" s="25"/>
    </row>
    <row r="31" spans="1:18" x14ac:dyDescent="0.2">
      <c r="N31" s="26"/>
      <c r="O31" s="26"/>
      <c r="P31" s="27"/>
    </row>
    <row r="32" spans="1:18" x14ac:dyDescent="0.2">
      <c r="N32" s="26"/>
      <c r="O32" s="26"/>
      <c r="P32" s="27"/>
    </row>
    <row r="38" spans="1:16" ht="16" customHeight="1" x14ac:dyDescent="0.2">
      <c r="A38" s="41" t="s">
        <v>17</v>
      </c>
      <c r="B38" s="41"/>
      <c r="C38" s="41"/>
      <c r="D38" s="41"/>
      <c r="E38" s="41"/>
      <c r="F38" s="41"/>
      <c r="G38" s="41"/>
      <c r="H38" s="41"/>
      <c r="I38" s="41"/>
      <c r="J38" s="41"/>
      <c r="K38" s="41"/>
      <c r="L38" s="41"/>
    </row>
    <row r="39" spans="1:16" x14ac:dyDescent="0.2">
      <c r="A39" s="41"/>
      <c r="B39" s="41"/>
      <c r="C39" s="41"/>
      <c r="D39" s="41"/>
      <c r="E39" s="41"/>
      <c r="F39" s="41"/>
      <c r="G39" s="41"/>
      <c r="H39" s="41"/>
      <c r="I39" s="41"/>
      <c r="J39" s="41"/>
      <c r="K39" s="41"/>
      <c r="L39" s="41"/>
    </row>
    <row r="40" spans="1:16" x14ac:dyDescent="0.2">
      <c r="A40" s="41"/>
      <c r="B40" s="41"/>
      <c r="C40" s="41"/>
      <c r="D40" s="41"/>
      <c r="E40" s="41"/>
      <c r="F40" s="41"/>
      <c r="G40" s="41"/>
      <c r="H40" s="41"/>
      <c r="I40" s="41"/>
      <c r="J40" s="41"/>
      <c r="K40" s="41"/>
      <c r="L40" s="41"/>
    </row>
    <row r="41" spans="1:16" x14ac:dyDescent="0.2">
      <c r="A41" s="41"/>
      <c r="B41" s="41"/>
      <c r="C41" s="41"/>
      <c r="D41" s="41"/>
      <c r="E41" s="41"/>
      <c r="F41" s="41"/>
      <c r="G41" s="41"/>
      <c r="H41" s="41"/>
      <c r="I41" s="41"/>
      <c r="J41" s="41"/>
      <c r="K41" s="41"/>
      <c r="L41" s="41"/>
    </row>
    <row r="42" spans="1:16" x14ac:dyDescent="0.2">
      <c r="A42" s="41"/>
      <c r="B42" s="41"/>
      <c r="C42" s="41"/>
      <c r="D42" s="41"/>
      <c r="E42" s="41"/>
      <c r="F42" s="41"/>
      <c r="G42" s="41"/>
      <c r="H42" s="41"/>
      <c r="I42" s="41"/>
      <c r="J42" s="41"/>
      <c r="K42" s="41"/>
      <c r="L42" s="41"/>
    </row>
    <row r="44" spans="1:16" x14ac:dyDescent="0.2">
      <c r="A44" s="4" t="s">
        <v>0</v>
      </c>
      <c r="B44" s="4" t="s">
        <v>1</v>
      </c>
      <c r="C44" s="4" t="s">
        <v>2</v>
      </c>
      <c r="D44" s="2"/>
    </row>
    <row r="45" spans="1:16" x14ac:dyDescent="0.2">
      <c r="A45" s="11">
        <v>4</v>
      </c>
      <c r="B45">
        <f>-44.68*LN(A45)+138.54</f>
        <v>76.600367945163285</v>
      </c>
      <c r="C45">
        <f>68.917*LN(A45)-90.14</f>
        <v>5.3992484852994949</v>
      </c>
      <c r="D45" s="2"/>
    </row>
    <row r="46" spans="1:16" x14ac:dyDescent="0.2">
      <c r="A46" s="11">
        <v>4.5999999999999996</v>
      </c>
      <c r="B46">
        <f t="shared" ref="B46:B55" si="0">-44.68*LN(A46)+138.54</f>
        <v>70.355804359841201</v>
      </c>
      <c r="C46">
        <f t="shared" ref="C46:C55" si="1">68.917*LN(A46)-90.14</f>
        <v>15.031222267968303</v>
      </c>
      <c r="D46" s="2"/>
      <c r="L46" s="21" t="s">
        <v>16</v>
      </c>
      <c r="M46" s="21"/>
      <c r="N46" s="21"/>
      <c r="O46" s="21"/>
      <c r="P46" s="21"/>
    </row>
    <row r="47" spans="1:16" x14ac:dyDescent="0.2">
      <c r="A47" s="11">
        <v>5</v>
      </c>
      <c r="B47">
        <f t="shared" si="0"/>
        <v>66.630314072444392</v>
      </c>
      <c r="C47">
        <f t="shared" si="1"/>
        <v>20.777632611220895</v>
      </c>
      <c r="D47" s="2"/>
    </row>
    <row r="48" spans="1:16" x14ac:dyDescent="0.2">
      <c r="A48" s="11">
        <v>6</v>
      </c>
      <c r="B48">
        <f t="shared" si="0"/>
        <v>58.4841869148905</v>
      </c>
      <c r="C48">
        <f t="shared" si="1"/>
        <v>33.342687340789865</v>
      </c>
      <c r="D48" s="2"/>
    </row>
    <row r="49" spans="1:17" x14ac:dyDescent="0.2">
      <c r="A49" s="11">
        <v>6.7</v>
      </c>
      <c r="B49">
        <f t="shared" si="0"/>
        <v>53.553835720585582</v>
      </c>
      <c r="C49">
        <f>68.917*LN(A49)-90.14</f>
        <v>40.947544396696586</v>
      </c>
      <c r="D49" s="2"/>
    </row>
    <row r="50" spans="1:17" x14ac:dyDescent="0.2">
      <c r="A50" s="11">
        <v>8</v>
      </c>
      <c r="B50">
        <f t="shared" si="0"/>
        <v>45.630551917744938</v>
      </c>
      <c r="C50">
        <f t="shared" si="1"/>
        <v>53.16887272794925</v>
      </c>
      <c r="D50" s="2"/>
      <c r="M50" t="s">
        <v>12</v>
      </c>
    </row>
    <row r="51" spans="1:17" x14ac:dyDescent="0.2">
      <c r="A51" s="11">
        <v>8.9</v>
      </c>
      <c r="B51">
        <f t="shared" si="0"/>
        <v>40.867228955341943</v>
      </c>
      <c r="C51">
        <f t="shared" si="1"/>
        <v>60.516095838959231</v>
      </c>
      <c r="D51" s="2"/>
    </row>
    <row r="52" spans="1:17" x14ac:dyDescent="0.2">
      <c r="A52" s="11">
        <v>9.6</v>
      </c>
      <c r="B52">
        <f t="shared" si="0"/>
        <v>37.484424760191033</v>
      </c>
      <c r="C52">
        <f>68.917*LN(A52)-90.14</f>
        <v>65.73392745751822</v>
      </c>
      <c r="D52" s="2"/>
    </row>
    <row r="53" spans="1:17" x14ac:dyDescent="0.2">
      <c r="A53" s="11">
        <v>11.1</v>
      </c>
      <c r="B53">
        <f t="shared" si="0"/>
        <v>30.997692560338862</v>
      </c>
      <c r="C53">
        <f>68.917*LN(A53)-90.14</f>
        <v>75.739436029971486</v>
      </c>
      <c r="D53" s="2"/>
    </row>
    <row r="54" spans="1:17" x14ac:dyDescent="0.2">
      <c r="A54" s="11">
        <v>11.9</v>
      </c>
      <c r="B54">
        <f t="shared" si="0"/>
        <v>27.888264282750825</v>
      </c>
      <c r="C54">
        <f t="shared" si="1"/>
        <v>80.535596920896623</v>
      </c>
      <c r="D54" s="2"/>
    </row>
    <row r="55" spans="1:17" x14ac:dyDescent="0.2">
      <c r="A55" s="11">
        <v>12.7</v>
      </c>
      <c r="B55">
        <f t="shared" si="0"/>
        <v>24.981222932004087</v>
      </c>
      <c r="C55">
        <f t="shared" si="1"/>
        <v>85.019584583596114</v>
      </c>
      <c r="D55" s="2"/>
    </row>
    <row r="56" spans="1:17" x14ac:dyDescent="0.2">
      <c r="A56" s="12"/>
      <c r="B56" s="12"/>
      <c r="C56" s="12"/>
      <c r="D56" s="2"/>
    </row>
    <row r="57" spans="1:17" x14ac:dyDescent="0.2">
      <c r="A57" s="2"/>
      <c r="B57" s="2"/>
      <c r="C57" s="2"/>
      <c r="D57" s="2"/>
    </row>
    <row r="58" spans="1:17" x14ac:dyDescent="0.2">
      <c r="A58" s="21" t="s">
        <v>23</v>
      </c>
      <c r="B58" s="21"/>
      <c r="C58" s="21"/>
      <c r="D58" s="21"/>
      <c r="E58" s="21"/>
      <c r="F58" s="21"/>
      <c r="G58" s="21"/>
      <c r="H58" s="21"/>
      <c r="I58" s="21"/>
      <c r="J58" s="21"/>
      <c r="K58" s="21"/>
      <c r="L58" s="21"/>
    </row>
    <row r="59" spans="1:17" x14ac:dyDescent="0.2">
      <c r="A59" s="21" t="s">
        <v>15</v>
      </c>
      <c r="B59" s="21"/>
      <c r="C59" s="21"/>
      <c r="D59" s="21"/>
      <c r="L59" s="9"/>
      <c r="M59" s="9"/>
      <c r="N59" s="9"/>
      <c r="O59" s="9"/>
      <c r="P59" s="9"/>
      <c r="Q59" s="9"/>
    </row>
    <row r="60" spans="1:17" x14ac:dyDescent="0.2">
      <c r="B60" s="3" t="s">
        <v>13</v>
      </c>
      <c r="C60" s="3" t="s">
        <v>14</v>
      </c>
      <c r="L60" s="9"/>
      <c r="M60" s="9"/>
      <c r="N60" s="9"/>
      <c r="O60" s="9"/>
      <c r="P60" s="9"/>
      <c r="Q60" s="9"/>
    </row>
    <row r="61" spans="1:17" x14ac:dyDescent="0.2">
      <c r="A61" s="2">
        <f>-44.68*LN(B61)+138.54-(68.917*LN(B61)-90.14)</f>
        <v>1.8800871060875579E-5</v>
      </c>
      <c r="B61" s="2">
        <v>7.4863485292183185</v>
      </c>
      <c r="C61" s="2">
        <f>68.917*LN(B61)-90.14</f>
        <v>48.59551470813814</v>
      </c>
      <c r="L61" s="9"/>
      <c r="M61" s="9"/>
      <c r="N61" s="9"/>
      <c r="O61" s="9"/>
      <c r="P61" s="9"/>
      <c r="Q61" s="9"/>
    </row>
    <row r="62" spans="1:17" x14ac:dyDescent="0.2">
      <c r="A62" s="21" t="s">
        <v>24</v>
      </c>
      <c r="B62" s="21"/>
      <c r="C62" s="21"/>
      <c r="D62" s="21"/>
      <c r="E62" s="21"/>
      <c r="F62" s="21"/>
      <c r="G62" s="21"/>
      <c r="H62" s="21"/>
      <c r="I62" s="21"/>
      <c r="L62" s="9"/>
      <c r="M62" s="9"/>
      <c r="N62" s="9"/>
      <c r="O62" s="9"/>
      <c r="P62" s="9"/>
      <c r="Q62" s="9"/>
    </row>
    <row r="63" spans="1:17" x14ac:dyDescent="0.2">
      <c r="A63" s="3" t="s">
        <v>18</v>
      </c>
      <c r="B63" s="1">
        <f>ABS(-44.68/B61*B61/C61)</f>
        <v>0.91942641760963961</v>
      </c>
      <c r="C63" s="39" t="s">
        <v>22</v>
      </c>
      <c r="D63" s="39"/>
      <c r="E63" s="39"/>
      <c r="F63" s="40"/>
      <c r="L63" s="9"/>
      <c r="M63" s="9"/>
      <c r="N63" s="9"/>
      <c r="O63" s="9"/>
      <c r="P63" s="9"/>
      <c r="Q63" s="9"/>
    </row>
    <row r="64" spans="1:17" x14ac:dyDescent="0.2">
      <c r="A64" s="3" t="s">
        <v>19</v>
      </c>
      <c r="B64">
        <f>ABS(68.917/B61*B61/C61)</f>
        <v>1.4181761509042867</v>
      </c>
      <c r="C64" s="39"/>
      <c r="D64" s="39"/>
      <c r="E64" s="39"/>
      <c r="F64" s="40"/>
      <c r="G64" t="s">
        <v>12</v>
      </c>
      <c r="L64" s="9"/>
      <c r="M64" s="9"/>
      <c r="N64" s="9"/>
      <c r="O64" s="9"/>
      <c r="P64" s="9"/>
      <c r="Q64" s="9"/>
    </row>
    <row r="65" spans="1:17" ht="16" customHeight="1" x14ac:dyDescent="0.2">
      <c r="A65" s="41" t="s">
        <v>25</v>
      </c>
      <c r="B65" s="41"/>
      <c r="C65" s="41"/>
      <c r="D65" s="41"/>
      <c r="E65" s="41"/>
      <c r="F65" s="41"/>
      <c r="G65" s="41"/>
      <c r="H65" s="41"/>
      <c r="I65" s="41"/>
      <c r="J65" s="41"/>
      <c r="K65" s="41"/>
      <c r="L65" s="9"/>
      <c r="M65" s="9"/>
      <c r="N65" s="9"/>
      <c r="O65" s="9"/>
      <c r="P65" s="9"/>
      <c r="Q65" s="9"/>
    </row>
    <row r="66" spans="1:17" x14ac:dyDescent="0.2">
      <c r="A66" s="41"/>
      <c r="B66" s="41"/>
      <c r="C66" s="41"/>
      <c r="D66" s="41"/>
      <c r="E66" s="41"/>
      <c r="F66" s="41"/>
      <c r="G66" s="41"/>
      <c r="H66" s="41"/>
      <c r="I66" s="41"/>
      <c r="J66" s="41"/>
      <c r="K66" s="41"/>
      <c r="L66" s="9"/>
      <c r="M66" s="9"/>
      <c r="N66" s="9"/>
      <c r="O66" s="9"/>
      <c r="P66" s="9"/>
      <c r="Q66" s="9"/>
    </row>
    <row r="67" spans="1:17" x14ac:dyDescent="0.2">
      <c r="A67" s="41"/>
      <c r="B67" s="41"/>
      <c r="C67" s="41"/>
      <c r="D67" s="41"/>
      <c r="E67" s="41"/>
      <c r="F67" s="41"/>
      <c r="G67" s="41"/>
      <c r="H67" s="41"/>
      <c r="I67" s="41"/>
      <c r="J67" s="41"/>
      <c r="K67" s="41"/>
      <c r="L67" s="9"/>
      <c r="M67" s="9"/>
      <c r="N67" s="9"/>
      <c r="O67" s="9"/>
      <c r="P67" s="9"/>
      <c r="Q67" s="9"/>
    </row>
    <row r="68" spans="1:17" x14ac:dyDescent="0.2">
      <c r="A68" s="41"/>
      <c r="B68" s="41"/>
      <c r="C68" s="41"/>
      <c r="D68" s="41"/>
      <c r="E68" s="41"/>
      <c r="F68" s="41"/>
      <c r="G68" s="41"/>
      <c r="H68" s="41"/>
      <c r="I68" s="41"/>
      <c r="J68" s="41"/>
      <c r="K68" s="41"/>
      <c r="L68" s="9"/>
      <c r="M68" s="9"/>
      <c r="N68" s="9"/>
      <c r="O68" s="9"/>
      <c r="P68" s="9"/>
      <c r="Q68" s="9"/>
    </row>
    <row r="69" spans="1:17" x14ac:dyDescent="0.2">
      <c r="A69" s="3" t="s">
        <v>21</v>
      </c>
      <c r="B69">
        <f>(B15-B4)/(A15-A4)*AVERAGE(A4:A15)/AVERAGE(B4:B15)</f>
        <v>3.1607142857142847</v>
      </c>
      <c r="L69" s="9"/>
      <c r="M69" s="9"/>
      <c r="N69" s="9"/>
      <c r="O69" s="9"/>
      <c r="P69" s="9"/>
      <c r="Q69" s="9"/>
    </row>
    <row r="70" spans="1:17" x14ac:dyDescent="0.2">
      <c r="A70" s="3" t="s">
        <v>20</v>
      </c>
      <c r="B70">
        <f>(C15-C4)/(A15-A4)*AVERAGE(A4:A15)/AVERAGE(C4:C15)</f>
        <v>0.29296437896307342</v>
      </c>
      <c r="L70" s="9"/>
      <c r="M70" s="9"/>
      <c r="N70" s="9"/>
      <c r="O70" s="9"/>
      <c r="P70" s="9"/>
      <c r="Q70" s="9"/>
    </row>
    <row r="71" spans="1:17" ht="16" customHeight="1" x14ac:dyDescent="0.2">
      <c r="A71" s="41" t="s">
        <v>28</v>
      </c>
      <c r="B71" s="41"/>
      <c r="C71" s="41"/>
      <c r="D71" s="41"/>
      <c r="E71" s="41"/>
      <c r="F71" s="41"/>
      <c r="G71" s="41"/>
      <c r="H71" s="41"/>
      <c r="I71" s="41"/>
      <c r="J71" s="41"/>
      <c r="K71" s="41"/>
      <c r="L71" s="9"/>
      <c r="M71" s="9"/>
      <c r="N71" s="9"/>
      <c r="O71" s="9"/>
      <c r="P71" s="9"/>
      <c r="Q71" s="9"/>
    </row>
    <row r="72" spans="1:17" x14ac:dyDescent="0.2">
      <c r="A72" s="41"/>
      <c r="B72" s="41"/>
      <c r="C72" s="41"/>
      <c r="D72" s="41"/>
      <c r="E72" s="41"/>
      <c r="F72" s="41"/>
      <c r="G72" s="41"/>
      <c r="H72" s="41"/>
      <c r="I72" s="41"/>
      <c r="J72" s="41"/>
      <c r="K72" s="41"/>
      <c r="L72" s="9"/>
      <c r="M72" s="9"/>
      <c r="N72" s="9"/>
      <c r="O72" s="9"/>
      <c r="P72" s="9"/>
      <c r="Q72" s="9"/>
    </row>
    <row r="73" spans="1:17" x14ac:dyDescent="0.2">
      <c r="A73" s="41"/>
      <c r="B73" s="41"/>
      <c r="C73" s="41"/>
      <c r="D73" s="41"/>
      <c r="E73" s="41"/>
      <c r="F73" s="41"/>
      <c r="G73" s="41"/>
      <c r="H73" s="41"/>
      <c r="I73" s="41"/>
      <c r="J73" s="41"/>
      <c r="K73" s="41"/>
      <c r="L73" s="9"/>
      <c r="M73" s="9"/>
      <c r="N73" s="9"/>
      <c r="O73" s="9"/>
      <c r="P73" s="9"/>
      <c r="Q73" s="9"/>
    </row>
    <row r="74" spans="1:17" x14ac:dyDescent="0.2">
      <c r="A74" s="13"/>
      <c r="B74" s="37"/>
      <c r="C74" s="38"/>
      <c r="D74" s="14"/>
      <c r="E74" s="15"/>
      <c r="F74" s="15"/>
      <c r="G74" s="15"/>
      <c r="H74" s="16"/>
      <c r="I74" s="42"/>
      <c r="J74" s="36"/>
      <c r="K74" s="14"/>
      <c r="L74" s="9"/>
      <c r="M74" s="9"/>
      <c r="N74" s="9"/>
      <c r="O74" s="9"/>
      <c r="P74" s="9"/>
      <c r="Q74" s="9"/>
    </row>
    <row r="75" spans="1:17" x14ac:dyDescent="0.2">
      <c r="A75" s="17"/>
      <c r="B75" s="18" t="s">
        <v>29</v>
      </c>
      <c r="C75" s="18">
        <v>0.2</v>
      </c>
      <c r="D75" s="17"/>
      <c r="E75" s="17"/>
      <c r="F75" s="17"/>
      <c r="G75" s="17"/>
      <c r="H75" s="17"/>
      <c r="I75" s="17"/>
      <c r="J75" s="17"/>
      <c r="K75" s="17"/>
      <c r="L75" s="17"/>
      <c r="M75" s="17"/>
      <c r="N75" s="17"/>
      <c r="O75" s="17"/>
      <c r="P75" s="14"/>
      <c r="Q75" s="14"/>
    </row>
    <row r="76" spans="1:17" x14ac:dyDescent="0.2">
      <c r="A76" s="17"/>
      <c r="B76" s="17">
        <f>-44.68*LN(A46 - C75)+138.54</f>
        <v>72.341909111506055</v>
      </c>
      <c r="C76" s="17"/>
      <c r="D76" s="17"/>
      <c r="E76" s="17"/>
      <c r="F76" s="17"/>
      <c r="G76" s="17"/>
      <c r="H76" s="17"/>
      <c r="I76" s="17"/>
      <c r="J76" s="17"/>
      <c r="K76" s="17"/>
      <c r="L76" s="17"/>
      <c r="M76" s="17"/>
      <c r="N76" s="17"/>
      <c r="O76" s="17"/>
      <c r="P76" s="14"/>
      <c r="Q76" s="14"/>
    </row>
    <row r="77" spans="1:17" x14ac:dyDescent="0.2">
      <c r="A77" s="17"/>
      <c r="B77" s="17">
        <f>-44.68*LN(A47 - C75)+138.54</f>
        <v>68.454240787609393</v>
      </c>
      <c r="C77" s="17"/>
      <c r="D77" s="17"/>
      <c r="E77" s="17"/>
      <c r="F77" s="17"/>
      <c r="G77" s="17"/>
      <c r="H77" s="17"/>
      <c r="I77" s="17"/>
      <c r="J77" s="17"/>
      <c r="K77" s="17"/>
      <c r="L77" s="17"/>
      <c r="M77" s="17"/>
      <c r="N77" s="17"/>
      <c r="O77" s="17"/>
      <c r="P77" s="14"/>
      <c r="Q77" s="14"/>
    </row>
    <row r="78" spans="1:17" ht="16" customHeight="1" x14ac:dyDescent="0.2">
      <c r="A78" s="19"/>
      <c r="B78" s="17">
        <f>-44.68*LN(A48 - C75)+138.54</f>
        <v>59.998908243759942</v>
      </c>
      <c r="C78" s="19"/>
      <c r="D78" s="17"/>
      <c r="E78" s="17"/>
      <c r="F78" s="17"/>
      <c r="G78" s="17"/>
      <c r="H78" s="17"/>
      <c r="I78" s="17"/>
      <c r="J78" s="17"/>
      <c r="K78" s="17"/>
      <c r="L78" s="17"/>
      <c r="M78" s="17"/>
      <c r="N78" s="17"/>
      <c r="O78" s="17"/>
      <c r="P78" s="14"/>
      <c r="Q78" s="14"/>
    </row>
    <row r="79" spans="1:17" x14ac:dyDescent="0.2">
      <c r="A79" s="19"/>
      <c r="B79" s="17">
        <f>-44.68*LN(A49 - C75)+138.54</f>
        <v>54.907878736036892</v>
      </c>
      <c r="C79" s="19"/>
      <c r="D79" s="17"/>
      <c r="E79" s="17"/>
      <c r="F79" s="17"/>
      <c r="G79" s="17"/>
      <c r="H79" s="17"/>
      <c r="I79" s="17"/>
      <c r="J79" s="17"/>
      <c r="K79" s="17"/>
      <c r="L79" s="17"/>
      <c r="M79" s="17"/>
      <c r="N79" s="17"/>
      <c r="O79" s="17"/>
      <c r="P79" s="14"/>
      <c r="Q79" s="14"/>
    </row>
    <row r="80" spans="1:17" x14ac:dyDescent="0.2">
      <c r="A80" s="19"/>
      <c r="B80" s="17">
        <f>-44.68*LN(A50 - C75)+138.54</f>
        <v>46.761751578482986</v>
      </c>
      <c r="C80" s="19"/>
      <c r="D80" s="17"/>
      <c r="E80" s="17"/>
      <c r="F80" s="17"/>
      <c r="G80" s="17"/>
      <c r="H80" s="17"/>
      <c r="I80" s="17"/>
      <c r="J80" s="17"/>
      <c r="K80" s="17"/>
      <c r="L80" s="17"/>
      <c r="M80" s="17"/>
      <c r="N80" s="17"/>
      <c r="O80" s="17"/>
      <c r="P80" s="14"/>
      <c r="Q80" s="14"/>
    </row>
    <row r="81" spans="1:17" x14ac:dyDescent="0.2">
      <c r="A81" s="17"/>
      <c r="B81" s="17">
        <f>-44.68*LN(A51 - C75)+138.54</f>
        <v>41.882727213487144</v>
      </c>
      <c r="C81" s="17"/>
      <c r="D81" s="17"/>
      <c r="E81" s="17"/>
      <c r="F81" s="17"/>
      <c r="G81" s="17"/>
      <c r="H81" s="17"/>
      <c r="I81" s="17"/>
      <c r="J81" s="17"/>
      <c r="K81" s="17"/>
      <c r="L81" s="17"/>
      <c r="M81" s="17"/>
      <c r="N81" s="17"/>
      <c r="O81" s="17"/>
      <c r="P81" s="14"/>
      <c r="Q81" s="14"/>
    </row>
    <row r="82" spans="1:17" ht="16" customHeight="1" x14ac:dyDescent="0.2">
      <c r="A82" s="20"/>
      <c r="B82" s="17">
        <f>-44.68*LN(A52 - C75)+138.54</f>
        <v>38.425091083150178</v>
      </c>
      <c r="C82" s="20"/>
      <c r="D82" s="17"/>
      <c r="E82" s="17"/>
      <c r="F82" s="17"/>
      <c r="G82" s="17"/>
      <c r="H82" s="17"/>
      <c r="I82" s="17"/>
      <c r="J82" s="17"/>
      <c r="K82" s="17"/>
      <c r="L82" s="17"/>
      <c r="M82" s="17"/>
      <c r="N82" s="17"/>
      <c r="O82" s="17"/>
      <c r="P82" s="14"/>
      <c r="Q82" s="14"/>
    </row>
    <row r="83" spans="1:17" x14ac:dyDescent="0.2">
      <c r="A83" s="20"/>
      <c r="B83" s="17">
        <f>-44.68*LN(A53 - C75)+138.54</f>
        <v>31.810078576975812</v>
      </c>
      <c r="C83" s="20"/>
      <c r="D83" s="17"/>
      <c r="E83" s="17"/>
      <c r="F83" s="17"/>
      <c r="G83" s="17"/>
      <c r="H83" s="17"/>
      <c r="I83" s="17"/>
      <c r="J83" s="17"/>
      <c r="K83" s="17"/>
      <c r="L83" s="17"/>
      <c r="M83" s="17"/>
      <c r="N83" s="17"/>
      <c r="O83" s="17"/>
      <c r="P83" s="14"/>
      <c r="Q83" s="14"/>
    </row>
    <row r="84" spans="1:17" x14ac:dyDescent="0.2">
      <c r="A84" s="20"/>
      <c r="B84" s="17">
        <f>-44.68*LN(A54 - C75)+138.54</f>
        <v>28.645570548210216</v>
      </c>
      <c r="C84" s="20"/>
      <c r="D84" s="17"/>
      <c r="E84" s="17"/>
      <c r="F84" s="17"/>
      <c r="G84" s="17"/>
      <c r="H84" s="17"/>
      <c r="I84" s="17"/>
      <c r="J84" s="17"/>
      <c r="K84" s="17"/>
      <c r="L84" s="17"/>
      <c r="M84" s="17"/>
      <c r="N84" s="17"/>
      <c r="O84" s="17"/>
      <c r="P84" s="14"/>
      <c r="Q84" s="14"/>
    </row>
    <row r="85" spans="1:17" x14ac:dyDescent="0.2">
      <c r="A85" s="17"/>
      <c r="B85" s="17">
        <f>-44.68*LN(A55 - C75)+138.54</f>
        <v>25.690444172307139</v>
      </c>
      <c r="C85" s="17"/>
      <c r="D85" s="17"/>
      <c r="E85" s="17"/>
      <c r="F85" s="17"/>
      <c r="G85" s="17"/>
      <c r="H85" s="17"/>
      <c r="I85" s="17"/>
      <c r="J85" s="17"/>
      <c r="K85" s="17"/>
      <c r="L85" s="17"/>
      <c r="M85" s="17"/>
      <c r="N85" s="17"/>
      <c r="O85" s="17"/>
      <c r="P85" s="14"/>
      <c r="Q85" s="14"/>
    </row>
    <row r="86" spans="1:17" x14ac:dyDescent="0.2">
      <c r="A86" s="17"/>
      <c r="B86" s="17"/>
      <c r="C86" s="17"/>
      <c r="D86" s="17"/>
      <c r="E86" s="17"/>
      <c r="F86" s="17"/>
      <c r="G86" s="17"/>
      <c r="H86" s="17"/>
      <c r="I86" s="17"/>
      <c r="J86" s="17"/>
      <c r="K86" s="17"/>
      <c r="L86" s="17"/>
      <c r="M86" s="17"/>
      <c r="N86" s="17"/>
      <c r="O86" s="17"/>
      <c r="P86" s="14"/>
      <c r="Q86" s="14"/>
    </row>
    <row r="87" spans="1:17" x14ac:dyDescent="0.2">
      <c r="A87" s="17"/>
      <c r="B87" s="18" t="s">
        <v>13</v>
      </c>
      <c r="C87" s="18" t="s">
        <v>30</v>
      </c>
      <c r="D87" s="17"/>
      <c r="E87" s="17"/>
      <c r="F87" s="17"/>
      <c r="G87" s="17"/>
      <c r="H87" s="17"/>
      <c r="I87" s="17"/>
      <c r="J87" s="17"/>
      <c r="K87" s="17"/>
      <c r="L87" s="17"/>
      <c r="M87" s="17"/>
      <c r="N87" s="17"/>
      <c r="O87" s="17"/>
      <c r="P87" s="14"/>
      <c r="Q87" s="14"/>
    </row>
    <row r="88" spans="1:17" x14ac:dyDescent="0.2">
      <c r="A88">
        <f>-44.68*LN(B88 - C75)+138.54-(68.917*LN(B88)-90.14)</f>
        <v>4.5964872754211683E-5</v>
      </c>
      <c r="B88">
        <v>7.5656506725691788</v>
      </c>
      <c r="C88">
        <f>68.917*LN(B88)-90.14</f>
        <v>49.321706134059511</v>
      </c>
    </row>
  </sheetData>
  <mergeCells count="52">
    <mergeCell ref="A1:L1"/>
    <mergeCell ref="A2:C2"/>
    <mergeCell ref="D2:L2"/>
    <mergeCell ref="E3:L16"/>
    <mergeCell ref="P19:P20"/>
    <mergeCell ref="B74:C74"/>
    <mergeCell ref="C63:F64"/>
    <mergeCell ref="A65:K68"/>
    <mergeCell ref="A71:K73"/>
    <mergeCell ref="I74:J74"/>
    <mergeCell ref="A19:H20"/>
    <mergeCell ref="A38:L42"/>
    <mergeCell ref="A59:D59"/>
    <mergeCell ref="A58:L58"/>
    <mergeCell ref="L46:P46"/>
    <mergeCell ref="P23:P24"/>
    <mergeCell ref="N9:N10"/>
    <mergeCell ref="N11:N12"/>
    <mergeCell ref="O11:O12"/>
    <mergeCell ref="P11:P12"/>
    <mergeCell ref="N13:N14"/>
    <mergeCell ref="O13:O14"/>
    <mergeCell ref="P13:P14"/>
    <mergeCell ref="N15:N16"/>
    <mergeCell ref="O15:O16"/>
    <mergeCell ref="P15:P16"/>
    <mergeCell ref="N17:N18"/>
    <mergeCell ref="O17:O18"/>
    <mergeCell ref="P17:P18"/>
    <mergeCell ref="N19:N20"/>
    <mergeCell ref="O19:O20"/>
    <mergeCell ref="P9:P10"/>
    <mergeCell ref="N29:N30"/>
    <mergeCell ref="O29:O30"/>
    <mergeCell ref="P29:P30"/>
    <mergeCell ref="N31:N32"/>
    <mergeCell ref="O31:O32"/>
    <mergeCell ref="P31:P32"/>
    <mergeCell ref="N25:N26"/>
    <mergeCell ref="O25:O26"/>
    <mergeCell ref="P25:P26"/>
    <mergeCell ref="N27:N28"/>
    <mergeCell ref="O27:O28"/>
    <mergeCell ref="P27:P28"/>
    <mergeCell ref="N21:N22"/>
    <mergeCell ref="O21:O22"/>
    <mergeCell ref="P21:P22"/>
    <mergeCell ref="A62:I62"/>
    <mergeCell ref="A17:L18"/>
    <mergeCell ref="O9:O10"/>
    <mergeCell ref="N23:N24"/>
    <mergeCell ref="O23:O24"/>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Dima Malovanyy</cp:lastModifiedBy>
  <dcterms:created xsi:type="dcterms:W3CDTF">2022-09-10T14:17:17Z</dcterms:created>
  <dcterms:modified xsi:type="dcterms:W3CDTF">2022-12-04T11:04:40Z</dcterms:modified>
</cp:coreProperties>
</file>