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530"/>
  </bookViews>
  <sheets>
    <sheet name="Vertragsnummer" sheetId="7" r:id="rId1"/>
  </sheets>
  <calcPr calcId="162913"/>
</workbook>
</file>

<file path=xl/calcChain.xml><?xml version="1.0" encoding="utf-8"?>
<calcChain xmlns="http://schemas.openxmlformats.org/spreadsheetml/2006/main">
  <c r="J4" i="7" l="1"/>
  <c r="K4" i="7" s="1"/>
  <c r="P14" i="7"/>
  <c r="P13" i="7"/>
  <c r="P12" i="7"/>
  <c r="P11" i="7"/>
  <c r="P10" i="7"/>
  <c r="P9" i="7"/>
  <c r="P8" i="7"/>
  <c r="P7" i="7"/>
  <c r="P6" i="7"/>
  <c r="P5" i="7"/>
  <c r="P4" i="7"/>
  <c r="N14" i="7"/>
  <c r="N13" i="7"/>
  <c r="N12" i="7"/>
  <c r="N11" i="7"/>
  <c r="N10" i="7"/>
  <c r="N9" i="7"/>
  <c r="N8" i="7"/>
  <c r="N7" i="7"/>
  <c r="N6" i="7"/>
  <c r="N5" i="7"/>
  <c r="N4" i="7"/>
  <c r="D3" i="7"/>
  <c r="E3" i="7"/>
  <c r="F3" i="7"/>
  <c r="G3" i="7"/>
  <c r="H3" i="7"/>
  <c r="I3" i="7"/>
  <c r="T3" i="7"/>
  <c r="L4" i="7"/>
  <c r="A5" i="7"/>
  <c r="J5" i="7"/>
  <c r="K5" i="7"/>
  <c r="V5" i="7" s="1"/>
  <c r="L5" i="7"/>
  <c r="A6" i="7"/>
  <c r="J6" i="7"/>
  <c r="K6" i="7"/>
  <c r="Q6" i="7" s="1"/>
  <c r="R6" i="7" s="1"/>
  <c r="L6" i="7"/>
  <c r="A7" i="7"/>
  <c r="J7" i="7"/>
  <c r="K7" i="7"/>
  <c r="Q7" i="7" s="1"/>
  <c r="R7" i="7" s="1"/>
  <c r="L7" i="7"/>
  <c r="A8" i="7"/>
  <c r="J8" i="7"/>
  <c r="K8" i="7"/>
  <c r="L8" i="7"/>
  <c r="A9" i="7"/>
  <c r="J9" i="7"/>
  <c r="K9" i="7"/>
  <c r="V9" i="7" s="1"/>
  <c r="L9" i="7"/>
  <c r="A10" i="7"/>
  <c r="J10" i="7"/>
  <c r="K10" i="7"/>
  <c r="Q10" i="7" s="1"/>
  <c r="R10" i="7" s="1"/>
  <c r="L10" i="7"/>
  <c r="A11" i="7"/>
  <c r="J11" i="7"/>
  <c r="K11" i="7"/>
  <c r="Q11" i="7" s="1"/>
  <c r="R11" i="7" s="1"/>
  <c r="L11" i="7"/>
  <c r="A12" i="7"/>
  <c r="J12" i="7"/>
  <c r="K12" i="7"/>
  <c r="L12" i="7"/>
  <c r="A13" i="7"/>
  <c r="J13" i="7"/>
  <c r="K13" i="7"/>
  <c r="V13" i="7" s="1"/>
  <c r="L13" i="7"/>
  <c r="A14" i="7"/>
  <c r="J14" i="7"/>
  <c r="K14" i="7"/>
  <c r="Q14" i="7" s="1"/>
  <c r="R14" i="7" s="1"/>
  <c r="V7" i="7"/>
  <c r="V8" i="7"/>
  <c r="V11" i="7"/>
  <c r="V12" i="7"/>
  <c r="L14" i="7"/>
  <c r="Q5" i="7"/>
  <c r="R5" i="7" s="1"/>
  <c r="Q8" i="7"/>
  <c r="R8" i="7" s="1"/>
  <c r="Q9" i="7"/>
  <c r="R9" i="7" s="1"/>
  <c r="Q12" i="7"/>
  <c r="R12" i="7" s="1"/>
  <c r="Q13" i="7"/>
  <c r="R13" i="7" s="1"/>
  <c r="V4" i="7" l="1"/>
  <c r="W4" i="7" s="1"/>
  <c r="W5" i="7" s="1"/>
  <c r="Q4" i="7"/>
  <c r="R4" i="7" s="1"/>
  <c r="S4" i="7" s="1"/>
  <c r="T4" i="7" s="1"/>
  <c r="V10" i="7"/>
  <c r="V14" i="7"/>
  <c r="V6" i="7"/>
  <c r="W6" i="7" s="1"/>
  <c r="W7" i="7" s="1"/>
  <c r="W8" i="7" s="1"/>
  <c r="W9" i="7" s="1"/>
  <c r="W10" i="7" s="1"/>
  <c r="W11" i="7" s="1"/>
  <c r="W12" i="7" s="1"/>
  <c r="W13" i="7" s="1"/>
  <c r="W14" i="7" s="1"/>
  <c r="S5" i="7"/>
  <c r="T5" i="7" s="1"/>
  <c r="S6" i="7" l="1"/>
  <c r="S7" i="7" s="1"/>
  <c r="S8" i="7" s="1"/>
  <c r="S9" i="7"/>
  <c r="T6" i="7" l="1"/>
  <c r="T7" i="7" s="1"/>
  <c r="T8" i="7" s="1"/>
  <c r="T9" i="7"/>
  <c r="S10" i="7"/>
  <c r="T10" i="7" l="1"/>
  <c r="S11" i="7"/>
  <c r="T11" i="7" l="1"/>
  <c r="S12" i="7"/>
  <c r="T12" i="7" l="1"/>
  <c r="S13" i="7"/>
  <c r="T13" i="7" l="1"/>
  <c r="S14" i="7"/>
  <c r="T14" i="7" l="1"/>
</calcChain>
</file>

<file path=xl/sharedStrings.xml><?xml version="1.0" encoding="utf-8"?>
<sst xmlns="http://schemas.openxmlformats.org/spreadsheetml/2006/main" count="29" uniqueCount="21">
  <si>
    <t>SUMME</t>
  </si>
  <si>
    <t>€</t>
  </si>
  <si>
    <t>Vertragsbudget (brutto)</t>
  </si>
  <si>
    <t>JAHR</t>
  </si>
  <si>
    <t>h-remote</t>
  </si>
  <si>
    <t>h-ITZ</t>
  </si>
  <si>
    <t>h</t>
  </si>
  <si>
    <t>MonatPT</t>
  </si>
  <si>
    <t>Berechnet</t>
  </si>
  <si>
    <t>SummePT</t>
  </si>
  <si>
    <t>RestPT</t>
  </si>
  <si>
    <t>Summe€</t>
  </si>
  <si>
    <t>Vertragsrest€</t>
  </si>
  <si>
    <t>Tagessatz</t>
  </si>
  <si>
    <t>in diese Spalten die kumulierten Aufwandszahlen aus dem AeDL-Leistungsschein eintragen</t>
  </si>
  <si>
    <t>Musterfirma</t>
  </si>
  <si>
    <t>Mustermann</t>
  </si>
  <si>
    <t>Rechnung Musterfirma</t>
  </si>
  <si>
    <t>Delta Musterfirma</t>
  </si>
  <si>
    <t>Rechnung 
GU</t>
  </si>
  <si>
    <t>Delta 
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</si>
</sst>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yyyy\-mm"/>
    <numFmt numFmtId="165" formatCode="#,##0.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9" tint="0.79998168889431442"/>
      <name val="Calibri"/>
      <family val="2"/>
      <scheme val="minor"/>
    </font>
    <font>
      <i/>
      <sz val="11"/>
      <color theme="7" tint="0.79998168889431442"/>
      <name val="Calibri"/>
      <family val="2"/>
      <scheme val="minor"/>
    </font>
    <font>
      <i/>
      <sz val="11"/>
      <color theme="4" tint="0.7999816888943144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4" fillId="0" borderId="0" applyFont="0" applyFill="0" applyBorder="0" applyAlignment="0" applyProtection="0"/>
  </cellStyleXfs>
  <cellXfs count="99">
    <xf numFmtId="0" fontId="0" fillId="0" borderId="0" xfId="0"/>
    <xf numFmtId="3" fontId="0" fillId="0" borderId="0" xfId="0" applyNumberFormat="1"/>
    <xf numFmtId="0" fontId="2" fillId="0" borderId="0" xfId="0" applyFont="1"/>
    <xf numFmtId="44" fontId="0" fillId="0" borderId="0" xfId="2" applyFont="1"/>
    <xf numFmtId="0" fontId="0" fillId="0" borderId="1" xfId="0" applyBorder="1"/>
    <xf numFmtId="3" fontId="0" fillId="0" borderId="1" xfId="0" applyNumberFormat="1" applyBorder="1"/>
    <xf numFmtId="3" fontId="2" fillId="0" borderId="1" xfId="0" applyNumberFormat="1" applyFont="1" applyBorder="1"/>
    <xf numFmtId="0" fontId="6" fillId="0" borderId="4" xfId="0" applyFont="1" applyBorder="1"/>
    <xf numFmtId="0" fontId="0" fillId="0" borderId="5" xfId="0" applyBorder="1"/>
    <xf numFmtId="0" fontId="2" fillId="0" borderId="6" xfId="0" applyFon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6" xfId="0" applyBorder="1"/>
    <xf numFmtId="3" fontId="0" fillId="0" borderId="16" xfId="0" applyNumberFormat="1" applyBorder="1"/>
    <xf numFmtId="0" fontId="3" fillId="0" borderId="15" xfId="0" applyFont="1" applyBorder="1"/>
    <xf numFmtId="3" fontId="5" fillId="0" borderId="17" xfId="0" applyNumberFormat="1" applyFont="1" applyBorder="1"/>
    <xf numFmtId="0" fontId="2" fillId="0" borderId="15" xfId="0" applyFont="1" applyBorder="1"/>
    <xf numFmtId="3" fontId="2" fillId="0" borderId="16" xfId="0" applyNumberFormat="1" applyFont="1" applyBorder="1"/>
    <xf numFmtId="3" fontId="2" fillId="0" borderId="1" xfId="0" applyNumberFormat="1" applyFont="1" applyBorder="1" applyAlignment="1">
      <alignment wrapText="1"/>
    </xf>
    <xf numFmtId="3" fontId="5" fillId="0" borderId="9" xfId="0" applyNumberFormat="1" applyFont="1" applyBorder="1"/>
    <xf numFmtId="3" fontId="0" fillId="0" borderId="17" xfId="0" applyNumberFormat="1" applyBorder="1"/>
    <xf numFmtId="3" fontId="0" fillId="0" borderId="10" xfId="0" applyNumberFormat="1" applyBorder="1"/>
    <xf numFmtId="3" fontId="2" fillId="0" borderId="15" xfId="0" applyNumberFormat="1" applyFont="1" applyBorder="1"/>
    <xf numFmtId="3" fontId="2" fillId="0" borderId="16" xfId="0" applyNumberFormat="1" applyFont="1" applyBorder="1" applyAlignment="1">
      <alignment wrapText="1"/>
    </xf>
    <xf numFmtId="3" fontId="0" fillId="0" borderId="15" xfId="0" applyNumberFormat="1" applyBorder="1"/>
    <xf numFmtId="0" fontId="0" fillId="0" borderId="17" xfId="0" applyBorder="1"/>
    <xf numFmtId="3" fontId="0" fillId="0" borderId="15" xfId="0" applyNumberFormat="1" applyBorder="1" applyAlignment="1">
      <alignment horizontal="center"/>
    </xf>
    <xf numFmtId="44" fontId="2" fillId="0" borderId="0" xfId="0" applyNumberFormat="1" applyFont="1"/>
    <xf numFmtId="1" fontId="2" fillId="0" borderId="0" xfId="0" applyNumberFormat="1" applyFont="1"/>
    <xf numFmtId="0" fontId="2" fillId="0" borderId="0" xfId="0" applyFont="1" applyAlignment="1">
      <alignment horizontal="left"/>
    </xf>
    <xf numFmtId="44" fontId="0" fillId="0" borderId="1" xfId="0" applyNumberFormat="1" applyBorder="1"/>
    <xf numFmtId="165" fontId="0" fillId="0" borderId="0" xfId="0" applyNumberFormat="1"/>
    <xf numFmtId="166" fontId="0" fillId="0" borderId="0" xfId="0" applyNumberFormat="1"/>
    <xf numFmtId="165" fontId="2" fillId="0" borderId="0" xfId="0" applyNumberFormat="1" applyFont="1"/>
    <xf numFmtId="44" fontId="0" fillId="0" borderId="16" xfId="2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4" fontId="0" fillId="0" borderId="1" xfId="2" applyFon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6" xfId="0" applyFill="1" applyBorder="1"/>
    <xf numFmtId="0" fontId="0" fillId="2" borderId="15" xfId="0" applyFill="1" applyBorder="1"/>
    <xf numFmtId="0" fontId="0" fillId="3" borderId="16" xfId="0" applyFill="1" applyBorder="1"/>
    <xf numFmtId="0" fontId="0" fillId="3" borderId="15" xfId="0" applyFill="1" applyBorder="1"/>
    <xf numFmtId="0" fontId="0" fillId="4" borderId="16" xfId="0" applyFill="1" applyBorder="1"/>
    <xf numFmtId="0" fontId="0" fillId="4" borderId="15" xfId="0" applyFill="1" applyBorder="1"/>
    <xf numFmtId="0" fontId="0" fillId="5" borderId="16" xfId="0" applyFill="1" applyBorder="1"/>
    <xf numFmtId="0" fontId="0" fillId="5" borderId="15" xfId="0" applyFill="1" applyBorder="1"/>
    <xf numFmtId="0" fontId="0" fillId="2" borderId="14" xfId="0" applyFill="1" applyBorder="1"/>
    <xf numFmtId="0" fontId="0" fillId="2" borderId="13" xfId="0" applyFill="1" applyBorder="1"/>
    <xf numFmtId="0" fontId="0" fillId="3" borderId="14" xfId="0" applyFill="1" applyBorder="1"/>
    <xf numFmtId="0" fontId="0" fillId="3" borderId="13" xfId="0" applyFill="1" applyBorder="1"/>
    <xf numFmtId="0" fontId="0" fillId="4" borderId="14" xfId="0" applyFill="1" applyBorder="1"/>
    <xf numFmtId="0" fontId="0" fillId="4" borderId="13" xfId="0" applyFill="1" applyBorder="1"/>
    <xf numFmtId="0" fontId="0" fillId="5" borderId="14" xfId="0" applyFill="1" applyBorder="1"/>
    <xf numFmtId="0" fontId="0" fillId="5" borderId="13" xfId="0" applyFill="1" applyBorder="1"/>
    <xf numFmtId="166" fontId="0" fillId="0" borderId="16" xfId="0" applyNumberFormat="1" applyBorder="1"/>
    <xf numFmtId="0" fontId="7" fillId="6" borderId="3" xfId="0" applyFont="1" applyFill="1" applyBorder="1"/>
    <xf numFmtId="0" fontId="7" fillId="6" borderId="2" xfId="0" applyFont="1" applyFill="1" applyBorder="1"/>
    <xf numFmtId="0" fontId="8" fillId="6" borderId="3" xfId="0" applyFont="1" applyFill="1" applyBorder="1"/>
    <xf numFmtId="0" fontId="8" fillId="6" borderId="2" xfId="0" applyFont="1" applyFill="1" applyBorder="1"/>
    <xf numFmtId="0" fontId="9" fillId="6" borderId="3" xfId="0" applyFont="1" applyFill="1" applyBorder="1"/>
    <xf numFmtId="0" fontId="9" fillId="6" borderId="2" xfId="0" applyFont="1" applyFill="1" applyBorder="1"/>
    <xf numFmtId="165" fontId="2" fillId="0" borderId="19" xfId="0" applyNumberFormat="1" applyFont="1" applyBorder="1"/>
    <xf numFmtId="165" fontId="2" fillId="0" borderId="15" xfId="0" applyNumberFormat="1" applyFont="1" applyBorder="1"/>
    <xf numFmtId="166" fontId="2" fillId="0" borderId="16" xfId="0" applyNumberFormat="1" applyFont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3" borderId="12" xfId="0" applyFont="1" applyFill="1" applyBorder="1"/>
    <xf numFmtId="0" fontId="2" fillId="3" borderId="11" xfId="0" applyFont="1" applyFill="1" applyBorder="1"/>
    <xf numFmtId="0" fontId="2" fillId="4" borderId="12" xfId="0" applyFont="1" applyFill="1" applyBorder="1"/>
    <xf numFmtId="0" fontId="2" fillId="4" borderId="11" xfId="0" applyFont="1" applyFill="1" applyBorder="1"/>
    <xf numFmtId="0" fontId="2" fillId="5" borderId="12" xfId="0" applyFont="1" applyFill="1" applyBorder="1"/>
    <xf numFmtId="0" fontId="2" fillId="5" borderId="11" xfId="0" applyFont="1" applyFill="1" applyBorder="1"/>
    <xf numFmtId="0" fontId="10" fillId="0" borderId="10" xfId="0" applyFont="1" applyBorder="1"/>
    <xf numFmtId="44" fontId="10" fillId="0" borderId="17" xfId="2" applyFont="1" applyBorder="1" applyAlignment="1">
      <alignment horizontal="center"/>
    </xf>
    <xf numFmtId="165" fontId="5" fillId="0" borderId="20" xfId="0" applyNumberFormat="1" applyFont="1" applyBorder="1"/>
    <xf numFmtId="165" fontId="5" fillId="0" borderId="9" xfId="0" applyNumberFormat="1" applyFont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3" borderId="10" xfId="0" applyFont="1" applyFill="1" applyBorder="1"/>
    <xf numFmtId="0" fontId="5" fillId="3" borderId="9" xfId="0" applyFont="1" applyFill="1" applyBorder="1"/>
    <xf numFmtId="0" fontId="5" fillId="4" borderId="10" xfId="0" applyFont="1" applyFill="1" applyBorder="1"/>
    <xf numFmtId="0" fontId="5" fillId="4" borderId="9" xfId="0" applyFont="1" applyFill="1" applyBorder="1"/>
    <xf numFmtId="0" fontId="5" fillId="5" borderId="10" xfId="0" applyFont="1" applyFill="1" applyBorder="1"/>
    <xf numFmtId="0" fontId="5" fillId="5" borderId="9" xfId="0" applyFont="1" applyFill="1" applyBorder="1"/>
    <xf numFmtId="0" fontId="11" fillId="6" borderId="2" xfId="0" applyFont="1" applyFill="1" applyBorder="1"/>
    <xf numFmtId="0" fontId="11" fillId="6" borderId="3" xfId="0" applyFont="1" applyFill="1" applyBorder="1"/>
    <xf numFmtId="0" fontId="5" fillId="0" borderId="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</cellXfs>
  <cellStyles count="3">
    <cellStyle name="Standard" xfId="0" builtinId="0"/>
    <cellStyle name="Standard 2" xfId="1"/>
    <cellStyle name="Währung" xfId="2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J18" sqref="J18"/>
    </sheetView>
  </sheetViews>
  <sheetFormatPr baseColWidth="10" defaultColWidth="9.140625" defaultRowHeight="15" x14ac:dyDescent="0.25"/>
  <cols>
    <col min="1" max="1" width="22.28515625" bestFit="1" customWidth="1"/>
    <col min="3" max="3" width="5.5703125" customWidth="1"/>
    <col min="4" max="4" width="9.42578125" bestFit="1" customWidth="1"/>
    <col min="5" max="5" width="5.5703125" bestFit="1" customWidth="1"/>
    <col min="6" max="6" width="9.42578125" bestFit="1" customWidth="1"/>
    <col min="7" max="7" width="8.5703125" bestFit="1" customWidth="1"/>
    <col min="8" max="8" width="9.42578125" bestFit="1" customWidth="1"/>
    <col min="9" max="9" width="8.5703125" bestFit="1" customWidth="1"/>
    <col min="11" max="11" width="10.42578125" style="32" bestFit="1" customWidth="1"/>
    <col min="12" max="12" width="10.140625" style="1" bestFit="1" customWidth="1"/>
    <col min="13" max="13" width="11.140625" style="1" customWidth="1"/>
    <col min="14" max="14" width="9.140625" style="1"/>
    <col min="15" max="15" width="11.140625" style="1" customWidth="1"/>
    <col min="16" max="16" width="9.140625" style="1"/>
    <col min="17" max="17" width="10.85546875" style="31" bestFit="1" customWidth="1"/>
    <col min="18" max="18" width="10.85546875" style="31" customWidth="1"/>
    <col min="19" max="19" width="12.42578125" customWidth="1"/>
    <col min="20" max="20" width="18" bestFit="1" customWidth="1"/>
    <col min="21" max="21" width="4" customWidth="1"/>
    <col min="22" max="22" width="10.42578125" bestFit="1" customWidth="1"/>
    <col min="23" max="23" width="13" bestFit="1" customWidth="1"/>
  </cols>
  <sheetData>
    <row r="1" spans="1:23" ht="26.25" x14ac:dyDescent="0.4">
      <c r="A1" s="7" t="s">
        <v>15</v>
      </c>
      <c r="B1" s="88" t="s">
        <v>16</v>
      </c>
      <c r="C1" s="87"/>
      <c r="D1" s="86"/>
      <c r="E1" s="85"/>
      <c r="F1" s="84"/>
      <c r="G1" s="83"/>
      <c r="H1" s="82"/>
      <c r="I1" s="81"/>
      <c r="J1" s="91" t="s">
        <v>0</v>
      </c>
      <c r="K1" s="92"/>
      <c r="L1" s="19" t="s">
        <v>1</v>
      </c>
      <c r="M1" s="20"/>
      <c r="N1" s="20"/>
      <c r="O1" s="20"/>
      <c r="P1" s="21"/>
      <c r="Q1" s="80" t="s">
        <v>2</v>
      </c>
      <c r="R1" s="79"/>
      <c r="T1" s="78">
        <v>45000</v>
      </c>
      <c r="U1" s="25"/>
      <c r="V1" s="15" t="s">
        <v>3</v>
      </c>
      <c r="W1" s="77">
        <v>2020</v>
      </c>
    </row>
    <row r="2" spans="1:23" ht="30.75" thickBot="1" x14ac:dyDescent="0.3">
      <c r="A2" s="8"/>
      <c r="B2" s="76" t="s">
        <v>4</v>
      </c>
      <c r="C2" s="75" t="s">
        <v>5</v>
      </c>
      <c r="D2" s="74" t="s">
        <v>4</v>
      </c>
      <c r="E2" s="73" t="s">
        <v>5</v>
      </c>
      <c r="F2" s="72" t="s">
        <v>4</v>
      </c>
      <c r="G2" s="71" t="s">
        <v>5</v>
      </c>
      <c r="H2" s="70" t="s">
        <v>4</v>
      </c>
      <c r="I2" s="69" t="s">
        <v>5</v>
      </c>
      <c r="J2" s="16" t="s">
        <v>6</v>
      </c>
      <c r="K2" s="68" t="s">
        <v>7</v>
      </c>
      <c r="L2" s="22" t="s">
        <v>8</v>
      </c>
      <c r="M2" s="6" t="s">
        <v>17</v>
      </c>
      <c r="N2" s="6" t="s">
        <v>18</v>
      </c>
      <c r="O2" s="18" t="s">
        <v>19</v>
      </c>
      <c r="P2" s="23" t="s">
        <v>20</v>
      </c>
      <c r="Q2" s="67" t="s">
        <v>9</v>
      </c>
      <c r="R2" s="66" t="s">
        <v>10</v>
      </c>
      <c r="S2" s="6" t="s">
        <v>11</v>
      </c>
      <c r="T2" s="6" t="s">
        <v>12</v>
      </c>
      <c r="U2" s="4"/>
      <c r="V2" s="6" t="s">
        <v>9</v>
      </c>
      <c r="W2" s="17" t="s">
        <v>11</v>
      </c>
    </row>
    <row r="3" spans="1:23" ht="15.75" thickBot="1" x14ac:dyDescent="0.3">
      <c r="A3" s="9" t="s">
        <v>13</v>
      </c>
      <c r="B3" s="89">
        <v>1000</v>
      </c>
      <c r="C3" s="90">
        <v>1100</v>
      </c>
      <c r="D3" s="65">
        <f>B3</f>
        <v>1000</v>
      </c>
      <c r="E3" s="64">
        <f>C3</f>
        <v>1100</v>
      </c>
      <c r="F3" s="63">
        <f>((113*8)+48)*1.19</f>
        <v>1132.8799999999999</v>
      </c>
      <c r="G3" s="62">
        <f>1048*1.19</f>
        <v>1247.1199999999999</v>
      </c>
      <c r="H3" s="61">
        <f>((113*8)+48)*1.19</f>
        <v>1132.8799999999999</v>
      </c>
      <c r="I3" s="60">
        <f>1048*1.19</f>
        <v>1247.1199999999999</v>
      </c>
      <c r="J3" s="14"/>
      <c r="K3" s="59"/>
      <c r="L3" s="24"/>
      <c r="M3" s="5"/>
      <c r="N3" s="5"/>
      <c r="O3" s="5"/>
      <c r="P3" s="13"/>
      <c r="Q3" s="38"/>
      <c r="R3" s="37">
        <v>45</v>
      </c>
      <c r="S3" s="30"/>
      <c r="T3" s="30">
        <f>T1</f>
        <v>45000</v>
      </c>
      <c r="U3" s="4"/>
      <c r="V3" s="4"/>
      <c r="W3" s="12"/>
    </row>
    <row r="4" spans="1:23" x14ac:dyDescent="0.25">
      <c r="A4" s="10">
        <v>43862</v>
      </c>
      <c r="B4" s="58"/>
      <c r="C4" s="57"/>
      <c r="D4" s="56"/>
      <c r="E4" s="55"/>
      <c r="F4" s="54"/>
      <c r="G4" s="53"/>
      <c r="H4" s="52"/>
      <c r="I4" s="51"/>
      <c r="J4" s="42" t="str">
        <f t="shared" ref="J4:J14" si="0">IF(SUM(B4:I4)&lt;&gt;0,SUM(B4:I4),"-")</f>
        <v>-</v>
      </c>
      <c r="K4" s="41" t="str">
        <f t="shared" ref="K4:K14" si="1">IF(J4&lt;&gt;"-",J4/8,"-")</f>
        <v>-</v>
      </c>
      <c r="L4" s="26" t="str">
        <f t="shared" ref="L4:L14" si="2">IF(SUM(B4:I4)&lt;&gt;0,B4/8*B$3+C4/8*C$3+D4/8*D$3+E4/8*E$3+F4/8*F$3+G4/8*G$3+H4/8*H$3+I4/8*I$3,"-")</f>
        <v>-</v>
      </c>
      <c r="M4" s="5"/>
      <c r="N4" s="40" t="str">
        <f>IF(M4&lt;&gt;"",M4-L4,"-")</f>
        <v>-</v>
      </c>
      <c r="O4" s="5"/>
      <c r="P4" s="39" t="str">
        <f>IF(O4&lt;&gt;"",O4-L4,"-")</f>
        <v>-</v>
      </c>
      <c r="Q4" s="38" t="str">
        <f t="shared" ref="Q4:Q14" si="3">IF(K4&lt;&gt;"-",Q3+K4,"-")</f>
        <v>-</v>
      </c>
      <c r="R4" s="37" t="str">
        <f t="shared" ref="R4:R14" si="4">IF(Q4&lt;&gt;"-",R3-K4,"-")</f>
        <v>-</v>
      </c>
      <c r="S4" s="36" t="str">
        <f t="shared" ref="S4:S14" si="5">IF(R4&lt;&gt;"-",L4+S3,"-")</f>
        <v>-</v>
      </c>
      <c r="T4" s="36" t="str">
        <f t="shared" ref="T4:T14" si="6">IF(S4&lt;&gt;"-",T3-L4,"-")</f>
        <v>-</v>
      </c>
      <c r="U4" s="4"/>
      <c r="V4" s="35" t="str">
        <f t="shared" ref="V4:V14" si="7">IF(K4&lt;&gt;"-",K4+V3,"-")</f>
        <v>-</v>
      </c>
      <c r="W4" s="34" t="str">
        <f t="shared" ref="W4:W14" si="8">IF(V4&lt;&gt;"-",W3+L4,"-")</f>
        <v>-</v>
      </c>
    </row>
    <row r="5" spans="1:23" x14ac:dyDescent="0.25">
      <c r="A5" s="11">
        <f t="shared" ref="A5:A14" si="9">EDATE(A4,1)</f>
        <v>43891</v>
      </c>
      <c r="B5" s="50"/>
      <c r="C5" s="49"/>
      <c r="D5" s="48"/>
      <c r="E5" s="47"/>
      <c r="F5" s="46"/>
      <c r="G5" s="45"/>
      <c r="H5" s="44"/>
      <c r="I5" s="43"/>
      <c r="J5" s="42" t="str">
        <f t="shared" si="0"/>
        <v>-</v>
      </c>
      <c r="K5" s="41" t="str">
        <f t="shared" si="1"/>
        <v>-</v>
      </c>
      <c r="L5" s="26" t="str">
        <f t="shared" si="2"/>
        <v>-</v>
      </c>
      <c r="M5" s="5"/>
      <c r="N5" s="40" t="str">
        <f t="shared" ref="N5:N14" si="10">IF(M5&lt;&gt;"",M5-L5,"-")</f>
        <v>-</v>
      </c>
      <c r="O5" s="5"/>
      <c r="P5" s="39" t="str">
        <f t="shared" ref="P5:P14" si="11">IF(O5&lt;&gt;"",O5-L5,"-")</f>
        <v>-</v>
      </c>
      <c r="Q5" s="38" t="str">
        <f t="shared" si="3"/>
        <v>-</v>
      </c>
      <c r="R5" s="37" t="str">
        <f t="shared" si="4"/>
        <v>-</v>
      </c>
      <c r="S5" s="36" t="str">
        <f t="shared" si="5"/>
        <v>-</v>
      </c>
      <c r="T5" s="36" t="str">
        <f t="shared" si="6"/>
        <v>-</v>
      </c>
      <c r="U5" s="4"/>
      <c r="V5" s="35" t="str">
        <f t="shared" si="7"/>
        <v>-</v>
      </c>
      <c r="W5" s="34" t="str">
        <f t="shared" si="8"/>
        <v>-</v>
      </c>
    </row>
    <row r="6" spans="1:23" x14ac:dyDescent="0.25">
      <c r="A6" s="11">
        <f t="shared" si="9"/>
        <v>43922</v>
      </c>
      <c r="B6" s="50"/>
      <c r="C6" s="49"/>
      <c r="D6" s="48"/>
      <c r="E6" s="47"/>
      <c r="F6" s="46"/>
      <c r="G6" s="45"/>
      <c r="H6" s="44"/>
      <c r="I6" s="43"/>
      <c r="J6" s="42" t="str">
        <f t="shared" si="0"/>
        <v>-</v>
      </c>
      <c r="K6" s="41" t="str">
        <f t="shared" si="1"/>
        <v>-</v>
      </c>
      <c r="L6" s="26" t="str">
        <f t="shared" si="2"/>
        <v>-</v>
      </c>
      <c r="M6" s="5"/>
      <c r="N6" s="40" t="str">
        <f t="shared" si="10"/>
        <v>-</v>
      </c>
      <c r="O6" s="5"/>
      <c r="P6" s="39" t="str">
        <f t="shared" si="11"/>
        <v>-</v>
      </c>
      <c r="Q6" s="38" t="str">
        <f t="shared" si="3"/>
        <v>-</v>
      </c>
      <c r="R6" s="37" t="str">
        <f t="shared" si="4"/>
        <v>-</v>
      </c>
      <c r="S6" s="36" t="str">
        <f t="shared" si="5"/>
        <v>-</v>
      </c>
      <c r="T6" s="36" t="str">
        <f t="shared" si="6"/>
        <v>-</v>
      </c>
      <c r="U6" s="4"/>
      <c r="V6" s="35" t="str">
        <f t="shared" si="7"/>
        <v>-</v>
      </c>
      <c r="W6" s="34" t="str">
        <f t="shared" si="8"/>
        <v>-</v>
      </c>
    </row>
    <row r="7" spans="1:23" x14ac:dyDescent="0.25">
      <c r="A7" s="11">
        <f t="shared" si="9"/>
        <v>43952</v>
      </c>
      <c r="B7" s="50"/>
      <c r="C7" s="49"/>
      <c r="D7" s="48"/>
      <c r="E7" s="47"/>
      <c r="F7" s="46"/>
      <c r="G7" s="45"/>
      <c r="H7" s="44"/>
      <c r="I7" s="43"/>
      <c r="J7" s="42" t="str">
        <f t="shared" si="0"/>
        <v>-</v>
      </c>
      <c r="K7" s="41" t="str">
        <f t="shared" si="1"/>
        <v>-</v>
      </c>
      <c r="L7" s="26" t="str">
        <f t="shared" si="2"/>
        <v>-</v>
      </c>
      <c r="M7" s="5"/>
      <c r="N7" s="40" t="str">
        <f t="shared" si="10"/>
        <v>-</v>
      </c>
      <c r="O7" s="5"/>
      <c r="P7" s="39" t="str">
        <f t="shared" si="11"/>
        <v>-</v>
      </c>
      <c r="Q7" s="38" t="str">
        <f t="shared" si="3"/>
        <v>-</v>
      </c>
      <c r="R7" s="37" t="str">
        <f t="shared" si="4"/>
        <v>-</v>
      </c>
      <c r="S7" s="36" t="str">
        <f t="shared" si="5"/>
        <v>-</v>
      </c>
      <c r="T7" s="36" t="str">
        <f t="shared" si="6"/>
        <v>-</v>
      </c>
      <c r="U7" s="4"/>
      <c r="V7" s="35" t="str">
        <f t="shared" si="7"/>
        <v>-</v>
      </c>
      <c r="W7" s="34" t="str">
        <f t="shared" si="8"/>
        <v>-</v>
      </c>
    </row>
    <row r="8" spans="1:23" x14ac:dyDescent="0.25">
      <c r="A8" s="11">
        <f t="shared" si="9"/>
        <v>43983</v>
      </c>
      <c r="B8" s="50"/>
      <c r="C8" s="49"/>
      <c r="D8" s="48"/>
      <c r="E8" s="47"/>
      <c r="F8" s="46"/>
      <c r="G8" s="45"/>
      <c r="H8" s="44"/>
      <c r="I8" s="43"/>
      <c r="J8" s="42" t="str">
        <f t="shared" si="0"/>
        <v>-</v>
      </c>
      <c r="K8" s="41" t="str">
        <f t="shared" si="1"/>
        <v>-</v>
      </c>
      <c r="L8" s="26" t="str">
        <f t="shared" si="2"/>
        <v>-</v>
      </c>
      <c r="M8" s="5"/>
      <c r="N8" s="40" t="str">
        <f t="shared" si="10"/>
        <v>-</v>
      </c>
      <c r="O8" s="5"/>
      <c r="P8" s="39" t="str">
        <f t="shared" si="11"/>
        <v>-</v>
      </c>
      <c r="Q8" s="38" t="str">
        <f t="shared" si="3"/>
        <v>-</v>
      </c>
      <c r="R8" s="37" t="str">
        <f t="shared" si="4"/>
        <v>-</v>
      </c>
      <c r="S8" s="36" t="str">
        <f t="shared" si="5"/>
        <v>-</v>
      </c>
      <c r="T8" s="36" t="str">
        <f t="shared" si="6"/>
        <v>-</v>
      </c>
      <c r="U8" s="4"/>
      <c r="V8" s="35" t="str">
        <f t="shared" si="7"/>
        <v>-</v>
      </c>
      <c r="W8" s="34" t="str">
        <f t="shared" si="8"/>
        <v>-</v>
      </c>
    </row>
    <row r="9" spans="1:23" x14ac:dyDescent="0.25">
      <c r="A9" s="11">
        <f t="shared" si="9"/>
        <v>44013</v>
      </c>
      <c r="B9" s="50"/>
      <c r="C9" s="49"/>
      <c r="D9" s="48"/>
      <c r="E9" s="47"/>
      <c r="F9" s="46"/>
      <c r="G9" s="45"/>
      <c r="H9" s="44"/>
      <c r="I9" s="43"/>
      <c r="J9" s="42" t="str">
        <f t="shared" si="0"/>
        <v>-</v>
      </c>
      <c r="K9" s="41" t="str">
        <f t="shared" si="1"/>
        <v>-</v>
      </c>
      <c r="L9" s="26" t="str">
        <f t="shared" si="2"/>
        <v>-</v>
      </c>
      <c r="M9" s="5"/>
      <c r="N9" s="40" t="str">
        <f t="shared" si="10"/>
        <v>-</v>
      </c>
      <c r="O9" s="5"/>
      <c r="P9" s="39" t="str">
        <f t="shared" si="11"/>
        <v>-</v>
      </c>
      <c r="Q9" s="38" t="str">
        <f t="shared" si="3"/>
        <v>-</v>
      </c>
      <c r="R9" s="37" t="str">
        <f t="shared" si="4"/>
        <v>-</v>
      </c>
      <c r="S9" s="36" t="str">
        <f t="shared" si="5"/>
        <v>-</v>
      </c>
      <c r="T9" s="36" t="str">
        <f t="shared" si="6"/>
        <v>-</v>
      </c>
      <c r="U9" s="4"/>
      <c r="V9" s="35" t="str">
        <f t="shared" si="7"/>
        <v>-</v>
      </c>
      <c r="W9" s="34" t="str">
        <f t="shared" si="8"/>
        <v>-</v>
      </c>
    </row>
    <row r="10" spans="1:23" x14ac:dyDescent="0.25">
      <c r="A10" s="11">
        <f t="shared" si="9"/>
        <v>44044</v>
      </c>
      <c r="B10" s="50"/>
      <c r="C10" s="49"/>
      <c r="D10" s="48"/>
      <c r="E10" s="47"/>
      <c r="F10" s="46"/>
      <c r="G10" s="45"/>
      <c r="H10" s="44"/>
      <c r="I10" s="43"/>
      <c r="J10" s="42" t="str">
        <f t="shared" si="0"/>
        <v>-</v>
      </c>
      <c r="K10" s="41" t="str">
        <f t="shared" si="1"/>
        <v>-</v>
      </c>
      <c r="L10" s="26" t="str">
        <f t="shared" si="2"/>
        <v>-</v>
      </c>
      <c r="M10" s="5"/>
      <c r="N10" s="40" t="str">
        <f t="shared" si="10"/>
        <v>-</v>
      </c>
      <c r="O10" s="5"/>
      <c r="P10" s="39" t="str">
        <f t="shared" si="11"/>
        <v>-</v>
      </c>
      <c r="Q10" s="38" t="str">
        <f t="shared" si="3"/>
        <v>-</v>
      </c>
      <c r="R10" s="37" t="str">
        <f t="shared" si="4"/>
        <v>-</v>
      </c>
      <c r="S10" s="36" t="str">
        <f t="shared" si="5"/>
        <v>-</v>
      </c>
      <c r="T10" s="36" t="str">
        <f t="shared" si="6"/>
        <v>-</v>
      </c>
      <c r="U10" s="4"/>
      <c r="V10" s="35" t="str">
        <f t="shared" si="7"/>
        <v>-</v>
      </c>
      <c r="W10" s="34" t="str">
        <f t="shared" si="8"/>
        <v>-</v>
      </c>
    </row>
    <row r="11" spans="1:23" x14ac:dyDescent="0.25">
      <c r="A11" s="11">
        <f t="shared" si="9"/>
        <v>44075</v>
      </c>
      <c r="B11" s="50"/>
      <c r="C11" s="49"/>
      <c r="D11" s="48"/>
      <c r="E11" s="47"/>
      <c r="F11" s="46"/>
      <c r="G11" s="45"/>
      <c r="H11" s="44"/>
      <c r="I11" s="43"/>
      <c r="J11" s="42" t="str">
        <f t="shared" si="0"/>
        <v>-</v>
      </c>
      <c r="K11" s="41" t="str">
        <f t="shared" si="1"/>
        <v>-</v>
      </c>
      <c r="L11" s="26" t="str">
        <f t="shared" si="2"/>
        <v>-</v>
      </c>
      <c r="M11" s="5"/>
      <c r="N11" s="40" t="str">
        <f t="shared" si="10"/>
        <v>-</v>
      </c>
      <c r="O11" s="5"/>
      <c r="P11" s="39" t="str">
        <f t="shared" si="11"/>
        <v>-</v>
      </c>
      <c r="Q11" s="38" t="str">
        <f t="shared" si="3"/>
        <v>-</v>
      </c>
      <c r="R11" s="37" t="str">
        <f t="shared" si="4"/>
        <v>-</v>
      </c>
      <c r="S11" s="36" t="str">
        <f t="shared" si="5"/>
        <v>-</v>
      </c>
      <c r="T11" s="36" t="str">
        <f t="shared" si="6"/>
        <v>-</v>
      </c>
      <c r="U11" s="4"/>
      <c r="V11" s="35" t="str">
        <f t="shared" si="7"/>
        <v>-</v>
      </c>
      <c r="W11" s="34" t="str">
        <f t="shared" si="8"/>
        <v>-</v>
      </c>
    </row>
    <row r="12" spans="1:23" x14ac:dyDescent="0.25">
      <c r="A12" s="11">
        <f t="shared" si="9"/>
        <v>44105</v>
      </c>
      <c r="B12" s="50"/>
      <c r="C12" s="49"/>
      <c r="D12" s="48"/>
      <c r="E12" s="47"/>
      <c r="F12" s="46"/>
      <c r="G12" s="45"/>
      <c r="H12" s="44"/>
      <c r="I12" s="43"/>
      <c r="J12" s="42" t="str">
        <f t="shared" si="0"/>
        <v>-</v>
      </c>
      <c r="K12" s="41" t="str">
        <f t="shared" si="1"/>
        <v>-</v>
      </c>
      <c r="L12" s="26" t="str">
        <f t="shared" si="2"/>
        <v>-</v>
      </c>
      <c r="M12" s="5"/>
      <c r="N12" s="40" t="str">
        <f t="shared" si="10"/>
        <v>-</v>
      </c>
      <c r="O12" s="5"/>
      <c r="P12" s="39" t="str">
        <f t="shared" si="11"/>
        <v>-</v>
      </c>
      <c r="Q12" s="38" t="str">
        <f t="shared" si="3"/>
        <v>-</v>
      </c>
      <c r="R12" s="37" t="str">
        <f t="shared" si="4"/>
        <v>-</v>
      </c>
      <c r="S12" s="36" t="str">
        <f t="shared" si="5"/>
        <v>-</v>
      </c>
      <c r="T12" s="36" t="str">
        <f t="shared" si="6"/>
        <v>-</v>
      </c>
      <c r="U12" s="4"/>
      <c r="V12" s="35" t="str">
        <f t="shared" si="7"/>
        <v>-</v>
      </c>
      <c r="W12" s="34" t="str">
        <f t="shared" si="8"/>
        <v>-</v>
      </c>
    </row>
    <row r="13" spans="1:23" x14ac:dyDescent="0.25">
      <c r="A13" s="11">
        <f t="shared" si="9"/>
        <v>44136</v>
      </c>
      <c r="B13" s="50"/>
      <c r="C13" s="49"/>
      <c r="D13" s="48"/>
      <c r="E13" s="47"/>
      <c r="F13" s="46"/>
      <c r="G13" s="45"/>
      <c r="H13" s="44"/>
      <c r="I13" s="43"/>
      <c r="J13" s="42" t="str">
        <f t="shared" si="0"/>
        <v>-</v>
      </c>
      <c r="K13" s="41" t="str">
        <f t="shared" si="1"/>
        <v>-</v>
      </c>
      <c r="L13" s="26" t="str">
        <f t="shared" si="2"/>
        <v>-</v>
      </c>
      <c r="M13" s="5"/>
      <c r="N13" s="40" t="str">
        <f t="shared" si="10"/>
        <v>-</v>
      </c>
      <c r="O13" s="5"/>
      <c r="P13" s="39" t="str">
        <f t="shared" si="11"/>
        <v>-</v>
      </c>
      <c r="Q13" s="38" t="str">
        <f t="shared" si="3"/>
        <v>-</v>
      </c>
      <c r="R13" s="37" t="str">
        <f t="shared" si="4"/>
        <v>-</v>
      </c>
      <c r="S13" s="36" t="str">
        <f t="shared" si="5"/>
        <v>-</v>
      </c>
      <c r="T13" s="36" t="str">
        <f t="shared" si="6"/>
        <v>-</v>
      </c>
      <c r="U13" s="4"/>
      <c r="V13" s="35" t="str">
        <f t="shared" si="7"/>
        <v>-</v>
      </c>
      <c r="W13" s="34" t="str">
        <f t="shared" si="8"/>
        <v>-</v>
      </c>
    </row>
    <row r="14" spans="1:23" x14ac:dyDescent="0.25">
      <c r="A14" s="11">
        <f t="shared" si="9"/>
        <v>44166</v>
      </c>
      <c r="B14" s="50"/>
      <c r="C14" s="49"/>
      <c r="D14" s="48"/>
      <c r="E14" s="47"/>
      <c r="F14" s="46"/>
      <c r="G14" s="45"/>
      <c r="H14" s="44"/>
      <c r="I14" s="43"/>
      <c r="J14" s="42" t="str">
        <f t="shared" si="0"/>
        <v>-</v>
      </c>
      <c r="K14" s="41" t="str">
        <f t="shared" si="1"/>
        <v>-</v>
      </c>
      <c r="L14" s="26" t="str">
        <f t="shared" si="2"/>
        <v>-</v>
      </c>
      <c r="M14" s="5"/>
      <c r="N14" s="40" t="str">
        <f t="shared" si="10"/>
        <v>-</v>
      </c>
      <c r="O14" s="5"/>
      <c r="P14" s="39" t="str">
        <f t="shared" si="11"/>
        <v>-</v>
      </c>
      <c r="Q14" s="38" t="str">
        <f t="shared" si="3"/>
        <v>-</v>
      </c>
      <c r="R14" s="37" t="str">
        <f t="shared" si="4"/>
        <v>-</v>
      </c>
      <c r="S14" s="36" t="str">
        <f t="shared" si="5"/>
        <v>-</v>
      </c>
      <c r="T14" s="36" t="str">
        <f t="shared" si="6"/>
        <v>-</v>
      </c>
      <c r="U14" s="4"/>
      <c r="V14" s="35" t="str">
        <f t="shared" si="7"/>
        <v>-</v>
      </c>
      <c r="W14" s="34" t="str">
        <f t="shared" si="8"/>
        <v>-</v>
      </c>
    </row>
    <row r="15" spans="1:23" x14ac:dyDescent="0.25">
      <c r="B15" s="93" t="s">
        <v>14</v>
      </c>
      <c r="C15" s="94"/>
      <c r="W15" s="3"/>
    </row>
    <row r="16" spans="1:23" x14ac:dyDescent="0.25">
      <c r="B16" s="95"/>
      <c r="C16" s="96"/>
      <c r="Q16" s="33"/>
      <c r="R16" s="33"/>
      <c r="S16" s="27"/>
      <c r="T16" s="27"/>
      <c r="V16" s="29"/>
    </row>
    <row r="17" spans="2:21" x14ac:dyDescent="0.25">
      <c r="B17" s="95"/>
      <c r="C17" s="96"/>
      <c r="Q17" s="33"/>
      <c r="R17" s="33"/>
      <c r="S17" s="28"/>
      <c r="T17" s="28"/>
      <c r="U17" s="2"/>
    </row>
    <row r="18" spans="2:21" x14ac:dyDescent="0.25">
      <c r="B18" s="95"/>
      <c r="C18" s="96"/>
    </row>
    <row r="19" spans="2:21" x14ac:dyDescent="0.25">
      <c r="B19" s="95"/>
      <c r="C19" s="96"/>
    </row>
    <row r="20" spans="2:21" x14ac:dyDescent="0.25">
      <c r="B20" s="95"/>
      <c r="C20" s="96"/>
    </row>
    <row r="21" spans="2:21" x14ac:dyDescent="0.25">
      <c r="B21" s="97"/>
      <c r="C21" s="98"/>
    </row>
  </sheetData>
  <mergeCells count="2">
    <mergeCell ref="J1:K1"/>
    <mergeCell ref="B15:C21"/>
  </mergeCells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2C865DE26D5F745A516D339A946E00D" ma:contentTypeVersion="4" ma:contentTypeDescription="Ein neues Dokument erstellen." ma:contentTypeScope="" ma:versionID="0cddcc0e0656dd63ecdf585b9eda47ec">
  <xsd:schema xmlns:xsd="http://www.w3.org/2001/XMLSchema" xmlns:xs="http://www.w3.org/2001/XMLSchema" xmlns:p="http://schemas.microsoft.com/office/2006/metadata/properties" xmlns:ns2="c10677bb-de95-4694-9671-ffeb27877f18" xmlns:ns3="0013f0fb-505b-4525-bbf6-3ecbc64a8376" targetNamespace="http://schemas.microsoft.com/office/2006/metadata/properties" ma:root="true" ma:fieldsID="c8353398029681be32ff5799a31440c3" ns2:_="" ns3:_="">
    <xsd:import namespace="c10677bb-de95-4694-9671-ffeb27877f18"/>
    <xsd:import namespace="0013f0fb-505b-4525-bbf6-3ecbc64a837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Bereich" minOccurs="0"/>
                <xsd:element ref="ns3:VertragsNr" minOccurs="0"/>
                <xsd:element ref="ns3:RVN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0677bb-de95-4694-9671-ffeb27877f1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3f0fb-505b-4525-bbf6-3ecbc64a8376" elementFormDefault="qualified">
    <xsd:import namespace="http://schemas.microsoft.com/office/2006/documentManagement/types"/>
    <xsd:import namespace="http://schemas.microsoft.com/office/infopath/2007/PartnerControls"/>
    <xsd:element name="Bereich" ma:index="9" nillable="true" ma:displayName="Bereich" ma:default="PMO" ma:format="Dropdown" ma:internalName="Bereich">
      <xsd:simpleType>
        <xsd:restriction base="dms:Choice">
          <xsd:enumeration value="PMO"/>
          <xsd:enumeration value="VMXT"/>
        </xsd:restriction>
      </xsd:simpleType>
    </xsd:element>
    <xsd:element name="VertragsNr" ma:index="10" nillable="true" ma:displayName="VertragsNr" ma:default="1-222" ma:format="Dropdown" ma:internalName="VertragsNr">
      <xsd:simpleType>
        <xsd:restriction base="dms:Choice">
          <xsd:enumeration value="1-222"/>
          <xsd:enumeration value="1-126"/>
          <xsd:enumeration value="3600003019"/>
          <xsd:enumeration value="1-268"/>
        </xsd:restriction>
      </xsd:simpleType>
    </xsd:element>
    <xsd:element name="RVNr" ma:index="11" nillable="true" ma:displayName="RVNr" ma:default="D2015-50 (PMO)" ma:format="Dropdown" ma:internalName="RVNr">
      <xsd:simpleType>
        <xsd:restriction base="dms:Choice">
          <xsd:enumeration value="D2015-50 (PMO)"/>
          <xsd:enumeration value="20648 (VMXT)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ereich xmlns="0013f0fb-505b-4525-bbf6-3ecbc64a8376">PMO</Bereich>
    <VertragsNr xmlns="0013f0fb-505b-4525-bbf6-3ecbc64a8376">1-222</VertragsNr>
    <RVNr xmlns="0013f0fb-505b-4525-bbf6-3ecbc64a8376">D2015-50 (PMO)</RVNr>
  </documentManagement>
</p:properties>
</file>

<file path=customXml/itemProps1.xml><?xml version="1.0" encoding="utf-8"?>
<ds:datastoreItem xmlns:ds="http://schemas.openxmlformats.org/officeDocument/2006/customXml" ds:itemID="{1692A196-A3C7-45B4-91C2-48A9175346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84B660-2398-423C-A0E6-45CB56E05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0677bb-de95-4694-9671-ffeb27877f18"/>
    <ds:schemaRef ds:uri="0013f0fb-505b-4525-bbf6-3ecbc64a8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947DF4-FC94-44CB-854B-82EFE1E0C293}">
  <ds:schemaRefs>
    <ds:schemaRef ds:uri="http://purl.org/dc/dcmitype/"/>
    <ds:schemaRef ds:uri="http://schemas.microsoft.com/office/infopath/2007/PartnerControls"/>
    <ds:schemaRef ds:uri="0013f0fb-505b-4525-bbf6-3ecbc64a8376"/>
    <ds:schemaRef ds:uri="c10677bb-de95-4694-9671-ffeb27877f18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Vertragsnummer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2021-01-25T19:47:15Z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0x010100C2C865DE26D5F745A516D339A946E00D</vt:lpwstr>
  </property>
</Properties>
</file>