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23"/>
  <workbookPr autoCompressPictures="0"/>
  <mc:AlternateContent xmlns:mc="http://schemas.openxmlformats.org/markup-compatibility/2006">
    <mc:Choice Requires="x15">
      <x15ac:absPath xmlns:x15ac="http://schemas.microsoft.com/office/spreadsheetml/2010/11/ac" url="/Users/russel/Desktop/BITS-2021/Final-2021/"/>
    </mc:Choice>
  </mc:AlternateContent>
  <xr:revisionPtr revIDLastSave="1066" documentId="13_ncr:1_{EFDFBA28-372D-D342-AC53-33E3C2B801CD}" xr6:coauthVersionLast="47" xr6:coauthVersionMax="47" xr10:uidLastSave="{CD5E7D6A-8E5C-4F02-8478-436B80FD5C23}"/>
  <bookViews>
    <workbookView xWindow="0" yWindow="1080" windowWidth="31660" windowHeight="17380" tabRatio="500" firstSheet="2" activeTab="6" xr2:uid="{00000000-000D-0000-FFFF-FFFF00000000}"/>
  </bookViews>
  <sheets>
    <sheet name="Team Information" sheetId="5" r:id="rId1"/>
    <sheet name="Robert Roper" sheetId="1" r:id="rId2"/>
    <sheet name="Morgan Cassar" sheetId="2" r:id="rId3"/>
    <sheet name="Roshan Khadka" sheetId="3" r:id="rId4"/>
    <sheet name="James Greig" sheetId="4" r:id="rId5"/>
    <sheet name="Nicholas Bond" sheetId="7" r:id="rId6"/>
    <sheet name="Priscilla Griffiths" sheetId="6" r:id="rId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98" i="4" l="1"/>
  <c r="C97" i="4"/>
  <c r="C67" i="4"/>
  <c r="C58" i="4"/>
  <c r="C96" i="4"/>
  <c r="C98" i="2"/>
  <c r="C95" i="4"/>
  <c r="C94" i="4"/>
  <c r="D71" i="4"/>
  <c r="D51" i="4"/>
  <c r="D31" i="4"/>
  <c r="C57" i="4"/>
  <c r="C29" i="4"/>
  <c r="C49" i="4"/>
  <c r="C48" i="4"/>
  <c r="C76" i="4"/>
  <c r="C85" i="4"/>
  <c r="C84" i="4"/>
  <c r="C95" i="2"/>
  <c r="C96" i="2"/>
  <c r="C75" i="4"/>
  <c r="C74" i="4"/>
  <c r="C65" i="4"/>
  <c r="C64" i="4"/>
  <c r="C55" i="4"/>
  <c r="C54" i="4"/>
  <c r="C45" i="4"/>
  <c r="C44" i="4"/>
  <c r="C25" i="4"/>
  <c r="C34" i="4"/>
  <c r="C35" i="4"/>
  <c r="C86" i="4"/>
  <c r="C26" i="4"/>
  <c r="C17" i="4"/>
  <c r="C16" i="4"/>
  <c r="C15" i="4"/>
  <c r="D12" i="4"/>
  <c r="C8" i="4"/>
  <c r="C7" i="4"/>
  <c r="C6" i="4"/>
  <c r="C5" i="4"/>
  <c r="D104" i="3"/>
  <c r="D103" i="3"/>
  <c r="D12" i="3"/>
  <c r="D22" i="3"/>
  <c r="D32" i="3"/>
  <c r="D42" i="3"/>
  <c r="D52" i="3"/>
  <c r="D62" i="3"/>
  <c r="D72" i="3"/>
  <c r="D82" i="3"/>
  <c r="D92" i="3"/>
  <c r="D102" i="3"/>
  <c r="D83" i="6"/>
  <c r="D82" i="6"/>
  <c r="B82" i="6"/>
  <c r="D73" i="6"/>
  <c r="D103" i="1"/>
  <c r="B103" i="1"/>
  <c r="D104" i="1" s="1"/>
  <c r="D102" i="1"/>
  <c r="D92" i="1"/>
  <c r="D82" i="1"/>
  <c r="D14" i="6"/>
  <c r="C60" i="1"/>
  <c r="C40" i="1"/>
  <c r="D72" i="1"/>
  <c r="D81" i="6"/>
  <c r="D77" i="6"/>
  <c r="D64" i="6"/>
  <c r="D57" i="6"/>
  <c r="D51" i="6"/>
  <c r="D43" i="6"/>
  <c r="D32" i="6"/>
  <c r="D23" i="6"/>
  <c r="D62" i="1"/>
  <c r="B103" i="2"/>
  <c r="D103" i="2"/>
  <c r="D102" i="2"/>
  <c r="D104" i="2" s="1"/>
  <c r="C100" i="2"/>
  <c r="C99" i="2"/>
  <c r="D52" i="1"/>
  <c r="C97" i="2"/>
  <c r="D92" i="2"/>
  <c r="C85" i="2"/>
  <c r="C86" i="2"/>
  <c r="C87" i="2"/>
  <c r="C88" i="2"/>
  <c r="C89" i="2"/>
  <c r="D82" i="2"/>
  <c r="C76" i="2"/>
  <c r="C77" i="2"/>
  <c r="C78" i="2"/>
  <c r="C79" i="2"/>
  <c r="C80" i="2"/>
  <c r="C75" i="2"/>
  <c r="D72" i="2"/>
  <c r="C69" i="2"/>
  <c r="C68" i="2"/>
  <c r="C67" i="2"/>
  <c r="C66" i="2"/>
  <c r="C65" i="2"/>
  <c r="C70" i="2"/>
  <c r="D12" i="2"/>
  <c r="D22" i="2"/>
  <c r="D32" i="2"/>
  <c r="D42" i="2"/>
  <c r="D52" i="2"/>
  <c r="D62" i="2"/>
  <c r="C61" i="2"/>
  <c r="C60" i="2"/>
  <c r="C55" i="2"/>
  <c r="C56" i="2"/>
  <c r="C57" i="2"/>
  <c r="C58" i="2"/>
  <c r="C59" i="2"/>
  <c r="C49" i="2"/>
  <c r="C31" i="2"/>
  <c r="C19" i="2"/>
  <c r="C18" i="2"/>
  <c r="D42" i="1"/>
  <c r="C48" i="2"/>
  <c r="C47" i="2"/>
  <c r="C46" i="2"/>
  <c r="C45" i="2"/>
  <c r="C40" i="2"/>
  <c r="C30" i="2"/>
  <c r="C35" i="2"/>
  <c r="C17" i="2"/>
  <c r="C39" i="2"/>
  <c r="C29" i="2"/>
  <c r="C38" i="2"/>
  <c r="C37" i="2"/>
  <c r="C36" i="2"/>
  <c r="C27" i="2"/>
  <c r="C26" i="2"/>
  <c r="C25" i="2"/>
  <c r="C28" i="2"/>
  <c r="C15" i="2"/>
  <c r="C16" i="2"/>
  <c r="C10" i="2"/>
  <c r="C9" i="2"/>
  <c r="C7" i="2"/>
  <c r="C8" i="2"/>
  <c r="C6" i="2"/>
  <c r="C5" i="2"/>
  <c r="D32" i="1"/>
  <c r="D22" i="1"/>
  <c r="D12" i="1"/>
</calcChain>
</file>

<file path=xl/sharedStrings.xml><?xml version="1.0" encoding="utf-8"?>
<sst xmlns="http://schemas.openxmlformats.org/spreadsheetml/2006/main" count="1065" uniqueCount="230">
  <si>
    <t>Group 12</t>
  </si>
  <si>
    <t>https://github.com/Dia-Beat-Dayz/Dia-Beat-Dayz</t>
  </si>
  <si>
    <t>https://dia-beat-dayz.github.io/Dia-Beat-Dayz/index.html</t>
  </si>
  <si>
    <t>Student Number</t>
  </si>
  <si>
    <t>Full Enrolled Name</t>
  </si>
  <si>
    <t>S3857893</t>
  </si>
  <si>
    <t>Robert Roper</t>
  </si>
  <si>
    <t>Week 1-4</t>
  </si>
  <si>
    <t>Task</t>
  </si>
  <si>
    <t>Type (Project or Coursework)</t>
  </si>
  <si>
    <t>Supporting Documentation</t>
  </si>
  <si>
    <t>Hours spent</t>
  </si>
  <si>
    <t>Team Meetings</t>
  </si>
  <si>
    <t>Coursework</t>
  </si>
  <si>
    <t>Meeting Recordings on Teams</t>
  </si>
  <si>
    <t>Learning Tasks</t>
  </si>
  <si>
    <t>Project</t>
  </si>
  <si>
    <t>Canvas Entries/Trello</t>
  </si>
  <si>
    <t>Canvas Modules</t>
  </si>
  <si>
    <t>https://rmit.instructure.com/courses/84928/modules</t>
  </si>
  <si>
    <t>Trello Management</t>
  </si>
  <si>
    <t>Trello Board</t>
  </si>
  <si>
    <t>Micro Credential 1</t>
  </si>
  <si>
    <t>Credly Badge</t>
  </si>
  <si>
    <t>MVF's / EVF's</t>
  </si>
  <si>
    <t>https://trello.com/c/03K4RzTC</t>
  </si>
  <si>
    <t>Assessment 1</t>
  </si>
  <si>
    <t>https://trello.com/c/B02dZeic</t>
  </si>
  <si>
    <t>Total Hours:</t>
  </si>
  <si>
    <t>Week 5</t>
  </si>
  <si>
    <t>Modules</t>
  </si>
  <si>
    <t>Canvas</t>
  </si>
  <si>
    <t>Week 6</t>
  </si>
  <si>
    <t>Micro Credential 2</t>
  </si>
  <si>
    <t>Figma Design MVF5</t>
  </si>
  <si>
    <t>Figma</t>
  </si>
  <si>
    <t>Week 7</t>
  </si>
  <si>
    <t>Assessment 2</t>
  </si>
  <si>
    <t>https://trello.com/c/tccQEGzL</t>
  </si>
  <si>
    <t>Team Feedback 1</t>
  </si>
  <si>
    <t>Week 8</t>
  </si>
  <si>
    <t>Figma Design MVF5/EVF 123</t>
  </si>
  <si>
    <t>Week 9</t>
  </si>
  <si>
    <t>Coding MVF5</t>
  </si>
  <si>
    <t>GitHub</t>
  </si>
  <si>
    <t>Learning React</t>
  </si>
  <si>
    <t>Trello Card</t>
  </si>
  <si>
    <t>Reflection Journal</t>
  </si>
  <si>
    <t>Week 10</t>
  </si>
  <si>
    <t>Micro Credential 3</t>
  </si>
  <si>
    <t xml:space="preserve">Coursework </t>
  </si>
  <si>
    <t>Week 11</t>
  </si>
  <si>
    <t>Assessment 3</t>
  </si>
  <si>
    <t>https://trello.com/c/pTfUrz8t</t>
  </si>
  <si>
    <t>Testing</t>
  </si>
  <si>
    <t>https://trello.com/c/ekvc56y8</t>
  </si>
  <si>
    <t>Week 12</t>
  </si>
  <si>
    <t>Assessment 3 Stage 1</t>
  </si>
  <si>
    <t>Week 13</t>
  </si>
  <si>
    <t>Support Documentation</t>
  </si>
  <si>
    <t>Assessment 3 Stage 2 video</t>
  </si>
  <si>
    <t>Assessment 3 Stage 2 log</t>
  </si>
  <si>
    <t>Team Log</t>
  </si>
  <si>
    <t>Total Study Period Coursework Hours:</t>
  </si>
  <si>
    <t>Total Study Period Project Hours:</t>
  </si>
  <si>
    <t>Total Study Period Hours:</t>
  </si>
  <si>
    <t>s3858530</t>
  </si>
  <si>
    <t>Morgan Cassar</t>
  </si>
  <si>
    <t>Unit Modules</t>
  </si>
  <si>
    <t>Microcredential 1</t>
  </si>
  <si>
    <t xml:space="preserve">Project </t>
  </si>
  <si>
    <t>Trello work</t>
  </si>
  <si>
    <t>Project Risks</t>
  </si>
  <si>
    <t>Learn React</t>
  </si>
  <si>
    <t>Microcredential 2</t>
  </si>
  <si>
    <t>Project Design, MVF4</t>
  </si>
  <si>
    <t>React Code</t>
  </si>
  <si>
    <t>Assessment 3 - Part 1</t>
  </si>
  <si>
    <t>Team Evaluation</t>
  </si>
  <si>
    <t>HTML Code</t>
  </si>
  <si>
    <t>Microcredential 3</t>
  </si>
  <si>
    <t>Team Feedback 2</t>
  </si>
  <si>
    <t xml:space="preserve"> </t>
  </si>
  <si>
    <t>Assessment 3 - Project Video</t>
  </si>
  <si>
    <t>Team Evaluation 2</t>
  </si>
  <si>
    <t>Reflection Journal 2</t>
  </si>
  <si>
    <t>Team Meetings/Watching Recordings</t>
  </si>
  <si>
    <t>s3876349</t>
  </si>
  <si>
    <t>Roshan Khadka</t>
  </si>
  <si>
    <t>First Initial Meeting with team</t>
  </si>
  <si>
    <t>Week 1 Group Meeting minutes</t>
  </si>
  <si>
    <t>Learning Task 1</t>
  </si>
  <si>
    <t>Working on documentation for project report</t>
  </si>
  <si>
    <t>Trello Trello Week 3</t>
  </si>
  <si>
    <t>Designing Logo</t>
  </si>
  <si>
    <t>Trello Week 4</t>
  </si>
  <si>
    <t>Assignment Submission</t>
  </si>
  <si>
    <t>Created Logo using Canva</t>
  </si>
  <si>
    <t>Trello Week 5 &amp; Group 12 Chat on Teams</t>
  </si>
  <si>
    <t>Web app designing discussing and created ideas</t>
  </si>
  <si>
    <t>Trello Week 5 and Week 5 Group Meeting</t>
  </si>
  <si>
    <t>Learning Task 2</t>
  </si>
  <si>
    <t>CourseWork</t>
  </si>
  <si>
    <t>Week 5 Group Meeting</t>
  </si>
  <si>
    <t> </t>
  </si>
  <si>
    <t>Designed MVF3 BMI Calculator using FIGMA</t>
  </si>
  <si>
    <t>Trello Week 6</t>
  </si>
  <si>
    <t>Working on documentation for Task 2</t>
  </si>
  <si>
    <t>Group 12 Teams File</t>
  </si>
  <si>
    <t>Estimation Spreadsheet</t>
  </si>
  <si>
    <t>Trello Week 7</t>
  </si>
  <si>
    <t xml:space="preserve">Learning React from youtube tutorials </t>
  </si>
  <si>
    <t>https://www.youtube.com/watch?v=w7ejDZ8SWv8&amp;t=157s</t>
  </si>
  <si>
    <t>Tried to create something using React</t>
  </si>
  <si>
    <t>Peer Feedback 1</t>
  </si>
  <si>
    <t>Assignment Submission and Week 7 Meeting Minute</t>
  </si>
  <si>
    <t>Research BMI and how it works</t>
  </si>
  <si>
    <t>Trello Week 8</t>
  </si>
  <si>
    <t>Designing MVF3 BMI Calculator</t>
  </si>
  <si>
    <t>Trello Week 8 &amp; GitHub Repository</t>
  </si>
  <si>
    <t>Started working on Navigation Bar</t>
  </si>
  <si>
    <t>Github</t>
  </si>
  <si>
    <t>Learning HTML and CSS</t>
  </si>
  <si>
    <t>Udemy</t>
  </si>
  <si>
    <t>Team Evaluation &amp; Reflection</t>
  </si>
  <si>
    <t>Finishing off Navigation bar</t>
  </si>
  <si>
    <t>Coding BMI Calculator</t>
  </si>
  <si>
    <t>Learning JavaScript</t>
  </si>
  <si>
    <t>https://www.youtube.com/watch?v=PkZNo7MFNFg</t>
  </si>
  <si>
    <t>Working on documentation for Task 3</t>
  </si>
  <si>
    <t>Trello Week 11</t>
  </si>
  <si>
    <t>Finalising MVF3 BMI Calculator</t>
  </si>
  <si>
    <t>Fixing up designs for all other pages</t>
  </si>
  <si>
    <t>Fixing and finalising designs for all other pages</t>
  </si>
  <si>
    <t>Testing Pages &amp; Checking Code</t>
  </si>
  <si>
    <t>Completing Project and hosting it on github Pages</t>
  </si>
  <si>
    <t>Coding Quiz Page</t>
  </si>
  <si>
    <t>Designing Quiz Page using CSS</t>
  </si>
  <si>
    <t>Fixing Issues on web app</t>
  </si>
  <si>
    <t>Creating video Presentation</t>
  </si>
  <si>
    <t>coursework</t>
  </si>
  <si>
    <t>Group 12 Teams</t>
  </si>
  <si>
    <t>s3804106</t>
  </si>
  <si>
    <t>James Greig</t>
  </si>
  <si>
    <t>Learning Figma</t>
  </si>
  <si>
    <t>Learning React/HTML</t>
  </si>
  <si>
    <t>Project Design, MVF6</t>
  </si>
  <si>
    <t>Learning HTML</t>
  </si>
  <si>
    <t>Microcredential 3- Completing</t>
  </si>
  <si>
    <t> S3882856</t>
  </si>
  <si>
    <t>Nicholas Bond</t>
  </si>
  <si>
    <t>First meetings in Teams</t>
  </si>
  <si>
    <t>Coursework/Project</t>
  </si>
  <si>
    <t>https://web.microsoftstream.com/video/f49baf8d-c2f4-4f08-a8c3-44d08180bddd</t>
  </si>
  <si>
    <t>https://trello.com/b/uqDFp3he/sp1-group12</t>
  </si>
  <si>
    <t>Course Modules</t>
  </si>
  <si>
    <t>Trello Board Entries</t>
  </si>
  <si>
    <t>Trello</t>
  </si>
  <si>
    <t>course Modules</t>
  </si>
  <si>
    <t>team Meetings</t>
  </si>
  <si>
    <t>https://web.microsoftstream.com/video/c92f2b10-916c-441e-9354-b9aaf463e425</t>
  </si>
  <si>
    <t>assesment 1</t>
  </si>
  <si>
    <t>trello Board Entries</t>
  </si>
  <si>
    <t>Project/Coursework</t>
  </si>
  <si>
    <t>https://web.microsoftstream.com/video/07195077-0065-4057-88c3-8258d3499853</t>
  </si>
  <si>
    <t>Trello board Entries</t>
  </si>
  <si>
    <t>Figma MVF1</t>
  </si>
  <si>
    <t>https://www.figma.com/file/rt5dcoH34uc0LsWTYlqtGy/Main-Page?node-id=0%3A1</t>
  </si>
  <si>
    <t>https://web.microsoftstream.com/video/56638367-313c-422f-a9e2-7bfdb237b5e8</t>
  </si>
  <si>
    <t>project</t>
  </si>
  <si>
    <t>Course modules</t>
  </si>
  <si>
    <t xml:space="preserve"> https://web.microsoftstream.com/video/34baf643-62bb-4c2d-bac5-48625187f1ca</t>
  </si>
  <si>
    <t xml:space="preserve"> https://web.microsoftstream.com/video/82ab5555-4564-47c1-a59a-79b3b499e3a5</t>
  </si>
  <si>
    <t>MVF1 HTML coding</t>
  </si>
  <si>
    <t>Assesment 3 report</t>
  </si>
  <si>
    <t>team meetings</t>
  </si>
  <si>
    <t xml:space="preserve"> https://web.microsoftstream.com/video/c8738237-d097-4b34-abc9-1a4568ce051c</t>
  </si>
  <si>
    <t xml:space="preserve"> assesment 3 pt 1</t>
  </si>
  <si>
    <t>Assesment 3 pt 2</t>
  </si>
  <si>
    <t>Trello finalising</t>
  </si>
  <si>
    <t>s3851464</t>
  </si>
  <si>
    <t>Priscilla Griffiths</t>
  </si>
  <si>
    <t>Week 1-2</t>
  </si>
  <si>
    <t>Working in another group (Inactive)</t>
  </si>
  <si>
    <t>Week 3-4</t>
  </si>
  <si>
    <t>Introductory Meeting</t>
  </si>
  <si>
    <t xml:space="preserve">Assigned Task </t>
  </si>
  <si>
    <t>Coursework - Assessment 1</t>
  </si>
  <si>
    <t>1. Fill in Teams section</t>
  </si>
  <si>
    <t>2. Write up Tools and Resources Section</t>
  </si>
  <si>
    <t>Meeting 2</t>
  </si>
  <si>
    <t>1. Peer Feedback Discussion</t>
  </si>
  <si>
    <t>2. MVF/EVF Discussion</t>
  </si>
  <si>
    <t>3. UX Deisgn Discussion</t>
  </si>
  <si>
    <t>Completed Week 4 Assigned Task (formatting)</t>
  </si>
  <si>
    <t>MVF 2 - Blood Sugar (Design Research)</t>
  </si>
  <si>
    <t>Meeting 3</t>
  </si>
  <si>
    <t>1. Team Discussion (Front-End/Back-End)</t>
  </si>
  <si>
    <t>2. Using React Discussion</t>
  </si>
  <si>
    <t>MVF 2 - Blood Sugar (Design)</t>
  </si>
  <si>
    <t>Figma Design</t>
  </si>
  <si>
    <t>Meeting 4</t>
  </si>
  <si>
    <t>1. JavaScript (Back-End Discussion)</t>
  </si>
  <si>
    <t>2. Validation Design (Discussion)</t>
  </si>
  <si>
    <t>Learning Task</t>
  </si>
  <si>
    <t>1. Install React</t>
  </si>
  <si>
    <t>2. Watch React Video</t>
  </si>
  <si>
    <t>Trello Card - Watch React Video</t>
  </si>
  <si>
    <t>3. Experiment in React</t>
  </si>
  <si>
    <t>MVF 2 - Blood Sugar (Error Messages/Validation Research)</t>
  </si>
  <si>
    <t>MVF 2 - Blood Sugar (Error Messages/Validation)</t>
  </si>
  <si>
    <t>1. Rewatch React Video</t>
  </si>
  <si>
    <t>2. Create Webpage Template Example</t>
  </si>
  <si>
    <t>React Template</t>
  </si>
  <si>
    <t>Watching Meeting 6</t>
  </si>
  <si>
    <t>Meeting 6</t>
  </si>
  <si>
    <t>Learning Task (Before Changing to Bootstrap)</t>
  </si>
  <si>
    <t>1. Create Blood Sugar Page Functionality (React)</t>
  </si>
  <si>
    <t>Interim React Page</t>
  </si>
  <si>
    <t>1. Changed from React to Bootstrap (Research)</t>
  </si>
  <si>
    <t>2. Redo Blood Sugar Level page in Bootstrap</t>
  </si>
  <si>
    <t>Interim BSL Page</t>
  </si>
  <si>
    <t>Assigned Task (Assessment 3)</t>
  </si>
  <si>
    <t xml:space="preserve">Testing Task </t>
  </si>
  <si>
    <t>1. Testing Morning Reading Code</t>
  </si>
  <si>
    <t>2. Testing Afternoon Reading Code</t>
  </si>
  <si>
    <t>3. Tessting Night Reading Code</t>
  </si>
  <si>
    <t>4. Testing Average Reading Code</t>
  </si>
  <si>
    <t>Assessment 3 - Challenges and Learning</t>
  </si>
  <si>
    <t>Assessment 3 Part 2 - Video Presentation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</si>
</sst>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0"/>
      <color rgb="FF000000"/>
      <name val="Arial"/>
    </font>
    <font>
      <sz val="10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color rgb="FFEFEFEF"/>
      <name val="Arial"/>
      <family val="2"/>
    </font>
    <font>
      <b/>
      <sz val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sz val="10"/>
      <color rgb="FF000000"/>
      <name val="Arial"/>
      <family val="2"/>
    </font>
    <font>
      <b/>
      <sz val="12"/>
      <color rgb="FFEFEFEF"/>
      <name val="Arial"/>
      <family val="2"/>
    </font>
    <font>
      <u/>
      <sz val="10"/>
      <color rgb="FF000000"/>
      <name val="Arial"/>
      <family val="2"/>
    </font>
    <font>
      <u/>
      <sz val="10"/>
      <color theme="10"/>
      <name val="Arial"/>
    </font>
    <font>
      <u/>
      <sz val="16"/>
      <color rgb="FFFFFFFF"/>
      <name val="Arial"/>
    </font>
    <font>
      <u/>
      <sz val="18"/>
      <color rgb="FFFFFFFF"/>
      <name val="Arial"/>
    </font>
    <font>
      <sz val="11"/>
      <color rgb="FF000000"/>
      <name val="Calibri"/>
      <family val="2"/>
    </font>
    <font>
      <sz val="11"/>
      <color rgb="FF444444"/>
      <name val="Calibri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rgb="FF1C4587"/>
        <bgColor rgb="FF1C4587"/>
      </patternFill>
    </fill>
    <fill>
      <patternFill patternType="solid">
        <fgColor rgb="FFFF0000"/>
        <bgColor rgb="FFFF0000"/>
      </patternFill>
    </fill>
    <fill>
      <patternFill patternType="solid">
        <fgColor rgb="FFE06666"/>
        <bgColor rgb="FFE06666"/>
      </patternFill>
    </fill>
    <fill>
      <patternFill patternType="solid">
        <fgColor rgb="FF1155CC"/>
        <bgColor rgb="FF1155CC"/>
      </patternFill>
    </fill>
    <fill>
      <patternFill patternType="solid">
        <fgColor rgb="FFF3F3F3"/>
        <bgColor rgb="FFF3F3F3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D9D9D9"/>
        <bgColor rgb="FF000000"/>
      </patternFill>
    </fill>
  </fills>
  <borders count="21">
    <border>
      <left/>
      <right/>
      <top/>
      <bottom/>
      <diagonal/>
    </border>
    <border>
      <left style="thin">
        <color rgb="FF1C4587"/>
      </left>
      <right/>
      <top style="thin">
        <color rgb="FF1C4587"/>
      </top>
      <bottom style="thin">
        <color rgb="FF1C4587"/>
      </bottom>
      <diagonal/>
    </border>
    <border>
      <left/>
      <right/>
      <top style="thin">
        <color rgb="FF1C4587"/>
      </top>
      <bottom style="thin">
        <color rgb="FF1C4587"/>
      </bottom>
      <diagonal/>
    </border>
    <border>
      <left/>
      <right style="thin">
        <color rgb="FF1C4587"/>
      </right>
      <top style="thin">
        <color rgb="FF1C4587"/>
      </top>
      <bottom style="thin">
        <color rgb="FF1C4587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1C4587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1C4587"/>
      </left>
      <right/>
      <top style="thin">
        <color rgb="FF000000"/>
      </top>
      <bottom style="thin">
        <color rgb="FF1C4587"/>
      </bottom>
      <diagonal/>
    </border>
    <border>
      <left/>
      <right/>
      <top style="thin">
        <color rgb="FF000000"/>
      </top>
      <bottom style="thin">
        <color rgb="FF1C4587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E7E6E6"/>
      </left>
      <right style="thin">
        <color rgb="FFE7E6E6"/>
      </right>
      <top style="thin">
        <color rgb="FFE7E6E6"/>
      </top>
      <bottom style="thin">
        <color rgb="FFE7E6E6"/>
      </bottom>
      <diagonal/>
    </border>
    <border>
      <left style="thin">
        <color rgb="FFE7E6E6"/>
      </left>
      <right style="thin">
        <color rgb="FFE7E6E6"/>
      </right>
      <top style="thin">
        <color rgb="FFE7E6E6"/>
      </top>
      <bottom/>
      <diagonal/>
    </border>
    <border>
      <left style="thin">
        <color rgb="FFE7E6E6"/>
      </left>
      <right style="thin">
        <color rgb="FFE7E6E6"/>
      </right>
      <top/>
      <bottom/>
      <diagonal/>
    </border>
    <border>
      <left style="thin">
        <color rgb="FFE7E6E6"/>
      </left>
      <right/>
      <top style="thin">
        <color rgb="FFE7E6E6"/>
      </top>
      <bottom/>
      <diagonal/>
    </border>
    <border>
      <left style="dashed">
        <color rgb="FF000000"/>
      </left>
      <right style="dashed">
        <color rgb="FF000000"/>
      </right>
      <top style="dashed">
        <color rgb="FF000000"/>
      </top>
      <bottom style="thin">
        <color rgb="FF000000"/>
      </bottom>
      <diagonal/>
    </border>
    <border>
      <left style="dashed">
        <color rgb="FF000000"/>
      </left>
      <right style="dashed">
        <color rgb="FF000000"/>
      </right>
      <top style="thin">
        <color rgb="FF000000"/>
      </top>
      <bottom style="thin">
        <color rgb="FF000000"/>
      </bottom>
      <diagonal/>
    </border>
    <border>
      <left style="dashed">
        <color rgb="FF000000"/>
      </left>
      <right style="dashed">
        <color rgb="FF000000"/>
      </right>
      <top style="medium">
        <color rgb="FF000000"/>
      </top>
      <bottom style="thin">
        <color rgb="FF000000"/>
      </bottom>
      <diagonal/>
    </border>
    <border>
      <left style="dashed">
        <color rgb="FF000000"/>
      </left>
      <right style="dashed">
        <color rgb="FF000000"/>
      </right>
      <top style="thin">
        <color rgb="FF000000"/>
      </top>
      <bottom style="dashed">
        <color rgb="FF000000"/>
      </bottom>
      <diagonal/>
    </border>
  </borders>
  <cellStyleXfs count="6">
    <xf numFmtId="0" fontId="0" fillId="0" borderId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82">
    <xf numFmtId="0" fontId="0" fillId="0" borderId="0" xfId="0"/>
    <xf numFmtId="0" fontId="4" fillId="5" borderId="0" xfId="0" applyFont="1" applyFill="1" applyAlignment="1">
      <alignment horizontal="center"/>
    </xf>
    <xf numFmtId="0" fontId="1" fillId="0" borderId="0" xfId="0" applyFont="1" applyAlignment="1">
      <alignment horizontal="left"/>
    </xf>
    <xf numFmtId="0" fontId="1" fillId="6" borderId="0" xfId="0" applyFont="1" applyFill="1" applyAlignment="1">
      <alignment horizontal="left"/>
    </xf>
    <xf numFmtId="0" fontId="1" fillId="0" borderId="0" xfId="0" applyFont="1" applyAlignment="1">
      <alignment wrapText="1"/>
    </xf>
    <xf numFmtId="0" fontId="5" fillId="7" borderId="0" xfId="0" applyFont="1" applyFill="1" applyAlignment="1">
      <alignment horizontal="right"/>
    </xf>
    <xf numFmtId="0" fontId="1" fillId="7" borderId="0" xfId="0" applyFont="1" applyFill="1" applyAlignment="1">
      <alignment horizontal="left"/>
    </xf>
    <xf numFmtId="0" fontId="5" fillId="6" borderId="0" xfId="0" applyFont="1" applyFill="1" applyAlignment="1">
      <alignment horizontal="right"/>
    </xf>
    <xf numFmtId="0" fontId="8" fillId="0" borderId="0" xfId="0" applyFont="1"/>
    <xf numFmtId="0" fontId="8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6" borderId="0" xfId="0" applyFont="1" applyFill="1" applyAlignment="1">
      <alignment horizontal="center"/>
    </xf>
    <xf numFmtId="0" fontId="10" fillId="0" borderId="0" xfId="0" applyFont="1"/>
    <xf numFmtId="0" fontId="8" fillId="0" borderId="0" xfId="0" applyFont="1" applyAlignment="1">
      <alignment horizontal="left"/>
    </xf>
    <xf numFmtId="0" fontId="11" fillId="0" borderId="0" xfId="5"/>
    <xf numFmtId="0" fontId="5" fillId="8" borderId="11" xfId="0" applyFont="1" applyFill="1" applyBorder="1" applyAlignment="1">
      <alignment horizontal="right"/>
    </xf>
    <xf numFmtId="0" fontId="5" fillId="8" borderId="11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1" fillId="0" borderId="0" xfId="5" applyAlignment="1">
      <alignment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9" borderId="0" xfId="0" applyFont="1" applyFill="1" applyAlignment="1">
      <alignment horizontal="left"/>
    </xf>
    <xf numFmtId="0" fontId="1" fillId="10" borderId="0" xfId="0" applyFont="1" applyFill="1" applyAlignment="1">
      <alignment horizontal="left"/>
    </xf>
    <xf numFmtId="0" fontId="4" fillId="5" borderId="0" xfId="0" applyFont="1" applyFill="1" applyAlignment="1">
      <alignment wrapText="1"/>
    </xf>
    <xf numFmtId="0" fontId="0" fillId="0" borderId="0" xfId="0" applyAlignment="1">
      <alignment wrapText="1"/>
    </xf>
    <xf numFmtId="0" fontId="14" fillId="0" borderId="0" xfId="0" applyFont="1" applyAlignment="1">
      <alignment wrapText="1"/>
    </xf>
    <xf numFmtId="0" fontId="1" fillId="6" borderId="0" xfId="0" applyFont="1" applyFill="1" applyAlignment="1">
      <alignment wrapText="1"/>
    </xf>
    <xf numFmtId="0" fontId="0" fillId="11" borderId="13" xfId="0" applyFill="1" applyBorder="1" applyAlignment="1">
      <alignment wrapText="1"/>
    </xf>
    <xf numFmtId="0" fontId="1" fillId="11" borderId="12" xfId="0" applyFont="1" applyFill="1" applyBorder="1" applyAlignment="1">
      <alignment wrapText="1"/>
    </xf>
    <xf numFmtId="0" fontId="14" fillId="0" borderId="13" xfId="0" applyFont="1" applyBorder="1" applyAlignment="1">
      <alignment wrapText="1"/>
    </xf>
    <xf numFmtId="0" fontId="1" fillId="11" borderId="14" xfId="0" applyFont="1" applyFill="1" applyBorder="1" applyAlignment="1">
      <alignment wrapText="1"/>
    </xf>
    <xf numFmtId="0" fontId="1" fillId="11" borderId="13" xfId="0" applyFont="1" applyFill="1" applyBorder="1" applyAlignment="1">
      <alignment wrapText="1"/>
    </xf>
    <xf numFmtId="0" fontId="1" fillId="11" borderId="15" xfId="0" applyFont="1" applyFill="1" applyBorder="1" applyAlignment="1">
      <alignment wrapText="1"/>
    </xf>
    <xf numFmtId="0" fontId="1" fillId="11" borderId="16" xfId="0" applyFont="1" applyFill="1" applyBorder="1" applyAlignment="1">
      <alignment wrapText="1"/>
    </xf>
    <xf numFmtId="0" fontId="14" fillId="0" borderId="14" xfId="0" applyFont="1" applyBorder="1" applyAlignment="1">
      <alignment wrapText="1"/>
    </xf>
    <xf numFmtId="0" fontId="5" fillId="7" borderId="0" xfId="0" applyFont="1" applyFill="1" applyAlignment="1">
      <alignment wrapText="1"/>
    </xf>
    <xf numFmtId="0" fontId="1" fillId="7" borderId="0" xfId="0" applyFont="1" applyFill="1" applyAlignment="1">
      <alignment wrapText="1"/>
    </xf>
    <xf numFmtId="0" fontId="14" fillId="12" borderId="0" xfId="0" applyFont="1" applyFill="1" applyAlignment="1">
      <alignment wrapText="1"/>
    </xf>
    <xf numFmtId="0" fontId="5" fillId="7" borderId="0" xfId="0" applyFont="1" applyFill="1" applyAlignment="1">
      <alignment horizontal="right" wrapText="1"/>
    </xf>
    <xf numFmtId="0" fontId="5" fillId="8" borderId="17" xfId="0" applyFont="1" applyFill="1" applyBorder="1" applyAlignment="1">
      <alignment horizontal="right"/>
    </xf>
    <xf numFmtId="0" fontId="5" fillId="8" borderId="18" xfId="0" applyFont="1" applyFill="1" applyBorder="1" applyAlignment="1">
      <alignment horizontal="right"/>
    </xf>
    <xf numFmtId="0" fontId="5" fillId="8" borderId="19" xfId="0" applyFont="1" applyFill="1" applyBorder="1" applyAlignment="1">
      <alignment horizontal="right"/>
    </xf>
    <xf numFmtId="0" fontId="5" fillId="8" borderId="20" xfId="0" applyFont="1" applyFill="1" applyBorder="1" applyAlignment="1">
      <alignment horizontal="right"/>
    </xf>
    <xf numFmtId="0" fontId="9" fillId="2" borderId="1" xfId="0" applyFont="1" applyFill="1" applyBorder="1" applyAlignment="1">
      <alignment horizontal="center"/>
    </xf>
    <xf numFmtId="0" fontId="13" fillId="2" borderId="1" xfId="5" applyFont="1" applyFill="1" applyBorder="1" applyAlignment="1">
      <alignment horizontal="center"/>
    </xf>
    <xf numFmtId="0" fontId="13" fillId="0" borderId="2" xfId="5" applyFont="1" applyBorder="1" applyAlignment="1"/>
    <xf numFmtId="0" fontId="13" fillId="0" borderId="3" xfId="5" applyFont="1" applyBorder="1" applyAlignment="1"/>
    <xf numFmtId="0" fontId="12" fillId="2" borderId="1" xfId="5" applyFont="1" applyFill="1" applyBorder="1" applyAlignment="1">
      <alignment horizontal="center"/>
    </xf>
    <xf numFmtId="0" fontId="12" fillId="0" borderId="2" xfId="5" applyFont="1" applyBorder="1" applyAlignment="1"/>
    <xf numFmtId="0" fontId="12" fillId="0" borderId="3" xfId="5" applyFont="1" applyBorder="1" applyAlignment="1"/>
    <xf numFmtId="0" fontId="5" fillId="6" borderId="0" xfId="0" applyFont="1" applyFill="1" applyAlignment="1">
      <alignment horizontal="right"/>
    </xf>
    <xf numFmtId="0" fontId="4" fillId="2" borderId="7" xfId="0" applyFont="1" applyFill="1" applyBorder="1" applyAlignment="1">
      <alignment horizontal="center"/>
    </xf>
    <xf numFmtId="0" fontId="5" fillId="7" borderId="0" xfId="0" applyFont="1" applyFill="1" applyAlignment="1">
      <alignment horizontal="right"/>
    </xf>
    <xf numFmtId="0" fontId="2" fillId="3" borderId="5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3" fillId="4" borderId="9" xfId="0" applyFont="1" applyFill="1" applyBorder="1" applyAlignment="1">
      <alignment horizontal="center"/>
    </xf>
    <xf numFmtId="0" fontId="3" fillId="4" borderId="10" xfId="0" applyFont="1" applyFill="1" applyBorder="1" applyAlignment="1">
      <alignment horizontal="center"/>
    </xf>
    <xf numFmtId="0" fontId="5" fillId="6" borderId="0" xfId="0" applyFont="1" applyFill="1" applyAlignment="1">
      <alignment horizontal="right" wrapText="1"/>
    </xf>
    <xf numFmtId="0" fontId="5" fillId="7" borderId="0" xfId="0" applyFont="1" applyFill="1" applyAlignment="1">
      <alignment horizontal="right" wrapText="1"/>
    </xf>
    <xf numFmtId="0" fontId="5" fillId="6" borderId="0" xfId="0" applyFont="1" applyFill="1" applyAlignment="1">
      <alignment wrapText="1"/>
    </xf>
    <xf numFmtId="0" fontId="4" fillId="2" borderId="7" xfId="0" applyFont="1" applyFill="1" applyBorder="1" applyAlignment="1">
      <alignment wrapText="1"/>
    </xf>
    <xf numFmtId="0" fontId="2" fillId="3" borderId="8" xfId="0" applyFont="1" applyFill="1" applyBorder="1" applyAlignment="1">
      <alignment wrapText="1"/>
    </xf>
    <xf numFmtId="0" fontId="2" fillId="3" borderId="4" xfId="0" applyFont="1" applyFill="1" applyBorder="1" applyAlignment="1">
      <alignment wrapText="1"/>
    </xf>
    <xf numFmtId="0" fontId="2" fillId="3" borderId="5" xfId="0" applyFont="1" applyFill="1" applyBorder="1" applyAlignment="1">
      <alignment wrapText="1"/>
    </xf>
    <xf numFmtId="0" fontId="3" fillId="4" borderId="9" xfId="0" applyFont="1" applyFill="1" applyBorder="1" applyAlignment="1">
      <alignment wrapText="1"/>
    </xf>
    <xf numFmtId="0" fontId="3" fillId="4" borderId="10" xfId="0" applyFont="1" applyFill="1" applyBorder="1" applyAlignment="1">
      <alignment wrapText="1"/>
    </xf>
    <xf numFmtId="0" fontId="1" fillId="4" borderId="6" xfId="0" applyFont="1" applyFill="1" applyBorder="1" applyAlignment="1">
      <alignment wrapText="1"/>
    </xf>
    <xf numFmtId="0" fontId="0" fillId="10" borderId="0" xfId="0" applyFill="1" applyAlignment="1">
      <alignment horizontal="center"/>
    </xf>
    <xf numFmtId="0" fontId="5" fillId="9" borderId="0" xfId="0" applyFont="1" applyFill="1" applyAlignment="1">
      <alignment horizontal="right"/>
    </xf>
    <xf numFmtId="0" fontId="5" fillId="10" borderId="0" xfId="0" applyFont="1" applyFill="1" applyAlignment="1">
      <alignment horizontal="right"/>
    </xf>
    <xf numFmtId="0" fontId="15" fillId="0" borderId="0" xfId="0" applyFont="1" applyAlignment="1">
      <alignment wrapText="1"/>
    </xf>
    <xf numFmtId="0" fontId="5" fillId="0" borderId="2" xfId="0" applyFont="1" applyBorder="1" applyAlignment="1"/>
    <xf numFmtId="0" fontId="5" fillId="0" borderId="3" xfId="0" applyFont="1" applyBorder="1" applyAlignment="1"/>
    <xf numFmtId="0" fontId="1" fillId="0" borderId="4" xfId="0" applyFont="1" applyBorder="1" applyAlignment="1"/>
    <xf numFmtId="0" fontId="1" fillId="0" borderId="6" xfId="0" applyFont="1" applyBorder="1" applyAlignment="1"/>
    <xf numFmtId="0" fontId="1" fillId="0" borderId="7" xfId="0" applyFont="1" applyBorder="1" applyAlignment="1"/>
    <xf numFmtId="0" fontId="0" fillId="0" borderId="0" xfId="0" applyAlignment="1"/>
    <xf numFmtId="0" fontId="0" fillId="10" borderId="0" xfId="0" applyFill="1" applyAlignment="1"/>
  </cellXfs>
  <cellStyles count="6">
    <cellStyle name="Followed Hyperlink" xfId="4" builtinId="9" hidden="1"/>
    <cellStyle name="Followed Hyperlink" xfId="3" builtinId="9" hidden="1"/>
    <cellStyle name="Followed Hyperlink" xfId="1" builtinId="9" hidden="1"/>
    <cellStyle name="Followed Hyperlink" xfId="2" builtinId="9" hidden="1"/>
    <cellStyle name="Hyperlink" xfId="5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github.com/Dia-Beat-Dayz/Dia-Beat-Dayz" TargetMode="External"/><Relationship Id="rId1" Type="http://schemas.openxmlformats.org/officeDocument/2006/relationships/hyperlink" Target="https://dia-beat-dayz.github.io/Dia-Beat-Dayz/index.html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credly.com/badges/04918f20-8f90-451a-b721-c28e8c0d9ec7/public_url" TargetMode="External"/><Relationship Id="rId18" Type="http://schemas.openxmlformats.org/officeDocument/2006/relationships/hyperlink" Target="https://teams.microsoft.com/l/meetup-join/19%3ameeting_OGU5N2I2OTAtNTUxYy00M2E1LWE4MDctNjI0YjFmYWYwZTVh%40thread.v2/0?context=%7b%22Tid%22%3a%22d1323671-cdbe-4417-b4d4-bdb24b51316b%22%2c%22Oid%22%3a%22718e989b-7758-4c30-89b0-2ab04a43d56f%22%7d" TargetMode="External"/><Relationship Id="rId26" Type="http://schemas.openxmlformats.org/officeDocument/2006/relationships/hyperlink" Target="https://github.com/Dia-Beat-Dayz/Dia-Beat-Dayz" TargetMode="External"/><Relationship Id="rId39" Type="http://schemas.openxmlformats.org/officeDocument/2006/relationships/hyperlink" Target="https://teams.microsoft.com/l/meetup-join/19%3ameeting_OGU5N2I2OTAtNTUxYy00M2E1LWE4MDctNjI0YjFmYWYwZTVh%40thread.v2/0?context=%7b%22Tid%22%3a%22d1323671-cdbe-4417-b4d4-bdb24b51316b%22%2c%22Oid%22%3a%22718e989b-7758-4c30-89b0-2ab04a43d56f%22%7d" TargetMode="External"/><Relationship Id="rId21" Type="http://schemas.openxmlformats.org/officeDocument/2006/relationships/hyperlink" Target="https://rmit.instructure.com/courses/84928/modules" TargetMode="External"/><Relationship Id="rId34" Type="http://schemas.openxmlformats.org/officeDocument/2006/relationships/hyperlink" Target="https://trello.com/b/uqDFp3he/sp1-group12" TargetMode="External"/><Relationship Id="rId42" Type="http://schemas.openxmlformats.org/officeDocument/2006/relationships/hyperlink" Target="https://rmit.instructure.com/courses/84928/modules" TargetMode="External"/><Relationship Id="rId47" Type="http://schemas.openxmlformats.org/officeDocument/2006/relationships/hyperlink" Target="https://github.com/Dia-Beat-Dayz/Dia-Beat-Dayz" TargetMode="External"/><Relationship Id="rId50" Type="http://schemas.openxmlformats.org/officeDocument/2006/relationships/hyperlink" Target="https://teams.microsoft.com/l/meetup-join/19%3ameeting_OGU5N2I2OTAtNTUxYy00M2E1LWE4MDctNjI0YjFmYWYwZTVh%40thread.v2/0?context=%7b%22Tid%22%3a%22d1323671-cdbe-4417-b4d4-bdb24b51316b%22%2c%22Oid%22%3a%22718e989b-7758-4c30-89b0-2ab04a43d56f%22%7d" TargetMode="External"/><Relationship Id="rId7" Type="http://schemas.openxmlformats.org/officeDocument/2006/relationships/hyperlink" Target="https://rmit.instructure.com/courses/84928/modules" TargetMode="External"/><Relationship Id="rId2" Type="http://schemas.openxmlformats.org/officeDocument/2006/relationships/hyperlink" Target="https://trello.com/c/03K4RzTC" TargetMode="External"/><Relationship Id="rId16" Type="http://schemas.openxmlformats.org/officeDocument/2006/relationships/hyperlink" Target="https://trello.com/b/uqDFp3he/sp1-group12" TargetMode="External"/><Relationship Id="rId29" Type="http://schemas.openxmlformats.org/officeDocument/2006/relationships/hyperlink" Target="https://teams.microsoft.com/l/meetup-join/19%3ameeting_OGU5N2I2OTAtNTUxYy00M2E1LWE4MDctNjI0YjFmYWYwZTVh%40thread.v2/0?context=%7b%22Tid%22%3a%22d1323671-cdbe-4417-b4d4-bdb24b51316b%22%2c%22Oid%22%3a%22718e989b-7758-4c30-89b0-2ab04a43d56f%22%7d" TargetMode="External"/><Relationship Id="rId11" Type="http://schemas.openxmlformats.org/officeDocument/2006/relationships/hyperlink" Target="https://rmit.instructure.com/courses/84928/modules" TargetMode="External"/><Relationship Id="rId24" Type="http://schemas.openxmlformats.org/officeDocument/2006/relationships/hyperlink" Target="https://www.figma.com/file/rt5dcoH34uc0LsWTYlqtGy/Main-Page?node-id=0%3A1" TargetMode="External"/><Relationship Id="rId32" Type="http://schemas.openxmlformats.org/officeDocument/2006/relationships/hyperlink" Target="https://rmit.instructure.com/courses/84928/modules" TargetMode="External"/><Relationship Id="rId37" Type="http://schemas.openxmlformats.org/officeDocument/2006/relationships/hyperlink" Target="https://trello.com/c/pTfUrz8t" TargetMode="External"/><Relationship Id="rId40" Type="http://schemas.openxmlformats.org/officeDocument/2006/relationships/hyperlink" Target="https://trello.com/b/uqDFp3he/sp1-group12" TargetMode="External"/><Relationship Id="rId45" Type="http://schemas.openxmlformats.org/officeDocument/2006/relationships/hyperlink" Target="https://trello.com/c/ekvc56y8" TargetMode="External"/><Relationship Id="rId5" Type="http://schemas.openxmlformats.org/officeDocument/2006/relationships/hyperlink" Target="https://teams.microsoft.com/l/meetup-join/19%3ameeting_OGU5N2I2OTAtNTUxYy00M2E1LWE4MDctNjI0YjFmYWYwZTVh%40thread.v2/0?context=%7b%22Tid%22%3a%22d1323671-cdbe-4417-b4d4-bdb24b51316b%22%2c%22Oid%22%3a%22718e989b-7758-4c30-89b0-2ab04a43d56f%22%7d" TargetMode="External"/><Relationship Id="rId15" Type="http://schemas.openxmlformats.org/officeDocument/2006/relationships/hyperlink" Target="https://trello.com/b/uqDFp3he/sp1-group12" TargetMode="External"/><Relationship Id="rId23" Type="http://schemas.openxmlformats.org/officeDocument/2006/relationships/hyperlink" Target="https://trello.com/b/uqDFp3he/sp1-group12" TargetMode="External"/><Relationship Id="rId28" Type="http://schemas.openxmlformats.org/officeDocument/2006/relationships/hyperlink" Target="https://rmit.instructure.com/courses/84928/modules" TargetMode="External"/><Relationship Id="rId36" Type="http://schemas.openxmlformats.org/officeDocument/2006/relationships/hyperlink" Target="https://github.com/Dia-Beat-Dayz/Dia-Beat-Dayz" TargetMode="External"/><Relationship Id="rId49" Type="http://schemas.openxmlformats.org/officeDocument/2006/relationships/hyperlink" Target="https://rmit.instructure.com/courses/84928/modules" TargetMode="External"/><Relationship Id="rId10" Type="http://schemas.openxmlformats.org/officeDocument/2006/relationships/hyperlink" Target="https://rmit.instructure.com/courses/84928/modules" TargetMode="External"/><Relationship Id="rId19" Type="http://schemas.openxmlformats.org/officeDocument/2006/relationships/hyperlink" Target="https://trello.com/b/uqDFp3he/sp1-group12" TargetMode="External"/><Relationship Id="rId31" Type="http://schemas.openxmlformats.org/officeDocument/2006/relationships/hyperlink" Target="https://www.credly.com/badges/6bade9cb-04cb-4d67-b71c-5fde893f9fe3/public_url" TargetMode="External"/><Relationship Id="rId44" Type="http://schemas.openxmlformats.org/officeDocument/2006/relationships/hyperlink" Target="https://trello.com/b/uqDFp3he/sp1-group12" TargetMode="External"/><Relationship Id="rId52" Type="http://schemas.openxmlformats.org/officeDocument/2006/relationships/hyperlink" Target="https://teams.microsoft.com/l/file/80FC9E00-743B-4C86-A28B-50BBB74EE0A5?tenantId=d1323671-cdbe-4417-b4d4-bdb24b51316b&amp;fileType=xlsx&amp;objectUrl=https%3A%2F%2Frmiteduau.sharepoint.com%2Fsites%2FRMIT2021SP1BITSCPT111-SP1-Group12%2FShared%20Documents%2FSP1-Group12%2FGroup%2012%20Team%20Log.xlsx&amp;baseUrl=https%3A%2F%2Frmiteduau.sharepoint.com%2Fsites%2FRMIT2021SP1BITSCPT111-SP1-Group12&amp;serviceName=teams&amp;threadId=19:d4aa1cf238e0463b87e0eeca97dce1e3@thread.tacv2&amp;groupId=58230998-385f-4f03-a732-3af0d436c125" TargetMode="External"/><Relationship Id="rId4" Type="http://schemas.openxmlformats.org/officeDocument/2006/relationships/hyperlink" Target="https://rmit.instructure.com/courses/84928/modules" TargetMode="External"/><Relationship Id="rId9" Type="http://schemas.openxmlformats.org/officeDocument/2006/relationships/hyperlink" Target="https://trello.com/c/B02dZeic" TargetMode="External"/><Relationship Id="rId14" Type="http://schemas.openxmlformats.org/officeDocument/2006/relationships/hyperlink" Target="https://www.figma.com/file/rt5dcoH34uc0LsWTYlqtGy/Main-Page?node-id=0%3A1" TargetMode="External"/><Relationship Id="rId22" Type="http://schemas.openxmlformats.org/officeDocument/2006/relationships/hyperlink" Target="https://teams.microsoft.com/l/meetup-join/19%3ameeting_OGU5N2I2OTAtNTUxYy00M2E1LWE4MDctNjI0YjFmYWYwZTVh%40thread.v2/0?context=%7b%22Tid%22%3a%22d1323671-cdbe-4417-b4d4-bdb24b51316b%22%2c%22Oid%22%3a%22718e989b-7758-4c30-89b0-2ab04a43d56f%22%7d" TargetMode="External"/><Relationship Id="rId27" Type="http://schemas.openxmlformats.org/officeDocument/2006/relationships/hyperlink" Target="https://trello.com/c/m0pizdgm" TargetMode="External"/><Relationship Id="rId30" Type="http://schemas.openxmlformats.org/officeDocument/2006/relationships/hyperlink" Target="https://trello.com/b/uqDFp3he/sp1-group12" TargetMode="External"/><Relationship Id="rId35" Type="http://schemas.openxmlformats.org/officeDocument/2006/relationships/hyperlink" Target="https://trello.com/c/m0pizdgm" TargetMode="External"/><Relationship Id="rId43" Type="http://schemas.openxmlformats.org/officeDocument/2006/relationships/hyperlink" Target="https://teams.microsoft.com/l/meetup-join/19%3ameeting_OGU5N2I2OTAtNTUxYy00M2E1LWE4MDctNjI0YjFmYWYwZTVh%40thread.v2/0?context=%7b%22Tid%22%3a%22d1323671-cdbe-4417-b4d4-bdb24b51316b%22%2c%22Oid%22%3a%22718e989b-7758-4c30-89b0-2ab04a43d56f%22%7d" TargetMode="External"/><Relationship Id="rId48" Type="http://schemas.openxmlformats.org/officeDocument/2006/relationships/hyperlink" Target="https://trello.com/c/pTfUrz8t" TargetMode="External"/><Relationship Id="rId8" Type="http://schemas.openxmlformats.org/officeDocument/2006/relationships/hyperlink" Target="https://teams.microsoft.com/l/meetup-join/19%3ameeting_OGU5N2I2OTAtNTUxYy00M2E1LWE4MDctNjI0YjFmYWYwZTVh%40thread.v2/0?context=%7b%22Tid%22%3a%22d1323671-cdbe-4417-b4d4-bdb24b51316b%22%2c%22Oid%22%3a%22718e989b-7758-4c30-89b0-2ab04a43d56f%22%7d" TargetMode="External"/><Relationship Id="rId51" Type="http://schemas.openxmlformats.org/officeDocument/2006/relationships/hyperlink" Target="https://trello.com/b/uqDFp3he/sp1-group12" TargetMode="External"/><Relationship Id="rId3" Type="http://schemas.openxmlformats.org/officeDocument/2006/relationships/hyperlink" Target="https://trello.com/c/B02dZeic" TargetMode="External"/><Relationship Id="rId12" Type="http://schemas.openxmlformats.org/officeDocument/2006/relationships/hyperlink" Target="https://teams.microsoft.com/l/meetup-join/19%3ameeting_OGU5N2I2OTAtNTUxYy00M2E1LWE4MDctNjI0YjFmYWYwZTVh%40thread.v2/0?context=%7b%22Tid%22%3a%22d1323671-cdbe-4417-b4d4-bdb24b51316b%22%2c%22Oid%22%3a%22718e989b-7758-4c30-89b0-2ab04a43d56f%22%7d" TargetMode="External"/><Relationship Id="rId17" Type="http://schemas.openxmlformats.org/officeDocument/2006/relationships/hyperlink" Target="https://trello.com/c/tccQEGzL" TargetMode="External"/><Relationship Id="rId25" Type="http://schemas.openxmlformats.org/officeDocument/2006/relationships/hyperlink" Target="https://trello.com/c/tccQEGzL" TargetMode="External"/><Relationship Id="rId33" Type="http://schemas.openxmlformats.org/officeDocument/2006/relationships/hyperlink" Target="https://teams.microsoft.com/l/meetup-join/19%3ameeting_OGU5N2I2OTAtNTUxYy00M2E1LWE4MDctNjI0YjFmYWYwZTVh%40thread.v2/0?context=%7b%22Tid%22%3a%22d1323671-cdbe-4417-b4d4-bdb24b51316b%22%2c%22Oid%22%3a%22718e989b-7758-4c30-89b0-2ab04a43d56f%22%7d" TargetMode="External"/><Relationship Id="rId38" Type="http://schemas.openxmlformats.org/officeDocument/2006/relationships/hyperlink" Target="https://rmit.instructure.com/courses/84928/modules" TargetMode="External"/><Relationship Id="rId46" Type="http://schemas.openxmlformats.org/officeDocument/2006/relationships/hyperlink" Target="https://trello.com/c/pTfUrz8t" TargetMode="External"/><Relationship Id="rId20" Type="http://schemas.openxmlformats.org/officeDocument/2006/relationships/hyperlink" Target="https://www.figma.com/file/rt5dcoH34uc0LsWTYlqtGy/Main-Page?node-id=0%3A1" TargetMode="External"/><Relationship Id="rId41" Type="http://schemas.openxmlformats.org/officeDocument/2006/relationships/hyperlink" Target="https://trello.com/c/ekvc56y8" TargetMode="External"/><Relationship Id="rId1" Type="http://schemas.openxmlformats.org/officeDocument/2006/relationships/hyperlink" Target="https://trello.com/b/uqDFp3he/sp1-group12" TargetMode="External"/><Relationship Id="rId6" Type="http://schemas.openxmlformats.org/officeDocument/2006/relationships/hyperlink" Target="https://www.credly.com/badges/d9d3de66-e270-400f-b382-a6e17088ff53/public_url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rmit.instructure.com/courses/84928/modules" TargetMode="External"/><Relationship Id="rId3" Type="http://schemas.openxmlformats.org/officeDocument/2006/relationships/hyperlink" Target="https://rmit.instructure.com/courses/84928/modules" TargetMode="External"/><Relationship Id="rId7" Type="http://schemas.openxmlformats.org/officeDocument/2006/relationships/hyperlink" Target="https://rmit.instructure.com/courses/84928/modules" TargetMode="External"/><Relationship Id="rId2" Type="http://schemas.openxmlformats.org/officeDocument/2006/relationships/hyperlink" Target="https://rmit.instructure.com/courses/84928/modules" TargetMode="External"/><Relationship Id="rId1" Type="http://schemas.openxmlformats.org/officeDocument/2006/relationships/hyperlink" Target="https://rmit.instructure.com/courses/84928/modules" TargetMode="External"/><Relationship Id="rId6" Type="http://schemas.openxmlformats.org/officeDocument/2006/relationships/hyperlink" Target="https://rmit.instructure.com/courses/84928/modules" TargetMode="External"/><Relationship Id="rId5" Type="http://schemas.openxmlformats.org/officeDocument/2006/relationships/hyperlink" Target="https://rmit.instructure.com/courses/84928/modules" TargetMode="External"/><Relationship Id="rId4" Type="http://schemas.openxmlformats.org/officeDocument/2006/relationships/hyperlink" Target="https://rmit.instructure.com/courses/84928/modules" TargetMode="External"/><Relationship Id="rId9" Type="http://schemas.openxmlformats.org/officeDocument/2006/relationships/hyperlink" Target="https://rmit.instructure.com/courses/84928/modules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youtube.com/watch?v=PkZNo7MFNFg" TargetMode="External"/><Relationship Id="rId1" Type="http://schemas.openxmlformats.org/officeDocument/2006/relationships/hyperlink" Target="https://www.youtube.com/watch?v=w7ejDZ8SWv8&amp;t=157s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rmit.instructure.com/courses/84928/modules" TargetMode="External"/><Relationship Id="rId3" Type="http://schemas.openxmlformats.org/officeDocument/2006/relationships/hyperlink" Target="https://rmit.instructure.com/courses/84928/modules" TargetMode="External"/><Relationship Id="rId7" Type="http://schemas.openxmlformats.org/officeDocument/2006/relationships/hyperlink" Target="https://rmit.instructure.com/courses/84928/modules" TargetMode="External"/><Relationship Id="rId2" Type="http://schemas.openxmlformats.org/officeDocument/2006/relationships/hyperlink" Target="https://rmit.instructure.com/courses/84928/modules" TargetMode="External"/><Relationship Id="rId1" Type="http://schemas.openxmlformats.org/officeDocument/2006/relationships/hyperlink" Target="https://rmit.instructure.com/courses/84928/modules" TargetMode="External"/><Relationship Id="rId6" Type="http://schemas.openxmlformats.org/officeDocument/2006/relationships/hyperlink" Target="https://rmit.instructure.com/courses/84928/modules" TargetMode="External"/><Relationship Id="rId5" Type="http://schemas.openxmlformats.org/officeDocument/2006/relationships/hyperlink" Target="https://rmit.instructure.com/courses/84928/modules" TargetMode="External"/><Relationship Id="rId4" Type="http://schemas.openxmlformats.org/officeDocument/2006/relationships/hyperlink" Target="https://rmit.instructure.com/courses/84928/modules" TargetMode="External"/><Relationship Id="rId9" Type="http://schemas.openxmlformats.org/officeDocument/2006/relationships/hyperlink" Target="https://rmit.instructure.com/courses/84928/modules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rmit.instructure.com/courses/84928/modules" TargetMode="External"/><Relationship Id="rId13" Type="http://schemas.openxmlformats.org/officeDocument/2006/relationships/hyperlink" Target="https://rmit.instructure.com/courses/84928/modules" TargetMode="External"/><Relationship Id="rId18" Type="http://schemas.openxmlformats.org/officeDocument/2006/relationships/hyperlink" Target="https://github.com/Dia-Beat-Dayz/Dia-Beat-Dayz" TargetMode="External"/><Relationship Id="rId3" Type="http://schemas.openxmlformats.org/officeDocument/2006/relationships/hyperlink" Target="https://trello.com/b/uqDFp3he/sp1-group12" TargetMode="External"/><Relationship Id="rId21" Type="http://schemas.openxmlformats.org/officeDocument/2006/relationships/hyperlink" Target="https://web.microsoftstream.com/video/07195077-0065-4057-88c3-8258d3499853" TargetMode="External"/><Relationship Id="rId7" Type="http://schemas.openxmlformats.org/officeDocument/2006/relationships/hyperlink" Target="https://rmit.instructure.com/courses/84928/modules" TargetMode="External"/><Relationship Id="rId12" Type="http://schemas.openxmlformats.org/officeDocument/2006/relationships/hyperlink" Target="https://rmit.instructure.com/courses/84928/modules" TargetMode="External"/><Relationship Id="rId17" Type="http://schemas.openxmlformats.org/officeDocument/2006/relationships/hyperlink" Target="https://github.com/Dia-Beat-Dayz/Dia-Beat-Dayz" TargetMode="External"/><Relationship Id="rId25" Type="http://schemas.openxmlformats.org/officeDocument/2006/relationships/hyperlink" Target="https://trello.com/b/uqDFp3he/sp1-group12" TargetMode="External"/><Relationship Id="rId2" Type="http://schemas.openxmlformats.org/officeDocument/2006/relationships/hyperlink" Target="https://trello.com/b/uqDFp3he/sp1-group12" TargetMode="External"/><Relationship Id="rId16" Type="http://schemas.openxmlformats.org/officeDocument/2006/relationships/hyperlink" Target="https://www.figma.com/file/rt5dcoH34uc0LsWTYlqtGy/Main-Page?node-id=0%3A1" TargetMode="External"/><Relationship Id="rId20" Type="http://schemas.openxmlformats.org/officeDocument/2006/relationships/hyperlink" Target="https://web.microsoftstream.com/video/c92f2b10-916c-441e-9354-b9aaf463e425" TargetMode="External"/><Relationship Id="rId1" Type="http://schemas.openxmlformats.org/officeDocument/2006/relationships/hyperlink" Target="https://trello.com/b/uqDFp3he/sp1-group12" TargetMode="External"/><Relationship Id="rId6" Type="http://schemas.openxmlformats.org/officeDocument/2006/relationships/hyperlink" Target="https://trello.com/b/uqDFp3he/sp1-group12" TargetMode="External"/><Relationship Id="rId11" Type="http://schemas.openxmlformats.org/officeDocument/2006/relationships/hyperlink" Target="https://rmit.instructure.com/courses/84928/modules" TargetMode="External"/><Relationship Id="rId24" Type="http://schemas.openxmlformats.org/officeDocument/2006/relationships/hyperlink" Target="https://trello.com/b/uqDFp3he/sp1-group12" TargetMode="External"/><Relationship Id="rId5" Type="http://schemas.openxmlformats.org/officeDocument/2006/relationships/hyperlink" Target="https://trello.com/b/uqDFp3he/sp1-group12" TargetMode="External"/><Relationship Id="rId15" Type="http://schemas.openxmlformats.org/officeDocument/2006/relationships/hyperlink" Target="https://www.figma.com/file/rt5dcoH34uc0LsWTYlqtGy/Main-Page?node-id=0%3A1" TargetMode="External"/><Relationship Id="rId23" Type="http://schemas.openxmlformats.org/officeDocument/2006/relationships/hyperlink" Target="https://trello.com/b/uqDFp3he/sp1-group12" TargetMode="External"/><Relationship Id="rId10" Type="http://schemas.openxmlformats.org/officeDocument/2006/relationships/hyperlink" Target="https://rmit.instructure.com/courses/84928/modules" TargetMode="External"/><Relationship Id="rId19" Type="http://schemas.openxmlformats.org/officeDocument/2006/relationships/hyperlink" Target="https://web.microsoftstream.com/video/f49baf8d-c2f4-4f08-a8c3-44d08180bddd" TargetMode="External"/><Relationship Id="rId4" Type="http://schemas.openxmlformats.org/officeDocument/2006/relationships/hyperlink" Target="https://trello.com/b/uqDFp3he/sp1-group12" TargetMode="External"/><Relationship Id="rId9" Type="http://schemas.openxmlformats.org/officeDocument/2006/relationships/hyperlink" Target="https://rmit.instructure.com/courses/84928/modules" TargetMode="External"/><Relationship Id="rId14" Type="http://schemas.openxmlformats.org/officeDocument/2006/relationships/hyperlink" Target="https://rmit.instructure.com/courses/84928/modules" TargetMode="External"/><Relationship Id="rId22" Type="http://schemas.openxmlformats.org/officeDocument/2006/relationships/hyperlink" Target="https://web.microsoftstream.com/video/56638367-313c-422f-a9e2-7bfdb237b5e8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figma.com/file/rt5dcoH34uc0LsWTYlqtGy/Main-Page?node-id=0%3A1" TargetMode="External"/><Relationship Id="rId13" Type="http://schemas.openxmlformats.org/officeDocument/2006/relationships/hyperlink" Target="https://rmiteduau.sharepoint.com/sites/RMIT2021SP1BITSCPT111-SP1-Group12/Shared%20Documents/SP1-Group12/Bootstrap_BSL.png" TargetMode="External"/><Relationship Id="rId3" Type="http://schemas.openxmlformats.org/officeDocument/2006/relationships/hyperlink" Target="https://web.microsoftstream.com/video/f49baf8d-c2f4-4f08-a8c3-44d08180bddd" TargetMode="External"/><Relationship Id="rId7" Type="http://schemas.openxmlformats.org/officeDocument/2006/relationships/hyperlink" Target="https://www.figma.com/file/rt5dcoH34uc0LsWTYlqtGy/Main-Page?node-id=0%3A1" TargetMode="External"/><Relationship Id="rId12" Type="http://schemas.openxmlformats.org/officeDocument/2006/relationships/hyperlink" Target="https://web.microsoftstream.com/video/34baf643-62bb-4c2d-bac5-48625187f1ca" TargetMode="External"/><Relationship Id="rId2" Type="http://schemas.openxmlformats.org/officeDocument/2006/relationships/hyperlink" Target="https://trello.com/c/emKkD1wN" TargetMode="External"/><Relationship Id="rId1" Type="http://schemas.openxmlformats.org/officeDocument/2006/relationships/hyperlink" Target="https://rmiteduau.sharepoint.com/sites/RMIT2021SP1BITSCPT111-SP1-Group12/Shared%20Documents/SP1-Group12/rough%20draft.png" TargetMode="External"/><Relationship Id="rId6" Type="http://schemas.openxmlformats.org/officeDocument/2006/relationships/hyperlink" Target="https://web.microsoftstream.com/video/56638367-313c-422f-a9e2-7bfdb237b5e8" TargetMode="External"/><Relationship Id="rId11" Type="http://schemas.openxmlformats.org/officeDocument/2006/relationships/hyperlink" Target="https://rmiteduau.sharepoint.com/sites/RMIT2021SP1BITSCPT111-SP1-Group12/Shared%20Documents/SP1-Group12/Interim_React_Page.png" TargetMode="External"/><Relationship Id="rId5" Type="http://schemas.openxmlformats.org/officeDocument/2006/relationships/hyperlink" Target="https://web.microsoftstream.com/video/8fc36bc5-dfaa-4518-a678-8ac8023cb284" TargetMode="External"/><Relationship Id="rId10" Type="http://schemas.openxmlformats.org/officeDocument/2006/relationships/hyperlink" Target="https://www.figma.com/file/rt5dcoH34uc0LsWTYlqtGy/Main-Page?node-id=0%3A1" TargetMode="External"/><Relationship Id="rId4" Type="http://schemas.openxmlformats.org/officeDocument/2006/relationships/hyperlink" Target="https://web.microsoftstream.com/video/c92f2b10-916c-441e-9354-b9aaf463e425" TargetMode="External"/><Relationship Id="rId9" Type="http://schemas.openxmlformats.org/officeDocument/2006/relationships/hyperlink" Target="https://www.figma.com/file/rt5dcoH34uc0LsWTYlqtGy/Main-Page?node-id=0%3A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11A78-63C4-AA4C-A2C2-53B98DEA94BD}">
  <dimension ref="A1:D3"/>
  <sheetViews>
    <sheetView workbookViewId="0">
      <selection activeCell="C16" sqref="C16"/>
    </sheetView>
  </sheetViews>
  <sheetFormatPr defaultColWidth="11.42578125" defaultRowHeight="12.95"/>
  <cols>
    <col min="1" max="2" width="23.85546875" customWidth="1"/>
    <col min="3" max="3" width="23.7109375" customWidth="1"/>
    <col min="4" max="4" width="24.140625" customWidth="1"/>
  </cols>
  <sheetData>
    <row r="1" spans="1:4" ht="15.95">
      <c r="A1" s="45" t="s">
        <v>0</v>
      </c>
      <c r="B1" s="75"/>
      <c r="C1" s="75"/>
      <c r="D1" s="76"/>
    </row>
    <row r="2" spans="1:4" ht="23.25">
      <c r="A2" s="46" t="s">
        <v>1</v>
      </c>
      <c r="B2" s="47"/>
      <c r="C2" s="47"/>
      <c r="D2" s="48"/>
    </row>
    <row r="3" spans="1:4" ht="20.25">
      <c r="A3" s="49" t="s">
        <v>2</v>
      </c>
      <c r="B3" s="50"/>
      <c r="C3" s="50"/>
      <c r="D3" s="51"/>
    </row>
  </sheetData>
  <mergeCells count="3">
    <mergeCell ref="A1:D1"/>
    <mergeCell ref="A2:D2"/>
    <mergeCell ref="A3:D3"/>
  </mergeCells>
  <hyperlinks>
    <hyperlink ref="A3:D3" r:id="rId1" display="https://dia-beat-dayz.github.io/Dia-Beat-Dayz/index.html" xr:uid="{D67EFE71-EAF1-4BFF-A973-07E8F0033E66}"/>
    <hyperlink ref="A2:D2" r:id="rId2" display="https://github.com/Dia-Beat-Dayz/Dia-Beat-Dayz" xr:uid="{11183660-12DE-41DF-B52D-C73D934F1731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4"/>
  <sheetViews>
    <sheetView topLeftCell="A81" workbookViewId="0">
      <selection activeCell="A69" sqref="A69:B69"/>
    </sheetView>
  </sheetViews>
  <sheetFormatPr defaultColWidth="14.42578125" defaultRowHeight="15.75" customHeight="1"/>
  <cols>
    <col min="1" max="1" width="29" customWidth="1"/>
    <col min="2" max="2" width="30.42578125" customWidth="1"/>
    <col min="3" max="3" width="34.28515625" customWidth="1"/>
    <col min="4" max="4" width="20" customWidth="1"/>
  </cols>
  <sheetData>
    <row r="1" spans="1:4" ht="15.75" customHeight="1">
      <c r="A1" s="57" t="s">
        <v>3</v>
      </c>
      <c r="B1" s="58"/>
      <c r="C1" s="55" t="s">
        <v>4</v>
      </c>
      <c r="D1" s="77"/>
    </row>
    <row r="2" spans="1:4" ht="15.75" customHeight="1">
      <c r="A2" s="59" t="s">
        <v>5</v>
      </c>
      <c r="B2" s="60"/>
      <c r="C2" s="56" t="s">
        <v>6</v>
      </c>
      <c r="D2" s="78"/>
    </row>
    <row r="3" spans="1:4" ht="15.75" customHeight="1">
      <c r="A3" s="53" t="s">
        <v>7</v>
      </c>
      <c r="B3" s="79"/>
      <c r="C3" s="79"/>
      <c r="D3" s="79"/>
    </row>
    <row r="4" spans="1:4" ht="15.75" customHeight="1">
      <c r="A4" s="1" t="s">
        <v>8</v>
      </c>
      <c r="B4" s="1" t="s">
        <v>9</v>
      </c>
      <c r="C4" s="1" t="s">
        <v>10</v>
      </c>
      <c r="D4" s="1" t="s">
        <v>11</v>
      </c>
    </row>
    <row r="5" spans="1:4" ht="15.75" customHeight="1">
      <c r="A5" s="8" t="s">
        <v>12</v>
      </c>
      <c r="B5" s="8" t="s">
        <v>13</v>
      </c>
      <c r="C5" s="14" t="s">
        <v>14</v>
      </c>
      <c r="D5" s="9">
        <v>5</v>
      </c>
    </row>
    <row r="6" spans="1:4" ht="15.75" customHeight="1">
      <c r="A6" s="8" t="s">
        <v>15</v>
      </c>
      <c r="B6" s="8" t="s">
        <v>16</v>
      </c>
      <c r="C6" s="8" t="s">
        <v>17</v>
      </c>
      <c r="D6" s="9">
        <v>4</v>
      </c>
    </row>
    <row r="7" spans="1:4" ht="15.75" customHeight="1">
      <c r="A7" s="8" t="s">
        <v>18</v>
      </c>
      <c r="B7" s="8" t="s">
        <v>13</v>
      </c>
      <c r="C7" s="14" t="s">
        <v>19</v>
      </c>
      <c r="D7" s="9">
        <v>10</v>
      </c>
    </row>
    <row r="8" spans="1:4" ht="15.75" customHeight="1">
      <c r="A8" t="s">
        <v>20</v>
      </c>
      <c r="B8" t="s">
        <v>16</v>
      </c>
      <c r="C8" s="14" t="s">
        <v>21</v>
      </c>
      <c r="D8" s="9">
        <v>6</v>
      </c>
    </row>
    <row r="9" spans="1:4" ht="15.75" customHeight="1">
      <c r="A9" t="s">
        <v>22</v>
      </c>
      <c r="B9" t="s">
        <v>13</v>
      </c>
      <c r="C9" s="14" t="s">
        <v>23</v>
      </c>
      <c r="D9" s="9">
        <v>4</v>
      </c>
    </row>
    <row r="10" spans="1:4" ht="15.75" customHeight="1">
      <c r="A10" t="s">
        <v>24</v>
      </c>
      <c r="B10" t="s">
        <v>16</v>
      </c>
      <c r="C10" s="14" t="s">
        <v>25</v>
      </c>
      <c r="D10" s="9">
        <v>5</v>
      </c>
    </row>
    <row r="11" spans="1:4" ht="15.75" customHeight="1">
      <c r="A11" t="s">
        <v>26</v>
      </c>
      <c r="B11" t="s">
        <v>13</v>
      </c>
      <c r="C11" s="14" t="s">
        <v>27</v>
      </c>
      <c r="D11" s="10">
        <v>5</v>
      </c>
    </row>
    <row r="12" spans="1:4" ht="15.75" customHeight="1">
      <c r="A12" s="52" t="s">
        <v>28</v>
      </c>
      <c r="B12" s="80"/>
      <c r="C12" s="80"/>
      <c r="D12" s="11">
        <f>SUM(D5:D11)</f>
        <v>39</v>
      </c>
    </row>
    <row r="13" spans="1:4" ht="15.75" customHeight="1">
      <c r="A13" s="53" t="s">
        <v>29</v>
      </c>
      <c r="B13" s="53"/>
      <c r="C13" s="53"/>
      <c r="D13" s="53"/>
    </row>
    <row r="14" spans="1:4" ht="15.75" customHeight="1">
      <c r="A14" s="1" t="s">
        <v>8</v>
      </c>
      <c r="B14" s="1" t="s">
        <v>9</v>
      </c>
      <c r="C14" s="1" t="s">
        <v>10</v>
      </c>
      <c r="D14" s="1" t="s">
        <v>11</v>
      </c>
    </row>
    <row r="15" spans="1:4" ht="15.75" customHeight="1">
      <c r="A15" s="16" t="s">
        <v>30</v>
      </c>
      <c r="B15" s="17" t="s">
        <v>13</v>
      </c>
      <c r="C15" s="14" t="s">
        <v>31</v>
      </c>
      <c r="D15" s="10">
        <v>2</v>
      </c>
    </row>
    <row r="16" spans="1:4" ht="15.75" customHeight="1">
      <c r="A16" s="16" t="s">
        <v>12</v>
      </c>
      <c r="B16" s="17" t="s">
        <v>16</v>
      </c>
      <c r="C16" s="14" t="s">
        <v>14</v>
      </c>
      <c r="D16" s="10">
        <v>2</v>
      </c>
    </row>
    <row r="17" spans="1:4" ht="15.75" customHeight="1">
      <c r="A17" s="16" t="s">
        <v>26</v>
      </c>
      <c r="B17" s="17" t="s">
        <v>13</v>
      </c>
      <c r="C17" s="14" t="s">
        <v>27</v>
      </c>
      <c r="D17" s="10">
        <v>4</v>
      </c>
    </row>
    <row r="18" spans="1:4" ht="15.75" customHeight="1">
      <c r="A18" t="s">
        <v>20</v>
      </c>
      <c r="B18" t="s">
        <v>16</v>
      </c>
      <c r="C18" s="14" t="s">
        <v>21</v>
      </c>
      <c r="D18" s="9">
        <v>2</v>
      </c>
    </row>
    <row r="19" spans="1:4" ht="15.75" customHeight="1">
      <c r="A19" s="16"/>
      <c r="B19" s="17"/>
      <c r="C19" s="17"/>
      <c r="D19" s="10"/>
    </row>
    <row r="20" spans="1:4" ht="15.75" customHeight="1">
      <c r="A20" s="16"/>
      <c r="B20" s="17"/>
      <c r="C20" s="17"/>
      <c r="D20" s="10"/>
    </row>
    <row r="21" spans="1:4" ht="15.75" customHeight="1">
      <c r="A21" s="16"/>
      <c r="B21" s="17"/>
      <c r="C21" s="17"/>
      <c r="D21" s="10"/>
    </row>
    <row r="22" spans="1:4" ht="15.75" customHeight="1">
      <c r="A22" s="15"/>
      <c r="C22" s="18" t="s">
        <v>28</v>
      </c>
      <c r="D22" s="11">
        <f>SUM(D15:D21)</f>
        <v>10</v>
      </c>
    </row>
    <row r="23" spans="1:4" ht="15.75" customHeight="1">
      <c r="A23" s="53" t="s">
        <v>32</v>
      </c>
      <c r="B23" s="53"/>
      <c r="C23" s="53"/>
      <c r="D23" s="53"/>
    </row>
    <row r="24" spans="1:4" ht="15.75" customHeight="1">
      <c r="A24" s="1" t="s">
        <v>8</v>
      </c>
      <c r="B24" s="1" t="s">
        <v>9</v>
      </c>
      <c r="C24" s="1" t="s">
        <v>10</v>
      </c>
      <c r="D24" s="1" t="s">
        <v>11</v>
      </c>
    </row>
    <row r="25" spans="1:4" ht="15.75" customHeight="1">
      <c r="A25" s="16" t="s">
        <v>30</v>
      </c>
      <c r="B25" s="17" t="s">
        <v>13</v>
      </c>
      <c r="C25" s="14" t="s">
        <v>31</v>
      </c>
      <c r="D25" s="10">
        <v>2</v>
      </c>
    </row>
    <row r="26" spans="1:4" ht="15.75" customHeight="1">
      <c r="A26" s="16" t="s">
        <v>12</v>
      </c>
      <c r="B26" s="17" t="s">
        <v>16</v>
      </c>
      <c r="C26" s="14" t="s">
        <v>14</v>
      </c>
      <c r="D26" s="10">
        <v>2</v>
      </c>
    </row>
    <row r="27" spans="1:4" ht="15.75" customHeight="1">
      <c r="A27" s="4" t="s">
        <v>33</v>
      </c>
      <c r="B27" s="4" t="s">
        <v>13</v>
      </c>
      <c r="C27" s="19" t="s">
        <v>23</v>
      </c>
      <c r="D27" s="10">
        <v>4</v>
      </c>
    </row>
    <row r="28" spans="1:4" ht="15.75" customHeight="1">
      <c r="A28" s="4" t="s">
        <v>34</v>
      </c>
      <c r="B28" s="4" t="s">
        <v>16</v>
      </c>
      <c r="C28" s="19" t="s">
        <v>35</v>
      </c>
      <c r="D28" s="10">
        <v>5</v>
      </c>
    </row>
    <row r="29" spans="1:4" ht="15.75" customHeight="1">
      <c r="A29" t="s">
        <v>20</v>
      </c>
      <c r="B29" t="s">
        <v>16</v>
      </c>
      <c r="C29" s="14" t="s">
        <v>21</v>
      </c>
      <c r="D29" s="9">
        <v>2</v>
      </c>
    </row>
    <row r="30" spans="1:4" ht="15.75" customHeight="1">
      <c r="A30" s="4"/>
      <c r="B30" s="4"/>
      <c r="C30" s="4"/>
      <c r="D30" s="10"/>
    </row>
    <row r="31" spans="1:4" ht="15.75" customHeight="1">
      <c r="A31" s="4"/>
      <c r="B31" s="4"/>
      <c r="C31" s="4"/>
      <c r="D31" s="10"/>
    </row>
    <row r="32" spans="1:4" ht="15.75" customHeight="1">
      <c r="A32" s="52" t="s">
        <v>28</v>
      </c>
      <c r="B32" s="52"/>
      <c r="C32" s="52"/>
      <c r="D32" s="11">
        <f>SUM(D25:D31)</f>
        <v>15</v>
      </c>
    </row>
    <row r="33" spans="1:4" ht="15.75" customHeight="1">
      <c r="A33" s="53" t="s">
        <v>36</v>
      </c>
      <c r="B33" s="53"/>
      <c r="C33" s="53"/>
      <c r="D33" s="53"/>
    </row>
    <row r="34" spans="1:4" ht="15.75" customHeight="1">
      <c r="A34" s="1" t="s">
        <v>8</v>
      </c>
      <c r="B34" s="1" t="s">
        <v>9</v>
      </c>
      <c r="C34" s="1" t="s">
        <v>10</v>
      </c>
      <c r="D34" s="1" t="s">
        <v>11</v>
      </c>
    </row>
    <row r="35" spans="1:4" ht="15.75" customHeight="1">
      <c r="A35" s="16" t="s">
        <v>30</v>
      </c>
      <c r="B35" s="17" t="s">
        <v>13</v>
      </c>
      <c r="C35" s="14" t="s">
        <v>31</v>
      </c>
      <c r="D35" s="10">
        <v>2</v>
      </c>
    </row>
    <row r="36" spans="1:4" ht="15.75" customHeight="1">
      <c r="A36" s="16" t="s">
        <v>37</v>
      </c>
      <c r="B36" s="17" t="s">
        <v>13</v>
      </c>
      <c r="C36" s="19" t="s">
        <v>38</v>
      </c>
      <c r="D36" s="10">
        <v>4</v>
      </c>
    </row>
    <row r="37" spans="1:4" ht="15.75" customHeight="1">
      <c r="A37" s="16" t="s">
        <v>12</v>
      </c>
      <c r="B37" s="17" t="s">
        <v>16</v>
      </c>
      <c r="C37" s="14" t="s">
        <v>14</v>
      </c>
      <c r="D37" s="10">
        <v>2</v>
      </c>
    </row>
    <row r="38" spans="1:4" ht="15.75" customHeight="1">
      <c r="A38" t="s">
        <v>20</v>
      </c>
      <c r="B38" t="s">
        <v>16</v>
      </c>
      <c r="C38" s="14" t="s">
        <v>21</v>
      </c>
      <c r="D38" s="20">
        <v>2</v>
      </c>
    </row>
    <row r="39" spans="1:4" ht="15.75" customHeight="1">
      <c r="A39" s="4" t="s">
        <v>34</v>
      </c>
      <c r="B39" s="4" t="s">
        <v>16</v>
      </c>
      <c r="C39" s="19" t="s">
        <v>35</v>
      </c>
      <c r="D39" s="10">
        <v>5</v>
      </c>
    </row>
    <row r="40" spans="1:4" ht="15.75" customHeight="1">
      <c r="A40" s="4" t="s">
        <v>39</v>
      </c>
      <c r="B40" s="4" t="s">
        <v>13</v>
      </c>
      <c r="C40" s="19" t="str">
        <f>HYPERLINK("https://trello.com/c/ESLdSTfo/139-peer-feedback","Team Feedback 1")</f>
        <v>Team Feedback 1</v>
      </c>
      <c r="D40" s="10">
        <v>1.5</v>
      </c>
    </row>
    <row r="41" spans="1:4" ht="15.75" customHeight="1">
      <c r="A41" s="4"/>
      <c r="B41" s="4"/>
      <c r="C41" s="4"/>
      <c r="D41" s="10"/>
    </row>
    <row r="42" spans="1:4" ht="15.75" customHeight="1">
      <c r="A42" s="52" t="s">
        <v>28</v>
      </c>
      <c r="B42" s="52"/>
      <c r="C42" s="52"/>
      <c r="D42" s="11">
        <f>SUM(D35:D41)</f>
        <v>16.5</v>
      </c>
    </row>
    <row r="43" spans="1:4" ht="15.75" customHeight="1">
      <c r="A43" s="53" t="s">
        <v>40</v>
      </c>
      <c r="B43" s="53"/>
      <c r="C43" s="53"/>
      <c r="D43" s="53"/>
    </row>
    <row r="44" spans="1:4" ht="15.75" customHeight="1">
      <c r="A44" s="1" t="s">
        <v>8</v>
      </c>
      <c r="B44" s="1" t="s">
        <v>9</v>
      </c>
      <c r="C44" s="1" t="s">
        <v>10</v>
      </c>
      <c r="D44" s="1" t="s">
        <v>11</v>
      </c>
    </row>
    <row r="45" spans="1:4" ht="15.75" customHeight="1">
      <c r="A45" s="16" t="s">
        <v>30</v>
      </c>
      <c r="B45" s="17" t="s">
        <v>13</v>
      </c>
      <c r="C45" s="14" t="s">
        <v>31</v>
      </c>
      <c r="D45" s="10">
        <v>2</v>
      </c>
    </row>
    <row r="46" spans="1:4" ht="15.75" customHeight="1">
      <c r="A46" s="16" t="s">
        <v>12</v>
      </c>
      <c r="B46" s="17" t="s">
        <v>16</v>
      </c>
      <c r="C46" s="14" t="s">
        <v>14</v>
      </c>
      <c r="D46" s="10">
        <v>2</v>
      </c>
    </row>
    <row r="47" spans="1:4" ht="15.75" customHeight="1">
      <c r="A47" t="s">
        <v>20</v>
      </c>
      <c r="B47" t="s">
        <v>16</v>
      </c>
      <c r="C47" s="14" t="s">
        <v>21</v>
      </c>
      <c r="D47" s="20">
        <v>2</v>
      </c>
    </row>
    <row r="48" spans="1:4" ht="15.75" customHeight="1">
      <c r="A48" s="4" t="s">
        <v>41</v>
      </c>
      <c r="B48" s="4" t="s">
        <v>16</v>
      </c>
      <c r="C48" s="19" t="s">
        <v>35</v>
      </c>
      <c r="D48" s="10">
        <v>6</v>
      </c>
    </row>
    <row r="49" spans="1:4" ht="15.75" customHeight="1">
      <c r="A49" s="16" t="s">
        <v>37</v>
      </c>
      <c r="B49" s="17" t="s">
        <v>13</v>
      </c>
      <c r="C49" s="19" t="s">
        <v>38</v>
      </c>
      <c r="D49" s="10">
        <v>6</v>
      </c>
    </row>
    <row r="50" spans="1:4" ht="15.75" customHeight="1">
      <c r="A50" s="4"/>
      <c r="B50" s="4"/>
      <c r="C50" s="4"/>
      <c r="D50" s="10"/>
    </row>
    <row r="51" spans="1:4" ht="15.75" customHeight="1">
      <c r="A51" s="4"/>
      <c r="B51" s="4"/>
      <c r="C51" s="4"/>
      <c r="D51" s="10"/>
    </row>
    <row r="52" spans="1:4" ht="15.75" customHeight="1">
      <c r="A52" s="52" t="s">
        <v>28</v>
      </c>
      <c r="B52" s="52"/>
      <c r="C52" s="52"/>
      <c r="D52" s="11">
        <f>SUM(D45:D51)</f>
        <v>18</v>
      </c>
    </row>
    <row r="53" spans="1:4" ht="15.75" customHeight="1">
      <c r="A53" s="53" t="s">
        <v>42</v>
      </c>
      <c r="B53" s="53"/>
      <c r="C53" s="53"/>
      <c r="D53" s="53"/>
    </row>
    <row r="54" spans="1:4" ht="15.75" customHeight="1">
      <c r="A54" s="1" t="s">
        <v>8</v>
      </c>
      <c r="B54" s="1" t="s">
        <v>9</v>
      </c>
      <c r="C54" s="1" t="s">
        <v>10</v>
      </c>
      <c r="D54" s="1" t="s">
        <v>11</v>
      </c>
    </row>
    <row r="55" spans="1:4" ht="15.75" customHeight="1">
      <c r="A55" s="4" t="s">
        <v>43</v>
      </c>
      <c r="B55" s="4" t="s">
        <v>16</v>
      </c>
      <c r="C55" s="19" t="s">
        <v>44</v>
      </c>
      <c r="D55" s="10">
        <v>6</v>
      </c>
    </row>
    <row r="56" spans="1:4" ht="15.75" customHeight="1">
      <c r="A56" s="4" t="s">
        <v>45</v>
      </c>
      <c r="B56" s="4" t="s">
        <v>16</v>
      </c>
      <c r="C56" s="19" t="s">
        <v>46</v>
      </c>
      <c r="D56" s="10">
        <v>2</v>
      </c>
    </row>
    <row r="57" spans="1:4" ht="15.75" customHeight="1">
      <c r="A57" s="16" t="s">
        <v>30</v>
      </c>
      <c r="B57" s="17" t="s">
        <v>13</v>
      </c>
      <c r="C57" s="14" t="s">
        <v>31</v>
      </c>
      <c r="D57" s="10">
        <v>2</v>
      </c>
    </row>
    <row r="58" spans="1:4" ht="15.75" customHeight="1">
      <c r="A58" s="16" t="s">
        <v>12</v>
      </c>
      <c r="B58" s="17" t="s">
        <v>16</v>
      </c>
      <c r="C58" s="14" t="s">
        <v>14</v>
      </c>
      <c r="D58" s="10">
        <v>2</v>
      </c>
    </row>
    <row r="59" spans="1:4" ht="15.75" customHeight="1">
      <c r="A59" t="s">
        <v>20</v>
      </c>
      <c r="B59" t="s">
        <v>16</v>
      </c>
      <c r="C59" s="14" t="s">
        <v>21</v>
      </c>
      <c r="D59" s="20">
        <v>2</v>
      </c>
    </row>
    <row r="60" spans="1:4" ht="15.75" customHeight="1">
      <c r="A60" s="4" t="s">
        <v>47</v>
      </c>
      <c r="B60" s="4" t="s">
        <v>13</v>
      </c>
      <c r="C60" s="19" t="str">
        <f>HYPERLINK("https://rmit.instructure.com/courses/84928/assignments/548907","Reflection Journal")</f>
        <v>Reflection Journal</v>
      </c>
      <c r="D60" s="10">
        <v>1</v>
      </c>
    </row>
    <row r="61" spans="1:4" ht="15.75" customHeight="1">
      <c r="A61" s="4"/>
      <c r="B61" s="4"/>
      <c r="C61" s="4"/>
      <c r="D61" s="10"/>
    </row>
    <row r="62" spans="1:4" ht="15.75" customHeight="1">
      <c r="A62" s="52" t="s">
        <v>28</v>
      </c>
      <c r="B62" s="52"/>
      <c r="C62" s="52"/>
      <c r="D62" s="11">
        <f>SUM(D55:D61)</f>
        <v>15</v>
      </c>
    </row>
    <row r="63" spans="1:4" ht="15.75" customHeight="1">
      <c r="A63" s="53" t="s">
        <v>48</v>
      </c>
      <c r="B63" s="79"/>
      <c r="C63" s="79"/>
      <c r="D63" s="79"/>
    </row>
    <row r="64" spans="1:4" ht="15.75" customHeight="1">
      <c r="A64" s="1" t="s">
        <v>8</v>
      </c>
      <c r="B64" s="1" t="s">
        <v>9</v>
      </c>
      <c r="C64" s="1" t="s">
        <v>10</v>
      </c>
      <c r="D64" s="1" t="s">
        <v>11</v>
      </c>
    </row>
    <row r="65" spans="1:4" ht="15.75" customHeight="1">
      <c r="A65" s="4" t="s">
        <v>49</v>
      </c>
      <c r="B65" s="4" t="s">
        <v>50</v>
      </c>
      <c r="C65" s="19" t="s">
        <v>23</v>
      </c>
      <c r="D65" s="10">
        <v>4</v>
      </c>
    </row>
    <row r="66" spans="1:4" ht="15.75" customHeight="1">
      <c r="A66" s="16" t="s">
        <v>30</v>
      </c>
      <c r="B66" s="17" t="s">
        <v>13</v>
      </c>
      <c r="C66" s="14" t="s">
        <v>31</v>
      </c>
      <c r="D66" s="10">
        <v>2</v>
      </c>
    </row>
    <row r="67" spans="1:4" ht="15.75" customHeight="1">
      <c r="A67" s="16" t="s">
        <v>12</v>
      </c>
      <c r="B67" s="17" t="s">
        <v>16</v>
      </c>
      <c r="C67" s="14" t="s">
        <v>14</v>
      </c>
      <c r="D67" s="10">
        <v>2</v>
      </c>
    </row>
    <row r="68" spans="1:4" ht="15.75" customHeight="1">
      <c r="A68" t="s">
        <v>20</v>
      </c>
      <c r="B68" t="s">
        <v>16</v>
      </c>
      <c r="C68" s="14" t="s">
        <v>21</v>
      </c>
      <c r="D68" s="20">
        <v>2</v>
      </c>
    </row>
    <row r="69" spans="1:4" ht="15.75" customHeight="1">
      <c r="A69" s="4" t="s">
        <v>45</v>
      </c>
      <c r="B69" s="4" t="s">
        <v>16</v>
      </c>
      <c r="C69" s="19" t="s">
        <v>46</v>
      </c>
      <c r="D69" s="10">
        <v>2</v>
      </c>
    </row>
    <row r="70" spans="1:4" ht="15.75" customHeight="1">
      <c r="A70" s="4" t="s">
        <v>43</v>
      </c>
      <c r="B70" s="4" t="s">
        <v>16</v>
      </c>
      <c r="C70" s="19" t="s">
        <v>44</v>
      </c>
      <c r="D70" s="10">
        <v>2</v>
      </c>
    </row>
    <row r="71" spans="1:4" ht="15.75" customHeight="1">
      <c r="A71" s="4"/>
      <c r="B71" s="4"/>
      <c r="C71" s="4"/>
      <c r="D71" s="10"/>
    </row>
    <row r="72" spans="1:4" ht="15.75" customHeight="1">
      <c r="A72" s="52" t="s">
        <v>28</v>
      </c>
      <c r="B72" s="80"/>
      <c r="C72" s="80"/>
      <c r="D72" s="11">
        <f>SUM(D65:D70)</f>
        <v>14</v>
      </c>
    </row>
    <row r="73" spans="1:4" ht="15.75" customHeight="1">
      <c r="A73" s="53" t="s">
        <v>51</v>
      </c>
      <c r="B73" s="79"/>
      <c r="C73" s="79"/>
      <c r="D73" s="79"/>
    </row>
    <row r="74" spans="1:4" ht="15.75" customHeight="1">
      <c r="A74" s="1" t="s">
        <v>8</v>
      </c>
      <c r="B74" s="1" t="s">
        <v>9</v>
      </c>
      <c r="C74" s="1" t="s">
        <v>10</v>
      </c>
      <c r="D74" s="1" t="s">
        <v>11</v>
      </c>
    </row>
    <row r="75" spans="1:4" ht="15.75" customHeight="1">
      <c r="A75" s="16" t="s">
        <v>52</v>
      </c>
      <c r="B75" s="17" t="s">
        <v>13</v>
      </c>
      <c r="C75" s="19" t="s">
        <v>53</v>
      </c>
      <c r="D75" s="10">
        <v>4</v>
      </c>
    </row>
    <row r="76" spans="1:4" ht="15.75" customHeight="1">
      <c r="A76" s="16" t="s">
        <v>30</v>
      </c>
      <c r="B76" s="17" t="s">
        <v>13</v>
      </c>
      <c r="C76" s="14" t="s">
        <v>31</v>
      </c>
      <c r="D76" s="10">
        <v>2</v>
      </c>
    </row>
    <row r="77" spans="1:4" ht="15.75" customHeight="1">
      <c r="A77" s="16" t="s">
        <v>12</v>
      </c>
      <c r="B77" s="17" t="s">
        <v>16</v>
      </c>
      <c r="C77" s="14" t="s">
        <v>14</v>
      </c>
      <c r="D77" s="10">
        <v>2</v>
      </c>
    </row>
    <row r="78" spans="1:4" ht="15.75" customHeight="1">
      <c r="A78" t="s">
        <v>20</v>
      </c>
      <c r="B78" t="s">
        <v>16</v>
      </c>
      <c r="C78" s="14" t="s">
        <v>21</v>
      </c>
      <c r="D78" s="20">
        <v>2</v>
      </c>
    </row>
    <row r="79" spans="1:4" ht="15.75" customHeight="1">
      <c r="A79" s="4" t="s">
        <v>54</v>
      </c>
      <c r="B79" s="4" t="s">
        <v>16</v>
      </c>
      <c r="C79" s="19" t="s">
        <v>55</v>
      </c>
      <c r="D79" s="10">
        <v>2</v>
      </c>
    </row>
    <row r="80" spans="1:4" ht="15.75" customHeight="1">
      <c r="A80" s="4" t="s">
        <v>43</v>
      </c>
      <c r="B80" s="4" t="s">
        <v>16</v>
      </c>
      <c r="C80" s="19" t="s">
        <v>44</v>
      </c>
      <c r="D80" s="10">
        <v>2</v>
      </c>
    </row>
    <row r="81" spans="1:4" ht="15.75" customHeight="1">
      <c r="A81" s="4"/>
      <c r="B81" s="4"/>
      <c r="C81" s="4"/>
      <c r="D81" s="10"/>
    </row>
    <row r="82" spans="1:4" ht="15.75" customHeight="1">
      <c r="A82" s="52" t="s">
        <v>28</v>
      </c>
      <c r="B82" s="80"/>
      <c r="C82" s="80"/>
      <c r="D82" s="11">
        <f>SUM(D75:D80)</f>
        <v>14</v>
      </c>
    </row>
    <row r="83" spans="1:4" ht="15.75" customHeight="1">
      <c r="A83" s="53" t="s">
        <v>56</v>
      </c>
      <c r="B83" s="79"/>
      <c r="C83" s="79"/>
      <c r="D83" s="79"/>
    </row>
    <row r="84" spans="1:4" ht="15.75" customHeight="1">
      <c r="A84" s="1" t="s">
        <v>8</v>
      </c>
      <c r="B84" s="1" t="s">
        <v>9</v>
      </c>
      <c r="C84" s="1" t="s">
        <v>10</v>
      </c>
      <c r="D84" s="1" t="s">
        <v>11</v>
      </c>
    </row>
    <row r="85" spans="1:4" ht="15.75" customHeight="1">
      <c r="A85" s="16" t="s">
        <v>30</v>
      </c>
      <c r="B85" s="17" t="s">
        <v>13</v>
      </c>
      <c r="C85" s="14" t="s">
        <v>31</v>
      </c>
      <c r="D85" s="10">
        <v>2</v>
      </c>
    </row>
    <row r="86" spans="1:4" ht="15.75" customHeight="1">
      <c r="A86" s="16" t="s">
        <v>12</v>
      </c>
      <c r="B86" s="17" t="s">
        <v>16</v>
      </c>
      <c r="C86" s="14" t="s">
        <v>14</v>
      </c>
      <c r="D86" s="10">
        <v>2</v>
      </c>
    </row>
    <row r="87" spans="1:4" ht="15.75" customHeight="1">
      <c r="A87" t="s">
        <v>20</v>
      </c>
      <c r="B87" t="s">
        <v>16</v>
      </c>
      <c r="C87" s="14" t="s">
        <v>21</v>
      </c>
      <c r="D87" s="20">
        <v>2</v>
      </c>
    </row>
    <row r="88" spans="1:4" ht="15.75" customHeight="1">
      <c r="A88" s="4" t="s">
        <v>54</v>
      </c>
      <c r="B88" s="4" t="s">
        <v>16</v>
      </c>
      <c r="C88" s="19" t="s">
        <v>55</v>
      </c>
      <c r="D88" s="10">
        <v>2</v>
      </c>
    </row>
    <row r="89" spans="1:4" ht="15.75" customHeight="1">
      <c r="A89" s="16" t="s">
        <v>57</v>
      </c>
      <c r="B89" s="17" t="s">
        <v>13</v>
      </c>
      <c r="C89" s="19" t="s">
        <v>53</v>
      </c>
      <c r="D89" s="10">
        <v>6</v>
      </c>
    </row>
    <row r="90" spans="1:4" ht="15.75" customHeight="1">
      <c r="A90" s="4"/>
      <c r="B90" s="4"/>
      <c r="C90" s="4"/>
      <c r="D90" s="10"/>
    </row>
    <row r="91" spans="1:4" ht="15.75" customHeight="1">
      <c r="A91" s="4"/>
      <c r="B91" s="4"/>
      <c r="C91" s="4"/>
      <c r="D91" s="10"/>
    </row>
    <row r="92" spans="1:4" ht="15.75" customHeight="1">
      <c r="A92" s="52" t="s">
        <v>28</v>
      </c>
      <c r="B92" s="80"/>
      <c r="C92" s="80"/>
      <c r="D92" s="11">
        <f>SUM(D85:D91)</f>
        <v>14</v>
      </c>
    </row>
    <row r="93" spans="1:4" ht="15.75" customHeight="1">
      <c r="A93" s="53" t="s">
        <v>58</v>
      </c>
      <c r="B93" s="79"/>
      <c r="C93" s="79"/>
      <c r="D93" s="79"/>
    </row>
    <row r="94" spans="1:4" ht="15.75" customHeight="1">
      <c r="A94" s="1" t="s">
        <v>8</v>
      </c>
      <c r="B94" s="1" t="s">
        <v>9</v>
      </c>
      <c r="C94" s="1" t="s">
        <v>59</v>
      </c>
      <c r="D94" s="1" t="s">
        <v>11</v>
      </c>
    </row>
    <row r="95" spans="1:4" ht="15.75" customHeight="1">
      <c r="A95" s="16" t="s">
        <v>60</v>
      </c>
      <c r="B95" s="17" t="s">
        <v>13</v>
      </c>
      <c r="C95" s="19" t="s">
        <v>53</v>
      </c>
      <c r="D95" s="10">
        <v>6</v>
      </c>
    </row>
    <row r="96" spans="1:4" ht="15.75" customHeight="1">
      <c r="A96" s="16" t="s">
        <v>30</v>
      </c>
      <c r="B96" s="17" t="s">
        <v>13</v>
      </c>
      <c r="C96" s="14" t="s">
        <v>31</v>
      </c>
      <c r="D96" s="10">
        <v>2</v>
      </c>
    </row>
    <row r="97" spans="1:4" ht="15.75" customHeight="1">
      <c r="A97" s="16" t="s">
        <v>12</v>
      </c>
      <c r="B97" s="17" t="s">
        <v>16</v>
      </c>
      <c r="C97" s="14" t="s">
        <v>14</v>
      </c>
      <c r="D97" s="10">
        <v>2</v>
      </c>
    </row>
    <row r="98" spans="1:4" ht="15.75" customHeight="1">
      <c r="A98" t="s">
        <v>20</v>
      </c>
      <c r="B98" t="s">
        <v>16</v>
      </c>
      <c r="C98" s="14" t="s">
        <v>21</v>
      </c>
      <c r="D98" s="20">
        <v>2</v>
      </c>
    </row>
    <row r="99" spans="1:4" ht="15.75" customHeight="1">
      <c r="A99" s="16" t="s">
        <v>61</v>
      </c>
      <c r="B99" s="4" t="s">
        <v>50</v>
      </c>
      <c r="C99" s="19" t="s">
        <v>62</v>
      </c>
      <c r="D99" s="10">
        <v>2</v>
      </c>
    </row>
    <row r="100" spans="1:4" ht="15.75" customHeight="1">
      <c r="A100" s="4"/>
      <c r="B100" s="4"/>
      <c r="C100" s="4"/>
      <c r="D100" s="10"/>
    </row>
    <row r="101" spans="1:4" ht="15.75" customHeight="1">
      <c r="A101" s="4"/>
      <c r="B101" s="4"/>
      <c r="C101" s="4"/>
      <c r="D101" s="10"/>
    </row>
    <row r="102" spans="1:4" ht="15.75" customHeight="1">
      <c r="A102" s="52" t="s">
        <v>28</v>
      </c>
      <c r="B102" s="80"/>
      <c r="C102" s="80"/>
      <c r="D102" s="11">
        <f>SUM(D95:D101)</f>
        <v>14</v>
      </c>
    </row>
    <row r="103" spans="1:4" ht="15.75" customHeight="1">
      <c r="A103" s="5" t="s">
        <v>63</v>
      </c>
      <c r="B103" s="6">
        <f>SUM(D5,D7,D9,D11,D15,D17,D25,D27,D35,D36,D40,D45,D49,D57,D60,D65,D66,D75,D76,D85,D89,D95,D96,D99)</f>
        <v>84.5</v>
      </c>
      <c r="C103" s="5" t="s">
        <v>64</v>
      </c>
      <c r="D103" s="6">
        <f>SUM(D6,D8,D10,D16,D18,D26,D28,D29,D37,D38,D39,D46,D47,D48,D55,D56,D58,D59,D67,D68,D69,D70,D77,D78,D79,D80,D86,D87,D88,D97,D98)</f>
        <v>85</v>
      </c>
    </row>
    <row r="104" spans="1:4" ht="15.75" customHeight="1">
      <c r="A104" s="54" t="s">
        <v>65</v>
      </c>
      <c r="B104" s="80"/>
      <c r="C104" s="80"/>
      <c r="D104" s="6">
        <f>SUM(B103,D103)</f>
        <v>169.5</v>
      </c>
    </row>
  </sheetData>
  <mergeCells count="24">
    <mergeCell ref="A33:D33"/>
    <mergeCell ref="A13:D13"/>
    <mergeCell ref="A12:C12"/>
    <mergeCell ref="A3:D3"/>
    <mergeCell ref="C1:D1"/>
    <mergeCell ref="C2:D2"/>
    <mergeCell ref="A1:B1"/>
    <mergeCell ref="A2:B2"/>
    <mergeCell ref="A23:D23"/>
    <mergeCell ref="A32:C32"/>
    <mergeCell ref="A104:C104"/>
    <mergeCell ref="A73:D73"/>
    <mergeCell ref="A72:C72"/>
    <mergeCell ref="A83:D83"/>
    <mergeCell ref="A82:C82"/>
    <mergeCell ref="A92:C92"/>
    <mergeCell ref="A93:D93"/>
    <mergeCell ref="A42:C42"/>
    <mergeCell ref="A52:C52"/>
    <mergeCell ref="A63:D63"/>
    <mergeCell ref="A62:C62"/>
    <mergeCell ref="A102:C102"/>
    <mergeCell ref="A43:D43"/>
    <mergeCell ref="A53:D53"/>
  </mergeCells>
  <phoneticPr fontId="7" type="noConversion"/>
  <hyperlinks>
    <hyperlink ref="C8" r:id="rId1" xr:uid="{6302CCDE-41EA-43F2-8E29-7CFF8764904D}"/>
    <hyperlink ref="C10" r:id="rId2" xr:uid="{283829C7-FEBD-49FD-B872-5D4FAC9801B8}"/>
    <hyperlink ref="C11" r:id="rId3" xr:uid="{587B6BBA-69B8-4E81-B332-CBB42A1A1D4D}"/>
    <hyperlink ref="C7" r:id="rId4" xr:uid="{AC108D5D-D427-40C9-A860-A4A3E3312196}"/>
    <hyperlink ref="C5" r:id="rId5" xr:uid="{1944D260-ADD0-436E-AD3B-3C35CC34F389}"/>
    <hyperlink ref="C9" r:id="rId6" xr:uid="{B62630AB-EF4B-46F8-B253-A3B8A1609C08}"/>
    <hyperlink ref="C15" r:id="rId7" xr:uid="{EAC837DD-8C23-4E70-8D7F-1218DF6558EC}"/>
    <hyperlink ref="C16" r:id="rId8" xr:uid="{B7F1063D-CC68-4A94-AAC6-DE92E01DA4CD}"/>
    <hyperlink ref="C17" r:id="rId9" xr:uid="{1E4F93B9-73C0-4A36-B7CF-023E72520ED1}"/>
    <hyperlink ref="C25" r:id="rId10" xr:uid="{9A6AEDF1-B4ED-4A54-B34C-E6DBE233595B}"/>
    <hyperlink ref="C35" r:id="rId11" xr:uid="{451851E0-2BB8-4D5A-A053-2F293C37E605}"/>
    <hyperlink ref="C26" r:id="rId12" xr:uid="{4BCB5CE8-9A73-4D36-B3A1-BC3BE695A5DD}"/>
    <hyperlink ref="C27" r:id="rId13" xr:uid="{3F409AAA-BC72-4D63-9993-80D661DB973B}"/>
    <hyperlink ref="C28" r:id="rId14" xr:uid="{34453159-DF6B-43D9-A17C-7A45DC5862A0}"/>
    <hyperlink ref="C18" r:id="rId15" xr:uid="{70933135-D11B-4E62-9814-AD33531A9855}"/>
    <hyperlink ref="C29" r:id="rId16" xr:uid="{45F7FC6F-1AD0-4D4E-8E09-1F78854BAC2C}"/>
    <hyperlink ref="C36" r:id="rId17" xr:uid="{80092FDC-69A0-4452-BC68-D28A885AEB51}"/>
    <hyperlink ref="C37" r:id="rId18" xr:uid="{56C2F61D-CB46-457D-A3D3-B5ECDD39A456}"/>
    <hyperlink ref="C38" r:id="rId19" xr:uid="{8E45DCA5-5816-49C1-A589-FC8952682127}"/>
    <hyperlink ref="C39" r:id="rId20" xr:uid="{7483E1CE-445A-4FCD-9C57-CB2751A09CA5}"/>
    <hyperlink ref="C45" r:id="rId21" xr:uid="{EFC94F02-089F-46EE-909A-3F36DF8D854D}"/>
    <hyperlink ref="C46" r:id="rId22" xr:uid="{7ED3DD53-77EA-4019-AE23-620CF3EA88C7}"/>
    <hyperlink ref="C47" r:id="rId23" xr:uid="{0A40011F-BFD1-40B6-BF97-3D3FE630356C}"/>
    <hyperlink ref="C48" r:id="rId24" xr:uid="{AC751BA1-5692-4A5A-994C-A7A10216CE79}"/>
    <hyperlink ref="C49" r:id="rId25" xr:uid="{93613F3B-398C-48E4-8325-960838AA4CB4}"/>
    <hyperlink ref="C55" r:id="rId26" xr:uid="{3AC22DA6-D848-4256-8438-1C1F9246D933}"/>
    <hyperlink ref="C56" r:id="rId27" xr:uid="{0D1FE1C1-E969-46B4-B7A2-22BD11A053AB}"/>
    <hyperlink ref="C57" r:id="rId28" xr:uid="{C08CB9E3-BAC6-4FB0-ABC2-EFAD0FAF709F}"/>
    <hyperlink ref="C58" r:id="rId29" xr:uid="{D0B9A15F-BAEA-4A71-A00C-D814347EAFEC}"/>
    <hyperlink ref="C59" r:id="rId30" xr:uid="{E5AD0176-292F-4849-9C1F-02EB254C6AF3}"/>
    <hyperlink ref="C65" r:id="rId31" xr:uid="{2DB10B20-3794-42E1-AB60-BA6EDF50FF8D}"/>
    <hyperlink ref="C66" r:id="rId32" xr:uid="{7315CC30-9944-4461-AAC8-3EBA7F7F0507}"/>
    <hyperlink ref="C67" r:id="rId33" xr:uid="{8EF16AB9-2915-4776-9DC5-FEBA604086EC}"/>
    <hyperlink ref="C68" r:id="rId34" xr:uid="{E83E7778-F362-4E19-B3B5-9A0D7AA94268}"/>
    <hyperlink ref="C69" r:id="rId35" xr:uid="{0D40A8B4-8740-4911-A9A8-DFA204572EF4}"/>
    <hyperlink ref="C70" r:id="rId36" xr:uid="{98CA2637-24C7-4A39-8C08-FC97B397764C}"/>
    <hyperlink ref="C75" r:id="rId37" xr:uid="{FECFFF35-9B76-4D0B-A11C-2C35D31A6702}"/>
    <hyperlink ref="C76" r:id="rId38" xr:uid="{20B151CD-9ABD-4558-89ED-10DEC40C7B47}"/>
    <hyperlink ref="C77" r:id="rId39" xr:uid="{E2A51983-AF13-4E75-9758-0D62982D3C1C}"/>
    <hyperlink ref="C78" r:id="rId40" xr:uid="{F0AAD8CD-20F6-43AC-A02D-CD6C6447137B}"/>
    <hyperlink ref="C79" r:id="rId41" xr:uid="{9DE6B1E6-A634-4470-B17E-145F4D86081B}"/>
    <hyperlink ref="C85" r:id="rId42" xr:uid="{7D9044A2-BEDD-46EB-BEC5-F7DDC450BF93}"/>
    <hyperlink ref="C86" r:id="rId43" xr:uid="{9083B80B-EC4F-4D64-906B-858C541D08A0}"/>
    <hyperlink ref="C87" r:id="rId44" xr:uid="{141E3837-15A0-4FC8-95F9-A6F083E53409}"/>
    <hyperlink ref="C88" r:id="rId45" xr:uid="{60563BDC-C066-492C-85AA-84777724B822}"/>
    <hyperlink ref="C89" r:id="rId46" xr:uid="{5DD12ED2-8595-4D31-97D7-B85E55A525D1}"/>
    <hyperlink ref="C80" r:id="rId47" xr:uid="{674E70FA-8D7A-4702-808C-AEBA46364E0A}"/>
    <hyperlink ref="C95" r:id="rId48" xr:uid="{42A72F48-E00F-428E-A4C5-0C42C7BDF1E8}"/>
    <hyperlink ref="C96" r:id="rId49" xr:uid="{B3B8119D-92A2-4FFD-BD07-F8F42A08EBAB}"/>
    <hyperlink ref="C97" r:id="rId50" xr:uid="{5E335A52-0FF5-48E7-AFDA-7EE9B91593BD}"/>
    <hyperlink ref="C98" r:id="rId51" xr:uid="{C370F88D-140F-486D-AA19-3A229CAA3A56}"/>
    <hyperlink ref="C99" r:id="rId52" xr:uid="{814F123C-8282-473E-BEC9-BA23ADCE8FFC}"/>
  </hyperlinks>
  <pageMargins left="0.75000000000000011" right="0.75000000000000011" top="1" bottom="1" header="0.5" footer="0.5"/>
  <pageSetup paperSize="9" scale="50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255A0-EC3A-CA45-8A49-2888557A9FE3}">
  <dimension ref="A1:G104"/>
  <sheetViews>
    <sheetView topLeftCell="A79" workbookViewId="0">
      <selection activeCell="A97" sqref="A97:D97"/>
    </sheetView>
  </sheetViews>
  <sheetFormatPr defaultColWidth="14.42578125" defaultRowHeight="15.75" customHeight="1"/>
  <cols>
    <col min="1" max="1" width="26.42578125" customWidth="1"/>
    <col min="2" max="2" width="25.42578125" customWidth="1"/>
    <col min="3" max="3" width="26.140625" customWidth="1"/>
    <col min="4" max="4" width="20" customWidth="1"/>
    <col min="16381" max="16384" width="14.42578125" bestFit="1" customWidth="1"/>
  </cols>
  <sheetData>
    <row r="1" spans="1:4" ht="15.75" customHeight="1">
      <c r="A1" s="57" t="s">
        <v>3</v>
      </c>
      <c r="B1" s="58"/>
      <c r="C1" s="55" t="s">
        <v>4</v>
      </c>
      <c r="D1" s="77"/>
    </row>
    <row r="2" spans="1:4" ht="15.75" customHeight="1">
      <c r="A2" s="59" t="s">
        <v>66</v>
      </c>
      <c r="B2" s="60"/>
      <c r="C2" s="56" t="s">
        <v>67</v>
      </c>
      <c r="D2" s="78"/>
    </row>
    <row r="3" spans="1:4" ht="15.75" customHeight="1">
      <c r="A3" s="53" t="s">
        <v>7</v>
      </c>
      <c r="B3" s="79"/>
      <c r="C3" s="79"/>
      <c r="D3" s="79"/>
    </row>
    <row r="4" spans="1:4" ht="15.75" customHeight="1">
      <c r="A4" s="1" t="s">
        <v>8</v>
      </c>
      <c r="B4" s="1" t="s">
        <v>9</v>
      </c>
      <c r="C4" s="1" t="s">
        <v>10</v>
      </c>
      <c r="D4" s="1" t="s">
        <v>11</v>
      </c>
    </row>
    <row r="5" spans="1:4" ht="15.75" customHeight="1">
      <c r="A5" s="8" t="s">
        <v>68</v>
      </c>
      <c r="B5" s="8" t="s">
        <v>13</v>
      </c>
      <c r="C5" s="14" t="str">
        <f>HYPERLINK("https://rmit.instructure.com/courses/84928/modules","RMIT Modules")</f>
        <v>RMIT Modules</v>
      </c>
      <c r="D5" s="13">
        <v>10</v>
      </c>
    </row>
    <row r="6" spans="1:4" ht="15.75" customHeight="1">
      <c r="A6" s="8" t="s">
        <v>69</v>
      </c>
      <c r="B6" s="8" t="s">
        <v>13</v>
      </c>
      <c r="C6" s="19" t="str">
        <f>HYPERLINK("https://rmit.instructure.com/courses/84928/assignments/548910","Microcredential 1")</f>
        <v>Microcredential 1</v>
      </c>
      <c r="D6" s="13">
        <v>4</v>
      </c>
    </row>
    <row r="7" spans="1:4" ht="15.75" customHeight="1">
      <c r="A7" t="s">
        <v>26</v>
      </c>
      <c r="B7" t="s">
        <v>13</v>
      </c>
      <c r="C7" s="19" t="str">
        <f>HYPERLINK("https://trello.com/c/B02dZeic/6-assignment-part-1-submission","Assessment 1")</f>
        <v>Assessment 1</v>
      </c>
      <c r="D7" s="13">
        <v>6</v>
      </c>
    </row>
    <row r="8" spans="1:4" ht="15.75" customHeight="1">
      <c r="A8" t="s">
        <v>12</v>
      </c>
      <c r="B8" t="s">
        <v>70</v>
      </c>
      <c r="C8" s="19" t="str">
        <f>HYPERLINK("#","Team Meeting Recordings")</f>
        <v>Team Meeting Recordings</v>
      </c>
      <c r="D8" s="13">
        <v>5</v>
      </c>
    </row>
    <row r="9" spans="1:4" ht="15.75" customHeight="1">
      <c r="A9" t="s">
        <v>71</v>
      </c>
      <c r="B9" t="s">
        <v>16</v>
      </c>
      <c r="C9" s="19" t="str">
        <f>HYPERLINK("https://trello.com/b/uqDFp3he/sp1-group12","Trello Board")</f>
        <v>Trello Board</v>
      </c>
      <c r="D9" s="13">
        <v>5</v>
      </c>
    </row>
    <row r="10" spans="1:4" ht="15.75" customHeight="1">
      <c r="A10" t="s">
        <v>72</v>
      </c>
      <c r="B10" t="s">
        <v>16</v>
      </c>
      <c r="C10" s="19" t="str">
        <f>HYPERLINK("https://trello.com/c/RcGuN4oi/121-project-risks","Trello Board")</f>
        <v>Trello Board</v>
      </c>
      <c r="D10" s="13">
        <v>6</v>
      </c>
    </row>
    <row r="11" spans="1:4" ht="15.75" customHeight="1">
      <c r="B11" s="13"/>
    </row>
    <row r="12" spans="1:4" ht="15.75" customHeight="1">
      <c r="B12" s="7"/>
      <c r="C12" s="7" t="s">
        <v>28</v>
      </c>
      <c r="D12" s="3">
        <f>D5+D6+D7+D8</f>
        <v>25</v>
      </c>
    </row>
    <row r="13" spans="1:4" ht="15.75" customHeight="1">
      <c r="A13" s="53" t="s">
        <v>29</v>
      </c>
      <c r="B13" s="53"/>
      <c r="C13" s="53"/>
      <c r="D13" s="53"/>
    </row>
    <row r="14" spans="1:4" ht="15.75" customHeight="1">
      <c r="A14" s="1" t="s">
        <v>8</v>
      </c>
      <c r="B14" s="1" t="s">
        <v>9</v>
      </c>
      <c r="C14" s="1" t="s">
        <v>10</v>
      </c>
      <c r="D14" s="1" t="s">
        <v>11</v>
      </c>
    </row>
    <row r="15" spans="1:4" ht="15.75" customHeight="1">
      <c r="A15" t="s">
        <v>68</v>
      </c>
      <c r="B15" t="s">
        <v>13</v>
      </c>
      <c r="C15" s="14" t="str">
        <f>HYPERLINK("https://rmit.instructure.com/courses/84928/modules","RMIT Modules")</f>
        <v>RMIT Modules</v>
      </c>
      <c r="D15" s="17">
        <v>3</v>
      </c>
    </row>
    <row r="16" spans="1:4" ht="15.75" customHeight="1">
      <c r="A16" t="s">
        <v>12</v>
      </c>
      <c r="B16" t="s">
        <v>70</v>
      </c>
      <c r="C16" s="19" t="str">
        <f>HYPERLINK("#","Team Meeting Recordings")</f>
        <v>Team Meeting Recordings</v>
      </c>
      <c r="D16" s="17">
        <v>2</v>
      </c>
    </row>
    <row r="17" spans="1:4" ht="15.75" customHeight="1">
      <c r="A17" t="s">
        <v>26</v>
      </c>
      <c r="B17" t="s">
        <v>13</v>
      </c>
      <c r="C17" s="19" t="str">
        <f>HYPERLINK("https://trello.com/c/B02dZeic/6-assignment-part-1-submission","Assessment 1")</f>
        <v>Assessment 1</v>
      </c>
      <c r="D17" s="17">
        <v>3</v>
      </c>
    </row>
    <row r="18" spans="1:4" ht="15.75" customHeight="1">
      <c r="A18" t="s">
        <v>71</v>
      </c>
      <c r="B18" t="s">
        <v>16</v>
      </c>
      <c r="C18" s="19" t="str">
        <f>HYPERLINK("https://trello.com/b/uqDFp3he/sp1-group12","Trello Board")</f>
        <v>Trello Board</v>
      </c>
      <c r="D18" s="17">
        <v>1.5</v>
      </c>
    </row>
    <row r="19" spans="1:4" ht="15.75" customHeight="1">
      <c r="A19" t="s">
        <v>73</v>
      </c>
      <c r="B19" t="s">
        <v>16</v>
      </c>
      <c r="C19" s="14" t="str">
        <f>HYPERLINK("https://trello.com/c/m0pizdgm/15-tools-resources","Tools &amp; Resources Trello")</f>
        <v>Tools &amp; Resources Trello</v>
      </c>
      <c r="D19" s="17">
        <v>3.5</v>
      </c>
    </row>
    <row r="20" spans="1:4" ht="15.75" customHeight="1">
      <c r="C20" s="19"/>
      <c r="D20" s="17"/>
    </row>
    <row r="21" spans="1:4" ht="15.75" customHeight="1">
      <c r="A21" s="7"/>
      <c r="D21" s="2"/>
    </row>
    <row r="22" spans="1:4" ht="15.75" customHeight="1">
      <c r="B22" s="7"/>
      <c r="C22" s="7" t="s">
        <v>28</v>
      </c>
      <c r="D22" s="3">
        <f>D15+D16+D17+D18+D19</f>
        <v>13</v>
      </c>
    </row>
    <row r="23" spans="1:4" ht="15.75" customHeight="1">
      <c r="A23" s="53" t="s">
        <v>32</v>
      </c>
      <c r="B23" s="53"/>
      <c r="C23" s="53"/>
      <c r="D23" s="53"/>
    </row>
    <row r="24" spans="1:4" ht="15.75" customHeight="1">
      <c r="A24" s="1" t="s">
        <v>8</v>
      </c>
      <c r="B24" s="1" t="s">
        <v>9</v>
      </c>
      <c r="C24" s="1" t="s">
        <v>10</v>
      </c>
      <c r="D24" s="1" t="s">
        <v>11</v>
      </c>
    </row>
    <row r="25" spans="1:4" ht="15.75" customHeight="1">
      <c r="A25" t="s">
        <v>68</v>
      </c>
      <c r="B25" t="s">
        <v>13</v>
      </c>
      <c r="C25" s="14" t="str">
        <f>HYPERLINK("https://rmit.instructure.com/courses/84928/modules","RMIT Modules")</f>
        <v>RMIT Modules</v>
      </c>
      <c r="D25" s="17">
        <v>3</v>
      </c>
    </row>
    <row r="26" spans="1:4" ht="15.75" customHeight="1">
      <c r="A26" t="s">
        <v>74</v>
      </c>
      <c r="B26" t="s">
        <v>13</v>
      </c>
      <c r="C26" s="19" t="str">
        <f>HYPERLINK("https://rmit.instructure.com/courses/84928/assignments/548911","Microcredential 2")</f>
        <v>Microcredential 2</v>
      </c>
      <c r="D26" s="17">
        <v>4</v>
      </c>
    </row>
    <row r="27" spans="1:4" ht="15.75" customHeight="1">
      <c r="A27" t="s">
        <v>75</v>
      </c>
      <c r="B27" t="s">
        <v>16</v>
      </c>
      <c r="C27" s="19" t="str">
        <f>HYPERLINK("https://www.figma.com/file/rt5dcoH34uc0LsWTYlqtGy/Main-Page?node-id=0%3A1","Figma Design")</f>
        <v>Figma Design</v>
      </c>
      <c r="D27" s="17">
        <v>4</v>
      </c>
    </row>
    <row r="28" spans="1:4" ht="15.75" customHeight="1">
      <c r="A28" t="s">
        <v>71</v>
      </c>
      <c r="B28" t="s">
        <v>16</v>
      </c>
      <c r="C28" s="19" t="str">
        <f>HYPERLINK("https://trello.com/b/uqDFp3he/sp1-group12","Trello Board")</f>
        <v>Trello Board</v>
      </c>
      <c r="D28" s="17">
        <v>3</v>
      </c>
    </row>
    <row r="29" spans="1:4" ht="15.75" customHeight="1">
      <c r="A29" t="s">
        <v>12</v>
      </c>
      <c r="B29" t="s">
        <v>70</v>
      </c>
      <c r="C29" s="19" t="str">
        <f>HYPERLINK("#","Team Meeting Recordings")</f>
        <v>Team Meeting Recordings</v>
      </c>
      <c r="D29" s="17">
        <v>2</v>
      </c>
    </row>
    <row r="30" spans="1:4" ht="15.75" customHeight="1">
      <c r="A30" s="4" t="s">
        <v>37</v>
      </c>
      <c r="B30" s="4" t="s">
        <v>16</v>
      </c>
      <c r="C30" s="19" t="str">
        <f>HYPERLINK("https://trello.com/c/tccQEGzL/4-assignment-part-2-submission","Assessment 2")</f>
        <v>Assessment 2</v>
      </c>
      <c r="D30" s="2">
        <v>2</v>
      </c>
    </row>
    <row r="31" spans="1:4" ht="15.75" customHeight="1">
      <c r="A31" s="4" t="s">
        <v>76</v>
      </c>
      <c r="B31" s="4" t="s">
        <v>16</v>
      </c>
      <c r="C31" s="19" t="str">
        <f>HYPERLINK("https://trello.com/c/m0pizdgm/15-tools-resources","Tools &amp; Resources Trello")</f>
        <v>Tools &amp; Resources Trello</v>
      </c>
      <c r="D31" s="2">
        <v>3</v>
      </c>
    </row>
    <row r="32" spans="1:4" ht="15.75" customHeight="1">
      <c r="A32" s="52" t="s">
        <v>28</v>
      </c>
      <c r="B32" s="52"/>
      <c r="C32" s="52"/>
      <c r="D32" s="3">
        <f>D25+D26+D27+D28+D29+D30+D31</f>
        <v>21</v>
      </c>
    </row>
    <row r="33" spans="1:4" ht="15.75" customHeight="1">
      <c r="A33" s="53" t="s">
        <v>36</v>
      </c>
      <c r="B33" s="53"/>
      <c r="C33" s="53"/>
      <c r="D33" s="53"/>
    </row>
    <row r="34" spans="1:4" ht="15.75" customHeight="1">
      <c r="A34" s="1" t="s">
        <v>8</v>
      </c>
      <c r="B34" s="1" t="s">
        <v>9</v>
      </c>
      <c r="C34" s="1" t="s">
        <v>10</v>
      </c>
      <c r="D34" s="1" t="s">
        <v>11</v>
      </c>
    </row>
    <row r="35" spans="1:4" ht="15.75" customHeight="1">
      <c r="A35" s="4" t="s">
        <v>39</v>
      </c>
      <c r="B35" s="4" t="s">
        <v>13</v>
      </c>
      <c r="C35" s="19" t="str">
        <f>HYPERLINK("https://trello.com/c/ESLdSTfo/139-peer-feedback","Team Feedback 1")</f>
        <v>Team Feedback 1</v>
      </c>
      <c r="D35" s="2">
        <v>1.5</v>
      </c>
    </row>
    <row r="36" spans="1:4" ht="15.75" customHeight="1">
      <c r="A36" t="s">
        <v>68</v>
      </c>
      <c r="B36" t="s">
        <v>13</v>
      </c>
      <c r="C36" s="14" t="str">
        <f>HYPERLINK("https://rmit.instructure.com/courses/84928/modules","RMIT Modules")</f>
        <v>RMIT Modules</v>
      </c>
      <c r="D36" s="17">
        <v>3</v>
      </c>
    </row>
    <row r="37" spans="1:4" ht="15.75" customHeight="1">
      <c r="A37" t="s">
        <v>75</v>
      </c>
      <c r="B37" t="s">
        <v>16</v>
      </c>
      <c r="C37" s="19" t="str">
        <f>HYPERLINK("https://www.figma.com/file/rt5dcoH34uc0LsWTYlqtGy/Main-Page?node-id=0%3A1","Figma Design")</f>
        <v>Figma Design</v>
      </c>
      <c r="D37" s="17">
        <v>4</v>
      </c>
    </row>
    <row r="38" spans="1:4" ht="15.75" customHeight="1">
      <c r="A38" t="s">
        <v>71</v>
      </c>
      <c r="B38" t="s">
        <v>16</v>
      </c>
      <c r="C38" s="19" t="str">
        <f>HYPERLINK("https://trello.com/b/uqDFp3he/sp1-group12","Trello Board")</f>
        <v>Trello Board</v>
      </c>
      <c r="D38" s="17">
        <v>3</v>
      </c>
    </row>
    <row r="39" spans="1:4" ht="15.75" customHeight="1">
      <c r="A39" t="s">
        <v>12</v>
      </c>
      <c r="B39" t="s">
        <v>70</v>
      </c>
      <c r="C39" s="19" t="str">
        <f>HYPERLINK("#","Team Meeting Recordings")</f>
        <v>Team Meeting Recordings</v>
      </c>
      <c r="D39" s="17">
        <v>2</v>
      </c>
    </row>
    <row r="40" spans="1:4" ht="15.75" customHeight="1">
      <c r="A40" s="4" t="s">
        <v>37</v>
      </c>
      <c r="B40" s="4" t="s">
        <v>16</v>
      </c>
      <c r="C40" s="19" t="str">
        <f>HYPERLINK("https://trello.com/c/tccQEGzL/4-assignment-part-2-submission","Assessment 2")</f>
        <v>Assessment 2</v>
      </c>
      <c r="D40" s="2">
        <v>5</v>
      </c>
    </row>
    <row r="41" spans="1:4" ht="15.75" customHeight="1">
      <c r="A41" s="4"/>
      <c r="B41" s="4"/>
      <c r="C41" s="4"/>
      <c r="D41" s="2"/>
    </row>
    <row r="42" spans="1:4" ht="15.75" customHeight="1">
      <c r="A42" s="52" t="s">
        <v>28</v>
      </c>
      <c r="B42" s="52"/>
      <c r="C42" s="52"/>
      <c r="D42" s="3">
        <f>D35+D36+D37+D38+D39+D40</f>
        <v>18.5</v>
      </c>
    </row>
    <row r="43" spans="1:4" ht="15.75" customHeight="1">
      <c r="A43" s="53" t="s">
        <v>40</v>
      </c>
      <c r="B43" s="53"/>
      <c r="C43" s="53"/>
      <c r="D43" s="53"/>
    </row>
    <row r="44" spans="1:4" ht="15.75" customHeight="1">
      <c r="A44" s="1" t="s">
        <v>8</v>
      </c>
      <c r="B44" s="1" t="s">
        <v>9</v>
      </c>
      <c r="C44" s="1" t="s">
        <v>10</v>
      </c>
      <c r="D44" s="1" t="s">
        <v>11</v>
      </c>
    </row>
    <row r="45" spans="1:4" ht="15.75" customHeight="1">
      <c r="A45" s="4" t="s">
        <v>37</v>
      </c>
      <c r="B45" s="4" t="s">
        <v>16</v>
      </c>
      <c r="C45" s="19" t="str">
        <f>HYPERLINK("https://trello.com/c/tccQEGzL/4-assignment-part-2-submission","Assessment 2")</f>
        <v>Assessment 2</v>
      </c>
      <c r="D45" s="2">
        <v>2</v>
      </c>
    </row>
    <row r="46" spans="1:4" ht="15.75" customHeight="1">
      <c r="A46" t="s">
        <v>68</v>
      </c>
      <c r="B46" t="s">
        <v>13</v>
      </c>
      <c r="C46" s="14" t="str">
        <f>HYPERLINK("https://rmit.instructure.com/courses/84928/modules","RMIT Modules")</f>
        <v>RMIT Modules</v>
      </c>
      <c r="D46" s="17">
        <v>3</v>
      </c>
    </row>
    <row r="47" spans="1:4" ht="15.75" customHeight="1">
      <c r="A47" t="s">
        <v>71</v>
      </c>
      <c r="B47" t="s">
        <v>16</v>
      </c>
      <c r="C47" s="19" t="str">
        <f>HYPERLINK("https://trello.com/b/uqDFp3he/sp1-group12","Trello Board")</f>
        <v>Trello Board</v>
      </c>
      <c r="D47" s="17">
        <v>3</v>
      </c>
    </row>
    <row r="48" spans="1:4" ht="15.75" customHeight="1">
      <c r="A48" t="s">
        <v>12</v>
      </c>
      <c r="B48" t="s">
        <v>70</v>
      </c>
      <c r="C48" s="19" t="str">
        <f>HYPERLINK("#","Team Meeting Recordings")</f>
        <v>Team Meeting Recordings</v>
      </c>
      <c r="D48" s="17">
        <v>2</v>
      </c>
    </row>
    <row r="49" spans="1:4" ht="15.75" customHeight="1">
      <c r="A49" s="4" t="s">
        <v>76</v>
      </c>
      <c r="B49" s="4" t="s">
        <v>16</v>
      </c>
      <c r="C49" s="19" t="str">
        <f>HYPERLINK("https://trello.com/c/m0pizdgm/15-tools-resources","Tools &amp; Resources Trello")</f>
        <v>Tools &amp; Resources Trello</v>
      </c>
      <c r="D49" s="2">
        <v>3</v>
      </c>
    </row>
    <row r="50" spans="1:4" ht="15.75" customHeight="1">
      <c r="A50" s="4"/>
      <c r="B50" s="4"/>
      <c r="C50" s="4"/>
      <c r="D50" s="2"/>
    </row>
    <row r="51" spans="1:4" ht="15.75" customHeight="1">
      <c r="A51" s="4"/>
      <c r="B51" s="4"/>
      <c r="C51" s="4"/>
      <c r="D51" s="2"/>
    </row>
    <row r="52" spans="1:4" ht="15.75" customHeight="1">
      <c r="A52" s="52" t="s">
        <v>28</v>
      </c>
      <c r="B52" s="52"/>
      <c r="C52" s="52"/>
      <c r="D52" s="3">
        <f>D45+D46+D47+D48+D49</f>
        <v>13</v>
      </c>
    </row>
    <row r="53" spans="1:4" ht="15.75" customHeight="1">
      <c r="A53" s="53" t="s">
        <v>42</v>
      </c>
      <c r="B53" s="53"/>
      <c r="C53" s="53"/>
      <c r="D53" s="53"/>
    </row>
    <row r="54" spans="1:4" ht="15.75" customHeight="1">
      <c r="A54" s="1" t="s">
        <v>8</v>
      </c>
      <c r="B54" s="1" t="s">
        <v>9</v>
      </c>
      <c r="C54" s="1" t="s">
        <v>10</v>
      </c>
      <c r="D54" s="1" t="s">
        <v>11</v>
      </c>
    </row>
    <row r="55" spans="1:4" ht="15.75" customHeight="1">
      <c r="A55" s="4" t="s">
        <v>77</v>
      </c>
      <c r="B55" s="4" t="s">
        <v>16</v>
      </c>
      <c r="C55" s="19" t="str">
        <f>HYPERLINK("https://trello.com/c/pTfUrz8t/5-assignment-part-3-stage-1-report-submission","Assessment 3 - Part 1")</f>
        <v>Assessment 3 - Part 1</v>
      </c>
      <c r="D55" s="2">
        <v>2</v>
      </c>
    </row>
    <row r="56" spans="1:4" ht="15.75" customHeight="1">
      <c r="A56" t="s">
        <v>68</v>
      </c>
      <c r="B56" t="s">
        <v>13</v>
      </c>
      <c r="C56" s="14" t="str">
        <f>HYPERLINK("https://rmit.instructure.com/courses/84928/modules","RMIT Modules")</f>
        <v>RMIT Modules</v>
      </c>
      <c r="D56" s="17">
        <v>3</v>
      </c>
    </row>
    <row r="57" spans="1:4" ht="15.75" customHeight="1">
      <c r="A57" t="s">
        <v>71</v>
      </c>
      <c r="B57" t="s">
        <v>16</v>
      </c>
      <c r="C57" s="19" t="str">
        <f>HYPERLINK("https://trello.com/b/uqDFp3he/sp1-group12","Trello Board")</f>
        <v>Trello Board</v>
      </c>
      <c r="D57" s="17">
        <v>3</v>
      </c>
    </row>
    <row r="58" spans="1:4" ht="15.75" customHeight="1">
      <c r="A58" t="s">
        <v>12</v>
      </c>
      <c r="B58" t="s">
        <v>70</v>
      </c>
      <c r="C58" s="19" t="str">
        <f>HYPERLINK("#","Team Meeting Recordings")</f>
        <v>Team Meeting Recordings</v>
      </c>
      <c r="D58" s="17">
        <v>2</v>
      </c>
    </row>
    <row r="59" spans="1:4" ht="15.75" customHeight="1">
      <c r="A59" s="4" t="s">
        <v>76</v>
      </c>
      <c r="B59" s="4" t="s">
        <v>16</v>
      </c>
      <c r="C59" s="19" t="str">
        <f>HYPERLINK("https://trello.com/c/Me7kkyy3/79-week-9","React Work")</f>
        <v>React Work</v>
      </c>
      <c r="D59" s="2">
        <v>3</v>
      </c>
    </row>
    <row r="60" spans="1:4" ht="15.75" customHeight="1">
      <c r="A60" s="4" t="s">
        <v>78</v>
      </c>
      <c r="B60" s="4" t="s">
        <v>16</v>
      </c>
      <c r="C60" s="19" t="str">
        <f>HYPERLINK("https://rmit.instructure.com/courses/84928/assignments/548907","Team Evaluation")</f>
        <v>Team Evaluation</v>
      </c>
      <c r="D60" s="2">
        <v>0.5</v>
      </c>
    </row>
    <row r="61" spans="1:4" ht="15.75" customHeight="1">
      <c r="A61" s="4" t="s">
        <v>47</v>
      </c>
      <c r="B61" s="4" t="s">
        <v>13</v>
      </c>
      <c r="C61" s="19" t="str">
        <f>HYPERLINK("https://rmit.instructure.com/courses/84928/assignments/548907","Reflection Journal")</f>
        <v>Reflection Journal</v>
      </c>
      <c r="D61" s="2">
        <v>1</v>
      </c>
    </row>
    <row r="62" spans="1:4" ht="15.75" customHeight="1">
      <c r="A62" s="52" t="s">
        <v>28</v>
      </c>
      <c r="B62" s="52"/>
      <c r="C62" s="52"/>
      <c r="D62" s="3">
        <f>D55+D56+D57+D58+D59+D60+D61</f>
        <v>14.5</v>
      </c>
    </row>
    <row r="63" spans="1:4" ht="15.75" customHeight="1">
      <c r="A63" s="53" t="s">
        <v>48</v>
      </c>
      <c r="B63" s="79"/>
      <c r="C63" s="79"/>
      <c r="D63" s="79"/>
    </row>
    <row r="64" spans="1:4" ht="15.75" customHeight="1">
      <c r="A64" s="1" t="s">
        <v>8</v>
      </c>
      <c r="B64" s="1" t="s">
        <v>9</v>
      </c>
      <c r="C64" s="1" t="s">
        <v>10</v>
      </c>
      <c r="D64" s="1" t="s">
        <v>11</v>
      </c>
    </row>
    <row r="65" spans="1:4" ht="15.75" customHeight="1">
      <c r="A65" s="4" t="s">
        <v>77</v>
      </c>
      <c r="B65" s="4" t="s">
        <v>16</v>
      </c>
      <c r="C65" s="19" t="str">
        <f>HYPERLINK("https://trello.com/c/pTfUrz8t/5-assignment-part-3-stage-1-report-submission","Assessment 3 - Part 1")</f>
        <v>Assessment 3 - Part 1</v>
      </c>
      <c r="D65" s="2">
        <v>2</v>
      </c>
    </row>
    <row r="66" spans="1:4" ht="15.75" customHeight="1">
      <c r="A66" t="s">
        <v>68</v>
      </c>
      <c r="B66" t="s">
        <v>13</v>
      </c>
      <c r="C66" s="14" t="str">
        <f>HYPERLINK("https://rmit.instructure.com/courses/84928/modules","RMIT Modules")</f>
        <v>RMIT Modules</v>
      </c>
      <c r="D66" s="17">
        <v>3</v>
      </c>
    </row>
    <row r="67" spans="1:4" ht="15.75" customHeight="1">
      <c r="A67" t="s">
        <v>71</v>
      </c>
      <c r="B67" t="s">
        <v>16</v>
      </c>
      <c r="C67" s="19" t="str">
        <f>HYPERLINK("https://trello.com/b/uqDFp3he/sp1-group12","Trello Board")</f>
        <v>Trello Board</v>
      </c>
      <c r="D67" s="17">
        <v>3</v>
      </c>
    </row>
    <row r="68" spans="1:4" ht="15.75" customHeight="1">
      <c r="A68" t="s">
        <v>12</v>
      </c>
      <c r="B68" t="s">
        <v>16</v>
      </c>
      <c r="C68" s="19" t="str">
        <f>HYPERLINK("#","Team Meeting Recordings")</f>
        <v>Team Meeting Recordings</v>
      </c>
      <c r="D68" s="17">
        <v>2</v>
      </c>
    </row>
    <row r="69" spans="1:4" ht="15.75" customHeight="1">
      <c r="A69" s="4" t="s">
        <v>79</v>
      </c>
      <c r="B69" s="4" t="s">
        <v>16</v>
      </c>
      <c r="C69" s="19" t="str">
        <f>HYPERLINK("https://trello.com/c/R3judvAp/76-week-10","HTML Code work")</f>
        <v>HTML Code work</v>
      </c>
      <c r="D69" s="2">
        <v>3</v>
      </c>
    </row>
    <row r="70" spans="1:4" ht="15.75" customHeight="1">
      <c r="A70" s="4" t="s">
        <v>80</v>
      </c>
      <c r="B70" s="4" t="s">
        <v>13</v>
      </c>
      <c r="C70" s="19" t="str">
        <f>HYPERLINK("https://rmit.instructure.com/courses/84928/assignments/548912","Microcredential 3")</f>
        <v>Microcredential 3</v>
      </c>
      <c r="D70" s="2">
        <v>4</v>
      </c>
    </row>
    <row r="71" spans="1:4" ht="15.75" customHeight="1">
      <c r="A71" s="4"/>
      <c r="B71" s="4"/>
      <c r="C71" s="4"/>
      <c r="D71" s="2"/>
    </row>
    <row r="72" spans="1:4" ht="15.75" customHeight="1">
      <c r="A72" s="52" t="s">
        <v>28</v>
      </c>
      <c r="B72" s="80"/>
      <c r="C72" s="80"/>
      <c r="D72" s="3">
        <f>D65+D66+D67+D68+D69+D70</f>
        <v>17</v>
      </c>
    </row>
    <row r="73" spans="1:4" ht="15.75" customHeight="1">
      <c r="A73" s="53" t="s">
        <v>51</v>
      </c>
      <c r="B73" s="79"/>
      <c r="C73" s="79"/>
      <c r="D73" s="79"/>
    </row>
    <row r="74" spans="1:4" ht="15.75" customHeight="1">
      <c r="A74" s="1" t="s">
        <v>8</v>
      </c>
      <c r="B74" s="1" t="s">
        <v>9</v>
      </c>
      <c r="C74" s="1" t="s">
        <v>10</v>
      </c>
      <c r="D74" s="1" t="s">
        <v>11</v>
      </c>
    </row>
    <row r="75" spans="1:4" ht="15.75" customHeight="1">
      <c r="A75" s="4" t="s">
        <v>81</v>
      </c>
      <c r="B75" s="4" t="s">
        <v>13</v>
      </c>
      <c r="C75" s="19" t="str">
        <f>HYPERLINK("https://rmit.instructure.com/courses/84928/assignments/548906","Team Feedback 2")</f>
        <v>Team Feedback 2</v>
      </c>
      <c r="D75" s="2">
        <v>1.5</v>
      </c>
    </row>
    <row r="76" spans="1:4" ht="15.75" customHeight="1">
      <c r="A76" s="4" t="s">
        <v>77</v>
      </c>
      <c r="B76" s="4" t="s">
        <v>16</v>
      </c>
      <c r="C76" s="19" t="str">
        <f>HYPERLINK("https://trello.com/c/pTfUrz8t/5-assignment-part-3-stage-1-report-submission","Assessment 3 - Part 1")</f>
        <v>Assessment 3 - Part 1</v>
      </c>
      <c r="D76" s="2">
        <v>2</v>
      </c>
    </row>
    <row r="77" spans="1:4" ht="15.75" customHeight="1">
      <c r="A77" t="s">
        <v>68</v>
      </c>
      <c r="B77" t="s">
        <v>13</v>
      </c>
      <c r="C77" s="14" t="str">
        <f>HYPERLINK("https://rmit.instructure.com/courses/84928/modules","RMIT Modules")</f>
        <v>RMIT Modules</v>
      </c>
      <c r="D77" s="17">
        <v>3</v>
      </c>
    </row>
    <row r="78" spans="1:4" ht="15.75" customHeight="1">
      <c r="A78" t="s">
        <v>71</v>
      </c>
      <c r="B78" t="s">
        <v>16</v>
      </c>
      <c r="C78" s="19" t="str">
        <f>HYPERLINK("https://trello.com/b/uqDFp3he/sp1-group12","Trello Board")</f>
        <v>Trello Board</v>
      </c>
      <c r="D78" s="17">
        <v>3</v>
      </c>
    </row>
    <row r="79" spans="1:4" ht="15.75" customHeight="1">
      <c r="A79" t="s">
        <v>12</v>
      </c>
      <c r="B79" t="s">
        <v>16</v>
      </c>
      <c r="C79" s="19" t="str">
        <f>HYPERLINK("#","Team Meeting Recordings")</f>
        <v>Team Meeting Recordings</v>
      </c>
      <c r="D79" s="17">
        <v>2</v>
      </c>
    </row>
    <row r="80" spans="1:4" ht="15.75" customHeight="1">
      <c r="A80" s="4" t="s">
        <v>79</v>
      </c>
      <c r="B80" s="4" t="s">
        <v>16</v>
      </c>
      <c r="C80" s="19" t="str">
        <f>HYPERLINK("https://trello.com/c/R3judvAp/76-week-10","HTML Code work")</f>
        <v>HTML Code work</v>
      </c>
      <c r="D80" s="2">
        <v>3</v>
      </c>
    </row>
    <row r="81" spans="1:7" ht="15.75" customHeight="1">
      <c r="A81" s="4"/>
      <c r="B81" s="4"/>
      <c r="C81" s="4"/>
      <c r="D81" s="2"/>
    </row>
    <row r="82" spans="1:7" ht="15.75" customHeight="1">
      <c r="A82" s="52" t="s">
        <v>28</v>
      </c>
      <c r="B82" s="80"/>
      <c r="C82" s="80"/>
      <c r="D82" s="3">
        <f>D75+D76+D78+D77+D79+D80</f>
        <v>14.5</v>
      </c>
    </row>
    <row r="83" spans="1:7" ht="15.75" customHeight="1">
      <c r="A83" s="53" t="s">
        <v>56</v>
      </c>
      <c r="B83" s="79"/>
      <c r="C83" s="79"/>
      <c r="D83" s="79"/>
    </row>
    <row r="84" spans="1:7" ht="15.75" customHeight="1">
      <c r="A84" s="1" t="s">
        <v>8</v>
      </c>
      <c r="B84" s="1" t="s">
        <v>9</v>
      </c>
      <c r="C84" s="1" t="s">
        <v>10</v>
      </c>
      <c r="D84" s="1" t="s">
        <v>11</v>
      </c>
    </row>
    <row r="85" spans="1:7" ht="15.75" customHeight="1">
      <c r="A85" s="4" t="s">
        <v>77</v>
      </c>
      <c r="B85" s="4" t="s">
        <v>16</v>
      </c>
      <c r="C85" s="19" t="str">
        <f>HYPERLINK("https://trello.com/c/pTfUrz8t/5-assignment-part-3-stage-1-report-submission","Assessment 3 - Part 1")</f>
        <v>Assessment 3 - Part 1</v>
      </c>
      <c r="D85" s="2">
        <v>2</v>
      </c>
    </row>
    <row r="86" spans="1:7" ht="15.75" customHeight="1">
      <c r="A86" t="s">
        <v>68</v>
      </c>
      <c r="B86" t="s">
        <v>13</v>
      </c>
      <c r="C86" s="14" t="str">
        <f>HYPERLINK("https://rmit.instructure.com/courses/84928/modules","RMIT Modules")</f>
        <v>RMIT Modules</v>
      </c>
      <c r="D86" s="17">
        <v>3</v>
      </c>
    </row>
    <row r="87" spans="1:7" ht="15.75" customHeight="1">
      <c r="A87" t="s">
        <v>71</v>
      </c>
      <c r="B87" t="s">
        <v>16</v>
      </c>
      <c r="C87" s="19" t="str">
        <f>HYPERLINK("https://trello.com/b/uqDFp3he/sp1-group12","Trello Board")</f>
        <v>Trello Board</v>
      </c>
      <c r="D87" s="17">
        <v>3</v>
      </c>
    </row>
    <row r="88" spans="1:7" ht="15.75" customHeight="1">
      <c r="A88" t="s">
        <v>12</v>
      </c>
      <c r="B88" t="s">
        <v>16</v>
      </c>
      <c r="C88" s="19" t="str">
        <f>HYPERLINK("#","Team Meeting Recordings")</f>
        <v>Team Meeting Recordings</v>
      </c>
      <c r="D88" s="17">
        <v>2</v>
      </c>
    </row>
    <row r="89" spans="1:7" ht="15.75" customHeight="1">
      <c r="A89" s="4" t="s">
        <v>79</v>
      </c>
      <c r="B89" s="4" t="s">
        <v>16</v>
      </c>
      <c r="C89" s="19" t="str">
        <f>HYPERLINK("https://trello.com/c/R3judvAp/76-week-10","HTML Code work")</f>
        <v>HTML Code work</v>
      </c>
      <c r="D89" s="2">
        <v>3</v>
      </c>
    </row>
    <row r="90" spans="1:7" ht="15.75" customHeight="1">
      <c r="A90" s="4"/>
      <c r="B90" s="4"/>
      <c r="C90" s="4"/>
      <c r="D90" s="2"/>
    </row>
    <row r="91" spans="1:7" ht="15.75" customHeight="1">
      <c r="A91" s="4"/>
      <c r="B91" s="4"/>
      <c r="C91" s="4"/>
      <c r="D91" s="2"/>
    </row>
    <row r="92" spans="1:7" ht="15.75" customHeight="1">
      <c r="A92" s="52" t="s">
        <v>28</v>
      </c>
      <c r="B92" s="80"/>
      <c r="C92" s="80"/>
      <c r="D92" s="3">
        <f>D85+D86+D87+D88+D89</f>
        <v>13</v>
      </c>
    </row>
    <row r="93" spans="1:7" ht="15.75" customHeight="1">
      <c r="A93" s="53" t="s">
        <v>58</v>
      </c>
      <c r="B93" s="79"/>
      <c r="C93" s="79"/>
      <c r="D93" s="79"/>
      <c r="G93" t="s">
        <v>82</v>
      </c>
    </row>
    <row r="94" spans="1:7" ht="15.75" customHeight="1">
      <c r="A94" s="1" t="s">
        <v>8</v>
      </c>
      <c r="B94" s="1" t="s">
        <v>9</v>
      </c>
      <c r="C94" s="1" t="s">
        <v>59</v>
      </c>
      <c r="D94" s="1" t="s">
        <v>11</v>
      </c>
    </row>
    <row r="95" spans="1:7" ht="15.75" customHeight="1">
      <c r="A95" s="4" t="s">
        <v>83</v>
      </c>
      <c r="B95" s="4" t="s">
        <v>16</v>
      </c>
      <c r="C95" s="19" t="str">
        <f>HYPERLINK("https://rmit.instructure.com/courses/84928/assignments/548904","Project Video")</f>
        <v>Project Video</v>
      </c>
      <c r="D95" s="2">
        <v>3.5</v>
      </c>
    </row>
    <row r="96" spans="1:7" ht="15.75" customHeight="1">
      <c r="A96" s="4" t="s">
        <v>84</v>
      </c>
      <c r="B96" s="4" t="s">
        <v>16</v>
      </c>
      <c r="C96" s="19" t="str">
        <f>HYPERLINK("https://rmit.instructure.com/courses/84928/assignments/548908","Team Evaluation 2")</f>
        <v>Team Evaluation 2</v>
      </c>
      <c r="D96" s="2">
        <v>0.5</v>
      </c>
    </row>
    <row r="97" spans="1:4" ht="15.75" customHeight="1">
      <c r="A97" s="4" t="s">
        <v>85</v>
      </c>
      <c r="B97" s="4" t="s">
        <v>13</v>
      </c>
      <c r="C97" s="19" t="str">
        <f>HYPERLINK("https://rmit.instructure.com/courses/84928/assignments/548908","Reflection Journal 2")</f>
        <v>Reflection Journal 2</v>
      </c>
      <c r="D97" s="2">
        <v>1</v>
      </c>
    </row>
    <row r="98" spans="1:4" ht="15.75" customHeight="1">
      <c r="A98" t="s">
        <v>86</v>
      </c>
      <c r="B98" t="s">
        <v>70</v>
      </c>
      <c r="C98" s="19" t="str">
        <f>HYPERLINK("#","Team Meeting Recordings")</f>
        <v>Team Meeting Recordings</v>
      </c>
      <c r="D98" s="17">
        <v>2</v>
      </c>
    </row>
    <row r="99" spans="1:4" ht="15.75" customHeight="1">
      <c r="A99" t="s">
        <v>12</v>
      </c>
      <c r="B99" t="s">
        <v>70</v>
      </c>
      <c r="C99" s="19" t="str">
        <f>HYPERLINK("#","Team Meeting Recordings")</f>
        <v>Team Meeting Recordings</v>
      </c>
      <c r="D99" s="17">
        <v>1</v>
      </c>
    </row>
    <row r="100" spans="1:4" ht="15.75" customHeight="1">
      <c r="A100" t="s">
        <v>71</v>
      </c>
      <c r="B100" t="s">
        <v>16</v>
      </c>
      <c r="C100" s="19" t="str">
        <f>HYPERLINK("https://trello.com/b/uqDFp3he/sp1-group12","Trello Board")</f>
        <v>Trello Board</v>
      </c>
      <c r="D100" s="17">
        <v>3</v>
      </c>
    </row>
    <row r="101" spans="1:4" ht="15.75" customHeight="1">
      <c r="A101" s="4"/>
      <c r="B101" s="4"/>
      <c r="C101" s="4"/>
      <c r="D101" s="2"/>
    </row>
    <row r="102" spans="1:4" ht="15.75" customHeight="1">
      <c r="A102" s="52" t="s">
        <v>28</v>
      </c>
      <c r="B102" s="80"/>
      <c r="C102" s="80"/>
      <c r="D102" s="3">
        <f>D95+D96+D97+D98+D99+D100</f>
        <v>11</v>
      </c>
    </row>
    <row r="103" spans="1:4" ht="15.75" customHeight="1">
      <c r="A103" s="5" t="s">
        <v>63</v>
      </c>
      <c r="B103" s="6">
        <f>D5+D6+D7+D15+D17+D25+D26+D35+D36+D46+D56+D61+D70+D66+D77+D75+D86+D97+D98</f>
        <v>62</v>
      </c>
      <c r="C103" s="5" t="s">
        <v>64</v>
      </c>
      <c r="D103" s="6">
        <f>D100+D99+D95+D89+D96+D88+D87+D85+D80+D79+D78+D76+D69+D68+D67+D65+D60+D59+D58+D57+D55+D49+D48+D47+D45+D40+D39+D38+D37+D31+D30+D29+D28+D27+D19+D18+D16+D10+D9+D8</f>
        <v>109.5</v>
      </c>
    </row>
    <row r="104" spans="1:4" ht="15.75" customHeight="1">
      <c r="A104" s="54" t="s">
        <v>65</v>
      </c>
      <c r="B104" s="80"/>
      <c r="C104" s="80"/>
      <c r="D104" s="6">
        <f>D102+D92+D82+D72+D62+D52+D42+D32+D22+D12</f>
        <v>160.5</v>
      </c>
    </row>
  </sheetData>
  <mergeCells count="23">
    <mergeCell ref="A1:B1"/>
    <mergeCell ref="C1:D1"/>
    <mergeCell ref="A2:B2"/>
    <mergeCell ref="C2:D2"/>
    <mergeCell ref="A63:D63"/>
    <mergeCell ref="A3:D3"/>
    <mergeCell ref="A13:D13"/>
    <mergeCell ref="A23:D23"/>
    <mergeCell ref="A32:C32"/>
    <mergeCell ref="A33:D33"/>
    <mergeCell ref="A42:C42"/>
    <mergeCell ref="A43:D43"/>
    <mergeCell ref="A52:C52"/>
    <mergeCell ref="A53:D53"/>
    <mergeCell ref="A62:C62"/>
    <mergeCell ref="A102:C102"/>
    <mergeCell ref="A104:C104"/>
    <mergeCell ref="A72:C72"/>
    <mergeCell ref="A73:D73"/>
    <mergeCell ref="A82:C82"/>
    <mergeCell ref="A83:D83"/>
    <mergeCell ref="A92:C92"/>
    <mergeCell ref="A93:D93"/>
  </mergeCells>
  <hyperlinks>
    <hyperlink ref="C5" r:id="rId1" display="https://rmit.instructure.com/courses/84928/modules" xr:uid="{4CB6F9E8-A584-47BB-A597-C8D23BE261A0}"/>
    <hyperlink ref="C15" r:id="rId2" display="https://rmit.instructure.com/courses/84928/modules" xr:uid="{21918D4D-7679-4248-9A83-DABDB8B3E7CD}"/>
    <hyperlink ref="C25" r:id="rId3" display="https://rmit.instructure.com/courses/84928/modules" xr:uid="{D7B8007A-5861-4D71-B6A5-2EF30B0E4563}"/>
    <hyperlink ref="C36" r:id="rId4" display="https://rmit.instructure.com/courses/84928/modules" xr:uid="{E88B1C83-81EB-450C-86E0-F528CBA3B33F}"/>
    <hyperlink ref="C46" r:id="rId5" display="https://rmit.instructure.com/courses/84928/modules" xr:uid="{A52D5F32-4262-4C17-A634-B08155A0482D}"/>
    <hyperlink ref="C56" r:id="rId6" display="https://rmit.instructure.com/courses/84928/modules" xr:uid="{4FD0E29F-A6B5-4180-8E53-BA50548FA9F8}"/>
    <hyperlink ref="C66" r:id="rId7" display="https://rmit.instructure.com/courses/84928/modules" xr:uid="{4704E66F-FA00-4A73-B79A-62603ABA3180}"/>
    <hyperlink ref="C77" r:id="rId8" display="https://rmit.instructure.com/courses/84928/modules" xr:uid="{2159BCFB-C710-4F3E-B00E-08EF5EA263A0}"/>
    <hyperlink ref="C86" r:id="rId9" display="https://rmit.instructure.com/courses/84928/modules" xr:uid="{9155BD3C-4BE9-4C8C-B8C4-539B1249C0F7}"/>
  </hyperlinks>
  <pageMargins left="0.75000000000000011" right="0.75000000000000011" top="1" bottom="1" header="0.5" footer="0.5"/>
  <pageSetup paperSize="9" scale="50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0FED8-94DF-9F48-A87B-6D43F047165E}">
  <dimension ref="A1:D104"/>
  <sheetViews>
    <sheetView topLeftCell="A81" workbookViewId="0"/>
  </sheetViews>
  <sheetFormatPr defaultColWidth="14.42578125" defaultRowHeight="15.75" customHeight="1"/>
  <cols>
    <col min="1" max="1" width="46.5703125" customWidth="1"/>
    <col min="2" max="2" width="39.42578125" customWidth="1"/>
    <col min="3" max="3" width="48" customWidth="1"/>
    <col min="4" max="4" width="18.42578125" customWidth="1"/>
  </cols>
  <sheetData>
    <row r="1" spans="1:4" ht="15.75" customHeight="1">
      <c r="A1" s="65" t="s">
        <v>3</v>
      </c>
      <c r="B1" s="66"/>
      <c r="C1" s="67" t="s">
        <v>4</v>
      </c>
      <c r="D1" s="66"/>
    </row>
    <row r="2" spans="1:4" ht="15.75" customHeight="1">
      <c r="A2" s="68" t="s">
        <v>87</v>
      </c>
      <c r="B2" s="69"/>
      <c r="C2" s="70" t="s">
        <v>88</v>
      </c>
      <c r="D2" s="70"/>
    </row>
    <row r="3" spans="1:4" ht="15.75" customHeight="1">
      <c r="A3" s="64" t="s">
        <v>7</v>
      </c>
      <c r="B3" s="64"/>
      <c r="C3" s="64"/>
      <c r="D3" s="64"/>
    </row>
    <row r="4" spans="1:4" ht="15.75" customHeight="1">
      <c r="A4" s="25" t="s">
        <v>8</v>
      </c>
      <c r="B4" s="25" t="s">
        <v>9</v>
      </c>
      <c r="C4" s="25" t="s">
        <v>10</v>
      </c>
      <c r="D4" s="25" t="s">
        <v>11</v>
      </c>
    </row>
    <row r="5" spans="1:4" ht="15.75" customHeight="1">
      <c r="A5" s="26" t="s">
        <v>89</v>
      </c>
      <c r="B5" s="26" t="s">
        <v>13</v>
      </c>
      <c r="C5" s="26" t="s">
        <v>90</v>
      </c>
      <c r="D5" s="26">
        <v>1.5</v>
      </c>
    </row>
    <row r="6" spans="1:4" ht="15.75" customHeight="1">
      <c r="A6" s="26" t="s">
        <v>91</v>
      </c>
      <c r="B6" s="26" t="s">
        <v>16</v>
      </c>
      <c r="C6" s="26" t="s">
        <v>90</v>
      </c>
      <c r="D6" s="26">
        <v>2</v>
      </c>
    </row>
    <row r="7" spans="1:4" ht="15.75" customHeight="1">
      <c r="A7" s="27" t="s">
        <v>92</v>
      </c>
      <c r="B7" s="27" t="s">
        <v>13</v>
      </c>
      <c r="C7" s="27" t="s">
        <v>93</v>
      </c>
      <c r="D7" s="4">
        <v>4</v>
      </c>
    </row>
    <row r="8" spans="1:4" ht="15.75" customHeight="1">
      <c r="A8" s="27" t="s">
        <v>94</v>
      </c>
      <c r="B8" s="27" t="s">
        <v>16</v>
      </c>
      <c r="C8" s="27" t="s">
        <v>95</v>
      </c>
      <c r="D8" s="4">
        <v>3</v>
      </c>
    </row>
    <row r="9" spans="1:4" ht="15.75" customHeight="1">
      <c r="A9" s="27" t="s">
        <v>69</v>
      </c>
      <c r="B9" s="27" t="s">
        <v>13</v>
      </c>
      <c r="C9" s="27" t="s">
        <v>96</v>
      </c>
      <c r="D9" s="27">
        <v>3</v>
      </c>
    </row>
    <row r="10" spans="1:4" ht="15.75" customHeight="1">
      <c r="A10" s="27"/>
      <c r="B10" s="27"/>
      <c r="C10" s="27"/>
      <c r="D10" s="4"/>
    </row>
    <row r="11" spans="1:4" ht="15.75" customHeight="1">
      <c r="A11" s="27"/>
      <c r="B11" s="27"/>
      <c r="C11" s="27"/>
      <c r="D11" s="4"/>
    </row>
    <row r="12" spans="1:4" ht="15.75" customHeight="1">
      <c r="A12" s="63" t="s">
        <v>28</v>
      </c>
      <c r="B12" s="63"/>
      <c r="C12" s="63"/>
      <c r="D12" s="28">
        <f>SUM(D5:D11)</f>
        <v>13.5</v>
      </c>
    </row>
    <row r="13" spans="1:4" ht="15.75" customHeight="1">
      <c r="A13" s="64" t="s">
        <v>29</v>
      </c>
      <c r="B13" s="64"/>
      <c r="C13" s="64"/>
      <c r="D13" s="64"/>
    </row>
    <row r="14" spans="1:4" ht="15.75" customHeight="1">
      <c r="A14" s="25" t="s">
        <v>8</v>
      </c>
      <c r="B14" s="25" t="s">
        <v>9</v>
      </c>
      <c r="C14" s="25" t="s">
        <v>10</v>
      </c>
      <c r="D14" s="25" t="s">
        <v>11</v>
      </c>
    </row>
    <row r="15" spans="1:4" ht="15.75" customHeight="1">
      <c r="A15" s="29" t="s">
        <v>97</v>
      </c>
      <c r="B15" s="27" t="s">
        <v>16</v>
      </c>
      <c r="C15" s="27" t="s">
        <v>98</v>
      </c>
      <c r="D15" s="4">
        <v>1</v>
      </c>
    </row>
    <row r="16" spans="1:4" ht="15.75" customHeight="1">
      <c r="A16" s="30" t="s">
        <v>99</v>
      </c>
      <c r="B16" s="31" t="s">
        <v>16</v>
      </c>
      <c r="C16" s="27" t="s">
        <v>100</v>
      </c>
      <c r="D16" s="4">
        <v>4</v>
      </c>
    </row>
    <row r="17" spans="1:4" ht="15.75" customHeight="1">
      <c r="A17" s="32" t="s">
        <v>101</v>
      </c>
      <c r="B17" s="27" t="s">
        <v>102</v>
      </c>
      <c r="C17" s="27" t="s">
        <v>103</v>
      </c>
      <c r="D17" s="4">
        <v>1</v>
      </c>
    </row>
    <row r="18" spans="1:4" ht="15.75" customHeight="1">
      <c r="A18" s="32" t="s">
        <v>104</v>
      </c>
      <c r="B18" s="27"/>
      <c r="C18" s="27"/>
      <c r="D18" s="4"/>
    </row>
    <row r="19" spans="1:4" ht="15.75" customHeight="1">
      <c r="A19" s="33" t="s">
        <v>104</v>
      </c>
      <c r="B19" s="27"/>
      <c r="C19" s="27"/>
      <c r="D19" s="4"/>
    </row>
    <row r="20" spans="1:4" ht="15.75" customHeight="1">
      <c r="A20" s="34" t="s">
        <v>104</v>
      </c>
      <c r="B20" s="27"/>
      <c r="C20" s="27"/>
      <c r="D20" s="4"/>
    </row>
    <row r="21" spans="1:4" ht="15.75" customHeight="1">
      <c r="A21" s="35" t="s">
        <v>104</v>
      </c>
      <c r="B21" s="36" t="s">
        <v>104</v>
      </c>
      <c r="C21" s="27"/>
      <c r="D21" s="4"/>
    </row>
    <row r="22" spans="1:4" ht="15.75" customHeight="1">
      <c r="A22" s="63" t="s">
        <v>28</v>
      </c>
      <c r="B22" s="63"/>
      <c r="C22" s="63"/>
      <c r="D22" s="28">
        <f>SUM(D15:D20)</f>
        <v>6</v>
      </c>
    </row>
    <row r="23" spans="1:4" ht="15.75" customHeight="1">
      <c r="A23" s="64" t="s">
        <v>32</v>
      </c>
      <c r="B23" s="64"/>
      <c r="C23" s="64"/>
      <c r="D23" s="64"/>
    </row>
    <row r="24" spans="1:4" ht="15.75" customHeight="1">
      <c r="A24" s="25" t="s">
        <v>8</v>
      </c>
      <c r="B24" s="25" t="s">
        <v>9</v>
      </c>
      <c r="C24" s="25" t="s">
        <v>10</v>
      </c>
      <c r="D24" s="25" t="s">
        <v>11</v>
      </c>
    </row>
    <row r="25" spans="1:4" ht="15.75" customHeight="1">
      <c r="A25" s="4" t="s">
        <v>105</v>
      </c>
      <c r="B25" s="4" t="s">
        <v>16</v>
      </c>
      <c r="C25" s="4" t="s">
        <v>106</v>
      </c>
      <c r="D25" s="4">
        <v>3</v>
      </c>
    </row>
    <row r="26" spans="1:4" ht="15.75" customHeight="1">
      <c r="A26" s="4" t="s">
        <v>107</v>
      </c>
      <c r="B26" s="4" t="s">
        <v>13</v>
      </c>
      <c r="C26" s="4" t="s">
        <v>108</v>
      </c>
      <c r="D26" s="4">
        <v>3</v>
      </c>
    </row>
    <row r="27" spans="1:4" ht="15.75" customHeight="1">
      <c r="A27" s="4"/>
      <c r="B27" s="4"/>
      <c r="C27" s="4"/>
      <c r="D27" s="4"/>
    </row>
    <row r="28" spans="1:4" ht="15.75" customHeight="1">
      <c r="A28" s="4"/>
      <c r="B28" s="4"/>
      <c r="C28" s="4"/>
      <c r="D28" s="4"/>
    </row>
    <row r="29" spans="1:4" ht="15.75" customHeight="1">
      <c r="A29" s="4"/>
      <c r="B29" s="4"/>
      <c r="C29" s="4"/>
      <c r="D29" s="4"/>
    </row>
    <row r="30" spans="1:4" ht="15.75" customHeight="1">
      <c r="A30" s="4"/>
      <c r="B30" s="4"/>
      <c r="C30" s="4"/>
      <c r="D30" s="4"/>
    </row>
    <row r="31" spans="1:4" ht="15.75" customHeight="1">
      <c r="A31" s="4"/>
      <c r="B31" s="4"/>
      <c r="C31" s="4"/>
      <c r="D31" s="4"/>
    </row>
    <row r="32" spans="1:4" ht="15.75" customHeight="1">
      <c r="A32" s="63" t="s">
        <v>28</v>
      </c>
      <c r="B32" s="63"/>
      <c r="C32" s="63"/>
      <c r="D32" s="28">
        <f>SUM(D25:D31)</f>
        <v>6</v>
      </c>
    </row>
    <row r="33" spans="1:4" ht="15.75" customHeight="1">
      <c r="A33" s="64" t="s">
        <v>36</v>
      </c>
      <c r="B33" s="64"/>
      <c r="C33" s="64"/>
      <c r="D33" s="64"/>
    </row>
    <row r="34" spans="1:4" ht="15.75" customHeight="1">
      <c r="A34" s="25" t="s">
        <v>8</v>
      </c>
      <c r="B34" s="25" t="s">
        <v>9</v>
      </c>
      <c r="C34" s="25" t="s">
        <v>10</v>
      </c>
      <c r="D34" s="25" t="s">
        <v>11</v>
      </c>
    </row>
    <row r="35" spans="1:4" ht="15.75" customHeight="1">
      <c r="A35" s="4" t="s">
        <v>109</v>
      </c>
      <c r="B35" s="4" t="s">
        <v>13</v>
      </c>
      <c r="C35" s="4" t="s">
        <v>110</v>
      </c>
      <c r="D35" s="4">
        <v>1</v>
      </c>
    </row>
    <row r="36" spans="1:4" ht="15.75" customHeight="1">
      <c r="A36" s="4" t="s">
        <v>111</v>
      </c>
      <c r="B36" s="4" t="s">
        <v>16</v>
      </c>
      <c r="C36" s="19" t="s">
        <v>112</v>
      </c>
      <c r="D36" s="4">
        <v>8</v>
      </c>
    </row>
    <row r="37" spans="1:4" ht="15.75" customHeight="1">
      <c r="A37" s="4" t="s">
        <v>113</v>
      </c>
      <c r="B37" s="4" t="s">
        <v>16</v>
      </c>
      <c r="C37" s="4"/>
      <c r="D37" s="4">
        <v>4</v>
      </c>
    </row>
    <row r="38" spans="1:4" ht="15.75" customHeight="1">
      <c r="A38" s="4" t="s">
        <v>74</v>
      </c>
      <c r="B38" s="4" t="s">
        <v>13</v>
      </c>
      <c r="C38" s="4" t="s">
        <v>96</v>
      </c>
      <c r="D38" s="4">
        <v>3</v>
      </c>
    </row>
    <row r="39" spans="1:4" ht="15.75" customHeight="1">
      <c r="A39" s="4" t="s">
        <v>114</v>
      </c>
      <c r="B39" s="4" t="s">
        <v>13</v>
      </c>
      <c r="C39" s="4" t="s">
        <v>115</v>
      </c>
      <c r="D39" s="4">
        <v>2</v>
      </c>
    </row>
    <row r="40" spans="1:4" ht="15.75" customHeight="1">
      <c r="A40" s="4"/>
      <c r="B40" s="4"/>
      <c r="C40" s="4"/>
      <c r="D40" s="4"/>
    </row>
    <row r="41" spans="1:4" ht="15.75" customHeight="1">
      <c r="A41" s="4"/>
      <c r="B41" s="4"/>
      <c r="C41" s="4"/>
      <c r="D41" s="4"/>
    </row>
    <row r="42" spans="1:4" ht="15.75" customHeight="1">
      <c r="A42" s="63" t="s">
        <v>28</v>
      </c>
      <c r="B42" s="63"/>
      <c r="C42" s="63"/>
      <c r="D42" s="28">
        <f>SUM(D35:D41)</f>
        <v>18</v>
      </c>
    </row>
    <row r="43" spans="1:4" ht="15.75" customHeight="1">
      <c r="A43" s="64" t="s">
        <v>40</v>
      </c>
      <c r="B43" s="64"/>
      <c r="C43" s="64"/>
      <c r="D43" s="64"/>
    </row>
    <row r="44" spans="1:4" ht="15.75" customHeight="1">
      <c r="A44" s="25" t="s">
        <v>8</v>
      </c>
      <c r="B44" s="25" t="s">
        <v>9</v>
      </c>
      <c r="C44" s="25" t="s">
        <v>10</v>
      </c>
      <c r="D44" s="25" t="s">
        <v>11</v>
      </c>
    </row>
    <row r="45" spans="1:4" ht="15.75" customHeight="1">
      <c r="A45" s="4" t="s">
        <v>116</v>
      </c>
      <c r="B45" s="4" t="s">
        <v>16</v>
      </c>
      <c r="C45" s="4" t="s">
        <v>117</v>
      </c>
      <c r="D45" s="4">
        <v>2</v>
      </c>
    </row>
    <row r="46" spans="1:4" ht="15.75" customHeight="1">
      <c r="A46" s="4" t="s">
        <v>107</v>
      </c>
      <c r="B46" s="4" t="s">
        <v>13</v>
      </c>
      <c r="C46" s="4" t="s">
        <v>117</v>
      </c>
      <c r="D46" s="4">
        <v>2</v>
      </c>
    </row>
    <row r="47" spans="1:4" ht="15.75" customHeight="1">
      <c r="A47" s="4" t="s">
        <v>45</v>
      </c>
      <c r="B47" s="4" t="s">
        <v>16</v>
      </c>
      <c r="C47" s="4"/>
      <c r="D47" s="4">
        <v>6</v>
      </c>
    </row>
    <row r="48" spans="1:4" ht="15.75" customHeight="1">
      <c r="A48" s="4"/>
      <c r="B48" s="4"/>
      <c r="C48" s="4"/>
      <c r="D48" s="4"/>
    </row>
    <row r="49" spans="1:4" ht="15.75" customHeight="1">
      <c r="A49" s="4"/>
      <c r="B49" s="4"/>
      <c r="C49" s="4"/>
      <c r="D49" s="4"/>
    </row>
    <row r="50" spans="1:4" ht="15.75" customHeight="1">
      <c r="A50" s="4"/>
      <c r="B50" s="4"/>
      <c r="C50" s="4"/>
      <c r="D50" s="4"/>
    </row>
    <row r="51" spans="1:4" ht="15.75" customHeight="1">
      <c r="A51" s="4"/>
      <c r="B51" s="4"/>
      <c r="C51" s="4"/>
      <c r="D51" s="4"/>
    </row>
    <row r="52" spans="1:4" ht="15.75" customHeight="1">
      <c r="A52" s="63" t="s">
        <v>28</v>
      </c>
      <c r="B52" s="63"/>
      <c r="C52" s="63"/>
      <c r="D52" s="28">
        <f>SUM(D45:D51)</f>
        <v>10</v>
      </c>
    </row>
    <row r="53" spans="1:4" ht="15.75" customHeight="1">
      <c r="A53" s="64" t="s">
        <v>42</v>
      </c>
      <c r="B53" s="64"/>
      <c r="C53" s="64"/>
      <c r="D53" s="64"/>
    </row>
    <row r="54" spans="1:4" ht="15.75" customHeight="1">
      <c r="A54" s="25" t="s">
        <v>8</v>
      </c>
      <c r="B54" s="25" t="s">
        <v>9</v>
      </c>
      <c r="C54" s="25" t="s">
        <v>10</v>
      </c>
      <c r="D54" s="25" t="s">
        <v>11</v>
      </c>
    </row>
    <row r="55" spans="1:4" ht="15.75" customHeight="1">
      <c r="A55" s="4" t="s">
        <v>118</v>
      </c>
      <c r="B55" s="4" t="s">
        <v>16</v>
      </c>
      <c r="C55" s="4" t="s">
        <v>119</v>
      </c>
      <c r="D55" s="4">
        <v>4</v>
      </c>
    </row>
    <row r="56" spans="1:4" ht="15.75" customHeight="1">
      <c r="A56" s="4" t="s">
        <v>120</v>
      </c>
      <c r="B56" s="4" t="s">
        <v>16</v>
      </c>
      <c r="C56" s="4" t="s">
        <v>121</v>
      </c>
      <c r="D56" s="4">
        <v>2.5</v>
      </c>
    </row>
    <row r="57" spans="1:4" ht="15.75" customHeight="1">
      <c r="A57" s="4" t="s">
        <v>111</v>
      </c>
      <c r="B57" s="4" t="s">
        <v>16</v>
      </c>
      <c r="C57" s="4" t="s">
        <v>117</v>
      </c>
      <c r="D57" s="4">
        <v>2</v>
      </c>
    </row>
    <row r="58" spans="1:4" ht="15.75" customHeight="1">
      <c r="A58" s="4" t="s">
        <v>122</v>
      </c>
      <c r="B58" s="4" t="s">
        <v>16</v>
      </c>
      <c r="C58" s="4" t="s">
        <v>123</v>
      </c>
      <c r="D58" s="4">
        <v>4</v>
      </c>
    </row>
    <row r="59" spans="1:4" ht="15.75" customHeight="1">
      <c r="A59" s="4" t="s">
        <v>124</v>
      </c>
      <c r="B59" s="4" t="s">
        <v>13</v>
      </c>
      <c r="C59" s="4" t="s">
        <v>96</v>
      </c>
      <c r="D59" s="4">
        <v>2</v>
      </c>
    </row>
    <row r="60" spans="1:4" ht="15.75" customHeight="1">
      <c r="A60" s="4"/>
      <c r="B60" s="4"/>
      <c r="C60" s="4"/>
      <c r="D60" s="4"/>
    </row>
    <row r="61" spans="1:4" ht="15.75" customHeight="1">
      <c r="A61" s="4"/>
      <c r="B61" s="4"/>
      <c r="C61" s="4"/>
      <c r="D61" s="4"/>
    </row>
    <row r="62" spans="1:4" ht="15.75" customHeight="1">
      <c r="A62" s="63" t="s">
        <v>28</v>
      </c>
      <c r="B62" s="63"/>
      <c r="C62" s="63"/>
      <c r="D62" s="28">
        <f>SUM(D55:D61)</f>
        <v>14.5</v>
      </c>
    </row>
    <row r="63" spans="1:4" ht="15.75" customHeight="1">
      <c r="A63" s="64" t="s">
        <v>48</v>
      </c>
      <c r="B63" s="64"/>
      <c r="C63" s="64"/>
      <c r="D63" s="64"/>
    </row>
    <row r="64" spans="1:4" ht="15.75" customHeight="1">
      <c r="A64" s="25" t="s">
        <v>8</v>
      </c>
      <c r="B64" s="25" t="s">
        <v>9</v>
      </c>
      <c r="C64" s="25" t="s">
        <v>10</v>
      </c>
      <c r="D64" s="25" t="s">
        <v>11</v>
      </c>
    </row>
    <row r="65" spans="1:4" ht="15.75" customHeight="1">
      <c r="A65" s="4" t="s">
        <v>125</v>
      </c>
      <c r="B65" s="4" t="s">
        <v>16</v>
      </c>
      <c r="C65" s="4" t="s">
        <v>121</v>
      </c>
      <c r="D65" s="4">
        <v>1.5</v>
      </c>
    </row>
    <row r="66" spans="1:4" ht="15.75" customHeight="1">
      <c r="A66" s="4" t="s">
        <v>126</v>
      </c>
      <c r="B66" s="4" t="s">
        <v>16</v>
      </c>
      <c r="C66" s="4" t="s">
        <v>121</v>
      </c>
      <c r="D66" s="4">
        <v>4</v>
      </c>
    </row>
    <row r="67" spans="1:4" ht="15.75" customHeight="1">
      <c r="A67" s="4" t="s">
        <v>127</v>
      </c>
      <c r="B67" s="4" t="s">
        <v>16</v>
      </c>
      <c r="C67" s="19" t="s">
        <v>128</v>
      </c>
      <c r="D67" s="4">
        <v>6</v>
      </c>
    </row>
    <row r="68" spans="1:4" ht="15.75" customHeight="1">
      <c r="A68" s="4"/>
      <c r="B68" s="4"/>
      <c r="C68" s="4"/>
      <c r="D68" s="4"/>
    </row>
    <row r="69" spans="1:4" ht="15.75" customHeight="1">
      <c r="A69" s="4"/>
      <c r="B69" s="4"/>
      <c r="C69" s="4"/>
      <c r="D69" s="4"/>
    </row>
    <row r="70" spans="1:4" ht="15.75" customHeight="1">
      <c r="A70" s="4"/>
      <c r="B70" s="4"/>
      <c r="C70" s="4"/>
      <c r="D70" s="4"/>
    </row>
    <row r="71" spans="1:4" ht="15.75" customHeight="1">
      <c r="A71" s="4"/>
      <c r="B71" s="4"/>
      <c r="C71" s="4"/>
      <c r="D71" s="4"/>
    </row>
    <row r="72" spans="1:4" ht="15.75" customHeight="1">
      <c r="A72" s="63" t="s">
        <v>28</v>
      </c>
      <c r="B72" s="63"/>
      <c r="C72" s="63"/>
      <c r="D72" s="28">
        <f>SUM(D65:D71)</f>
        <v>11.5</v>
      </c>
    </row>
    <row r="73" spans="1:4" ht="15.75" customHeight="1">
      <c r="A73" s="64" t="s">
        <v>51</v>
      </c>
      <c r="B73" s="64"/>
      <c r="C73" s="64"/>
      <c r="D73" s="64"/>
    </row>
    <row r="74" spans="1:4" ht="15.75" customHeight="1">
      <c r="A74" s="25" t="s">
        <v>8</v>
      </c>
      <c r="B74" s="25" t="s">
        <v>9</v>
      </c>
      <c r="C74" s="25" t="s">
        <v>10</v>
      </c>
      <c r="D74" s="25" t="s">
        <v>11</v>
      </c>
    </row>
    <row r="75" spans="1:4" ht="15.75" customHeight="1">
      <c r="A75" s="4" t="s">
        <v>129</v>
      </c>
      <c r="B75" s="4" t="s">
        <v>13</v>
      </c>
      <c r="C75" s="4" t="s">
        <v>130</v>
      </c>
      <c r="D75" s="4">
        <v>2</v>
      </c>
    </row>
    <row r="76" spans="1:4" ht="15.75" customHeight="1">
      <c r="A76" s="4" t="s">
        <v>131</v>
      </c>
      <c r="B76" s="4" t="s">
        <v>16</v>
      </c>
      <c r="C76" s="4" t="s">
        <v>121</v>
      </c>
      <c r="D76" s="4">
        <v>3</v>
      </c>
    </row>
    <row r="77" spans="1:4" ht="15.75" customHeight="1">
      <c r="A77" s="4" t="s">
        <v>132</v>
      </c>
      <c r="B77" s="4" t="s">
        <v>16</v>
      </c>
      <c r="C77" s="4" t="s">
        <v>121</v>
      </c>
      <c r="D77" s="4">
        <v>5</v>
      </c>
    </row>
    <row r="78" spans="1:4" ht="15.75" customHeight="1">
      <c r="A78" s="4"/>
      <c r="B78" s="4"/>
      <c r="C78" s="4"/>
      <c r="D78" s="4"/>
    </row>
    <row r="79" spans="1:4" ht="15.75" customHeight="1">
      <c r="A79" s="4"/>
      <c r="B79" s="4"/>
      <c r="C79" s="4"/>
      <c r="D79" s="4"/>
    </row>
    <row r="80" spans="1:4" ht="15.75" customHeight="1">
      <c r="A80" s="4"/>
      <c r="B80" s="4"/>
      <c r="C80" s="4"/>
      <c r="D80" s="4"/>
    </row>
    <row r="81" spans="1:4" ht="15.75" customHeight="1">
      <c r="A81" s="4"/>
      <c r="B81" s="4"/>
      <c r="C81" s="4"/>
      <c r="D81" s="4"/>
    </row>
    <row r="82" spans="1:4" ht="15.75" customHeight="1">
      <c r="A82" s="63" t="s">
        <v>28</v>
      </c>
      <c r="B82" s="63"/>
      <c r="C82" s="63"/>
      <c r="D82" s="28">
        <f>SUM(D75:D81)</f>
        <v>10</v>
      </c>
    </row>
    <row r="83" spans="1:4" ht="15.75" customHeight="1">
      <c r="A83" s="64" t="s">
        <v>56</v>
      </c>
      <c r="B83" s="64"/>
      <c r="C83" s="64"/>
      <c r="D83" s="64"/>
    </row>
    <row r="84" spans="1:4" ht="15.75" customHeight="1">
      <c r="A84" s="25" t="s">
        <v>8</v>
      </c>
      <c r="B84" s="25" t="s">
        <v>9</v>
      </c>
      <c r="C84" s="25" t="s">
        <v>10</v>
      </c>
      <c r="D84" s="25" t="s">
        <v>11</v>
      </c>
    </row>
    <row r="85" spans="1:4" ht="15.75" customHeight="1">
      <c r="A85" s="4" t="s">
        <v>133</v>
      </c>
      <c r="B85" s="4" t="s">
        <v>16</v>
      </c>
      <c r="C85" s="4" t="s">
        <v>121</v>
      </c>
      <c r="D85" s="4">
        <v>8</v>
      </c>
    </row>
    <row r="86" spans="1:4" ht="15.75" customHeight="1">
      <c r="A86" s="4" t="s">
        <v>134</v>
      </c>
      <c r="B86" s="4" t="s">
        <v>16</v>
      </c>
      <c r="C86" s="4" t="s">
        <v>121</v>
      </c>
      <c r="D86" s="4">
        <v>4</v>
      </c>
    </row>
    <row r="87" spans="1:4" ht="15.75" customHeight="1">
      <c r="A87" s="4" t="s">
        <v>135</v>
      </c>
      <c r="B87" s="4" t="s">
        <v>16</v>
      </c>
      <c r="C87" s="4" t="s">
        <v>121</v>
      </c>
      <c r="D87" s="4">
        <v>0.5</v>
      </c>
    </row>
    <row r="88" spans="1:4" ht="15.75" customHeight="1">
      <c r="A88" s="4" t="s">
        <v>136</v>
      </c>
      <c r="B88" s="4" t="s">
        <v>16</v>
      </c>
      <c r="C88" s="4" t="s">
        <v>121</v>
      </c>
      <c r="D88" s="4">
        <v>2</v>
      </c>
    </row>
    <row r="89" spans="1:4" ht="15.75" customHeight="1">
      <c r="A89" s="4" t="s">
        <v>137</v>
      </c>
      <c r="B89" s="4" t="s">
        <v>16</v>
      </c>
      <c r="C89" s="4" t="s">
        <v>121</v>
      </c>
      <c r="D89" s="4">
        <v>1</v>
      </c>
    </row>
    <row r="90" spans="1:4" ht="15.75" customHeight="1">
      <c r="A90" s="4"/>
      <c r="B90" s="4"/>
      <c r="C90" s="4"/>
      <c r="D90" s="4"/>
    </row>
    <row r="91" spans="1:4" ht="15.75" customHeight="1">
      <c r="A91" s="4"/>
      <c r="B91" s="4"/>
      <c r="C91" s="4"/>
      <c r="D91" s="4"/>
    </row>
    <row r="92" spans="1:4" ht="15.75" customHeight="1">
      <c r="A92" s="63" t="s">
        <v>28</v>
      </c>
      <c r="B92" s="63"/>
      <c r="C92" s="63"/>
      <c r="D92" s="28">
        <f>SUM(D85:D91)</f>
        <v>15.5</v>
      </c>
    </row>
    <row r="93" spans="1:4" ht="15.75" customHeight="1">
      <c r="A93" s="64" t="s">
        <v>58</v>
      </c>
      <c r="B93" s="64"/>
      <c r="C93" s="64"/>
      <c r="D93" s="64"/>
    </row>
    <row r="94" spans="1:4" ht="15.75" customHeight="1">
      <c r="A94" s="25" t="s">
        <v>8</v>
      </c>
      <c r="B94" s="25" t="s">
        <v>9</v>
      </c>
      <c r="C94" s="25" t="s">
        <v>59</v>
      </c>
      <c r="D94" s="25" t="s">
        <v>11</v>
      </c>
    </row>
    <row r="95" spans="1:4" ht="15.75" customHeight="1">
      <c r="A95" s="4" t="s">
        <v>138</v>
      </c>
      <c r="B95" s="4" t="s">
        <v>16</v>
      </c>
      <c r="C95" s="4" t="s">
        <v>121</v>
      </c>
      <c r="D95" s="4">
        <v>2</v>
      </c>
    </row>
    <row r="96" spans="1:4" ht="15.75" customHeight="1">
      <c r="A96" s="27" t="s">
        <v>139</v>
      </c>
      <c r="B96" s="4" t="s">
        <v>140</v>
      </c>
      <c r="C96" s="4" t="s">
        <v>141</v>
      </c>
      <c r="D96" s="4">
        <v>1</v>
      </c>
    </row>
    <row r="97" spans="1:4" ht="15.75" customHeight="1">
      <c r="A97" s="4" t="s">
        <v>62</v>
      </c>
      <c r="B97" s="4" t="s">
        <v>13</v>
      </c>
      <c r="C97" s="4" t="s">
        <v>141</v>
      </c>
      <c r="D97" s="4">
        <v>2</v>
      </c>
    </row>
    <row r="98" spans="1:4" ht="15.75" customHeight="1">
      <c r="A98" s="4"/>
      <c r="B98" s="4"/>
      <c r="C98" s="4"/>
      <c r="D98" s="4"/>
    </row>
    <row r="99" spans="1:4" ht="15.75" customHeight="1">
      <c r="A99" s="4"/>
      <c r="B99" s="4"/>
      <c r="C99" s="4"/>
      <c r="D99" s="4"/>
    </row>
    <row r="100" spans="1:4" ht="15.75" customHeight="1">
      <c r="A100" s="4"/>
      <c r="B100" s="4"/>
      <c r="C100" s="4"/>
      <c r="D100" s="4"/>
    </row>
    <row r="101" spans="1:4" ht="15.75" customHeight="1">
      <c r="A101" s="4"/>
      <c r="B101" s="4"/>
      <c r="C101" s="4"/>
      <c r="D101" s="4"/>
    </row>
    <row r="102" spans="1:4" ht="15.75" customHeight="1">
      <c r="A102" s="61" t="s">
        <v>28</v>
      </c>
      <c r="B102" s="61"/>
      <c r="C102" s="61"/>
      <c r="D102" s="28">
        <f>SUM(D95:D101)</f>
        <v>5</v>
      </c>
    </row>
    <row r="103" spans="1:4" ht="15.75" customHeight="1">
      <c r="A103" s="37"/>
      <c r="B103" s="38" t="s">
        <v>104</v>
      </c>
      <c r="C103" s="40" t="s">
        <v>64</v>
      </c>
      <c r="D103" s="39">
        <f>SUM(D85:D89,D95,D77,D76,D67,D66,D65,D58,D57,D56,D55,D45,D47,D37,D36,D25,D15,D16,D6,D8)</f>
        <v>82.5</v>
      </c>
    </row>
    <row r="104" spans="1:4" ht="15.75" customHeight="1">
      <c r="A104" s="62" t="s">
        <v>65</v>
      </c>
      <c r="B104" s="62"/>
      <c r="C104" s="62"/>
      <c r="D104" s="38">
        <f>SUM(D102,D92,D82,D72,D62,D52,D42,D32,D22,D12)</f>
        <v>110</v>
      </c>
    </row>
  </sheetData>
  <mergeCells count="25">
    <mergeCell ref="A1:B1"/>
    <mergeCell ref="C1:D1"/>
    <mergeCell ref="A2:B2"/>
    <mergeCell ref="C2:D2"/>
    <mergeCell ref="A63:D63"/>
    <mergeCell ref="A3:D3"/>
    <mergeCell ref="A12:C12"/>
    <mergeCell ref="A13:D13"/>
    <mergeCell ref="A23:D23"/>
    <mergeCell ref="A32:C32"/>
    <mergeCell ref="A33:D33"/>
    <mergeCell ref="A42:C42"/>
    <mergeCell ref="A43:D43"/>
    <mergeCell ref="A52:C52"/>
    <mergeCell ref="A53:D53"/>
    <mergeCell ref="A62:C62"/>
    <mergeCell ref="A22:C22"/>
    <mergeCell ref="A102:C102"/>
    <mergeCell ref="A104:C104"/>
    <mergeCell ref="A72:C72"/>
    <mergeCell ref="A73:D73"/>
    <mergeCell ref="A82:C82"/>
    <mergeCell ref="A83:D83"/>
    <mergeCell ref="A92:C92"/>
    <mergeCell ref="A93:D93"/>
  </mergeCells>
  <hyperlinks>
    <hyperlink ref="C36" r:id="rId1" xr:uid="{0B85EFAC-9954-4832-ABE9-1908EF6B4499}"/>
    <hyperlink ref="C67" r:id="rId2" xr:uid="{AD915F46-2922-43B6-98FC-62B98F587984}"/>
  </hyperlinks>
  <pageMargins left="0.75000000000000011" right="0.75000000000000011" top="1" bottom="1" header="0.5" footer="0.5"/>
  <pageSetup paperSize="9" scale="50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EE033-D208-6441-889D-5E11A7033A09}">
  <dimension ref="A1:D103"/>
  <sheetViews>
    <sheetView topLeftCell="A86" workbookViewId="0">
      <selection activeCell="B107" sqref="B107"/>
    </sheetView>
  </sheetViews>
  <sheetFormatPr defaultColWidth="14.42578125" defaultRowHeight="15.75" customHeight="1"/>
  <cols>
    <col min="1" max="1" width="31.85546875" customWidth="1"/>
    <col min="2" max="2" width="36.140625" customWidth="1"/>
    <col min="3" max="3" width="26.140625" customWidth="1"/>
    <col min="4" max="4" width="20" customWidth="1"/>
  </cols>
  <sheetData>
    <row r="1" spans="1:4" ht="15.75" customHeight="1">
      <c r="A1" s="57" t="s">
        <v>3</v>
      </c>
      <c r="B1" s="58"/>
      <c r="C1" s="55" t="s">
        <v>4</v>
      </c>
      <c r="D1" s="77"/>
    </row>
    <row r="2" spans="1:4" ht="15.75" customHeight="1">
      <c r="A2" s="59" t="s">
        <v>142</v>
      </c>
      <c r="B2" s="60"/>
      <c r="C2" s="56" t="s">
        <v>143</v>
      </c>
      <c r="D2" s="78"/>
    </row>
    <row r="3" spans="1:4" ht="15.75" customHeight="1">
      <c r="A3" s="53" t="s">
        <v>7</v>
      </c>
      <c r="B3" s="79"/>
      <c r="C3" s="79"/>
      <c r="D3" s="79"/>
    </row>
    <row r="4" spans="1:4" ht="15.75" customHeight="1">
      <c r="A4" s="1" t="s">
        <v>8</v>
      </c>
      <c r="B4" s="1" t="s">
        <v>9</v>
      </c>
      <c r="C4" s="1" t="s">
        <v>10</v>
      </c>
      <c r="D4" s="1" t="s">
        <v>11</v>
      </c>
    </row>
    <row r="5" spans="1:4" ht="15.75" customHeight="1">
      <c r="A5" s="8" t="s">
        <v>68</v>
      </c>
      <c r="B5" s="8" t="s">
        <v>13</v>
      </c>
      <c r="C5" s="14" t="str">
        <f>HYPERLINK("https://rmit.instructure.com/courses/84928/modules","RMIT Modules")</f>
        <v>RMIT Modules</v>
      </c>
      <c r="D5" s="13">
        <v>12</v>
      </c>
    </row>
    <row r="6" spans="1:4" ht="15.75" customHeight="1">
      <c r="A6" s="8" t="s">
        <v>69</v>
      </c>
      <c r="B6" s="8" t="s">
        <v>13</v>
      </c>
      <c r="C6" s="19" t="str">
        <f>HYPERLINK("https://rmit.instructure.com/courses/84928/assignments/548910","Microcredential 1")</f>
        <v>Microcredential 1</v>
      </c>
      <c r="D6" s="13">
        <v>3</v>
      </c>
    </row>
    <row r="7" spans="1:4" ht="15.75" customHeight="1">
      <c r="A7" t="s">
        <v>26</v>
      </c>
      <c r="B7" t="s">
        <v>13</v>
      </c>
      <c r="C7" s="19" t="str">
        <f>HYPERLINK("https://trello.com/c/B02dZeic/6-assignment-part-1-submission","Assessment 1")</f>
        <v>Assessment 1</v>
      </c>
      <c r="D7" s="13">
        <v>4</v>
      </c>
    </row>
    <row r="8" spans="1:4" ht="15.75" customHeight="1">
      <c r="A8" t="s">
        <v>12</v>
      </c>
      <c r="B8" t="s">
        <v>70</v>
      </c>
      <c r="C8" s="19" t="str">
        <f>HYPERLINK("#","Team Meeting Recordings")</f>
        <v>Team Meeting Recordings</v>
      </c>
      <c r="D8" s="13">
        <v>6</v>
      </c>
    </row>
    <row r="9" spans="1:4" ht="15.75" customHeight="1">
      <c r="D9" s="2"/>
    </row>
    <row r="10" spans="1:4" ht="15.75" customHeight="1">
      <c r="D10" s="2"/>
    </row>
    <row r="11" spans="1:4" ht="15.75" customHeight="1">
      <c r="D11" s="2"/>
    </row>
    <row r="12" spans="1:4" ht="15.75" customHeight="1">
      <c r="A12" s="52" t="s">
        <v>28</v>
      </c>
      <c r="B12" s="80"/>
      <c r="C12" s="80"/>
      <c r="D12" s="3">
        <f>SUM(D5:D8)</f>
        <v>25</v>
      </c>
    </row>
    <row r="13" spans="1:4" ht="15.75" customHeight="1">
      <c r="A13" s="53" t="s">
        <v>29</v>
      </c>
      <c r="B13" s="53"/>
      <c r="C13" s="53"/>
      <c r="D13" s="53"/>
    </row>
    <row r="14" spans="1:4" ht="15.75" customHeight="1">
      <c r="A14" s="1" t="s">
        <v>8</v>
      </c>
      <c r="B14" s="1" t="s">
        <v>9</v>
      </c>
      <c r="C14" s="1" t="s">
        <v>10</v>
      </c>
      <c r="D14" s="1" t="s">
        <v>11</v>
      </c>
    </row>
    <row r="15" spans="1:4" ht="15.75" customHeight="1">
      <c r="A15" t="s">
        <v>68</v>
      </c>
      <c r="B15" t="s">
        <v>13</v>
      </c>
      <c r="C15" s="14" t="str">
        <f>HYPERLINK("https://rmit.instructure.com/courses/84928/modules","RMIT Modules")</f>
        <v>RMIT Modules</v>
      </c>
      <c r="D15" s="17">
        <v>3</v>
      </c>
    </row>
    <row r="16" spans="1:4" ht="15.75" customHeight="1">
      <c r="A16" t="s">
        <v>12</v>
      </c>
      <c r="B16" t="s">
        <v>70</v>
      </c>
      <c r="C16" s="19" t="str">
        <f>HYPERLINK("#","Team Meeting Recordings")</f>
        <v>Team Meeting Recordings</v>
      </c>
      <c r="D16" s="17">
        <v>2</v>
      </c>
    </row>
    <row r="17" spans="1:4" ht="15.75" customHeight="1">
      <c r="A17" t="s">
        <v>26</v>
      </c>
      <c r="B17" t="s">
        <v>13</v>
      </c>
      <c r="C17" s="19" t="str">
        <f>HYPERLINK("https://trello.com/c/B02dZeic/6-assignment-part-1-submission","Assessment 1")</f>
        <v>Assessment 1</v>
      </c>
      <c r="D17" s="17">
        <v>1</v>
      </c>
    </row>
    <row r="18" spans="1:4" ht="15.75" customHeight="1">
      <c r="D18" s="2"/>
    </row>
    <row r="19" spans="1:4" ht="15.75" customHeight="1">
      <c r="A19" s="41"/>
      <c r="D19" s="2"/>
    </row>
    <row r="20" spans="1:4" ht="15.75" customHeight="1">
      <c r="A20" s="42"/>
      <c r="D20" s="2"/>
    </row>
    <row r="21" spans="1:4" ht="15.75" customHeight="1">
      <c r="A21" s="43"/>
      <c r="D21" s="2"/>
    </row>
    <row r="22" spans="1:4" ht="15.75" customHeight="1">
      <c r="A22" s="44"/>
      <c r="C22" s="74" t="s">
        <v>28</v>
      </c>
      <c r="D22" s="3">
        <v>6</v>
      </c>
    </row>
    <row r="23" spans="1:4" ht="15.75" customHeight="1">
      <c r="A23" s="53" t="s">
        <v>32</v>
      </c>
      <c r="B23" s="53"/>
      <c r="C23" s="53"/>
      <c r="D23" s="53"/>
    </row>
    <row r="24" spans="1:4" ht="15.75" customHeight="1">
      <c r="A24" s="1" t="s">
        <v>8</v>
      </c>
      <c r="B24" s="1" t="s">
        <v>9</v>
      </c>
      <c r="C24" s="1" t="s">
        <v>10</v>
      </c>
      <c r="D24" s="1" t="s">
        <v>11</v>
      </c>
    </row>
    <row r="25" spans="1:4" ht="15.75" customHeight="1">
      <c r="A25" t="s">
        <v>68</v>
      </c>
      <c r="B25" t="s">
        <v>13</v>
      </c>
      <c r="C25" s="14" t="str">
        <f>HYPERLINK("https://rmit.instructure.com/courses/84928/modules","RMIT Modules")</f>
        <v>RMIT Modules</v>
      </c>
      <c r="D25" s="17">
        <v>2</v>
      </c>
    </row>
    <row r="26" spans="1:4" ht="15.75" customHeight="1">
      <c r="A26" t="s">
        <v>86</v>
      </c>
      <c r="B26" t="s">
        <v>70</v>
      </c>
      <c r="C26" s="19" t="str">
        <f>HYPERLINK("#","Team Meeting Recordings")</f>
        <v>Team Meeting Recordings</v>
      </c>
      <c r="D26" s="17">
        <v>2</v>
      </c>
    </row>
    <row r="27" spans="1:4" ht="15.75" customHeight="1">
      <c r="A27" s="4" t="s">
        <v>144</v>
      </c>
      <c r="B27" s="4" t="s">
        <v>70</v>
      </c>
      <c r="C27" s="4"/>
      <c r="D27" s="2">
        <v>1</v>
      </c>
    </row>
    <row r="28" spans="1:4" ht="15.75" customHeight="1">
      <c r="A28" s="4" t="s">
        <v>145</v>
      </c>
      <c r="B28" t="s">
        <v>70</v>
      </c>
      <c r="C28" s="4"/>
      <c r="D28" s="2">
        <v>1</v>
      </c>
    </row>
    <row r="29" spans="1:4" ht="15.75" customHeight="1">
      <c r="A29" t="s">
        <v>74</v>
      </c>
      <c r="B29" t="s">
        <v>13</v>
      </c>
      <c r="C29" s="19" t="str">
        <f>HYPERLINK("https://rmit.instructure.com/courses/84928/assignments/548911","Microcredential 2")</f>
        <v>Microcredential 2</v>
      </c>
      <c r="D29" s="17">
        <v>8</v>
      </c>
    </row>
    <row r="31" spans="1:4" ht="15.75" customHeight="1">
      <c r="A31" s="52" t="s">
        <v>28</v>
      </c>
      <c r="B31" s="52"/>
      <c r="C31" s="52"/>
      <c r="D31" s="3">
        <f>SUM(D25:D29)</f>
        <v>14</v>
      </c>
    </row>
    <row r="32" spans="1:4" ht="15.75" customHeight="1">
      <c r="A32" s="53" t="s">
        <v>36</v>
      </c>
      <c r="B32" s="53"/>
      <c r="C32" s="53"/>
      <c r="D32" s="53"/>
    </row>
    <row r="33" spans="1:4" ht="15.75" customHeight="1">
      <c r="A33" s="1" t="s">
        <v>8</v>
      </c>
      <c r="B33" s="1" t="s">
        <v>9</v>
      </c>
      <c r="C33" s="1" t="s">
        <v>10</v>
      </c>
      <c r="D33" s="1" t="s">
        <v>11</v>
      </c>
    </row>
    <row r="34" spans="1:4" ht="15.75" customHeight="1">
      <c r="A34" t="s">
        <v>68</v>
      </c>
      <c r="B34" t="s">
        <v>13</v>
      </c>
      <c r="C34" s="14" t="str">
        <f>HYPERLINK("https://rmit.instructure.com/courses/84928/modules","RMIT Modules")</f>
        <v>RMIT Modules</v>
      </c>
      <c r="D34" s="17">
        <v>2</v>
      </c>
    </row>
    <row r="35" spans="1:4" ht="15.75" customHeight="1">
      <c r="A35" t="s">
        <v>86</v>
      </c>
      <c r="B35" t="s">
        <v>70</v>
      </c>
      <c r="C35" s="19" t="str">
        <f>HYPERLINK("#","Team Meeting Recordings")</f>
        <v>Team Meeting Recordings</v>
      </c>
      <c r="D35" s="17">
        <v>2</v>
      </c>
    </row>
    <row r="36" spans="1:4" ht="15.75" customHeight="1">
      <c r="A36" s="4" t="s">
        <v>144</v>
      </c>
      <c r="B36" s="4" t="s">
        <v>70</v>
      </c>
      <c r="C36" s="4"/>
      <c r="D36" s="2">
        <v>1</v>
      </c>
    </row>
    <row r="37" spans="1:4" ht="15.75" customHeight="1">
      <c r="A37" s="4" t="s">
        <v>145</v>
      </c>
      <c r="B37" t="s">
        <v>70</v>
      </c>
      <c r="C37" s="4"/>
      <c r="D37" s="2">
        <v>1</v>
      </c>
    </row>
    <row r="39" spans="1:4" ht="15.75" customHeight="1">
      <c r="A39" s="4"/>
      <c r="B39" s="4"/>
      <c r="C39" s="4"/>
      <c r="D39" s="2"/>
    </row>
    <row r="40" spans="1:4" ht="15.75" customHeight="1">
      <c r="A40" s="4"/>
      <c r="B40" s="4"/>
      <c r="C40" s="4"/>
      <c r="D40" s="2"/>
    </row>
    <row r="41" spans="1:4" ht="15.75" customHeight="1">
      <c r="A41" s="52" t="s">
        <v>28</v>
      </c>
      <c r="B41" s="52"/>
      <c r="C41" s="52"/>
      <c r="D41" s="3">
        <v>6</v>
      </c>
    </row>
    <row r="42" spans="1:4" ht="15.75" customHeight="1">
      <c r="A42" s="53" t="s">
        <v>40</v>
      </c>
      <c r="B42" s="53"/>
      <c r="C42" s="53"/>
      <c r="D42" s="53"/>
    </row>
    <row r="43" spans="1:4" ht="15.75" customHeight="1">
      <c r="A43" s="1" t="s">
        <v>8</v>
      </c>
      <c r="B43" s="1" t="s">
        <v>9</v>
      </c>
      <c r="C43" s="1" t="s">
        <v>10</v>
      </c>
      <c r="D43" s="1" t="s">
        <v>11</v>
      </c>
    </row>
    <row r="44" spans="1:4" ht="15.75" customHeight="1">
      <c r="A44" t="s">
        <v>68</v>
      </c>
      <c r="B44" t="s">
        <v>13</v>
      </c>
      <c r="C44" s="14" t="str">
        <f>HYPERLINK("https://rmit.instructure.com/courses/84928/modules","RMIT Modules")</f>
        <v>RMIT Modules</v>
      </c>
      <c r="D44" s="17">
        <v>2</v>
      </c>
    </row>
    <row r="45" spans="1:4" ht="15.75" customHeight="1">
      <c r="A45" t="s">
        <v>86</v>
      </c>
      <c r="B45" t="s">
        <v>70</v>
      </c>
      <c r="C45" s="19" t="str">
        <f>HYPERLINK("#","Team Meeting Recordings")</f>
        <v>Team Meeting Recordings</v>
      </c>
      <c r="D45" s="17">
        <v>2</v>
      </c>
    </row>
    <row r="46" spans="1:4" ht="15.75" customHeight="1">
      <c r="A46" s="4" t="s">
        <v>144</v>
      </c>
      <c r="B46" s="4" t="s">
        <v>70</v>
      </c>
      <c r="C46" s="4"/>
      <c r="D46" s="2">
        <v>1</v>
      </c>
    </row>
    <row r="47" spans="1:4" ht="15.75" customHeight="1">
      <c r="A47" s="4" t="s">
        <v>145</v>
      </c>
      <c r="B47" t="s">
        <v>70</v>
      </c>
      <c r="C47" s="4"/>
      <c r="D47" s="2">
        <v>0.5</v>
      </c>
    </row>
    <row r="48" spans="1:4" ht="15.75" customHeight="1">
      <c r="A48" t="s">
        <v>146</v>
      </c>
      <c r="B48" t="s">
        <v>16</v>
      </c>
      <c r="C48" s="19" t="str">
        <f>HYPERLINK("https://www.figma.com/file/rt5dcoH34uc0LsWTYlqtGy/Main-Page?node-id=0%3A1","Figma Design")</f>
        <v>Figma Design</v>
      </c>
      <c r="D48" s="17">
        <v>3</v>
      </c>
    </row>
    <row r="49" spans="1:4" ht="15.75" customHeight="1">
      <c r="A49" s="4" t="s">
        <v>37</v>
      </c>
      <c r="B49" s="4" t="s">
        <v>16</v>
      </c>
      <c r="C49" s="19" t="str">
        <f>HYPERLINK("https://trello.com/c/tccQEGzL/4-assignment-part-2-submission","Assessment 2")</f>
        <v>Assessment 2</v>
      </c>
      <c r="D49" s="2">
        <v>1</v>
      </c>
    </row>
    <row r="50" spans="1:4" ht="15.75" customHeight="1">
      <c r="A50" s="4"/>
      <c r="B50" s="4"/>
      <c r="C50" s="4"/>
      <c r="D50" s="2"/>
    </row>
    <row r="51" spans="1:4" ht="15.75" customHeight="1">
      <c r="A51" s="52" t="s">
        <v>28</v>
      </c>
      <c r="B51" s="52"/>
      <c r="C51" s="52"/>
      <c r="D51" s="3">
        <f>SUM(D44:D49)</f>
        <v>9.5</v>
      </c>
    </row>
    <row r="52" spans="1:4" ht="15.75" customHeight="1">
      <c r="A52" s="53" t="s">
        <v>42</v>
      </c>
      <c r="B52" s="53"/>
      <c r="C52" s="53"/>
      <c r="D52" s="53"/>
    </row>
    <row r="53" spans="1:4" ht="15.75" customHeight="1">
      <c r="A53" s="1" t="s">
        <v>8</v>
      </c>
      <c r="B53" s="1" t="s">
        <v>9</v>
      </c>
      <c r="C53" s="1" t="s">
        <v>10</v>
      </c>
      <c r="D53" s="1" t="s">
        <v>11</v>
      </c>
    </row>
    <row r="54" spans="1:4" ht="15.75" customHeight="1">
      <c r="A54" t="s">
        <v>68</v>
      </c>
      <c r="B54" t="s">
        <v>13</v>
      </c>
      <c r="C54" s="14" t="str">
        <f>HYPERLINK("https://rmit.instructure.com/courses/84928/modules","RMIT Modules")</f>
        <v>RMIT Modules</v>
      </c>
      <c r="D54" s="17">
        <v>2</v>
      </c>
    </row>
    <row r="55" spans="1:4" ht="15.75" customHeight="1">
      <c r="A55" t="s">
        <v>86</v>
      </c>
      <c r="B55" t="s">
        <v>70</v>
      </c>
      <c r="C55" s="19" t="str">
        <f>HYPERLINK("#","Team Meeting Recordings")</f>
        <v>Team Meeting Recordings</v>
      </c>
      <c r="D55" s="17">
        <v>2</v>
      </c>
    </row>
    <row r="56" spans="1:4" ht="15.75" customHeight="1">
      <c r="A56" s="4" t="s">
        <v>145</v>
      </c>
      <c r="B56" t="s">
        <v>70</v>
      </c>
      <c r="C56" s="4"/>
      <c r="D56" s="2">
        <v>0.5</v>
      </c>
    </row>
    <row r="57" spans="1:4" ht="15.75" customHeight="1">
      <c r="A57" s="4" t="s">
        <v>47</v>
      </c>
      <c r="B57" s="4" t="s">
        <v>13</v>
      </c>
      <c r="C57" s="19" t="str">
        <f>HYPERLINK("https://rmit.instructure.com/courses/84928/assignments/548907","Reflection Journal")</f>
        <v>Reflection Journal</v>
      </c>
      <c r="D57" s="2">
        <v>1</v>
      </c>
    </row>
    <row r="58" spans="1:4" ht="15.75" customHeight="1">
      <c r="A58" s="4" t="s">
        <v>78</v>
      </c>
      <c r="B58" s="4" t="s">
        <v>16</v>
      </c>
      <c r="C58" s="19" t="str">
        <f>HYPERLINK("https://rmit.instructure.com/courses/84928/assignments/548907","Team Evaluation")</f>
        <v>Team Evaluation</v>
      </c>
      <c r="D58" s="2">
        <v>0.5</v>
      </c>
    </row>
    <row r="59" spans="1:4" ht="15.75" customHeight="1">
      <c r="A59" s="4"/>
      <c r="B59" s="4"/>
      <c r="C59" s="4"/>
      <c r="D59" s="2"/>
    </row>
    <row r="60" spans="1:4" ht="15.75" customHeight="1">
      <c r="A60" s="4"/>
      <c r="B60" s="4"/>
      <c r="C60" s="4"/>
      <c r="D60" s="2"/>
    </row>
    <row r="61" spans="1:4" ht="15.75" customHeight="1">
      <c r="A61" s="52" t="s">
        <v>28</v>
      </c>
      <c r="B61" s="52"/>
      <c r="C61" s="52"/>
      <c r="D61" s="3">
        <v>6</v>
      </c>
    </row>
    <row r="62" spans="1:4" ht="15.75" customHeight="1">
      <c r="A62" s="53" t="s">
        <v>48</v>
      </c>
      <c r="B62" s="79"/>
      <c r="C62" s="79"/>
      <c r="D62" s="79"/>
    </row>
    <row r="63" spans="1:4" ht="15.75" customHeight="1">
      <c r="A63" s="1" t="s">
        <v>8</v>
      </c>
      <c r="B63" s="1" t="s">
        <v>9</v>
      </c>
      <c r="C63" s="1" t="s">
        <v>10</v>
      </c>
      <c r="D63" s="1" t="s">
        <v>11</v>
      </c>
    </row>
    <row r="64" spans="1:4" ht="15.75" customHeight="1">
      <c r="A64" t="s">
        <v>68</v>
      </c>
      <c r="B64" t="s">
        <v>13</v>
      </c>
      <c r="C64" s="14" t="str">
        <f>HYPERLINK("https://rmit.instructure.com/courses/84928/modules","RMIT Modules")</f>
        <v>RMIT Modules</v>
      </c>
      <c r="D64" s="17">
        <v>2</v>
      </c>
    </row>
    <row r="65" spans="1:4" ht="15.75" customHeight="1">
      <c r="A65" t="s">
        <v>86</v>
      </c>
      <c r="B65" t="s">
        <v>70</v>
      </c>
      <c r="C65" s="19" t="str">
        <f>HYPERLINK("#","Team Meeting Recordings")</f>
        <v>Team Meeting Recordings</v>
      </c>
      <c r="D65" s="17">
        <v>2</v>
      </c>
    </row>
    <row r="66" spans="1:4" ht="15.75" customHeight="1">
      <c r="A66" s="4" t="s">
        <v>147</v>
      </c>
      <c r="B66" s="4" t="s">
        <v>70</v>
      </c>
      <c r="C66" s="4"/>
      <c r="D66" s="2">
        <v>1</v>
      </c>
    </row>
    <row r="67" spans="1:4" ht="15.75" customHeight="1">
      <c r="A67" s="4" t="s">
        <v>80</v>
      </c>
      <c r="B67" s="4" t="s">
        <v>13</v>
      </c>
      <c r="C67" s="19" t="str">
        <f>HYPERLINK("https://rmit.instructure.com/courses/84928/assignments/548912","Microcredential 3")</f>
        <v>Microcredential 3</v>
      </c>
      <c r="D67" s="2">
        <v>2</v>
      </c>
    </row>
    <row r="68" spans="1:4" ht="15.75" customHeight="1">
      <c r="A68" s="4"/>
      <c r="B68" s="4"/>
      <c r="C68" s="4"/>
      <c r="D68" s="2"/>
    </row>
    <row r="69" spans="1:4" ht="15.75" customHeight="1">
      <c r="A69" s="4"/>
      <c r="B69" s="4"/>
      <c r="C69" s="4"/>
      <c r="D69" s="2"/>
    </row>
    <row r="70" spans="1:4" ht="15.75" customHeight="1">
      <c r="A70" s="4"/>
      <c r="B70" s="4"/>
      <c r="C70" s="4"/>
      <c r="D70" s="2"/>
    </row>
    <row r="71" spans="1:4" ht="15.75" customHeight="1">
      <c r="A71" s="52" t="s">
        <v>28</v>
      </c>
      <c r="B71" s="80"/>
      <c r="C71" s="80"/>
      <c r="D71" s="3">
        <f>SUM(D64:D66)</f>
        <v>5</v>
      </c>
    </row>
    <row r="72" spans="1:4" ht="15.75" customHeight="1">
      <c r="A72" s="53" t="s">
        <v>51</v>
      </c>
      <c r="B72" s="79"/>
      <c r="C72" s="79"/>
      <c r="D72" s="79"/>
    </row>
    <row r="73" spans="1:4" ht="15.75" customHeight="1">
      <c r="A73" s="1" t="s">
        <v>8</v>
      </c>
      <c r="B73" s="1" t="s">
        <v>9</v>
      </c>
      <c r="C73" s="1" t="s">
        <v>10</v>
      </c>
      <c r="D73" s="1" t="s">
        <v>11</v>
      </c>
    </row>
    <row r="74" spans="1:4" ht="15.75" customHeight="1">
      <c r="A74" t="s">
        <v>68</v>
      </c>
      <c r="B74" t="s">
        <v>13</v>
      </c>
      <c r="C74" s="14" t="str">
        <f>HYPERLINK("https://rmit.instructure.com/courses/84928/modules","RMIT Modules")</f>
        <v>RMIT Modules</v>
      </c>
      <c r="D74" s="17">
        <v>2</v>
      </c>
    </row>
    <row r="75" spans="1:4" ht="15.75" customHeight="1">
      <c r="A75" t="s">
        <v>86</v>
      </c>
      <c r="B75" t="s">
        <v>70</v>
      </c>
      <c r="C75" s="19" t="str">
        <f>HYPERLINK("#","Team Meeting Recordings")</f>
        <v>Team Meeting Recordings</v>
      </c>
      <c r="D75" s="17">
        <v>2</v>
      </c>
    </row>
    <row r="76" spans="1:4" ht="15.75" customHeight="1">
      <c r="A76" s="4" t="s">
        <v>77</v>
      </c>
      <c r="B76" s="4" t="s">
        <v>16</v>
      </c>
      <c r="C76" s="19" t="str">
        <f>HYPERLINK("https://trello.com/c/pTfUrz8t/5-assignment-part-3-stage-1-report-submission","Assessment 3 - Part 1")</f>
        <v>Assessment 3 - Part 1</v>
      </c>
      <c r="D76" s="2">
        <v>1</v>
      </c>
    </row>
    <row r="77" spans="1:4" ht="15.75" customHeight="1">
      <c r="A77" s="4"/>
      <c r="B77" s="4"/>
      <c r="C77" s="4"/>
      <c r="D77" s="2"/>
    </row>
    <row r="78" spans="1:4" ht="15.75" customHeight="1">
      <c r="A78" s="4"/>
      <c r="B78" s="4"/>
      <c r="C78" s="4"/>
      <c r="D78" s="2"/>
    </row>
    <row r="79" spans="1:4" ht="15.75" customHeight="1">
      <c r="A79" s="4"/>
      <c r="B79" s="4"/>
      <c r="C79" s="4"/>
      <c r="D79" s="2"/>
    </row>
    <row r="80" spans="1:4" ht="15.75" customHeight="1">
      <c r="A80" s="4"/>
      <c r="B80" s="4"/>
      <c r="C80" s="4"/>
      <c r="D80" s="2"/>
    </row>
    <row r="81" spans="1:4" ht="15.75" customHeight="1">
      <c r="A81" s="52" t="s">
        <v>28</v>
      </c>
      <c r="B81" s="80"/>
      <c r="C81" s="80"/>
      <c r="D81" s="3">
        <v>5</v>
      </c>
    </row>
    <row r="82" spans="1:4" ht="15.75" customHeight="1">
      <c r="A82" s="53" t="s">
        <v>56</v>
      </c>
      <c r="B82" s="79"/>
      <c r="C82" s="79"/>
      <c r="D82" s="79"/>
    </row>
    <row r="83" spans="1:4" ht="15.75" customHeight="1">
      <c r="A83" s="1" t="s">
        <v>8</v>
      </c>
      <c r="B83" s="1" t="s">
        <v>9</v>
      </c>
      <c r="C83" s="1" t="s">
        <v>10</v>
      </c>
      <c r="D83" s="1" t="s">
        <v>11</v>
      </c>
    </row>
    <row r="84" spans="1:4" ht="15.75" customHeight="1">
      <c r="A84" t="s">
        <v>68</v>
      </c>
      <c r="B84" t="s">
        <v>13</v>
      </c>
      <c r="C84" s="14" t="str">
        <f>HYPERLINK("https://rmit.instructure.com/courses/84928/modules","RMIT Modules")</f>
        <v>RMIT Modules</v>
      </c>
      <c r="D84" s="17">
        <v>2</v>
      </c>
    </row>
    <row r="85" spans="1:4" ht="15.75" customHeight="1">
      <c r="A85" t="s">
        <v>86</v>
      </c>
      <c r="B85" t="s">
        <v>70</v>
      </c>
      <c r="C85" s="19" t="str">
        <f>HYPERLINK("#","Team Meeting Recordings")</f>
        <v>Team Meeting Recordings</v>
      </c>
      <c r="D85" s="17">
        <v>2</v>
      </c>
    </row>
    <row r="86" spans="1:4" ht="15.75" customHeight="1">
      <c r="A86" s="4" t="s">
        <v>77</v>
      </c>
      <c r="B86" s="4" t="s">
        <v>16</v>
      </c>
      <c r="C86" s="19" t="str">
        <f>HYPERLINK("https://trello.com/c/pTfUrz8t/5-assignment-part-3-stage-1-report-submission","Assessment 3 - Part 1")</f>
        <v>Assessment 3 - Part 1</v>
      </c>
      <c r="D86" s="2">
        <v>3</v>
      </c>
    </row>
    <row r="87" spans="1:4" ht="15.75" customHeight="1">
      <c r="A87" s="4"/>
      <c r="B87" s="4"/>
      <c r="C87" s="4"/>
      <c r="D87" s="2"/>
    </row>
    <row r="88" spans="1:4" ht="15.75" customHeight="1">
      <c r="A88" s="4"/>
      <c r="B88" s="4"/>
      <c r="C88" s="4"/>
      <c r="D88" s="2"/>
    </row>
    <row r="89" spans="1:4" ht="15.75" customHeight="1">
      <c r="A89" s="4"/>
      <c r="B89" s="4"/>
      <c r="C89" s="4"/>
      <c r="D89" s="2"/>
    </row>
    <row r="90" spans="1:4" ht="15.75" customHeight="1">
      <c r="A90" s="4"/>
      <c r="B90" s="4"/>
      <c r="C90" s="4"/>
      <c r="D90" s="2"/>
    </row>
    <row r="91" spans="1:4" ht="15.75" customHeight="1">
      <c r="A91" s="52" t="s">
        <v>28</v>
      </c>
      <c r="B91" s="80"/>
      <c r="C91" s="80"/>
      <c r="D91" s="3">
        <v>7</v>
      </c>
    </row>
    <row r="92" spans="1:4" ht="15.75" customHeight="1">
      <c r="A92" s="53" t="s">
        <v>58</v>
      </c>
      <c r="B92" s="79"/>
      <c r="C92" s="79"/>
      <c r="D92" s="79"/>
    </row>
    <row r="93" spans="1:4" ht="15.75" customHeight="1">
      <c r="A93" s="1" t="s">
        <v>8</v>
      </c>
      <c r="B93" s="1" t="s">
        <v>9</v>
      </c>
      <c r="C93" s="1" t="s">
        <v>59</v>
      </c>
      <c r="D93" s="1" t="s">
        <v>11</v>
      </c>
    </row>
    <row r="94" spans="1:4" ht="15.75" customHeight="1">
      <c r="A94" s="4" t="s">
        <v>83</v>
      </c>
      <c r="B94" s="4" t="s">
        <v>16</v>
      </c>
      <c r="C94" s="19" t="str">
        <f>HYPERLINK("https://rmit.instructure.com/courses/84928/assignments/548904","Project Video")</f>
        <v>Project Video</v>
      </c>
      <c r="D94" s="2">
        <v>2.5</v>
      </c>
    </row>
    <row r="95" spans="1:4" ht="15.75" customHeight="1">
      <c r="A95" t="s">
        <v>86</v>
      </c>
      <c r="B95" t="s">
        <v>70</v>
      </c>
      <c r="C95" s="19" t="str">
        <f>HYPERLINK("#","Team Meeting Recordings")</f>
        <v>Team Meeting Recordings</v>
      </c>
      <c r="D95" s="17">
        <v>1</v>
      </c>
    </row>
    <row r="96" spans="1:4" ht="15.75" customHeight="1">
      <c r="A96" t="s">
        <v>86</v>
      </c>
      <c r="B96" t="s">
        <v>70</v>
      </c>
      <c r="C96" s="19" t="str">
        <f>HYPERLINK("#","Team Meeting Recordings")</f>
        <v>Team Meeting Recordings</v>
      </c>
      <c r="D96" s="17">
        <v>1.5</v>
      </c>
    </row>
    <row r="97" spans="1:4" ht="15.75" customHeight="1">
      <c r="A97" s="4" t="s">
        <v>148</v>
      </c>
      <c r="B97" s="4" t="s">
        <v>13</v>
      </c>
      <c r="C97" s="19" t="str">
        <f>HYPERLINK("https://rmit.instructure.com/courses/84928/assignments/548912","Microcredential 3")</f>
        <v>Microcredential 3</v>
      </c>
      <c r="D97" s="2">
        <v>4</v>
      </c>
    </row>
    <row r="98" spans="1:4" ht="15.75" customHeight="1">
      <c r="A98" s="4" t="s">
        <v>85</v>
      </c>
      <c r="B98" s="4" t="s">
        <v>13</v>
      </c>
      <c r="C98" s="19" t="str">
        <f>HYPERLINK("https://rmit.instructure.com/courses/84928/assignments/548908","Reflection Journal 2")</f>
        <v>Reflection Journal 2</v>
      </c>
      <c r="D98" s="2">
        <v>2</v>
      </c>
    </row>
    <row r="99" spans="1:4" ht="15.75" customHeight="1">
      <c r="A99" s="4"/>
      <c r="B99" s="4"/>
      <c r="C99" s="4"/>
      <c r="D99" s="2"/>
    </row>
    <row r="100" spans="1:4" ht="15.75" customHeight="1">
      <c r="A100" s="4"/>
      <c r="B100" s="4"/>
      <c r="C100" s="4"/>
      <c r="D100" s="2"/>
    </row>
    <row r="101" spans="1:4" ht="15.75" customHeight="1">
      <c r="A101" s="52" t="s">
        <v>28</v>
      </c>
      <c r="B101" s="80"/>
      <c r="C101" s="80"/>
      <c r="D101" s="3">
        <v>5</v>
      </c>
    </row>
    <row r="102" spans="1:4" ht="15.75" customHeight="1">
      <c r="A102" s="5" t="s">
        <v>63</v>
      </c>
      <c r="B102" s="6">
        <v>52</v>
      </c>
      <c r="C102" s="5" t="s">
        <v>64</v>
      </c>
      <c r="D102" s="6">
        <v>42.5</v>
      </c>
    </row>
    <row r="103" spans="1:4" ht="15.75" customHeight="1">
      <c r="A103" s="54" t="s">
        <v>65</v>
      </c>
      <c r="B103" s="80"/>
      <c r="C103" s="80"/>
      <c r="D103" s="6">
        <v>94.5</v>
      </c>
    </row>
  </sheetData>
  <mergeCells count="24">
    <mergeCell ref="A1:B1"/>
    <mergeCell ref="C1:D1"/>
    <mergeCell ref="A2:B2"/>
    <mergeCell ref="C2:D2"/>
    <mergeCell ref="A62:D62"/>
    <mergeCell ref="A3:D3"/>
    <mergeCell ref="A12:C12"/>
    <mergeCell ref="A13:D13"/>
    <mergeCell ref="A23:D23"/>
    <mergeCell ref="A31:C31"/>
    <mergeCell ref="A32:D32"/>
    <mergeCell ref="A41:C41"/>
    <mergeCell ref="A42:D42"/>
    <mergeCell ref="A51:C51"/>
    <mergeCell ref="A52:D52"/>
    <mergeCell ref="A61:C61"/>
    <mergeCell ref="A101:C101"/>
    <mergeCell ref="A103:C103"/>
    <mergeCell ref="A71:C71"/>
    <mergeCell ref="A72:D72"/>
    <mergeCell ref="A81:C81"/>
    <mergeCell ref="A82:D82"/>
    <mergeCell ref="A91:C91"/>
    <mergeCell ref="A92:D92"/>
  </mergeCells>
  <hyperlinks>
    <hyperlink ref="C5" r:id="rId1" display="https://rmit.instructure.com/courses/84928/modules" xr:uid="{166BB53E-5145-4C4D-A73A-9EE37E83E3F1}"/>
    <hyperlink ref="C15" r:id="rId2" display="https://rmit.instructure.com/courses/84928/modules" xr:uid="{9D5F91B5-A1AF-4FFE-BBD5-CA1106462ED6}"/>
    <hyperlink ref="C34" r:id="rId3" display="https://rmit.instructure.com/courses/84928/modules" xr:uid="{AC820315-1FFB-42F1-9A2E-A9FEFEB1A8E7}"/>
    <hyperlink ref="C25" r:id="rId4" display="https://rmit.instructure.com/courses/84928/modules" xr:uid="{11CE343E-D1F8-4444-A083-4ECE227595CB}"/>
    <hyperlink ref="C44" r:id="rId5" display="https://rmit.instructure.com/courses/84928/modules" xr:uid="{B1AC3C14-1917-468B-81F8-38BCAABD76F2}"/>
    <hyperlink ref="C54" r:id="rId6" display="https://rmit.instructure.com/courses/84928/modules" xr:uid="{00D591E5-D403-49BC-A5B1-BD99BD7DAF22}"/>
    <hyperlink ref="C64" r:id="rId7" display="https://rmit.instructure.com/courses/84928/modules" xr:uid="{B726656F-EDD7-45A7-BFFF-82545369216F}"/>
    <hyperlink ref="C74" r:id="rId8" display="https://rmit.instructure.com/courses/84928/modules" xr:uid="{85F0BF97-8A26-437C-AA67-836365703398}"/>
    <hyperlink ref="C84" r:id="rId9" display="https://rmit.instructure.com/courses/84928/modules" xr:uid="{C2EBE90F-5B42-41F9-9CB8-B0081F4B5793}"/>
  </hyperlinks>
  <pageMargins left="0.75000000000000011" right="0.75000000000000011" top="1" bottom="1" header="0.5" footer="0.5"/>
  <pageSetup paperSize="9" scale="50" orientation="portrait" horizontalDpi="4294967292" verticalDpi="429496729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359D6-F192-4B61-BC9A-E55DEFE4F2A6}">
  <dimension ref="A1:D104"/>
  <sheetViews>
    <sheetView topLeftCell="A80" workbookViewId="0">
      <selection activeCell="D104" sqref="D104"/>
    </sheetView>
  </sheetViews>
  <sheetFormatPr defaultColWidth="14.42578125" defaultRowHeight="15.75" customHeight="1"/>
  <cols>
    <col min="1" max="1" width="26.42578125" customWidth="1"/>
    <col min="2" max="2" width="41" customWidth="1"/>
    <col min="3" max="3" width="26.140625" customWidth="1"/>
    <col min="4" max="4" width="20" customWidth="1"/>
  </cols>
  <sheetData>
    <row r="1" spans="1:4" ht="15.75" customHeight="1">
      <c r="A1" s="57" t="s">
        <v>3</v>
      </c>
      <c r="B1" s="58"/>
      <c r="C1" s="55" t="s">
        <v>4</v>
      </c>
      <c r="D1" s="77"/>
    </row>
    <row r="2" spans="1:4" ht="15.75" customHeight="1">
      <c r="A2" s="59" t="s">
        <v>149</v>
      </c>
      <c r="B2" s="60"/>
      <c r="C2" s="56" t="s">
        <v>150</v>
      </c>
      <c r="D2" s="78"/>
    </row>
    <row r="3" spans="1:4" ht="15.75" customHeight="1">
      <c r="A3" s="53" t="s">
        <v>7</v>
      </c>
      <c r="B3" s="79"/>
      <c r="C3" s="79"/>
      <c r="D3" s="79"/>
    </row>
    <row r="4" spans="1:4" ht="15.75" customHeight="1">
      <c r="A4" s="1" t="s">
        <v>8</v>
      </c>
      <c r="B4" s="1" t="s">
        <v>9</v>
      </c>
      <c r="C4" s="1" t="s">
        <v>10</v>
      </c>
      <c r="D4" s="1" t="s">
        <v>11</v>
      </c>
    </row>
    <row r="5" spans="1:4" ht="15.75" customHeight="1">
      <c r="A5" s="8" t="s">
        <v>151</v>
      </c>
      <c r="B5" s="8" t="s">
        <v>152</v>
      </c>
      <c r="C5" s="14" t="s">
        <v>153</v>
      </c>
      <c r="D5" s="13">
        <v>5</v>
      </c>
    </row>
    <row r="6" spans="1:4" ht="15.75" customHeight="1">
      <c r="A6" s="8" t="s">
        <v>91</v>
      </c>
      <c r="B6" s="8" t="s">
        <v>16</v>
      </c>
      <c r="C6" s="14" t="s">
        <v>154</v>
      </c>
      <c r="D6" s="13">
        <v>3</v>
      </c>
    </row>
    <row r="7" spans="1:4" ht="15.75" customHeight="1">
      <c r="A7" t="s">
        <v>155</v>
      </c>
      <c r="B7" t="s">
        <v>13</v>
      </c>
      <c r="C7" t="s">
        <v>31</v>
      </c>
      <c r="D7" s="2">
        <v>16</v>
      </c>
    </row>
    <row r="8" spans="1:4" ht="15.75" customHeight="1">
      <c r="A8" t="s">
        <v>156</v>
      </c>
      <c r="B8" t="s">
        <v>16</v>
      </c>
      <c r="C8" t="s">
        <v>157</v>
      </c>
      <c r="D8" s="2">
        <v>2</v>
      </c>
    </row>
    <row r="9" spans="1:4" ht="15.75" customHeight="1">
      <c r="D9" s="2"/>
    </row>
    <row r="10" spans="1:4" ht="15.75" customHeight="1">
      <c r="D10" s="2"/>
    </row>
    <row r="11" spans="1:4" ht="15.75" customHeight="1">
      <c r="D11" s="2"/>
    </row>
    <row r="12" spans="1:4" ht="15.75" customHeight="1">
      <c r="A12" s="52" t="s">
        <v>28</v>
      </c>
      <c r="B12" s="80"/>
      <c r="C12" s="80"/>
      <c r="D12" s="3">
        <v>26</v>
      </c>
    </row>
    <row r="13" spans="1:4" ht="15.75" customHeight="1">
      <c r="A13" s="53" t="s">
        <v>29</v>
      </c>
      <c r="B13" s="53"/>
      <c r="C13" s="53"/>
      <c r="D13" s="53"/>
    </row>
    <row r="14" spans="1:4" ht="15.75" customHeight="1">
      <c r="A14" s="1" t="s">
        <v>8</v>
      </c>
      <c r="B14" s="1" t="s">
        <v>9</v>
      </c>
      <c r="C14" s="1" t="s">
        <v>10</v>
      </c>
      <c r="D14" s="1" t="s">
        <v>11</v>
      </c>
    </row>
    <row r="15" spans="1:4" ht="15.75" customHeight="1">
      <c r="A15" s="7" t="s">
        <v>158</v>
      </c>
      <c r="C15" s="14" t="s">
        <v>19</v>
      </c>
      <c r="D15" s="2">
        <v>4</v>
      </c>
    </row>
    <row r="16" spans="1:4" ht="15.75" customHeight="1">
      <c r="A16" s="7" t="s">
        <v>159</v>
      </c>
      <c r="B16" t="s">
        <v>16</v>
      </c>
      <c r="C16" s="14" t="s">
        <v>160</v>
      </c>
      <c r="D16" s="2">
        <v>1.1499999999999999</v>
      </c>
    </row>
    <row r="17" spans="1:4" ht="15.75" customHeight="1">
      <c r="A17" s="7" t="s">
        <v>161</v>
      </c>
      <c r="B17" t="s">
        <v>16</v>
      </c>
      <c r="D17" s="2">
        <v>4</v>
      </c>
    </row>
    <row r="18" spans="1:4" ht="15.75" customHeight="1">
      <c r="A18" s="7" t="s">
        <v>162</v>
      </c>
      <c r="B18" t="s">
        <v>16</v>
      </c>
      <c r="C18" s="19" t="s">
        <v>154</v>
      </c>
      <c r="D18" s="2">
        <v>1</v>
      </c>
    </row>
    <row r="19" spans="1:4" ht="15.75" customHeight="1">
      <c r="A19" s="7"/>
      <c r="D19" s="2"/>
    </row>
    <row r="20" spans="1:4" ht="15.75" customHeight="1">
      <c r="A20" s="7"/>
      <c r="D20" s="2"/>
    </row>
    <row r="21" spans="1:4" ht="15.75" customHeight="1">
      <c r="A21" s="7"/>
      <c r="D21" s="2"/>
    </row>
    <row r="22" spans="1:4" ht="15.75" customHeight="1">
      <c r="A22" s="7"/>
      <c r="D22" s="3">
        <v>10.15</v>
      </c>
    </row>
    <row r="23" spans="1:4" ht="15.75" customHeight="1">
      <c r="A23" s="53" t="s">
        <v>32</v>
      </c>
      <c r="B23" s="53"/>
      <c r="C23" s="53"/>
      <c r="D23" s="53"/>
    </row>
    <row r="24" spans="1:4" ht="15.75" customHeight="1">
      <c r="A24" s="1" t="s">
        <v>8</v>
      </c>
      <c r="B24" s="1" t="s">
        <v>9</v>
      </c>
      <c r="C24" s="1" t="s">
        <v>10</v>
      </c>
      <c r="D24" s="1" t="s">
        <v>11</v>
      </c>
    </row>
    <row r="25" spans="1:4" ht="15.75" customHeight="1">
      <c r="A25" s="4" t="s">
        <v>12</v>
      </c>
      <c r="B25" s="4" t="s">
        <v>163</v>
      </c>
      <c r="C25" s="19" t="s">
        <v>164</v>
      </c>
      <c r="D25" s="2">
        <v>1.1499999999999999</v>
      </c>
    </row>
    <row r="26" spans="1:4" ht="15.75" customHeight="1">
      <c r="A26" s="4" t="s">
        <v>165</v>
      </c>
      <c r="B26" s="4" t="s">
        <v>16</v>
      </c>
      <c r="C26" s="19" t="s">
        <v>154</v>
      </c>
      <c r="D26" s="2">
        <v>1</v>
      </c>
    </row>
    <row r="27" spans="1:4" ht="15.75" customHeight="1">
      <c r="A27" s="4" t="s">
        <v>155</v>
      </c>
      <c r="B27" s="4" t="s">
        <v>13</v>
      </c>
      <c r="C27" s="19" t="s">
        <v>19</v>
      </c>
      <c r="D27" s="2">
        <v>4</v>
      </c>
    </row>
    <row r="28" spans="1:4" ht="15.75" customHeight="1">
      <c r="A28" s="4" t="s">
        <v>166</v>
      </c>
      <c r="B28" s="4" t="s">
        <v>16</v>
      </c>
      <c r="C28" s="19" t="s">
        <v>167</v>
      </c>
      <c r="D28" s="2">
        <v>2</v>
      </c>
    </row>
    <row r="29" spans="1:4" ht="15.75" customHeight="1">
      <c r="A29" s="4"/>
      <c r="B29" s="4"/>
      <c r="C29" s="4"/>
      <c r="D29" s="2"/>
    </row>
    <row r="30" spans="1:4" ht="15.75" customHeight="1">
      <c r="A30" s="4"/>
      <c r="B30" s="4"/>
      <c r="C30" s="4"/>
      <c r="D30" s="2"/>
    </row>
    <row r="31" spans="1:4" ht="15.75" customHeight="1">
      <c r="A31" s="4"/>
      <c r="B31" s="4"/>
      <c r="C31" s="4"/>
      <c r="D31" s="2"/>
    </row>
    <row r="32" spans="1:4" ht="15.75" customHeight="1">
      <c r="A32" s="52" t="s">
        <v>28</v>
      </c>
      <c r="B32" s="52"/>
      <c r="C32" s="52"/>
      <c r="D32" s="3">
        <v>8.15</v>
      </c>
    </row>
    <row r="33" spans="1:4" ht="15.75" customHeight="1">
      <c r="A33" s="53" t="s">
        <v>36</v>
      </c>
      <c r="B33" s="53"/>
      <c r="C33" s="53"/>
      <c r="D33" s="53"/>
    </row>
    <row r="34" spans="1:4" ht="15.75" customHeight="1">
      <c r="A34" s="1" t="s">
        <v>8</v>
      </c>
      <c r="B34" s="1" t="s">
        <v>9</v>
      </c>
      <c r="C34" s="1" t="s">
        <v>10</v>
      </c>
      <c r="D34" s="1" t="s">
        <v>11</v>
      </c>
    </row>
    <row r="35" spans="1:4" ht="15.75" customHeight="1">
      <c r="A35" s="4" t="s">
        <v>12</v>
      </c>
      <c r="B35" s="4" t="s">
        <v>16</v>
      </c>
      <c r="C35" s="19" t="s">
        <v>168</v>
      </c>
      <c r="D35" s="2">
        <v>1.1499999999999999</v>
      </c>
    </row>
    <row r="36" spans="1:4" ht="15.75" customHeight="1">
      <c r="A36" s="4" t="s">
        <v>162</v>
      </c>
      <c r="B36" s="4" t="s">
        <v>16</v>
      </c>
      <c r="C36" s="19" t="s">
        <v>154</v>
      </c>
      <c r="D36" s="2">
        <v>1</v>
      </c>
    </row>
    <row r="37" spans="1:4" ht="15.75" customHeight="1">
      <c r="A37" s="4" t="s">
        <v>155</v>
      </c>
      <c r="B37" s="4" t="s">
        <v>13</v>
      </c>
      <c r="C37" s="19" t="s">
        <v>19</v>
      </c>
      <c r="D37" s="2">
        <v>4</v>
      </c>
    </row>
    <row r="38" spans="1:4" ht="15.75" customHeight="1">
      <c r="A38" s="4" t="s">
        <v>166</v>
      </c>
      <c r="B38" s="4" t="s">
        <v>16</v>
      </c>
      <c r="C38" s="19" t="s">
        <v>167</v>
      </c>
      <c r="D38" s="2">
        <v>2</v>
      </c>
    </row>
    <row r="39" spans="1:4" ht="15.75" customHeight="1">
      <c r="A39" s="4"/>
      <c r="B39" s="4"/>
      <c r="C39" s="4"/>
      <c r="D39" s="2"/>
    </row>
    <row r="40" spans="1:4" ht="15.75" customHeight="1">
      <c r="A40" s="4"/>
      <c r="B40" s="4"/>
      <c r="C40" s="4"/>
      <c r="D40" s="2"/>
    </row>
    <row r="41" spans="1:4" ht="15.75" customHeight="1">
      <c r="A41" s="4"/>
      <c r="B41" s="4"/>
      <c r="C41" s="4"/>
      <c r="D41" s="2"/>
    </row>
    <row r="42" spans="1:4" ht="15.75" customHeight="1">
      <c r="A42" s="52" t="s">
        <v>28</v>
      </c>
      <c r="B42" s="52"/>
      <c r="C42" s="52"/>
      <c r="D42" s="3">
        <v>8.15</v>
      </c>
    </row>
    <row r="43" spans="1:4" ht="15.75" customHeight="1">
      <c r="A43" s="53" t="s">
        <v>40</v>
      </c>
      <c r="B43" s="53"/>
      <c r="C43" s="53"/>
      <c r="D43" s="53"/>
    </row>
    <row r="44" spans="1:4" ht="15.75" customHeight="1">
      <c r="A44" s="1" t="s">
        <v>8</v>
      </c>
      <c r="B44" s="1" t="s">
        <v>9</v>
      </c>
      <c r="C44" s="1" t="s">
        <v>10</v>
      </c>
      <c r="D44" s="1" t="s">
        <v>11</v>
      </c>
    </row>
    <row r="45" spans="1:4" ht="15.75" customHeight="1">
      <c r="A45" s="4" t="s">
        <v>159</v>
      </c>
      <c r="B45" s="4" t="s">
        <v>16</v>
      </c>
      <c r="C45" s="4"/>
      <c r="D45" s="2">
        <v>1.1499999999999999</v>
      </c>
    </row>
    <row r="46" spans="1:4" ht="15.75" customHeight="1">
      <c r="A46" s="4" t="s">
        <v>156</v>
      </c>
      <c r="B46" s="4" t="s">
        <v>169</v>
      </c>
      <c r="C46" s="19" t="s">
        <v>154</v>
      </c>
      <c r="D46" s="2">
        <v>1</v>
      </c>
    </row>
    <row r="47" spans="1:4" ht="15.75" customHeight="1">
      <c r="A47" s="4" t="s">
        <v>170</v>
      </c>
      <c r="B47" s="4" t="s">
        <v>13</v>
      </c>
      <c r="C47" s="19" t="s">
        <v>19</v>
      </c>
      <c r="D47" s="2">
        <v>4</v>
      </c>
    </row>
    <row r="48" spans="1:4" ht="15.75" customHeight="1">
      <c r="A48" s="4"/>
      <c r="B48" s="4"/>
      <c r="C48" s="4"/>
      <c r="D48" s="2"/>
    </row>
    <row r="49" spans="1:4" ht="15.75" customHeight="1">
      <c r="A49" s="4"/>
      <c r="B49" s="4"/>
      <c r="C49" s="4"/>
      <c r="D49" s="2"/>
    </row>
    <row r="50" spans="1:4" ht="15.75" customHeight="1">
      <c r="A50" s="4"/>
      <c r="B50" s="4"/>
      <c r="C50" s="4"/>
      <c r="D50" s="2"/>
    </row>
    <row r="51" spans="1:4" ht="15.75" customHeight="1">
      <c r="A51" s="4"/>
      <c r="B51" s="4"/>
      <c r="C51" s="4"/>
      <c r="D51" s="2"/>
    </row>
    <row r="52" spans="1:4" ht="15.75" customHeight="1">
      <c r="A52" s="52" t="s">
        <v>28</v>
      </c>
      <c r="B52" s="52"/>
      <c r="C52" s="52"/>
      <c r="D52" s="3">
        <v>6.15</v>
      </c>
    </row>
    <row r="53" spans="1:4" ht="15.75" customHeight="1">
      <c r="A53" s="53" t="s">
        <v>42</v>
      </c>
      <c r="B53" s="53"/>
      <c r="C53" s="53"/>
      <c r="D53" s="53"/>
    </row>
    <row r="54" spans="1:4" ht="15.75" customHeight="1">
      <c r="A54" s="1" t="s">
        <v>8</v>
      </c>
      <c r="B54" s="1" t="s">
        <v>9</v>
      </c>
      <c r="C54" s="1" t="s">
        <v>10</v>
      </c>
      <c r="D54" s="1" t="s">
        <v>11</v>
      </c>
    </row>
    <row r="55" spans="1:4" ht="15.75" customHeight="1">
      <c r="A55" s="4" t="s">
        <v>159</v>
      </c>
      <c r="B55" s="4" t="s">
        <v>16</v>
      </c>
      <c r="C55" s="4" t="s">
        <v>171</v>
      </c>
      <c r="D55" s="2">
        <v>1.1499999999999999</v>
      </c>
    </row>
    <row r="56" spans="1:4" ht="15.75" customHeight="1">
      <c r="A56" s="4" t="s">
        <v>162</v>
      </c>
      <c r="B56" s="4" t="s">
        <v>16</v>
      </c>
      <c r="C56" s="19" t="s">
        <v>154</v>
      </c>
      <c r="D56" s="2">
        <v>1</v>
      </c>
    </row>
    <row r="57" spans="1:4" ht="15.75" customHeight="1">
      <c r="A57" s="4" t="s">
        <v>155</v>
      </c>
      <c r="B57" s="4" t="s">
        <v>13</v>
      </c>
      <c r="C57" s="19" t="s">
        <v>19</v>
      </c>
      <c r="D57" s="2">
        <v>4</v>
      </c>
    </row>
    <row r="58" spans="1:4" ht="15.75" customHeight="1">
      <c r="A58" s="4"/>
      <c r="B58" s="4"/>
      <c r="C58" s="4"/>
      <c r="D58" s="2"/>
    </row>
    <row r="59" spans="1:4" ht="15.75" customHeight="1">
      <c r="A59" s="4"/>
      <c r="B59" s="4"/>
      <c r="C59" s="4"/>
      <c r="D59" s="2"/>
    </row>
    <row r="60" spans="1:4" ht="15.75" customHeight="1">
      <c r="A60" s="4"/>
      <c r="B60" s="4"/>
      <c r="C60" s="4"/>
      <c r="D60" s="2"/>
    </row>
    <row r="61" spans="1:4" ht="15.75" customHeight="1">
      <c r="A61" s="4"/>
      <c r="B61" s="4"/>
      <c r="C61" s="4"/>
    </row>
    <row r="62" spans="1:4" ht="15.75" customHeight="1">
      <c r="A62" s="52" t="s">
        <v>28</v>
      </c>
      <c r="B62" s="52"/>
      <c r="C62" s="52"/>
      <c r="D62" s="2">
        <v>6.15</v>
      </c>
    </row>
    <row r="63" spans="1:4" ht="15.75" customHeight="1">
      <c r="A63" s="53" t="s">
        <v>48</v>
      </c>
      <c r="B63" s="79"/>
      <c r="C63" s="79"/>
      <c r="D63" s="79"/>
    </row>
    <row r="64" spans="1:4" ht="15.75" customHeight="1">
      <c r="A64" s="1" t="s">
        <v>8</v>
      </c>
      <c r="B64" s="1" t="s">
        <v>9</v>
      </c>
      <c r="C64" s="1" t="s">
        <v>10</v>
      </c>
      <c r="D64" s="1" t="s">
        <v>11</v>
      </c>
    </row>
    <row r="65" spans="1:4" ht="15.75" customHeight="1">
      <c r="A65" s="4" t="s">
        <v>159</v>
      </c>
      <c r="B65" s="4" t="s">
        <v>16</v>
      </c>
      <c r="C65" s="4" t="s">
        <v>172</v>
      </c>
      <c r="D65" s="2">
        <v>1.1499999999999999</v>
      </c>
    </row>
    <row r="66" spans="1:4" ht="15.75" customHeight="1">
      <c r="A66" s="4" t="s">
        <v>155</v>
      </c>
      <c r="B66" s="4" t="s">
        <v>13</v>
      </c>
      <c r="C66" s="19" t="s">
        <v>19</v>
      </c>
      <c r="D66" s="2">
        <v>4</v>
      </c>
    </row>
    <row r="67" spans="1:4" ht="15.75" customHeight="1">
      <c r="A67" s="4" t="s">
        <v>173</v>
      </c>
      <c r="B67" s="4" t="s">
        <v>16</v>
      </c>
      <c r="C67" s="19" t="s">
        <v>1</v>
      </c>
      <c r="D67" s="2">
        <v>3</v>
      </c>
    </row>
    <row r="68" spans="1:4" ht="15.75" customHeight="1">
      <c r="A68" s="4" t="s">
        <v>174</v>
      </c>
      <c r="B68" s="4" t="s">
        <v>16</v>
      </c>
      <c r="C68" s="19" t="s">
        <v>1</v>
      </c>
      <c r="D68" s="2">
        <v>3</v>
      </c>
    </row>
    <row r="69" spans="1:4" ht="15.75" customHeight="1">
      <c r="A69" s="4"/>
      <c r="B69" s="4"/>
      <c r="C69" s="4"/>
      <c r="D69" s="2"/>
    </row>
    <row r="70" spans="1:4" ht="15.75" customHeight="1">
      <c r="A70" s="4"/>
      <c r="B70" s="4"/>
      <c r="C70" s="4"/>
      <c r="D70" s="2"/>
    </row>
    <row r="71" spans="1:4" ht="15.75" customHeight="1">
      <c r="A71" s="4"/>
      <c r="B71" s="4"/>
      <c r="C71" s="4"/>
      <c r="D71" s="2"/>
    </row>
    <row r="72" spans="1:4" ht="15.75" customHeight="1">
      <c r="A72" s="52" t="s">
        <v>28</v>
      </c>
      <c r="B72" s="80"/>
      <c r="C72" s="80"/>
      <c r="D72" s="3">
        <v>11.15</v>
      </c>
    </row>
    <row r="73" spans="1:4" ht="15.75" customHeight="1">
      <c r="A73" s="53" t="s">
        <v>51</v>
      </c>
      <c r="B73" s="79"/>
      <c r="C73" s="79"/>
      <c r="D73" s="79"/>
    </row>
    <row r="74" spans="1:4" ht="15.75" customHeight="1">
      <c r="A74" s="1" t="s">
        <v>8</v>
      </c>
      <c r="B74" s="1" t="s">
        <v>9</v>
      </c>
      <c r="C74" s="1" t="s">
        <v>10</v>
      </c>
      <c r="D74" s="1" t="s">
        <v>11</v>
      </c>
    </row>
    <row r="75" spans="1:4" ht="15.75" customHeight="1">
      <c r="A75" s="4" t="s">
        <v>159</v>
      </c>
      <c r="B75" s="4" t="s">
        <v>16</v>
      </c>
      <c r="C75" s="4"/>
      <c r="D75" s="2">
        <v>1.1499999999999999</v>
      </c>
    </row>
    <row r="76" spans="1:4" ht="15.75" customHeight="1">
      <c r="A76" s="4" t="s">
        <v>155</v>
      </c>
      <c r="B76" s="4" t="s">
        <v>13</v>
      </c>
      <c r="C76" s="19" t="s">
        <v>19</v>
      </c>
      <c r="D76" s="2">
        <v>4</v>
      </c>
    </row>
    <row r="77" spans="1:4" ht="15.75" customHeight="1">
      <c r="A77" s="4"/>
      <c r="B77" s="4"/>
      <c r="C77" s="4"/>
      <c r="D77" s="2"/>
    </row>
    <row r="78" spans="1:4" ht="15.75" customHeight="1">
      <c r="A78" s="4"/>
      <c r="B78" s="4"/>
      <c r="C78" s="4"/>
      <c r="D78" s="2"/>
    </row>
    <row r="79" spans="1:4" ht="15.75" customHeight="1">
      <c r="A79" s="4"/>
      <c r="B79" s="4"/>
      <c r="C79" s="4"/>
      <c r="D79" s="2"/>
    </row>
    <row r="80" spans="1:4" ht="15.75" customHeight="1">
      <c r="A80" s="4"/>
      <c r="B80" s="4"/>
      <c r="C80" s="4"/>
      <c r="D80" s="2"/>
    </row>
    <row r="81" spans="1:4" ht="15.75" customHeight="1">
      <c r="A81" s="4"/>
      <c r="B81" s="4"/>
      <c r="C81" s="4"/>
      <c r="D81" s="2"/>
    </row>
    <row r="82" spans="1:4" ht="15.75" customHeight="1">
      <c r="A82" s="52" t="s">
        <v>28</v>
      </c>
      <c r="B82" s="80"/>
      <c r="C82" s="80"/>
      <c r="D82" s="3">
        <v>5.15</v>
      </c>
    </row>
    <row r="83" spans="1:4" ht="15.75" customHeight="1">
      <c r="A83" s="53" t="s">
        <v>56</v>
      </c>
      <c r="B83" s="79"/>
      <c r="C83" s="79"/>
      <c r="D83" s="79"/>
    </row>
    <row r="84" spans="1:4" ht="15.75" customHeight="1">
      <c r="A84" s="1" t="s">
        <v>8</v>
      </c>
      <c r="B84" s="1" t="s">
        <v>9</v>
      </c>
      <c r="C84" s="1" t="s">
        <v>10</v>
      </c>
      <c r="D84" s="1" t="s">
        <v>11</v>
      </c>
    </row>
    <row r="85" spans="1:4" ht="15.75" customHeight="1">
      <c r="A85" s="4" t="s">
        <v>175</v>
      </c>
      <c r="B85" s="4" t="s">
        <v>16</v>
      </c>
      <c r="C85" s="4" t="s">
        <v>176</v>
      </c>
      <c r="D85" s="2">
        <v>1.1499999999999999</v>
      </c>
    </row>
    <row r="86" spans="1:4" ht="15.75" customHeight="1">
      <c r="A86" s="4" t="s">
        <v>155</v>
      </c>
      <c r="B86" s="4" t="s">
        <v>13</v>
      </c>
      <c r="C86" s="19" t="s">
        <v>19</v>
      </c>
      <c r="D86" s="2">
        <v>4</v>
      </c>
    </row>
    <row r="87" spans="1:4" ht="15.75" customHeight="1">
      <c r="A87" s="4" t="s">
        <v>177</v>
      </c>
      <c r="B87" s="4" t="s">
        <v>16</v>
      </c>
      <c r="C87" s="19" t="s">
        <v>154</v>
      </c>
      <c r="D87" s="2">
        <v>3</v>
      </c>
    </row>
    <row r="88" spans="1:4" ht="15.75" customHeight="1">
      <c r="A88" s="4"/>
      <c r="B88" s="4"/>
      <c r="C88" s="4"/>
      <c r="D88" s="2"/>
    </row>
    <row r="89" spans="1:4" ht="15.75" customHeight="1">
      <c r="A89" s="4"/>
      <c r="B89" s="4"/>
      <c r="C89" s="4"/>
      <c r="D89" s="2"/>
    </row>
    <row r="90" spans="1:4" ht="15.75" customHeight="1">
      <c r="A90" s="4"/>
      <c r="B90" s="4"/>
      <c r="C90" s="4"/>
      <c r="D90" s="2"/>
    </row>
    <row r="91" spans="1:4" ht="15.75" customHeight="1">
      <c r="A91" s="4"/>
      <c r="B91" s="4"/>
      <c r="C91" s="4"/>
      <c r="D91" s="2"/>
    </row>
    <row r="92" spans="1:4" ht="15.75" customHeight="1">
      <c r="A92" s="52" t="s">
        <v>28</v>
      </c>
      <c r="B92" s="80"/>
      <c r="C92" s="80"/>
      <c r="D92" s="3">
        <v>8.15</v>
      </c>
    </row>
    <row r="93" spans="1:4" ht="15.75" customHeight="1">
      <c r="A93" s="53" t="s">
        <v>58</v>
      </c>
      <c r="B93" s="79"/>
      <c r="C93" s="79"/>
      <c r="D93" s="79"/>
    </row>
    <row r="94" spans="1:4" ht="15.75" customHeight="1">
      <c r="A94" s="1" t="s">
        <v>8</v>
      </c>
      <c r="B94" s="1" t="s">
        <v>9</v>
      </c>
      <c r="C94" s="1" t="s">
        <v>59</v>
      </c>
      <c r="D94" s="1" t="s">
        <v>11</v>
      </c>
    </row>
    <row r="95" spans="1:4" ht="15.75" customHeight="1">
      <c r="A95" s="4" t="s">
        <v>178</v>
      </c>
      <c r="B95" s="4" t="s">
        <v>16</v>
      </c>
      <c r="C95" s="19" t="s">
        <v>154</v>
      </c>
      <c r="D95" s="2">
        <v>4</v>
      </c>
    </row>
    <row r="96" spans="1:4" ht="15.75" customHeight="1">
      <c r="A96" s="4" t="s">
        <v>179</v>
      </c>
      <c r="B96" s="4" t="s">
        <v>16</v>
      </c>
      <c r="C96" s="19" t="s">
        <v>154</v>
      </c>
      <c r="D96" s="2">
        <v>1</v>
      </c>
    </row>
    <row r="97" spans="1:4" ht="15.75" customHeight="1">
      <c r="A97" s="4"/>
      <c r="B97" s="4"/>
      <c r="C97" s="4"/>
      <c r="D97" s="2"/>
    </row>
    <row r="98" spans="1:4" ht="15.75" customHeight="1">
      <c r="A98" s="4"/>
      <c r="B98" s="4"/>
      <c r="C98" s="4"/>
      <c r="D98" s="2"/>
    </row>
    <row r="99" spans="1:4" ht="15.75" customHeight="1">
      <c r="A99" s="4"/>
      <c r="B99" s="4"/>
      <c r="C99" s="4"/>
      <c r="D99" s="2"/>
    </row>
    <row r="100" spans="1:4" ht="15.75" customHeight="1">
      <c r="A100" s="4"/>
      <c r="B100" s="4"/>
      <c r="C100" s="4"/>
      <c r="D100" s="2"/>
    </row>
    <row r="101" spans="1:4" ht="15.75" customHeight="1">
      <c r="A101" s="4"/>
      <c r="B101" s="4"/>
      <c r="C101" s="4"/>
      <c r="D101" s="2"/>
    </row>
    <row r="102" spans="1:4" ht="15.75" customHeight="1">
      <c r="A102" s="52" t="s">
        <v>28</v>
      </c>
      <c r="B102" s="80"/>
      <c r="C102" s="80"/>
      <c r="D102" s="3">
        <v>5</v>
      </c>
    </row>
    <row r="103" spans="1:4" ht="15.75" customHeight="1">
      <c r="A103" s="5" t="s">
        <v>63</v>
      </c>
      <c r="B103" s="6">
        <v>52</v>
      </c>
      <c r="C103" s="5" t="s">
        <v>64</v>
      </c>
      <c r="D103" s="6">
        <v>41.2</v>
      </c>
    </row>
    <row r="104" spans="1:4" ht="15.75" customHeight="1">
      <c r="A104" s="54" t="s">
        <v>65</v>
      </c>
      <c r="B104" s="80"/>
      <c r="C104" s="80"/>
      <c r="D104" s="6">
        <v>93.2</v>
      </c>
    </row>
  </sheetData>
  <mergeCells count="24">
    <mergeCell ref="A43:D43"/>
    <mergeCell ref="A1:B1"/>
    <mergeCell ref="C1:D1"/>
    <mergeCell ref="A2:B2"/>
    <mergeCell ref="C2:D2"/>
    <mergeCell ref="A3:D3"/>
    <mergeCell ref="A12:C12"/>
    <mergeCell ref="A13:D13"/>
    <mergeCell ref="A23:D23"/>
    <mergeCell ref="A32:C32"/>
    <mergeCell ref="A33:D33"/>
    <mergeCell ref="A42:C42"/>
    <mergeCell ref="A104:C104"/>
    <mergeCell ref="A52:C52"/>
    <mergeCell ref="A53:D53"/>
    <mergeCell ref="A62:C62"/>
    <mergeCell ref="A63:D63"/>
    <mergeCell ref="A72:C72"/>
    <mergeCell ref="A73:D73"/>
    <mergeCell ref="A82:C82"/>
    <mergeCell ref="A83:D83"/>
    <mergeCell ref="A92:C92"/>
    <mergeCell ref="A93:D93"/>
    <mergeCell ref="A102:C102"/>
  </mergeCells>
  <hyperlinks>
    <hyperlink ref="C6" r:id="rId1" xr:uid="{E0888E5A-C643-4CEB-A38D-86C229AD59CE}"/>
    <hyperlink ref="C26" r:id="rId2" xr:uid="{452BB748-27EA-4917-BAA6-B6B435EEDF7D}"/>
    <hyperlink ref="C36" r:id="rId3" xr:uid="{BC57F9E3-688C-473D-836E-61F1236385BF}"/>
    <hyperlink ref="C46" r:id="rId4" xr:uid="{368E451E-40BC-459E-9B0B-8BF0CC8061FE}"/>
    <hyperlink ref="C56" r:id="rId5" xr:uid="{1E70DBCA-84EA-467D-A797-A24A2EACF859}"/>
    <hyperlink ref="C18" r:id="rId6" xr:uid="{2FC5D722-83D1-4629-B0B4-9D8D2D619823}"/>
    <hyperlink ref="C15" r:id="rId7" xr:uid="{C8F6B5AA-9867-4FC0-BDE8-DF1AA6B09642}"/>
    <hyperlink ref="C27" r:id="rId8" xr:uid="{AF320EF3-1446-4262-BC3D-2DBD85F2CE28}"/>
    <hyperlink ref="C37" r:id="rId9" xr:uid="{B5276263-ED28-4817-87CC-10459F229C09}"/>
    <hyperlink ref="C47" r:id="rId10" xr:uid="{F2F4841D-D035-407C-9B3B-716F60F35752}"/>
    <hyperlink ref="C57" r:id="rId11" xr:uid="{4D5A4A07-833E-44DC-90D3-04E86858BF42}"/>
    <hyperlink ref="C66" r:id="rId12" xr:uid="{83718E17-D040-46C4-A9D7-13724CEA35FD}"/>
    <hyperlink ref="C76" r:id="rId13" xr:uid="{23D0CBE4-88E3-47AD-BB0C-F33C75422562}"/>
    <hyperlink ref="C86" r:id="rId14" xr:uid="{3B307AD4-81C1-4B85-800D-06B95C789B21}"/>
    <hyperlink ref="C28" r:id="rId15" xr:uid="{02E75358-AEA1-4654-96FD-26E4DA960557}"/>
    <hyperlink ref="C38" r:id="rId16" xr:uid="{8DE01F53-3086-4D17-80F5-78D03D4EFB4A}"/>
    <hyperlink ref="C67" r:id="rId17" xr:uid="{6ED2E3F6-2C45-4102-975E-D238C4451F13}"/>
    <hyperlink ref="C68" r:id="rId18" xr:uid="{FA94D445-3DDF-4418-8CF4-E682CED27997}"/>
    <hyperlink ref="C5" r:id="rId19" xr:uid="{906C3C55-AEB2-4AA1-BCB3-3982FF428EB7}"/>
    <hyperlink ref="C16" r:id="rId20" xr:uid="{A3C1FB99-0C49-488C-A0E6-6994E4B36A12}"/>
    <hyperlink ref="C25" r:id="rId21" xr:uid="{1DDB792F-E43B-4137-89F2-9ADCFCF60584}"/>
    <hyperlink ref="C35" r:id="rId22" xr:uid="{2C4680AB-D0A7-4F35-89E8-C1013F0349A0}"/>
    <hyperlink ref="C87" r:id="rId23" xr:uid="{0DF97712-837E-4CEB-822F-CD9F964C5E89}"/>
    <hyperlink ref="C95" r:id="rId24" xr:uid="{B9039EC3-1301-4C11-AB72-6BA171F31F2F}"/>
    <hyperlink ref="C96" r:id="rId25" xr:uid="{AFF685EC-D978-4E75-8EC4-2CFBC4BDEEA0}"/>
  </hyperlinks>
  <pageMargins left="0.75000000000000011" right="0.75000000000000011" top="1" bottom="1" header="0.5" footer="0.5"/>
  <pageSetup paperSize="9" scale="50" orientation="portrait" horizontalDpi="4294967292" verticalDpi="429496729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281F6-C08A-42FE-AC99-A0BAC8FF799B}">
  <dimension ref="A1:D83"/>
  <sheetViews>
    <sheetView tabSelected="1" topLeftCell="A57" workbookViewId="0">
      <selection activeCell="D6" sqref="D6"/>
    </sheetView>
  </sheetViews>
  <sheetFormatPr defaultColWidth="14.42578125" defaultRowHeight="15.75" customHeight="1"/>
  <cols>
    <col min="1" max="1" width="52" bestFit="1" customWidth="1"/>
    <col min="2" max="2" width="28" bestFit="1" customWidth="1"/>
    <col min="3" max="3" width="34.140625" bestFit="1" customWidth="1"/>
    <col min="4" max="4" width="20" customWidth="1"/>
  </cols>
  <sheetData>
    <row r="1" spans="1:4" ht="15.75" customHeight="1">
      <c r="A1" s="57" t="s">
        <v>3</v>
      </c>
      <c r="B1" s="57"/>
      <c r="C1" s="55" t="s">
        <v>4</v>
      </c>
      <c r="D1" s="55"/>
    </row>
    <row r="2" spans="1:4" ht="15.75" customHeight="1">
      <c r="A2" s="59" t="s">
        <v>180</v>
      </c>
      <c r="B2" s="59"/>
      <c r="C2" s="56" t="s">
        <v>181</v>
      </c>
      <c r="D2" s="56"/>
    </row>
    <row r="3" spans="1:4" ht="15.75" customHeight="1">
      <c r="A3" s="53" t="s">
        <v>182</v>
      </c>
      <c r="B3" s="53"/>
      <c r="C3" s="53"/>
      <c r="D3" s="53"/>
    </row>
    <row r="4" spans="1:4" ht="15.75" customHeight="1">
      <c r="A4" s="1" t="s">
        <v>8</v>
      </c>
      <c r="B4" s="1" t="s">
        <v>9</v>
      </c>
      <c r="C4" s="1" t="s">
        <v>10</v>
      </c>
      <c r="D4" s="1" t="s">
        <v>11</v>
      </c>
    </row>
    <row r="5" spans="1:4" ht="15.75" customHeight="1">
      <c r="A5" s="71" t="s">
        <v>183</v>
      </c>
      <c r="B5" s="71"/>
      <c r="C5" s="71"/>
      <c r="D5" s="71"/>
    </row>
    <row r="6" spans="1:4" ht="15.75" customHeight="1">
      <c r="A6" s="71"/>
      <c r="B6" s="71"/>
      <c r="C6" s="71"/>
      <c r="D6" s="71"/>
    </row>
    <row r="7" spans="1:4" ht="15.75" customHeight="1">
      <c r="A7" s="53" t="s">
        <v>184</v>
      </c>
      <c r="B7" s="53"/>
      <c r="C7" s="53"/>
      <c r="D7" s="53"/>
    </row>
    <row r="8" spans="1:4" ht="15.75" customHeight="1">
      <c r="A8" s="1" t="s">
        <v>8</v>
      </c>
      <c r="B8" s="1" t="s">
        <v>9</v>
      </c>
      <c r="C8" s="1" t="s">
        <v>10</v>
      </c>
      <c r="D8" s="1" t="s">
        <v>11</v>
      </c>
    </row>
    <row r="9" spans="1:4" ht="15.75" customHeight="1">
      <c r="A9" t="s">
        <v>89</v>
      </c>
      <c r="B9" t="s">
        <v>13</v>
      </c>
      <c r="C9" s="14" t="s">
        <v>185</v>
      </c>
      <c r="D9" s="17">
        <v>0.43</v>
      </c>
    </row>
    <row r="10" spans="1:4" ht="15.75" customHeight="1">
      <c r="A10" t="s">
        <v>186</v>
      </c>
      <c r="B10" t="s">
        <v>187</v>
      </c>
      <c r="C10" s="12"/>
      <c r="D10" s="17"/>
    </row>
    <row r="11" spans="1:4" ht="15.75" customHeight="1">
      <c r="A11" t="s">
        <v>188</v>
      </c>
      <c r="C11" s="12"/>
      <c r="D11" s="17">
        <v>1</v>
      </c>
    </row>
    <row r="12" spans="1:4" ht="15.75" customHeight="1">
      <c r="A12" t="s">
        <v>189</v>
      </c>
      <c r="D12" s="2">
        <v>3</v>
      </c>
    </row>
    <row r="13" spans="1:4" ht="15.75" customHeight="1">
      <c r="A13" t="s">
        <v>69</v>
      </c>
      <c r="B13" t="s">
        <v>13</v>
      </c>
      <c r="D13" s="17">
        <v>6</v>
      </c>
    </row>
    <row r="14" spans="1:4" ht="15.75" customHeight="1">
      <c r="A14" s="72" t="s">
        <v>28</v>
      </c>
      <c r="B14" s="72"/>
      <c r="C14" s="72"/>
      <c r="D14" s="23">
        <f>SUM(D9:D13)</f>
        <v>10.43</v>
      </c>
    </row>
    <row r="15" spans="1:4" ht="15.75" customHeight="1">
      <c r="A15" s="53" t="s">
        <v>29</v>
      </c>
      <c r="B15" s="53"/>
      <c r="C15" s="53"/>
      <c r="D15" s="53"/>
    </row>
    <row r="16" spans="1:4" ht="15.75" customHeight="1">
      <c r="A16" s="1" t="s">
        <v>8</v>
      </c>
      <c r="B16" s="1" t="s">
        <v>9</v>
      </c>
      <c r="C16" s="1" t="s">
        <v>10</v>
      </c>
      <c r="D16" s="1" t="s">
        <v>11</v>
      </c>
    </row>
    <row r="17" spans="1:4" ht="15.75" customHeight="1">
      <c r="A17" t="s">
        <v>190</v>
      </c>
      <c r="B17" t="s">
        <v>152</v>
      </c>
      <c r="C17" s="14" t="s">
        <v>190</v>
      </c>
      <c r="D17" s="2">
        <v>0.45</v>
      </c>
    </row>
    <row r="18" spans="1:4" ht="15.75" customHeight="1">
      <c r="A18" t="s">
        <v>191</v>
      </c>
      <c r="C18" s="14"/>
      <c r="D18" s="2"/>
    </row>
    <row r="19" spans="1:4" ht="15.75" customHeight="1">
      <c r="A19" t="s">
        <v>192</v>
      </c>
      <c r="C19" s="14"/>
      <c r="D19" s="2"/>
    </row>
    <row r="20" spans="1:4" ht="15.75" customHeight="1">
      <c r="A20" t="s">
        <v>193</v>
      </c>
      <c r="C20" s="14"/>
      <c r="D20" s="2"/>
    </row>
    <row r="21" spans="1:4" ht="15.75" customHeight="1">
      <c r="A21" t="s">
        <v>194</v>
      </c>
      <c r="B21" t="s">
        <v>187</v>
      </c>
      <c r="D21" s="2">
        <v>1</v>
      </c>
    </row>
    <row r="22" spans="1:4" ht="15.75" customHeight="1">
      <c r="A22" t="s">
        <v>195</v>
      </c>
      <c r="B22" t="s">
        <v>16</v>
      </c>
      <c r="D22" s="2">
        <v>9</v>
      </c>
    </row>
    <row r="23" spans="1:4" ht="15.75" customHeight="1">
      <c r="A23" s="73" t="s">
        <v>28</v>
      </c>
      <c r="B23" s="73"/>
      <c r="C23" s="73"/>
      <c r="D23" s="24">
        <f>SUM(D17:D22)</f>
        <v>10.45</v>
      </c>
    </row>
    <row r="24" spans="1:4" ht="15.75" customHeight="1">
      <c r="A24" s="53" t="s">
        <v>32</v>
      </c>
      <c r="B24" s="53"/>
      <c r="C24" s="53"/>
      <c r="D24" s="53"/>
    </row>
    <row r="25" spans="1:4" ht="15.75" customHeight="1">
      <c r="A25" s="1" t="s">
        <v>8</v>
      </c>
      <c r="B25" s="1" t="s">
        <v>9</v>
      </c>
      <c r="C25" s="1" t="s">
        <v>10</v>
      </c>
      <c r="D25" s="1" t="s">
        <v>11</v>
      </c>
    </row>
    <row r="26" spans="1:4" ht="15.75" customHeight="1">
      <c r="A26" s="4" t="s">
        <v>196</v>
      </c>
      <c r="B26" s="4" t="s">
        <v>16</v>
      </c>
      <c r="C26" s="19" t="s">
        <v>196</v>
      </c>
      <c r="D26" s="2">
        <v>0.19</v>
      </c>
    </row>
    <row r="27" spans="1:4" ht="15.75" customHeight="1">
      <c r="A27" s="4" t="s">
        <v>197</v>
      </c>
      <c r="B27" s="4"/>
      <c r="C27" s="19"/>
      <c r="D27" s="2"/>
    </row>
    <row r="28" spans="1:4" ht="15.75" customHeight="1">
      <c r="A28" s="4" t="s">
        <v>198</v>
      </c>
      <c r="B28" s="4"/>
      <c r="C28" s="19"/>
      <c r="D28" s="2"/>
    </row>
    <row r="29" spans="1:4" ht="15.75" customHeight="1">
      <c r="A29" s="4" t="s">
        <v>193</v>
      </c>
      <c r="B29" s="4"/>
      <c r="C29" s="19"/>
      <c r="D29" s="2"/>
    </row>
    <row r="30" spans="1:4" ht="15.75" customHeight="1">
      <c r="A30" s="4" t="s">
        <v>69</v>
      </c>
      <c r="B30" s="4" t="s">
        <v>13</v>
      </c>
      <c r="C30" s="19"/>
      <c r="D30" s="2">
        <v>6</v>
      </c>
    </row>
    <row r="31" spans="1:4" ht="15.75" customHeight="1">
      <c r="A31" s="4" t="s">
        <v>199</v>
      </c>
      <c r="B31" s="4" t="s">
        <v>16</v>
      </c>
      <c r="C31" s="19" t="s">
        <v>200</v>
      </c>
      <c r="D31" s="2">
        <v>10</v>
      </c>
    </row>
    <row r="32" spans="1:4" ht="15.75" customHeight="1">
      <c r="A32" s="73" t="s">
        <v>28</v>
      </c>
      <c r="B32" s="73"/>
      <c r="C32" s="73"/>
      <c r="D32" s="24">
        <f>SUM(D26:D31)</f>
        <v>16.190000000000001</v>
      </c>
    </row>
    <row r="33" spans="1:4" ht="15.75" customHeight="1">
      <c r="A33" s="53" t="s">
        <v>36</v>
      </c>
      <c r="B33" s="53"/>
      <c r="C33" s="53"/>
      <c r="D33" s="53"/>
    </row>
    <row r="34" spans="1:4" ht="15.75" customHeight="1">
      <c r="A34" s="1" t="s">
        <v>8</v>
      </c>
      <c r="B34" s="1" t="s">
        <v>9</v>
      </c>
      <c r="C34" s="1" t="s">
        <v>10</v>
      </c>
      <c r="D34" s="1" t="s">
        <v>11</v>
      </c>
    </row>
    <row r="35" spans="1:4" ht="15.75" customHeight="1">
      <c r="A35" s="4" t="s">
        <v>201</v>
      </c>
      <c r="B35" s="4" t="s">
        <v>16</v>
      </c>
      <c r="C35" s="19" t="s">
        <v>201</v>
      </c>
      <c r="D35" s="2">
        <v>0.1</v>
      </c>
    </row>
    <row r="36" spans="1:4" ht="15.75" customHeight="1">
      <c r="A36" s="4" t="s">
        <v>202</v>
      </c>
      <c r="B36" s="4"/>
      <c r="C36" s="19"/>
      <c r="D36" s="2"/>
    </row>
    <row r="37" spans="1:4" ht="15.75" customHeight="1">
      <c r="A37" s="4" t="s">
        <v>203</v>
      </c>
      <c r="B37" s="4"/>
      <c r="C37" s="19"/>
      <c r="D37" s="2"/>
    </row>
    <row r="38" spans="1:4" ht="15.75" customHeight="1">
      <c r="A38" s="4" t="s">
        <v>199</v>
      </c>
      <c r="B38" s="4" t="s">
        <v>16</v>
      </c>
      <c r="C38" s="19" t="s">
        <v>200</v>
      </c>
      <c r="D38" s="2">
        <v>10</v>
      </c>
    </row>
    <row r="39" spans="1:4" ht="15.75" customHeight="1">
      <c r="A39" s="4" t="s">
        <v>204</v>
      </c>
      <c r="B39" s="22" t="s">
        <v>16</v>
      </c>
      <c r="C39" s="19"/>
      <c r="D39" s="2"/>
    </row>
    <row r="40" spans="1:4" ht="15.75" customHeight="1">
      <c r="A40" s="4" t="s">
        <v>205</v>
      </c>
      <c r="B40" s="21"/>
      <c r="C40" s="4"/>
      <c r="D40" s="2">
        <v>0.3</v>
      </c>
    </row>
    <row r="41" spans="1:4" ht="15.75" customHeight="1">
      <c r="A41" s="4" t="s">
        <v>206</v>
      </c>
      <c r="B41" s="21"/>
      <c r="C41" s="19" t="s">
        <v>207</v>
      </c>
      <c r="D41" s="2">
        <v>1.48</v>
      </c>
    </row>
    <row r="42" spans="1:4" ht="15.75" customHeight="1">
      <c r="A42" s="4" t="s">
        <v>208</v>
      </c>
      <c r="B42" s="21"/>
      <c r="D42" s="2">
        <v>9</v>
      </c>
    </row>
    <row r="43" spans="1:4" ht="15.75" customHeight="1">
      <c r="A43" s="73" t="s">
        <v>28</v>
      </c>
      <c r="B43" s="73"/>
      <c r="C43" s="73"/>
      <c r="D43" s="24">
        <f>SUM(D35:D42)</f>
        <v>20.880000000000003</v>
      </c>
    </row>
    <row r="44" spans="1:4" ht="15.75" customHeight="1">
      <c r="A44" s="53" t="s">
        <v>40</v>
      </c>
      <c r="B44" s="53"/>
      <c r="C44" s="53"/>
      <c r="D44" s="53"/>
    </row>
    <row r="45" spans="1:4" ht="15.75" customHeight="1">
      <c r="A45" s="1" t="s">
        <v>8</v>
      </c>
      <c r="B45" s="1" t="s">
        <v>9</v>
      </c>
      <c r="C45" s="1" t="s">
        <v>10</v>
      </c>
      <c r="D45" s="1" t="s">
        <v>11</v>
      </c>
    </row>
    <row r="46" spans="1:4" ht="15.75" customHeight="1">
      <c r="A46" s="4" t="s">
        <v>209</v>
      </c>
      <c r="B46" s="4" t="s">
        <v>16</v>
      </c>
      <c r="C46" s="19" t="s">
        <v>200</v>
      </c>
      <c r="D46" s="2">
        <v>3</v>
      </c>
    </row>
    <row r="47" spans="1:4" ht="15.75" customHeight="1">
      <c r="A47" s="4" t="s">
        <v>210</v>
      </c>
      <c r="B47" s="4" t="s">
        <v>16</v>
      </c>
      <c r="C47" s="19" t="s">
        <v>200</v>
      </c>
      <c r="D47" s="2">
        <v>3</v>
      </c>
    </row>
    <row r="48" spans="1:4" ht="15.75" customHeight="1">
      <c r="A48" s="4" t="s">
        <v>204</v>
      </c>
      <c r="B48" s="4"/>
      <c r="C48" s="4"/>
      <c r="D48" s="2"/>
    </row>
    <row r="49" spans="1:4" ht="15.75" customHeight="1">
      <c r="A49" s="4" t="s">
        <v>211</v>
      </c>
      <c r="B49" s="4"/>
      <c r="C49" s="4"/>
      <c r="D49" s="2">
        <v>1.48</v>
      </c>
    </row>
    <row r="50" spans="1:4" ht="15.75" customHeight="1">
      <c r="A50" s="4" t="s">
        <v>212</v>
      </c>
      <c r="B50" s="4"/>
      <c r="C50" s="19" t="s">
        <v>213</v>
      </c>
      <c r="D50" s="2">
        <v>9</v>
      </c>
    </row>
    <row r="51" spans="1:4" ht="15.75" customHeight="1">
      <c r="A51" s="73" t="s">
        <v>28</v>
      </c>
      <c r="B51" s="73"/>
      <c r="C51" s="73"/>
      <c r="D51" s="24">
        <f>SUM(D47:D50)</f>
        <v>13.48</v>
      </c>
    </row>
    <row r="52" spans="1:4" ht="15.75" customHeight="1">
      <c r="A52" s="53" t="s">
        <v>42</v>
      </c>
      <c r="B52" s="53"/>
      <c r="C52" s="53"/>
      <c r="D52" s="53"/>
    </row>
    <row r="53" spans="1:4" ht="15.75" customHeight="1">
      <c r="A53" s="1" t="s">
        <v>8</v>
      </c>
      <c r="B53" s="1" t="s">
        <v>9</v>
      </c>
      <c r="C53" s="1" t="s">
        <v>10</v>
      </c>
      <c r="D53" s="1" t="s">
        <v>11</v>
      </c>
    </row>
    <row r="54" spans="1:4" ht="15.75" customHeight="1">
      <c r="A54" s="4" t="s">
        <v>214</v>
      </c>
      <c r="B54" s="4" t="s">
        <v>16</v>
      </c>
      <c r="C54" s="19" t="s">
        <v>215</v>
      </c>
      <c r="D54" s="2">
        <v>0.15</v>
      </c>
    </row>
    <row r="55" spans="1:4" ht="15.75" customHeight="1">
      <c r="A55" t="s">
        <v>216</v>
      </c>
    </row>
    <row r="56" spans="1:4" ht="15.75" customHeight="1">
      <c r="A56" t="s">
        <v>217</v>
      </c>
      <c r="B56" t="s">
        <v>16</v>
      </c>
      <c r="C56" s="14" t="s">
        <v>218</v>
      </c>
      <c r="D56" s="17">
        <v>9</v>
      </c>
    </row>
    <row r="57" spans="1:4" ht="15.75" customHeight="1">
      <c r="A57" s="73" t="s">
        <v>28</v>
      </c>
      <c r="B57" s="73"/>
      <c r="C57" s="73"/>
      <c r="D57" s="24">
        <f>SUM(D54:D56)</f>
        <v>9.15</v>
      </c>
    </row>
    <row r="58" spans="1:4" ht="15.75" customHeight="1">
      <c r="A58" s="53" t="s">
        <v>48</v>
      </c>
      <c r="B58" s="53"/>
      <c r="C58" s="53"/>
      <c r="D58" s="53"/>
    </row>
    <row r="59" spans="1:4" ht="15.75" customHeight="1">
      <c r="A59" s="1" t="s">
        <v>8</v>
      </c>
      <c r="B59" s="1" t="s">
        <v>9</v>
      </c>
      <c r="C59" s="1" t="s">
        <v>10</v>
      </c>
      <c r="D59" s="1" t="s">
        <v>11</v>
      </c>
    </row>
    <row r="60" spans="1:4" ht="15.75" customHeight="1">
      <c r="A60" s="4" t="s">
        <v>69</v>
      </c>
      <c r="B60" s="4" t="s">
        <v>13</v>
      </c>
      <c r="C60" s="4"/>
      <c r="D60" s="2">
        <v>6</v>
      </c>
    </row>
    <row r="61" spans="1:4" ht="15.75" customHeight="1">
      <c r="A61" s="4" t="s">
        <v>204</v>
      </c>
      <c r="B61" s="4" t="s">
        <v>16</v>
      </c>
      <c r="C61" s="4"/>
      <c r="D61" s="2"/>
    </row>
    <row r="62" spans="1:4" ht="15.75" customHeight="1">
      <c r="A62" s="4" t="s">
        <v>219</v>
      </c>
      <c r="B62" s="4"/>
      <c r="C62" s="4"/>
      <c r="D62" s="2">
        <v>4</v>
      </c>
    </row>
    <row r="63" spans="1:4" ht="15.75" customHeight="1">
      <c r="A63" s="4" t="s">
        <v>220</v>
      </c>
      <c r="B63" s="4"/>
      <c r="C63" s="19" t="s">
        <v>221</v>
      </c>
      <c r="D63" s="2">
        <v>6</v>
      </c>
    </row>
    <row r="64" spans="1:4" ht="15.75" customHeight="1">
      <c r="A64" s="73" t="s">
        <v>28</v>
      </c>
      <c r="B64" s="73"/>
      <c r="C64" s="73"/>
      <c r="D64" s="24">
        <f>SUM(D60:D63)</f>
        <v>16</v>
      </c>
    </row>
    <row r="65" spans="1:4" ht="15.75" customHeight="1">
      <c r="A65" s="53" t="s">
        <v>51</v>
      </c>
      <c r="B65" s="53"/>
      <c r="C65" s="53"/>
      <c r="D65" s="53"/>
    </row>
    <row r="66" spans="1:4" ht="15.75" customHeight="1">
      <c r="A66" s="1" t="s">
        <v>8</v>
      </c>
      <c r="B66" s="1" t="s">
        <v>9</v>
      </c>
      <c r="C66" s="1" t="s">
        <v>10</v>
      </c>
      <c r="D66" s="1" t="s">
        <v>11</v>
      </c>
    </row>
    <row r="67" spans="1:4" ht="15.75" customHeight="1">
      <c r="A67" s="4" t="s">
        <v>222</v>
      </c>
      <c r="B67" s="4" t="s">
        <v>13</v>
      </c>
      <c r="C67" s="4"/>
      <c r="D67" s="2"/>
    </row>
    <row r="68" spans="1:4" ht="15.75" customHeight="1">
      <c r="A68" s="4" t="s">
        <v>223</v>
      </c>
      <c r="B68" s="4" t="s">
        <v>16</v>
      </c>
      <c r="C68" s="4"/>
      <c r="D68" s="2"/>
    </row>
    <row r="69" spans="1:4" ht="15.75" customHeight="1">
      <c r="A69" s="4" t="s">
        <v>224</v>
      </c>
      <c r="B69" s="4"/>
      <c r="C69" s="4"/>
      <c r="D69" s="2">
        <v>3</v>
      </c>
    </row>
    <row r="70" spans="1:4" ht="15.75" customHeight="1">
      <c r="A70" s="4" t="s">
        <v>225</v>
      </c>
      <c r="B70" s="4"/>
      <c r="C70" s="4"/>
      <c r="D70" s="2">
        <v>3</v>
      </c>
    </row>
    <row r="71" spans="1:4" ht="15.75" customHeight="1">
      <c r="A71" s="4" t="s">
        <v>226</v>
      </c>
      <c r="B71" s="4"/>
      <c r="C71" s="4"/>
      <c r="D71" s="2">
        <v>3</v>
      </c>
    </row>
    <row r="72" spans="1:4" ht="15.75" customHeight="1">
      <c r="A72" s="4" t="s">
        <v>227</v>
      </c>
      <c r="B72" s="4"/>
      <c r="C72" s="4"/>
      <c r="D72" s="2">
        <v>7</v>
      </c>
    </row>
    <row r="73" spans="1:4" ht="15.75" customHeight="1">
      <c r="A73" s="73" t="s">
        <v>28</v>
      </c>
      <c r="B73" s="81"/>
      <c r="C73" s="81"/>
      <c r="D73" s="24">
        <f>SUM(D67:D72)</f>
        <v>16</v>
      </c>
    </row>
    <row r="74" spans="1:4" ht="15.75" customHeight="1">
      <c r="A74" s="53" t="s">
        <v>56</v>
      </c>
      <c r="B74" s="79"/>
      <c r="C74" s="79"/>
      <c r="D74" s="79"/>
    </row>
    <row r="75" spans="1:4" ht="15.75" customHeight="1">
      <c r="A75" s="1" t="s">
        <v>8</v>
      </c>
      <c r="B75" s="1" t="s">
        <v>9</v>
      </c>
      <c r="C75" s="1" t="s">
        <v>10</v>
      </c>
      <c r="D75" s="1" t="s">
        <v>11</v>
      </c>
    </row>
    <row r="76" spans="1:4" ht="15.75" customHeight="1">
      <c r="A76" s="4" t="s">
        <v>228</v>
      </c>
      <c r="B76" s="4" t="s">
        <v>13</v>
      </c>
      <c r="C76" s="4"/>
      <c r="D76" s="2">
        <v>3</v>
      </c>
    </row>
    <row r="77" spans="1:4" ht="15.75" customHeight="1">
      <c r="A77" s="73" t="s">
        <v>28</v>
      </c>
      <c r="B77" s="81"/>
      <c r="C77" s="81"/>
      <c r="D77" s="24">
        <f>SUM(D76:D76)</f>
        <v>3</v>
      </c>
    </row>
    <row r="78" spans="1:4" ht="15.75" customHeight="1">
      <c r="A78" s="53" t="s">
        <v>58</v>
      </c>
      <c r="B78" s="79"/>
      <c r="C78" s="79"/>
      <c r="D78" s="79"/>
    </row>
    <row r="79" spans="1:4" ht="15.75" customHeight="1">
      <c r="A79" s="1" t="s">
        <v>8</v>
      </c>
      <c r="B79" s="1" t="s">
        <v>9</v>
      </c>
      <c r="C79" s="1" t="s">
        <v>59</v>
      </c>
      <c r="D79" s="1" t="s">
        <v>11</v>
      </c>
    </row>
    <row r="80" spans="1:4" ht="15.75" customHeight="1">
      <c r="A80" s="4" t="s">
        <v>229</v>
      </c>
      <c r="B80" s="4" t="s">
        <v>13</v>
      </c>
      <c r="C80" s="4"/>
      <c r="D80" s="2">
        <v>6</v>
      </c>
    </row>
    <row r="81" spans="1:4" ht="15.75" customHeight="1">
      <c r="A81" s="52" t="s">
        <v>28</v>
      </c>
      <c r="B81" s="80"/>
      <c r="C81" s="80"/>
      <c r="D81" s="3">
        <f>SUM(D80:D80)</f>
        <v>6</v>
      </c>
    </row>
    <row r="82" spans="1:4" ht="15.75" customHeight="1">
      <c r="A82" s="5" t="s">
        <v>63</v>
      </c>
      <c r="B82" s="6">
        <f>SUM(D80,D76,D60,D30,D21,D9,D11,D12,D13)</f>
        <v>32.43</v>
      </c>
      <c r="C82" s="5" t="s">
        <v>64</v>
      </c>
      <c r="D82" s="6">
        <f>SUM(D69,D70,D71,D72,D62,D63,D54,D56,D46,D47,D49,D50,D35,D38,D40,D41,D42,D31,D26,D22,D17)</f>
        <v>92.149999999999991</v>
      </c>
    </row>
    <row r="83" spans="1:4" ht="15.75" customHeight="1">
      <c r="A83" s="54" t="s">
        <v>65</v>
      </c>
      <c r="B83" s="80"/>
      <c r="C83" s="80"/>
      <c r="D83" s="6">
        <f>SUM(B82,D82)</f>
        <v>124.57999999999998</v>
      </c>
    </row>
  </sheetData>
  <mergeCells count="27">
    <mergeCell ref="A83:C83"/>
    <mergeCell ref="A43:C43"/>
    <mergeCell ref="A74:D74"/>
    <mergeCell ref="A77:C77"/>
    <mergeCell ref="A78:D78"/>
    <mergeCell ref="A81:C81"/>
    <mergeCell ref="A64:C64"/>
    <mergeCell ref="A65:D65"/>
    <mergeCell ref="A73:C73"/>
    <mergeCell ref="A1:B1"/>
    <mergeCell ref="C1:D1"/>
    <mergeCell ref="A2:B2"/>
    <mergeCell ref="C2:D2"/>
    <mergeCell ref="A3:D3"/>
    <mergeCell ref="A5:D6"/>
    <mergeCell ref="A7:D7"/>
    <mergeCell ref="A14:C14"/>
    <mergeCell ref="A15:D15"/>
    <mergeCell ref="A58:D58"/>
    <mergeCell ref="A44:D44"/>
    <mergeCell ref="A51:C51"/>
    <mergeCell ref="A52:D52"/>
    <mergeCell ref="A57:C57"/>
    <mergeCell ref="A23:C23"/>
    <mergeCell ref="A24:D24"/>
    <mergeCell ref="A32:C32"/>
    <mergeCell ref="A33:D33"/>
  </mergeCells>
  <hyperlinks>
    <hyperlink ref="C50" r:id="rId1" xr:uid="{EA458F44-4C40-475C-B76F-45DC1709F94D}"/>
    <hyperlink ref="C41" r:id="rId2" xr:uid="{B40A263D-0E32-4505-B44D-2D13B49A13DD}"/>
    <hyperlink ref="C9" r:id="rId3" xr:uid="{C4C020DF-B28C-49AD-A321-50B340906C1C}"/>
    <hyperlink ref="C17" r:id="rId4" xr:uid="{F6F387E3-916E-4D06-9CE8-B5EB9A4E88E1}"/>
    <hyperlink ref="C26" r:id="rId5" xr:uid="{41D863BF-A43F-4F50-8521-1BDF346208B7}"/>
    <hyperlink ref="C35" r:id="rId6" xr:uid="{DF127D21-5B7B-4E34-A440-C6E65380DE1E}"/>
    <hyperlink ref="C31" r:id="rId7" xr:uid="{E303CCC2-4E03-4276-893B-7B250766F13C}"/>
    <hyperlink ref="C38" r:id="rId8" xr:uid="{A0BEFCDB-A547-40E6-8C5A-03910A7D36B6}"/>
    <hyperlink ref="C47" r:id="rId9" xr:uid="{09B6B5AE-37EA-47D3-88AB-CC2E2F5B7649}"/>
    <hyperlink ref="C46" r:id="rId10" xr:uid="{C0FB0AC7-3429-48C5-A2D8-01E80E61E9EA}"/>
    <hyperlink ref="C56" r:id="rId11" xr:uid="{02D90855-D06C-47ED-99BF-E60EE498C707}"/>
    <hyperlink ref="C54" r:id="rId12" xr:uid="{00E098E8-E594-4F14-BABA-327B4ED694A6}"/>
    <hyperlink ref="C63" r:id="rId13" xr:uid="{1D75D7BF-9F7C-455B-9BF6-E3B5447FE48A}"/>
  </hyperlinks>
  <pageMargins left="0.75000000000000011" right="0.75000000000000011" top="1" bottom="1" header="0.5" footer="0.5"/>
  <pageSetup paperSize="9" scale="50" orientation="portrait" horizontalDpi="4294967292" verticalDpi="429496729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31D7B20871597448DA6209BCAEE5270" ma:contentTypeVersion="12" ma:contentTypeDescription="Create a new document." ma:contentTypeScope="" ma:versionID="8537ce51a52d27fcbde06995bff7b7fb">
  <xsd:schema xmlns:xsd="http://www.w3.org/2001/XMLSchema" xmlns:xs="http://www.w3.org/2001/XMLSchema" xmlns:p="http://schemas.microsoft.com/office/2006/metadata/properties" xmlns:ns2="c387541b-7dbf-4d7f-9883-db9f0d3e528c" xmlns:ns3="0d43161e-015e-44cb-9959-6264e3e2af2a" targetNamespace="http://schemas.microsoft.com/office/2006/metadata/properties" ma:root="true" ma:fieldsID="c38094ffeedf5c47f38d5cf0dd24417b" ns2:_="" ns3:_="">
    <xsd:import namespace="c387541b-7dbf-4d7f-9883-db9f0d3e528c"/>
    <xsd:import namespace="0d43161e-015e-44cb-9959-6264e3e2af2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87541b-7dbf-4d7f-9883-db9f0d3e528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43161e-015e-44cb-9959-6264e3e2af2a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3399DEF-7F19-481E-84CA-14ACCB34C7C8}"/>
</file>

<file path=customXml/itemProps2.xml><?xml version="1.0" encoding="utf-8"?>
<ds:datastoreItem xmlns:ds="http://schemas.openxmlformats.org/officeDocument/2006/customXml" ds:itemID="{DC2BCFB8-6907-4C2B-B9A2-133CDC29B6BF}"/>
</file>

<file path=customXml/itemProps3.xml><?xml version="1.0" encoding="utf-8"?>
<ds:datastoreItem xmlns:ds="http://schemas.openxmlformats.org/officeDocument/2006/customXml" ds:itemID="{B4B76ABC-E3D3-4112-B47E-6794564CAD8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James Greig</cp:lastModifiedBy>
  <cp:revision/>
  <dcterms:created xsi:type="dcterms:W3CDTF">2019-02-25T04:06:14Z</dcterms:created>
  <dcterms:modified xsi:type="dcterms:W3CDTF">2021-05-30T02:15:00Z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0x010100C31D7B20871597448DA6209BCAEE5270</vt:lpwstr>
  </property>
</Properties>
</file>