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Desktop\Excel important\"/>
    </mc:Choice>
  </mc:AlternateContent>
  <xr:revisionPtr revIDLastSave="0" documentId="13_ncr:1_{67D8B9A8-4F35-44A9-B793-5FF6660FD53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</sheets>
  <definedNames>
    <definedName name="TreeData" localSheetId="0">Sheet1!$ALM$1001:$ALT$1015</definedName>
    <definedName name="TreeDiag" localSheetId="0">Sheet1!$A$1:$O$45</definedName>
    <definedName name="TreeOption" localSheetId="0">Sheet1!$ALM$991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2" l="1"/>
  <c r="O38" i="2"/>
  <c r="O33" i="2"/>
  <c r="O28" i="2"/>
  <c r="O23" i="2"/>
  <c r="O18" i="2"/>
  <c r="O13" i="2"/>
  <c r="O8" i="2"/>
  <c r="O3" i="2"/>
  <c r="I4" i="2"/>
  <c r="I9" i="2"/>
  <c r="I14" i="2"/>
  <c r="I44" i="2"/>
  <c r="M39" i="2"/>
  <c r="M34" i="2"/>
  <c r="M29" i="2"/>
  <c r="M24" i="2"/>
  <c r="I31" i="2" s="1"/>
  <c r="I19" i="2"/>
  <c r="E16" i="2" s="1"/>
  <c r="E6" i="2"/>
  <c r="E37" i="2" l="1"/>
  <c r="A21" i="2"/>
</calcChain>
</file>

<file path=xl/sharedStrings.xml><?xml version="1.0" encoding="utf-8"?>
<sst xmlns="http://schemas.openxmlformats.org/spreadsheetml/2006/main" count="49" uniqueCount="29">
  <si>
    <t>ID</t>
  </si>
  <si>
    <t>PARENT</t>
  </si>
  <si>
    <t>TYPE</t>
  </si>
  <si>
    <t>ROW</t>
  </si>
  <si>
    <t>COL</t>
  </si>
  <si>
    <t>LABEL</t>
  </si>
  <si>
    <t>VALUE</t>
  </si>
  <si>
    <t>PROP</t>
  </si>
  <si>
    <t>T</t>
  </si>
  <si>
    <t>D</t>
  </si>
  <si>
    <t>Decision 1</t>
  </si>
  <si>
    <t>Decision 2</t>
  </si>
  <si>
    <t>Decision 3</t>
  </si>
  <si>
    <t>Event 4</t>
  </si>
  <si>
    <t>E</t>
  </si>
  <si>
    <t>Event 1</t>
  </si>
  <si>
    <t>Event 2</t>
  </si>
  <si>
    <t>Event 5</t>
  </si>
  <si>
    <t>Event 7</t>
  </si>
  <si>
    <t>Event 8</t>
  </si>
  <si>
    <t>Event 9</t>
  </si>
  <si>
    <t>Event 10</t>
  </si>
  <si>
    <t>Repair</t>
  </si>
  <si>
    <t>Replace</t>
  </si>
  <si>
    <t>Neither</t>
  </si>
  <si>
    <t>Transferred</t>
  </si>
  <si>
    <t>Rain damage</t>
  </si>
  <si>
    <t>Not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</si>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</sst>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1" applyBorder="1"/>
    <xf numFmtId="0" fontId="2" fillId="3" borderId="3" xfId="2" applyBorder="1"/>
    <xf numFmtId="0" fontId="3" fillId="4" borderId="3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19050</xdr:rowOff>
    </xdr:from>
    <xdr:to>
      <xdr:col>9</xdr:col>
      <xdr:colOff>0</xdr:colOff>
      <xdr:row>2</xdr:row>
      <xdr:rowOff>171450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78E9AA0C-48C8-7126-D52F-BCCE0566AA0B}"/>
            </a:ext>
          </a:extLst>
        </xdr:cNvPr>
        <xdr:cNvCxnSpPr/>
      </xdr:nvCxnSpPr>
      <xdr:spPr>
        <a:xfrm>
          <a:off x="4171950" y="4000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95250</xdr:rowOff>
    </xdr:from>
    <xdr:to>
      <xdr:col>13</xdr:col>
      <xdr:colOff>0</xdr:colOff>
      <xdr:row>2</xdr:row>
      <xdr:rowOff>95250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E3285E88-7B70-8F75-D762-73913DC623F1}"/>
            </a:ext>
          </a:extLst>
        </xdr:cNvPr>
        <xdr:cNvCxnSpPr/>
      </xdr:nvCxnSpPr>
      <xdr:spPr>
        <a:xfrm>
          <a:off x="4352925" y="476250"/>
          <a:ext cx="18288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95250</xdr:rowOff>
    </xdr:from>
    <xdr:to>
      <xdr:col>7</xdr:col>
      <xdr:colOff>0</xdr:colOff>
      <xdr:row>4</xdr:row>
      <xdr:rowOff>95250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73253926-D5E3-1B36-847D-3F73E922D7EF}"/>
            </a:ext>
          </a:extLst>
        </xdr:cNvPr>
        <xdr:cNvCxnSpPr/>
      </xdr:nvCxnSpPr>
      <xdr:spPr>
        <a:xfrm flipV="1">
          <a:off x="2571750" y="476250"/>
          <a:ext cx="381000" cy="381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95250</xdr:rowOff>
    </xdr:from>
    <xdr:to>
      <xdr:col>9</xdr:col>
      <xdr:colOff>0</xdr:colOff>
      <xdr:row>2</xdr:row>
      <xdr:rowOff>95250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1275BA43-5D8F-FBCB-2D7C-F0B4278C5BBF}"/>
            </a:ext>
          </a:extLst>
        </xdr:cNvPr>
        <xdr:cNvCxnSpPr/>
      </xdr:nvCxnSpPr>
      <xdr:spPr>
        <a:xfrm>
          <a:off x="2952750" y="476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19050</xdr:rowOff>
    </xdr:from>
    <xdr:to>
      <xdr:col>9</xdr:col>
      <xdr:colOff>0</xdr:colOff>
      <xdr:row>7</xdr:row>
      <xdr:rowOff>171450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3C66D5E1-8C3E-86BA-A033-976482D616E6}"/>
            </a:ext>
          </a:extLst>
        </xdr:cNvPr>
        <xdr:cNvCxnSpPr/>
      </xdr:nvCxnSpPr>
      <xdr:spPr>
        <a:xfrm>
          <a:off x="4171950" y="13525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95250</xdr:rowOff>
    </xdr:from>
    <xdr:to>
      <xdr:col>13</xdr:col>
      <xdr:colOff>0</xdr:colOff>
      <xdr:row>7</xdr:row>
      <xdr:rowOff>95250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AF9C3322-D45D-44AB-26CB-2D1BAF7FB885}"/>
            </a:ext>
          </a:extLst>
        </xdr:cNvPr>
        <xdr:cNvCxnSpPr/>
      </xdr:nvCxnSpPr>
      <xdr:spPr>
        <a:xfrm>
          <a:off x="4352925" y="1428750"/>
          <a:ext cx="18288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95250</xdr:rowOff>
    </xdr:from>
    <xdr:to>
      <xdr:col>7</xdr:col>
      <xdr:colOff>0</xdr:colOff>
      <xdr:row>7</xdr:row>
      <xdr:rowOff>95250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F6BBA027-E788-CB36-3E31-CF9630F4B720}"/>
            </a:ext>
          </a:extLst>
        </xdr:cNvPr>
        <xdr:cNvCxnSpPr/>
      </xdr:nvCxnSpPr>
      <xdr:spPr>
        <a:xfrm>
          <a:off x="2571750" y="857250"/>
          <a:ext cx="381000" cy="571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95250</xdr:rowOff>
    </xdr:from>
    <xdr:to>
      <xdr:col>9</xdr:col>
      <xdr:colOff>0</xdr:colOff>
      <xdr:row>7</xdr:row>
      <xdr:rowOff>95250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C562A677-762E-9ADE-22EF-4288D4709B1E}"/>
            </a:ext>
          </a:extLst>
        </xdr:cNvPr>
        <xdr:cNvCxnSpPr/>
      </xdr:nvCxnSpPr>
      <xdr:spPr>
        <a:xfrm>
          <a:off x="2952750" y="1428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4</xdr:row>
      <xdr:rowOff>12700</xdr:rowOff>
    </xdr:from>
    <xdr:to>
      <xdr:col>5</xdr:col>
      <xdr:colOff>177800</xdr:colOff>
      <xdr:row>4</xdr:row>
      <xdr:rowOff>177800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E5AF8B43-FE2D-B690-BB22-E3F1224EC371}"/>
            </a:ext>
          </a:extLst>
        </xdr:cNvPr>
        <xdr:cNvSpPr/>
      </xdr:nvSpPr>
      <xdr:spPr>
        <a:xfrm>
          <a:off x="2403475" y="774700"/>
          <a:ext cx="165100" cy="1651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95250</xdr:rowOff>
    </xdr:from>
    <xdr:to>
      <xdr:col>3</xdr:col>
      <xdr:colOff>0</xdr:colOff>
      <xdr:row>19</xdr:row>
      <xdr:rowOff>95250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43C451E0-D83B-9EBA-E90F-3D471F9DD3AC}"/>
            </a:ext>
          </a:extLst>
        </xdr:cNvPr>
        <xdr:cNvCxnSpPr/>
      </xdr:nvCxnSpPr>
      <xdr:spPr>
        <a:xfrm flipV="1">
          <a:off x="790575" y="857250"/>
          <a:ext cx="381000" cy="2857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95250</xdr:rowOff>
    </xdr:from>
    <xdr:to>
      <xdr:col>5</xdr:col>
      <xdr:colOff>0</xdr:colOff>
      <xdr:row>4</xdr:row>
      <xdr:rowOff>95250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74EFFEF-B64E-49E7-6BBB-FFE5964EF48A}"/>
            </a:ext>
          </a:extLst>
        </xdr:cNvPr>
        <xdr:cNvCxnSpPr/>
      </xdr:nvCxnSpPr>
      <xdr:spPr>
        <a:xfrm>
          <a:off x="1171575" y="857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19050</xdr:rowOff>
    </xdr:from>
    <xdr:to>
      <xdr:col>9</xdr:col>
      <xdr:colOff>0</xdr:colOff>
      <xdr:row>12</xdr:row>
      <xdr:rowOff>171450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B65C15BA-D5B7-1963-F782-18F0B8EEF5EC}"/>
            </a:ext>
          </a:extLst>
        </xdr:cNvPr>
        <xdr:cNvCxnSpPr/>
      </xdr:nvCxnSpPr>
      <xdr:spPr>
        <a:xfrm>
          <a:off x="4171950" y="23050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95250</xdr:rowOff>
    </xdr:from>
    <xdr:to>
      <xdr:col>13</xdr:col>
      <xdr:colOff>0</xdr:colOff>
      <xdr:row>12</xdr:row>
      <xdr:rowOff>95250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62515CE-27ED-3D1D-8F5A-FBE38EE03DD0}"/>
            </a:ext>
          </a:extLst>
        </xdr:cNvPr>
        <xdr:cNvCxnSpPr/>
      </xdr:nvCxnSpPr>
      <xdr:spPr>
        <a:xfrm>
          <a:off x="4352925" y="2381250"/>
          <a:ext cx="18288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95250</xdr:rowOff>
    </xdr:from>
    <xdr:to>
      <xdr:col>7</xdr:col>
      <xdr:colOff>0</xdr:colOff>
      <xdr:row>14</xdr:row>
      <xdr:rowOff>95250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80ABAC1B-FCD3-89CF-6C5B-75E91CD56E4F}"/>
            </a:ext>
          </a:extLst>
        </xdr:cNvPr>
        <xdr:cNvCxnSpPr/>
      </xdr:nvCxnSpPr>
      <xdr:spPr>
        <a:xfrm flipV="1">
          <a:off x="2571750" y="2381250"/>
          <a:ext cx="381000" cy="381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95250</xdr:rowOff>
    </xdr:from>
    <xdr:to>
      <xdr:col>9</xdr:col>
      <xdr:colOff>0</xdr:colOff>
      <xdr:row>12</xdr:row>
      <xdr:rowOff>95250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2268AB2-4B00-E9A2-DF4F-E21AD7960F1F}"/>
            </a:ext>
          </a:extLst>
        </xdr:cNvPr>
        <xdr:cNvCxnSpPr/>
      </xdr:nvCxnSpPr>
      <xdr:spPr>
        <a:xfrm>
          <a:off x="2952750" y="2381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19050</xdr:rowOff>
    </xdr:from>
    <xdr:to>
      <xdr:col>9</xdr:col>
      <xdr:colOff>0</xdr:colOff>
      <xdr:row>17</xdr:row>
      <xdr:rowOff>171450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7C895913-ED8E-8C70-590A-E1AF5750112D}"/>
            </a:ext>
          </a:extLst>
        </xdr:cNvPr>
        <xdr:cNvCxnSpPr/>
      </xdr:nvCxnSpPr>
      <xdr:spPr>
        <a:xfrm>
          <a:off x="4171950" y="32575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95250</xdr:rowOff>
    </xdr:from>
    <xdr:to>
      <xdr:col>13</xdr:col>
      <xdr:colOff>0</xdr:colOff>
      <xdr:row>17</xdr:row>
      <xdr:rowOff>95250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5FEF07E9-F44E-B3AD-CAC1-F8A19CA02710}"/>
            </a:ext>
          </a:extLst>
        </xdr:cNvPr>
        <xdr:cNvCxnSpPr/>
      </xdr:nvCxnSpPr>
      <xdr:spPr>
        <a:xfrm>
          <a:off x="4352925" y="3333750"/>
          <a:ext cx="18288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95250</xdr:rowOff>
    </xdr:from>
    <xdr:to>
      <xdr:col>7</xdr:col>
      <xdr:colOff>0</xdr:colOff>
      <xdr:row>17</xdr:row>
      <xdr:rowOff>95250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DA8BE147-486C-E644-5D5B-633FAFC52DEA}"/>
            </a:ext>
          </a:extLst>
        </xdr:cNvPr>
        <xdr:cNvCxnSpPr/>
      </xdr:nvCxnSpPr>
      <xdr:spPr>
        <a:xfrm>
          <a:off x="2571750" y="2762250"/>
          <a:ext cx="381000" cy="571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95250</xdr:rowOff>
    </xdr:from>
    <xdr:to>
      <xdr:col>9</xdr:col>
      <xdr:colOff>0</xdr:colOff>
      <xdr:row>17</xdr:row>
      <xdr:rowOff>95250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8AF15490-DC93-1654-1D10-DA092E98B3F2}"/>
            </a:ext>
          </a:extLst>
        </xdr:cNvPr>
        <xdr:cNvCxnSpPr/>
      </xdr:nvCxnSpPr>
      <xdr:spPr>
        <a:xfrm>
          <a:off x="2952750" y="3333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14</xdr:row>
      <xdr:rowOff>12700</xdr:rowOff>
    </xdr:from>
    <xdr:to>
      <xdr:col>5</xdr:col>
      <xdr:colOff>177800</xdr:colOff>
      <xdr:row>14</xdr:row>
      <xdr:rowOff>177800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39F3AC37-9B2A-64AB-1513-23190A9161BF}"/>
            </a:ext>
          </a:extLst>
        </xdr:cNvPr>
        <xdr:cNvSpPr/>
      </xdr:nvSpPr>
      <xdr:spPr>
        <a:xfrm>
          <a:off x="2403475" y="2679700"/>
          <a:ext cx="165100" cy="1651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14</xdr:row>
      <xdr:rowOff>95250</xdr:rowOff>
    </xdr:from>
    <xdr:to>
      <xdr:col>3</xdr:col>
      <xdr:colOff>0</xdr:colOff>
      <xdr:row>19</xdr:row>
      <xdr:rowOff>95250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78BB01C1-D203-5B71-F1B6-AF211EBA6B31}"/>
            </a:ext>
          </a:extLst>
        </xdr:cNvPr>
        <xdr:cNvCxnSpPr/>
      </xdr:nvCxnSpPr>
      <xdr:spPr>
        <a:xfrm flipV="1">
          <a:off x="790575" y="2762250"/>
          <a:ext cx="381000" cy="952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95250</xdr:rowOff>
    </xdr:from>
    <xdr:to>
      <xdr:col>5</xdr:col>
      <xdr:colOff>0</xdr:colOff>
      <xdr:row>14</xdr:row>
      <xdr:rowOff>95250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4216E87E-73A8-AFCC-2A08-21169CD404F6}"/>
            </a:ext>
          </a:extLst>
        </xdr:cNvPr>
        <xdr:cNvCxnSpPr/>
      </xdr:nvCxnSpPr>
      <xdr:spPr>
        <a:xfrm>
          <a:off x="1171575" y="2762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22</xdr:row>
      <xdr:rowOff>19050</xdr:rowOff>
    </xdr:from>
    <xdr:to>
      <xdr:col>13</xdr:col>
      <xdr:colOff>0</xdr:colOff>
      <xdr:row>22</xdr:row>
      <xdr:rowOff>171450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1935506D-CDE5-9B8D-288E-D99D2A9B65B9}"/>
            </a:ext>
          </a:extLst>
        </xdr:cNvPr>
        <xdr:cNvCxnSpPr/>
      </xdr:nvCxnSpPr>
      <xdr:spPr>
        <a:xfrm>
          <a:off x="6181725" y="42100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22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7064FF8B-A8EC-A8AB-0DA6-2D2D3ACD356D}"/>
            </a:ext>
          </a:extLst>
        </xdr:cNvPr>
        <xdr:cNvCxnSpPr/>
      </xdr:nvCxnSpPr>
      <xdr:spPr>
        <a:xfrm flipV="1">
          <a:off x="4352925" y="4286250"/>
          <a:ext cx="609600" cy="1333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95250</xdr:rowOff>
    </xdr:from>
    <xdr:to>
      <xdr:col>13</xdr:col>
      <xdr:colOff>0</xdr:colOff>
      <xdr:row>22</xdr:row>
      <xdr:rowOff>95250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DD93993C-F15C-ECB9-423B-59C6AD9FD252}"/>
            </a:ext>
          </a:extLst>
        </xdr:cNvPr>
        <xdr:cNvCxnSpPr/>
      </xdr:nvCxnSpPr>
      <xdr:spPr>
        <a:xfrm>
          <a:off x="4962525" y="4286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27</xdr:row>
      <xdr:rowOff>19050</xdr:rowOff>
    </xdr:from>
    <xdr:to>
      <xdr:col>13</xdr:col>
      <xdr:colOff>0</xdr:colOff>
      <xdr:row>27</xdr:row>
      <xdr:rowOff>171450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6180BB3B-2D4C-F8E1-6B74-A46A3292A84C}"/>
            </a:ext>
          </a:extLst>
        </xdr:cNvPr>
        <xdr:cNvCxnSpPr/>
      </xdr:nvCxnSpPr>
      <xdr:spPr>
        <a:xfrm>
          <a:off x="6181725" y="51625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1A0A6794-C76F-73B4-79FF-E94CE3D4C504}"/>
            </a:ext>
          </a:extLst>
        </xdr:cNvPr>
        <xdr:cNvCxnSpPr/>
      </xdr:nvCxnSpPr>
      <xdr:spPr>
        <a:xfrm flipV="1">
          <a:off x="4352925" y="5238750"/>
          <a:ext cx="609600" cy="381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95250</xdr:rowOff>
    </xdr:from>
    <xdr:to>
      <xdr:col>13</xdr:col>
      <xdr:colOff>0</xdr:colOff>
      <xdr:row>27</xdr:row>
      <xdr:rowOff>95250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BE887EDA-B0BA-6716-213F-FD9D295B6103}"/>
            </a:ext>
          </a:extLst>
        </xdr:cNvPr>
        <xdr:cNvCxnSpPr/>
      </xdr:nvCxnSpPr>
      <xdr:spPr>
        <a:xfrm>
          <a:off x="4962525" y="5238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19050</xdr:rowOff>
    </xdr:from>
    <xdr:to>
      <xdr:col>13</xdr:col>
      <xdr:colOff>0</xdr:colOff>
      <xdr:row>32</xdr:row>
      <xdr:rowOff>171450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C6A53D25-C495-A3B1-9885-0003AFCC6BD6}"/>
            </a:ext>
          </a:extLst>
        </xdr:cNvPr>
        <xdr:cNvCxnSpPr/>
      </xdr:nvCxnSpPr>
      <xdr:spPr>
        <a:xfrm>
          <a:off x="6181725" y="61150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95250</xdr:rowOff>
    </xdr:from>
    <xdr:to>
      <xdr:col>11</xdr:col>
      <xdr:colOff>0</xdr:colOff>
      <xdr:row>32</xdr:row>
      <xdr:rowOff>95250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8A55F874-41CE-2A65-02F6-BF16C694EAEF}"/>
            </a:ext>
          </a:extLst>
        </xdr:cNvPr>
        <xdr:cNvCxnSpPr/>
      </xdr:nvCxnSpPr>
      <xdr:spPr>
        <a:xfrm>
          <a:off x="4352925" y="5619750"/>
          <a:ext cx="609600" cy="571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95250</xdr:rowOff>
    </xdr:from>
    <xdr:to>
      <xdr:col>13</xdr:col>
      <xdr:colOff>0</xdr:colOff>
      <xdr:row>32</xdr:row>
      <xdr:rowOff>95250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84E1126-423B-0DEE-0EFD-5ED092D478EB}"/>
            </a:ext>
          </a:extLst>
        </xdr:cNvPr>
        <xdr:cNvCxnSpPr/>
      </xdr:nvCxnSpPr>
      <xdr:spPr>
        <a:xfrm>
          <a:off x="4962525" y="6191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19050</xdr:rowOff>
    </xdr:from>
    <xdr:to>
      <xdr:col>13</xdr:col>
      <xdr:colOff>0</xdr:colOff>
      <xdr:row>37</xdr:row>
      <xdr:rowOff>171450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79D264F3-8AFA-9792-DD8C-67546D8DE467}"/>
            </a:ext>
          </a:extLst>
        </xdr:cNvPr>
        <xdr:cNvCxnSpPr/>
      </xdr:nvCxnSpPr>
      <xdr:spPr>
        <a:xfrm>
          <a:off x="6181725" y="70675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819C19EB-715D-E347-8419-3B71DE2B85CD}"/>
            </a:ext>
          </a:extLst>
        </xdr:cNvPr>
        <xdr:cNvCxnSpPr/>
      </xdr:nvCxnSpPr>
      <xdr:spPr>
        <a:xfrm>
          <a:off x="4352925" y="5619750"/>
          <a:ext cx="609600" cy="1524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95250</xdr:rowOff>
    </xdr:from>
    <xdr:to>
      <xdr:col>13</xdr:col>
      <xdr:colOff>0</xdr:colOff>
      <xdr:row>37</xdr:row>
      <xdr:rowOff>95250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3DE379E8-88A7-5FB9-AC0C-5080D970766D}"/>
            </a:ext>
          </a:extLst>
        </xdr:cNvPr>
        <xdr:cNvCxnSpPr/>
      </xdr:nvCxnSpPr>
      <xdr:spPr>
        <a:xfrm>
          <a:off x="4962525" y="7143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177800</xdr:colOff>
      <xdr:row>29</xdr:row>
      <xdr:rowOff>177800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3138BAA9-4388-ED1D-98E4-58C8B3D94890}"/>
            </a:ext>
          </a:extLst>
        </xdr:cNvPr>
        <xdr:cNvSpPr/>
      </xdr:nvSpPr>
      <xdr:spPr>
        <a:xfrm>
          <a:off x="4184650" y="5537200"/>
          <a:ext cx="165100" cy="1651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29</xdr:row>
      <xdr:rowOff>95250</xdr:rowOff>
    </xdr:from>
    <xdr:to>
      <xdr:col>7</xdr:col>
      <xdr:colOff>0</xdr:colOff>
      <xdr:row>35</xdr:row>
      <xdr:rowOff>95250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AA15CA39-C10F-9DD2-9230-3351B7056CD0}"/>
            </a:ext>
          </a:extLst>
        </xdr:cNvPr>
        <xdr:cNvCxnSpPr/>
      </xdr:nvCxnSpPr>
      <xdr:spPr>
        <a:xfrm flipV="1">
          <a:off x="2571750" y="5619750"/>
          <a:ext cx="381000" cy="1143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95250</xdr:rowOff>
    </xdr:from>
    <xdr:to>
      <xdr:col>9</xdr:col>
      <xdr:colOff>0</xdr:colOff>
      <xdr:row>29</xdr:row>
      <xdr:rowOff>95250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F291CF12-8E2E-680A-8400-CA05B96F4890}"/>
            </a:ext>
          </a:extLst>
        </xdr:cNvPr>
        <xdr:cNvCxnSpPr/>
      </xdr:nvCxnSpPr>
      <xdr:spPr>
        <a:xfrm>
          <a:off x="2952750" y="5619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42</xdr:row>
      <xdr:rowOff>19050</xdr:rowOff>
    </xdr:from>
    <xdr:to>
      <xdr:col>9</xdr:col>
      <xdr:colOff>0</xdr:colOff>
      <xdr:row>42</xdr:row>
      <xdr:rowOff>171450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8E9A324A-5FB4-A54E-BD71-DCC54985E075}"/>
            </a:ext>
          </a:extLst>
        </xdr:cNvPr>
        <xdr:cNvCxnSpPr/>
      </xdr:nvCxnSpPr>
      <xdr:spPr>
        <a:xfrm>
          <a:off x="4171950" y="80200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42</xdr:row>
      <xdr:rowOff>95250</xdr:rowOff>
    </xdr:from>
    <xdr:to>
      <xdr:col>13</xdr:col>
      <xdr:colOff>0</xdr:colOff>
      <xdr:row>42</xdr:row>
      <xdr:rowOff>95250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837EA7B5-A718-89A5-CDFD-B03DED016653}"/>
            </a:ext>
          </a:extLst>
        </xdr:cNvPr>
        <xdr:cNvCxnSpPr/>
      </xdr:nvCxnSpPr>
      <xdr:spPr>
        <a:xfrm>
          <a:off x="4352925" y="8096250"/>
          <a:ext cx="16002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35</xdr:row>
      <xdr:rowOff>95250</xdr:rowOff>
    </xdr:from>
    <xdr:to>
      <xdr:col>7</xdr:col>
      <xdr:colOff>0</xdr:colOff>
      <xdr:row>42</xdr:row>
      <xdr:rowOff>95250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A3C3259B-506A-843C-4E65-10D4C6D29B3C}"/>
            </a:ext>
          </a:extLst>
        </xdr:cNvPr>
        <xdr:cNvCxnSpPr/>
      </xdr:nvCxnSpPr>
      <xdr:spPr>
        <a:xfrm>
          <a:off x="2571750" y="6762750"/>
          <a:ext cx="381000" cy="1333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95250</xdr:rowOff>
    </xdr:from>
    <xdr:to>
      <xdr:col>9</xdr:col>
      <xdr:colOff>0</xdr:colOff>
      <xdr:row>42</xdr:row>
      <xdr:rowOff>95250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7B2A1B48-57DF-3D7A-9907-043CCC69CE20}"/>
            </a:ext>
          </a:extLst>
        </xdr:cNvPr>
        <xdr:cNvCxnSpPr/>
      </xdr:nvCxnSpPr>
      <xdr:spPr>
        <a:xfrm>
          <a:off x="2952750" y="8096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35</xdr:row>
      <xdr:rowOff>12700</xdr:rowOff>
    </xdr:from>
    <xdr:to>
      <xdr:col>5</xdr:col>
      <xdr:colOff>177800</xdr:colOff>
      <xdr:row>35</xdr:row>
      <xdr:rowOff>177800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D3E2C959-9FD7-B14C-9990-D591264646E4}"/>
            </a:ext>
          </a:extLst>
        </xdr:cNvPr>
        <xdr:cNvSpPr/>
      </xdr:nvSpPr>
      <xdr:spPr>
        <a:xfrm>
          <a:off x="2403475" y="6680200"/>
          <a:ext cx="165100" cy="1651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19</xdr:row>
      <xdr:rowOff>95250</xdr:rowOff>
    </xdr:from>
    <xdr:to>
      <xdr:col>3</xdr:col>
      <xdr:colOff>0</xdr:colOff>
      <xdr:row>35</xdr:row>
      <xdr:rowOff>95250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22DDC077-97F4-B314-5969-2EDBDE435FE6}"/>
            </a:ext>
          </a:extLst>
        </xdr:cNvPr>
        <xdr:cNvCxnSpPr/>
      </xdr:nvCxnSpPr>
      <xdr:spPr>
        <a:xfrm>
          <a:off x="790575" y="3714750"/>
          <a:ext cx="381000" cy="3048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35</xdr:row>
      <xdr:rowOff>95250</xdr:rowOff>
    </xdr:from>
    <xdr:to>
      <xdr:col>5</xdr:col>
      <xdr:colOff>0</xdr:colOff>
      <xdr:row>35</xdr:row>
      <xdr:rowOff>95250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18023E4D-298B-8711-CF94-76E1F0346282}"/>
            </a:ext>
          </a:extLst>
        </xdr:cNvPr>
        <xdr:cNvCxnSpPr/>
      </xdr:nvCxnSpPr>
      <xdr:spPr>
        <a:xfrm>
          <a:off x="1171575" y="6762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19</xdr:row>
      <xdr:rowOff>12700</xdr:rowOff>
    </xdr:from>
    <xdr:to>
      <xdr:col>1</xdr:col>
      <xdr:colOff>177800</xdr:colOff>
      <xdr:row>19</xdr:row>
      <xdr:rowOff>177800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1DECF1E-8497-8342-65F6-7C58A80B6144}"/>
            </a:ext>
          </a:extLst>
        </xdr:cNvPr>
        <xdr:cNvSpPr/>
      </xdr:nvSpPr>
      <xdr:spPr>
        <a:xfrm>
          <a:off x="622300" y="3632200"/>
          <a:ext cx="165100" cy="1651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19</xdr:row>
      <xdr:rowOff>95250</xdr:rowOff>
    </xdr:from>
    <xdr:to>
      <xdr:col>1</xdr:col>
      <xdr:colOff>0</xdr:colOff>
      <xdr:row>19</xdr:row>
      <xdr:rowOff>95250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53068A85-38BE-A7EC-2373-CEB956186104}"/>
            </a:ext>
          </a:extLst>
        </xdr:cNvPr>
        <xdr:cNvCxnSpPr/>
      </xdr:nvCxnSpPr>
      <xdr:spPr>
        <a:xfrm>
          <a:off x="0" y="3714750"/>
          <a:ext cx="609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09DB-19B8-4D37-AACE-4077A324FBEF}">
  <dimension ref="A1:ALT1015"/>
  <sheetViews>
    <sheetView tabSelected="1" zoomScale="85" zoomScaleNormal="85" workbookViewId="0">
      <selection activeCell="V15" sqref="V15"/>
    </sheetView>
  </sheetViews>
  <sheetFormatPr defaultRowHeight="15" x14ac:dyDescent="0.25"/>
  <cols>
    <col min="2" max="2" width="2.7109375" customWidth="1"/>
    <col min="3" max="3" width="5.7109375" customWidth="1"/>
    <col min="6" max="6" width="2.7109375" customWidth="1"/>
    <col min="7" max="7" width="5.7109375" customWidth="1"/>
    <col min="10" max="10" width="2.7109375" customWidth="1"/>
    <col min="11" max="11" width="5.7109375" customWidth="1"/>
    <col min="14" max="14" width="2.7109375" customWidth="1"/>
    <col min="2000" max="2000" width="2.7109375" customWidth="1"/>
  </cols>
  <sheetData>
    <row r="1" spans="1:15" x14ac:dyDescent="0.25">
      <c r="A1" s="6"/>
      <c r="B1" s="1"/>
      <c r="C1" s="1"/>
      <c r="D1" s="1"/>
      <c r="E1" s="1"/>
      <c r="F1" s="1"/>
      <c r="G1" s="1"/>
      <c r="H1" s="1">
        <v>0.6</v>
      </c>
      <c r="I1" s="1"/>
      <c r="J1" s="1"/>
      <c r="K1" s="1"/>
      <c r="L1" s="1"/>
      <c r="M1" s="1"/>
      <c r="N1" s="1"/>
      <c r="O1" s="2"/>
    </row>
    <row r="2" spans="1:15" x14ac:dyDescent="0.25">
      <c r="A2" s="7"/>
      <c r="H2" t="s">
        <v>25</v>
      </c>
      <c r="O2" s="3"/>
    </row>
    <row r="3" spans="1:15" x14ac:dyDescent="0.25">
      <c r="A3" s="7"/>
      <c r="O3" s="9">
        <f>3000</f>
        <v>3000</v>
      </c>
    </row>
    <row r="4" spans="1:15" x14ac:dyDescent="0.25">
      <c r="A4" s="7"/>
      <c r="D4" t="s">
        <v>22</v>
      </c>
      <c r="H4">
        <v>0</v>
      </c>
      <c r="I4">
        <f>O3</f>
        <v>3000</v>
      </c>
      <c r="O4" s="3"/>
    </row>
    <row r="5" spans="1:15" x14ac:dyDescent="0.25">
      <c r="A5" s="7"/>
      <c r="O5" s="3"/>
    </row>
    <row r="6" spans="1:15" x14ac:dyDescent="0.25">
      <c r="A6" s="7"/>
      <c r="D6">
        <v>0</v>
      </c>
      <c r="E6">
        <f>IF(ABS(1-SUM(H1,H6))&lt;=0.00001,SUM(H1 * I4,H6 * I9),NA())</f>
        <v>-1400</v>
      </c>
      <c r="H6">
        <v>0.4</v>
      </c>
      <c r="O6" s="3"/>
    </row>
    <row r="7" spans="1:15" x14ac:dyDescent="0.25">
      <c r="A7" s="7"/>
      <c r="H7" t="s">
        <v>27</v>
      </c>
      <c r="O7" s="3"/>
    </row>
    <row r="8" spans="1:15" x14ac:dyDescent="0.25">
      <c r="A8" s="7"/>
      <c r="O8" s="10">
        <f>-8000</f>
        <v>-8000</v>
      </c>
    </row>
    <row r="9" spans="1:15" x14ac:dyDescent="0.25">
      <c r="A9" s="7"/>
      <c r="H9">
        <v>0</v>
      </c>
      <c r="I9">
        <f>O8</f>
        <v>-8000</v>
      </c>
      <c r="O9" s="3"/>
    </row>
    <row r="10" spans="1:15" x14ac:dyDescent="0.25">
      <c r="A10" s="7"/>
      <c r="O10" s="3"/>
    </row>
    <row r="11" spans="1:15" x14ac:dyDescent="0.25">
      <c r="A11" s="7"/>
      <c r="H11">
        <v>0.6</v>
      </c>
      <c r="O11" s="3"/>
    </row>
    <row r="12" spans="1:15" x14ac:dyDescent="0.25">
      <c r="A12" s="7"/>
      <c r="H12" t="s">
        <v>25</v>
      </c>
      <c r="O12" s="3"/>
    </row>
    <row r="13" spans="1:15" x14ac:dyDescent="0.25">
      <c r="A13" s="7"/>
      <c r="O13" s="10">
        <f>-3000</f>
        <v>-3000</v>
      </c>
    </row>
    <row r="14" spans="1:15" x14ac:dyDescent="0.25">
      <c r="A14" s="7"/>
      <c r="D14" t="s">
        <v>23</v>
      </c>
      <c r="H14">
        <v>0</v>
      </c>
      <c r="I14">
        <f>O13</f>
        <v>-3000</v>
      </c>
      <c r="O14" s="3"/>
    </row>
    <row r="15" spans="1:15" x14ac:dyDescent="0.25">
      <c r="A15" s="7"/>
      <c r="O15" s="3"/>
    </row>
    <row r="16" spans="1:15" x14ac:dyDescent="0.25">
      <c r="A16" s="7"/>
      <c r="D16">
        <v>0</v>
      </c>
      <c r="E16">
        <f>IF(ABS(1-SUM(H11,H16))&lt;=0.00001,SUM(H11 * I14,H16 * I19),NA())</f>
        <v>-4600</v>
      </c>
      <c r="H16">
        <v>0.4</v>
      </c>
      <c r="O16" s="3"/>
    </row>
    <row r="17" spans="1:15" x14ac:dyDescent="0.25">
      <c r="A17" s="7"/>
      <c r="H17" t="s">
        <v>27</v>
      </c>
      <c r="O17" s="3"/>
    </row>
    <row r="18" spans="1:15" x14ac:dyDescent="0.25">
      <c r="A18" s="7"/>
      <c r="O18" s="10">
        <f>-7000</f>
        <v>-7000</v>
      </c>
    </row>
    <row r="19" spans="1:15" x14ac:dyDescent="0.25">
      <c r="A19" s="7"/>
      <c r="H19">
        <v>0</v>
      </c>
      <c r="I19">
        <f>O18</f>
        <v>-7000</v>
      </c>
      <c r="O19" s="3"/>
    </row>
    <row r="20" spans="1:15" x14ac:dyDescent="0.25">
      <c r="A20" s="7"/>
      <c r="O20" s="3"/>
    </row>
    <row r="21" spans="1:15" x14ac:dyDescent="0.25">
      <c r="A21" s="7">
        <f>MAX(E6,E16,E37)</f>
        <v>-1050</v>
      </c>
      <c r="L21">
        <v>0.1</v>
      </c>
      <c r="O21" s="3"/>
    </row>
    <row r="22" spans="1:15" x14ac:dyDescent="0.25">
      <c r="A22" s="7"/>
      <c r="L22" t="s">
        <v>28</v>
      </c>
      <c r="O22" s="3"/>
    </row>
    <row r="23" spans="1:15" x14ac:dyDescent="0.25">
      <c r="A23" s="7"/>
      <c r="O23" s="10">
        <f>-500</f>
        <v>-500</v>
      </c>
    </row>
    <row r="24" spans="1:15" x14ac:dyDescent="0.25">
      <c r="A24" s="7"/>
      <c r="L24">
        <v>0</v>
      </c>
      <c r="M24">
        <f>O23</f>
        <v>-500</v>
      </c>
    </row>
    <row r="25" spans="1:15" x14ac:dyDescent="0.25">
      <c r="A25" s="7"/>
      <c r="O25" s="3"/>
    </row>
    <row r="26" spans="1:15" x14ac:dyDescent="0.25">
      <c r="A26" s="7"/>
      <c r="L26">
        <v>0.2</v>
      </c>
      <c r="O26" s="3"/>
    </row>
    <row r="27" spans="1:15" x14ac:dyDescent="0.25">
      <c r="A27" s="7"/>
      <c r="L27" t="s">
        <v>28</v>
      </c>
      <c r="O27" s="3"/>
    </row>
    <row r="28" spans="1:15" x14ac:dyDescent="0.25">
      <c r="A28" s="7"/>
      <c r="H28">
        <v>0.7</v>
      </c>
      <c r="O28" s="10">
        <f>-1000</f>
        <v>-1000</v>
      </c>
    </row>
    <row r="29" spans="1:15" x14ac:dyDescent="0.25">
      <c r="A29" s="7"/>
      <c r="H29" t="s">
        <v>26</v>
      </c>
      <c r="L29">
        <v>0</v>
      </c>
      <c r="M29">
        <f>O28</f>
        <v>-1000</v>
      </c>
      <c r="O29" s="3"/>
    </row>
    <row r="30" spans="1:15" x14ac:dyDescent="0.25">
      <c r="A30" s="7"/>
      <c r="O30" s="3"/>
    </row>
    <row r="31" spans="1:15" x14ac:dyDescent="0.25">
      <c r="A31" s="7"/>
      <c r="H31">
        <v>0</v>
      </c>
      <c r="I31">
        <f>IF(ABS(1-SUM(L21,L26,L31,L36))&lt;=0.00001,SUM(L21 * M24,L26 * M29,L31 * M34,L36 * M39),NA())</f>
        <v>-1500</v>
      </c>
      <c r="L31">
        <v>0.3</v>
      </c>
      <c r="O31" s="3"/>
    </row>
    <row r="32" spans="1:15" x14ac:dyDescent="0.25">
      <c r="A32" s="7"/>
      <c r="L32" t="s">
        <v>28</v>
      </c>
      <c r="O32" s="3"/>
    </row>
    <row r="33" spans="1:15" x14ac:dyDescent="0.25">
      <c r="A33" s="7"/>
      <c r="O33" s="10">
        <f>-1500</f>
        <v>-1500</v>
      </c>
    </row>
    <row r="34" spans="1:15" x14ac:dyDescent="0.25">
      <c r="A34" s="7"/>
      <c r="L34">
        <v>0</v>
      </c>
      <c r="M34">
        <f>O33</f>
        <v>-1500</v>
      </c>
      <c r="O34" s="3"/>
    </row>
    <row r="35" spans="1:15" x14ac:dyDescent="0.25">
      <c r="A35" s="7"/>
      <c r="D35" t="s">
        <v>24</v>
      </c>
      <c r="O35" s="3"/>
    </row>
    <row r="36" spans="1:15" x14ac:dyDescent="0.25">
      <c r="A36" s="7"/>
      <c r="L36">
        <v>0.4</v>
      </c>
      <c r="O36" s="3"/>
    </row>
    <row r="37" spans="1:15" x14ac:dyDescent="0.25">
      <c r="A37" s="7"/>
      <c r="D37">
        <v>0</v>
      </c>
      <c r="E37">
        <f>IF(ABS(1-SUM(H28,H41))&lt;=0.00001,SUM(H28 * I31,H41 * I44),NA())</f>
        <v>-1050</v>
      </c>
      <c r="L37" t="s">
        <v>28</v>
      </c>
      <c r="O37" s="3"/>
    </row>
    <row r="38" spans="1:15" x14ac:dyDescent="0.25">
      <c r="A38" s="7"/>
      <c r="O38" s="10">
        <f>-2000</f>
        <v>-2000</v>
      </c>
    </row>
    <row r="39" spans="1:15" x14ac:dyDescent="0.25">
      <c r="A39" s="7"/>
      <c r="L39">
        <v>0</v>
      </c>
      <c r="M39">
        <f>O38</f>
        <v>-2000</v>
      </c>
      <c r="O39" s="3"/>
    </row>
    <row r="40" spans="1:15" x14ac:dyDescent="0.25">
      <c r="A40" s="7"/>
      <c r="O40" s="3"/>
    </row>
    <row r="41" spans="1:15" x14ac:dyDescent="0.25">
      <c r="A41" s="7"/>
      <c r="H41">
        <v>0.3</v>
      </c>
      <c r="O41" s="3"/>
    </row>
    <row r="42" spans="1:15" x14ac:dyDescent="0.25">
      <c r="A42" s="7"/>
      <c r="H42" t="s">
        <v>27</v>
      </c>
      <c r="O42" s="3"/>
    </row>
    <row r="43" spans="1:15" x14ac:dyDescent="0.25">
      <c r="A43" s="7"/>
      <c r="O43" s="11">
        <f>0</f>
        <v>0</v>
      </c>
    </row>
    <row r="44" spans="1:15" x14ac:dyDescent="0.25">
      <c r="A44" s="7"/>
      <c r="H44">
        <v>0</v>
      </c>
      <c r="I44">
        <f>O43</f>
        <v>0</v>
      </c>
      <c r="O44" s="3"/>
    </row>
    <row r="45" spans="1:15" x14ac:dyDescent="0.25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</row>
    <row r="1001" spans="1001:1008" x14ac:dyDescent="0.25">
      <c r="ALM1001" t="s">
        <v>0</v>
      </c>
      <c r="ALN1001" t="s">
        <v>1</v>
      </c>
      <c r="ALO1001" t="s">
        <v>2</v>
      </c>
      <c r="ALP1001" t="s">
        <v>3</v>
      </c>
      <c r="ALQ1001" t="s">
        <v>4</v>
      </c>
      <c r="ALR1001" t="s">
        <v>5</v>
      </c>
      <c r="ALS1001" t="s">
        <v>6</v>
      </c>
      <c r="ALT1001" t="s">
        <v>7</v>
      </c>
    </row>
    <row r="1002" spans="1001:1008" x14ac:dyDescent="0.25">
      <c r="ALM1002">
        <v>1</v>
      </c>
      <c r="ALN1002">
        <v>3</v>
      </c>
      <c r="ALO1002" t="s">
        <v>8</v>
      </c>
      <c r="ALP1002">
        <v>2</v>
      </c>
      <c r="ALQ1002">
        <v>9</v>
      </c>
      <c r="ALR1002" t="s">
        <v>15</v>
      </c>
      <c r="ALS1002">
        <v>0</v>
      </c>
      <c r="ALT1002">
        <v>0.5</v>
      </c>
    </row>
    <row r="1003" spans="1001:1008" x14ac:dyDescent="0.25">
      <c r="ALM1003">
        <v>2</v>
      </c>
      <c r="ALN1003">
        <v>3</v>
      </c>
      <c r="ALO1003" t="s">
        <v>8</v>
      </c>
      <c r="ALP1003">
        <v>7</v>
      </c>
      <c r="ALQ1003">
        <v>9</v>
      </c>
      <c r="ALR1003" t="s">
        <v>16</v>
      </c>
      <c r="ALS1003">
        <v>0</v>
      </c>
      <c r="ALT1003">
        <v>0.5</v>
      </c>
    </row>
    <row r="1004" spans="1001:1008" x14ac:dyDescent="0.25">
      <c r="ALM1004">
        <v>3</v>
      </c>
      <c r="ALN1004">
        <v>14</v>
      </c>
      <c r="ALO1004" t="s">
        <v>14</v>
      </c>
      <c r="ALP1004">
        <v>4</v>
      </c>
      <c r="ALQ1004">
        <v>5</v>
      </c>
      <c r="ALR1004" t="s">
        <v>10</v>
      </c>
      <c r="ALS1004">
        <v>0</v>
      </c>
      <c r="ALT1004">
        <v>0.33333333333333331</v>
      </c>
    </row>
    <row r="1005" spans="1001:1008" x14ac:dyDescent="0.25">
      <c r="ALM1005">
        <v>4</v>
      </c>
      <c r="ALN1005">
        <v>6</v>
      </c>
      <c r="ALO1005" t="s">
        <v>8</v>
      </c>
      <c r="ALP1005">
        <v>12</v>
      </c>
      <c r="ALQ1005">
        <v>9</v>
      </c>
      <c r="ALR1005" t="s">
        <v>13</v>
      </c>
      <c r="ALS1005">
        <v>0</v>
      </c>
      <c r="ALT1005">
        <v>0.5</v>
      </c>
    </row>
    <row r="1006" spans="1001:1008" x14ac:dyDescent="0.25">
      <c r="ALM1006">
        <v>5</v>
      </c>
      <c r="ALN1006">
        <v>6</v>
      </c>
      <c r="ALO1006" t="s">
        <v>8</v>
      </c>
      <c r="ALP1006">
        <v>17</v>
      </c>
      <c r="ALQ1006">
        <v>9</v>
      </c>
      <c r="ALR1006" t="s">
        <v>17</v>
      </c>
      <c r="ALS1006">
        <v>0</v>
      </c>
      <c r="ALT1006">
        <v>0.5</v>
      </c>
    </row>
    <row r="1007" spans="1001:1008" x14ac:dyDescent="0.25">
      <c r="ALM1007">
        <v>6</v>
      </c>
      <c r="ALN1007">
        <v>14</v>
      </c>
      <c r="ALO1007" t="s">
        <v>14</v>
      </c>
      <c r="ALP1007">
        <v>14</v>
      </c>
      <c r="ALQ1007">
        <v>5</v>
      </c>
      <c r="ALR1007" t="s">
        <v>11</v>
      </c>
      <c r="ALS1007">
        <v>0</v>
      </c>
      <c r="ALT1007">
        <v>0.33333333333333331</v>
      </c>
    </row>
    <row r="1008" spans="1001:1008" x14ac:dyDescent="0.25">
      <c r="ALM1008">
        <v>7</v>
      </c>
      <c r="ALN1008">
        <v>11</v>
      </c>
      <c r="ALO1008" t="s">
        <v>8</v>
      </c>
      <c r="ALP1008">
        <v>22</v>
      </c>
      <c r="ALQ1008">
        <v>13</v>
      </c>
      <c r="ALR1008" t="s">
        <v>18</v>
      </c>
      <c r="ALS1008">
        <v>0</v>
      </c>
      <c r="ALT1008">
        <v>0.25</v>
      </c>
    </row>
    <row r="1009" spans="1001:1008" x14ac:dyDescent="0.25">
      <c r="ALM1009">
        <v>8</v>
      </c>
      <c r="ALN1009">
        <v>11</v>
      </c>
      <c r="ALO1009" t="s">
        <v>8</v>
      </c>
      <c r="ALP1009">
        <v>27</v>
      </c>
      <c r="ALQ1009">
        <v>13</v>
      </c>
      <c r="ALR1009" t="s">
        <v>19</v>
      </c>
      <c r="ALS1009">
        <v>0</v>
      </c>
      <c r="ALT1009">
        <v>0.25</v>
      </c>
    </row>
    <row r="1010" spans="1001:1008" x14ac:dyDescent="0.25">
      <c r="ALM1010">
        <v>9</v>
      </c>
      <c r="ALN1010">
        <v>11</v>
      </c>
      <c r="ALO1010" t="s">
        <v>8</v>
      </c>
      <c r="ALP1010">
        <v>32</v>
      </c>
      <c r="ALQ1010">
        <v>13</v>
      </c>
      <c r="ALR1010" t="s">
        <v>20</v>
      </c>
      <c r="ALS1010">
        <v>0</v>
      </c>
      <c r="ALT1010">
        <v>0.25</v>
      </c>
    </row>
    <row r="1011" spans="1001:1008" x14ac:dyDescent="0.25">
      <c r="ALM1011">
        <v>10</v>
      </c>
      <c r="ALN1011">
        <v>11</v>
      </c>
      <c r="ALO1011" t="s">
        <v>8</v>
      </c>
      <c r="ALP1011">
        <v>37</v>
      </c>
      <c r="ALQ1011">
        <v>13</v>
      </c>
      <c r="ALR1011" t="s">
        <v>21</v>
      </c>
      <c r="ALS1011">
        <v>0</v>
      </c>
      <c r="ALT1011">
        <v>0.25</v>
      </c>
    </row>
    <row r="1012" spans="1001:1008" x14ac:dyDescent="0.25">
      <c r="ALM1012">
        <v>11</v>
      </c>
      <c r="ALN1012">
        <v>13</v>
      </c>
      <c r="ALO1012" t="s">
        <v>14</v>
      </c>
      <c r="ALP1012">
        <v>29</v>
      </c>
      <c r="ALQ1012">
        <v>9</v>
      </c>
      <c r="ALR1012" t="s">
        <v>18</v>
      </c>
      <c r="ALS1012">
        <v>0</v>
      </c>
      <c r="ALT1012">
        <v>0.5</v>
      </c>
    </row>
    <row r="1013" spans="1001:1008" x14ac:dyDescent="0.25">
      <c r="ALM1013">
        <v>12</v>
      </c>
      <c r="ALN1013">
        <v>13</v>
      </c>
      <c r="ALO1013" t="s">
        <v>8</v>
      </c>
      <c r="ALP1013">
        <v>42</v>
      </c>
      <c r="ALQ1013">
        <v>9</v>
      </c>
      <c r="ALR1013" t="s">
        <v>19</v>
      </c>
      <c r="ALS1013">
        <v>0</v>
      </c>
      <c r="ALT1013">
        <v>0.5</v>
      </c>
    </row>
    <row r="1014" spans="1001:1008" x14ac:dyDescent="0.25">
      <c r="ALM1014">
        <v>13</v>
      </c>
      <c r="ALN1014">
        <v>14</v>
      </c>
      <c r="ALO1014" t="s">
        <v>14</v>
      </c>
      <c r="ALP1014">
        <v>35</v>
      </c>
      <c r="ALQ1014">
        <v>5</v>
      </c>
      <c r="ALR1014" t="s">
        <v>12</v>
      </c>
      <c r="ALS1014">
        <v>0</v>
      </c>
      <c r="ALT1014">
        <v>0.33333333333333331</v>
      </c>
    </row>
    <row r="1015" spans="1001:1008" x14ac:dyDescent="0.25">
      <c r="ALM1015">
        <v>14</v>
      </c>
      <c r="ALN1015">
        <v>0</v>
      </c>
      <c r="ALO1015" t="s">
        <v>9</v>
      </c>
      <c r="ALP1015">
        <v>19</v>
      </c>
      <c r="ALQ1015">
        <v>1</v>
      </c>
      <c r="ALR1015" t="s">
        <v>13</v>
      </c>
      <c r="ALS1015">
        <v>0</v>
      </c>
      <c r="ALT10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Sheet1!TreeData</vt:lpstr>
      <vt:lpstr>Sheet1!TreeDiag</vt:lpstr>
      <vt:lpstr>Sheet1!TreeOption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Diaa Maher</dc:creator>
  <cp:lastModifiedBy>Diaa Maher</cp:lastModifiedBy>
  <dcterms:created xsi:type="dcterms:W3CDTF">2015-06-05T18:17:20Z</dcterms:created>
  <dcterms:modified xsi:type="dcterms:W3CDTF">2024-11-13T11:54:28Z</dcterms:modified>
</cp:coreProperties>
</file>