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enthil\DIAL\"/>
    </mc:Choice>
  </mc:AlternateContent>
  <bookViews>
    <workbookView xWindow="0" yWindow="0" windowWidth="20490" windowHeight="7620"/>
  </bookViews>
  <sheets>
    <sheet name="Detailed plan-Week-wise" sheetId="13" r:id="rId1"/>
    <sheet name="Resource loading" sheetId="14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7" i="14" l="1"/>
  <c r="L47" i="14" s="1"/>
  <c r="J33" i="14"/>
  <c r="L33" i="14" s="1"/>
  <c r="J19" i="14"/>
  <c r="L19" i="14" s="1"/>
  <c r="K18" i="14"/>
  <c r="L18" i="14" s="1"/>
  <c r="I1" i="13" l="1"/>
  <c r="J1" i="13" s="1"/>
  <c r="K1" i="13" s="1"/>
  <c r="L1" i="13" s="1"/>
  <c r="M1" i="13" s="1"/>
  <c r="N1" i="13" s="1"/>
  <c r="O1" i="13" s="1"/>
  <c r="P1" i="13" s="1"/>
  <c r="Q1" i="13" s="1"/>
  <c r="R1" i="13" s="1"/>
  <c r="S1" i="13" s="1"/>
  <c r="J56" i="14"/>
  <c r="L56" i="14" s="1"/>
  <c r="N56" i="14" s="1"/>
  <c r="J55" i="14"/>
  <c r="L55" i="14" s="1"/>
  <c r="N55" i="14" s="1"/>
  <c r="J54" i="14"/>
  <c r="L54" i="14" s="1"/>
  <c r="N54" i="14" s="1"/>
  <c r="J53" i="14"/>
  <c r="L53" i="14" s="1"/>
  <c r="N53" i="14" s="1"/>
  <c r="J52" i="14"/>
  <c r="L52" i="14" s="1"/>
  <c r="N52" i="14" s="1"/>
  <c r="J51" i="14"/>
  <c r="L51" i="14" s="1"/>
  <c r="N51" i="14" s="1"/>
  <c r="J50" i="14"/>
  <c r="L50" i="14" s="1"/>
  <c r="N50" i="14" s="1"/>
  <c r="J49" i="14"/>
  <c r="L49" i="14" s="1"/>
  <c r="N49" i="14" s="1"/>
  <c r="J48" i="14"/>
  <c r="L48" i="14" s="1"/>
  <c r="N48" i="14" s="1"/>
  <c r="J46" i="14"/>
  <c r="L46" i="14" s="1"/>
  <c r="N46" i="14" s="1"/>
  <c r="G44" i="14"/>
  <c r="H44" i="14" s="1"/>
  <c r="I44" i="14" s="1"/>
  <c r="J42" i="14"/>
  <c r="L42" i="14" s="1"/>
  <c r="N42" i="14" s="1"/>
  <c r="J41" i="14"/>
  <c r="L41" i="14" s="1"/>
  <c r="N41" i="14" s="1"/>
  <c r="J40" i="14"/>
  <c r="L40" i="14" s="1"/>
  <c r="N40" i="14" s="1"/>
  <c r="J39" i="14"/>
  <c r="L39" i="14" s="1"/>
  <c r="N39" i="14" s="1"/>
  <c r="J38" i="14"/>
  <c r="L38" i="14" s="1"/>
  <c r="N38" i="14" s="1"/>
  <c r="J37" i="14"/>
  <c r="L37" i="14" s="1"/>
  <c r="N37" i="14" s="1"/>
  <c r="J36" i="14"/>
  <c r="L36" i="14" s="1"/>
  <c r="N36" i="14" s="1"/>
  <c r="J35" i="14"/>
  <c r="L35" i="14" s="1"/>
  <c r="N35" i="14" s="1"/>
  <c r="J34" i="14"/>
  <c r="L34" i="14" s="1"/>
  <c r="N34" i="14" s="1"/>
  <c r="L32" i="14"/>
  <c r="N32" i="14" s="1"/>
  <c r="J32" i="14"/>
  <c r="G30" i="14"/>
  <c r="H30" i="14" s="1"/>
  <c r="I30" i="14" s="1"/>
  <c r="J28" i="14"/>
  <c r="L28" i="14" s="1"/>
  <c r="N28" i="14" s="1"/>
  <c r="J27" i="14"/>
  <c r="L27" i="14" s="1"/>
  <c r="N27" i="14" s="1"/>
  <c r="J26" i="14"/>
  <c r="L26" i="14" s="1"/>
  <c r="N26" i="14" s="1"/>
  <c r="J25" i="14"/>
  <c r="L25" i="14" s="1"/>
  <c r="N25" i="14" s="1"/>
  <c r="J24" i="14"/>
  <c r="L24" i="14" s="1"/>
  <c r="N24" i="14" s="1"/>
  <c r="J23" i="14"/>
  <c r="L23" i="14" s="1"/>
  <c r="N23" i="14" s="1"/>
  <c r="J22" i="14"/>
  <c r="L22" i="14" s="1"/>
  <c r="N22" i="14" s="1"/>
  <c r="J21" i="14"/>
  <c r="L21" i="14" s="1"/>
  <c r="N21" i="14" s="1"/>
  <c r="J20" i="14"/>
  <c r="L20" i="14" s="1"/>
  <c r="N20" i="14" s="1"/>
  <c r="J18" i="14"/>
  <c r="N18" i="14" s="1"/>
  <c r="G16" i="14"/>
  <c r="H16" i="14" s="1"/>
  <c r="I16" i="14" s="1"/>
  <c r="R14" i="14"/>
  <c r="T14" i="14" s="1"/>
  <c r="V14" i="14" s="1"/>
  <c r="R13" i="14"/>
  <c r="T13" i="14" s="1"/>
  <c r="V13" i="14" s="1"/>
  <c r="R12" i="14"/>
  <c r="T12" i="14" s="1"/>
  <c r="V12" i="14" s="1"/>
  <c r="R11" i="14"/>
  <c r="T11" i="14" s="1"/>
  <c r="V11" i="14" s="1"/>
  <c r="R10" i="14"/>
  <c r="T10" i="14" s="1"/>
  <c r="V10" i="14" s="1"/>
  <c r="R9" i="14"/>
  <c r="T9" i="14" s="1"/>
  <c r="V9" i="14" s="1"/>
  <c r="R8" i="14"/>
  <c r="T8" i="14" s="1"/>
  <c r="V8" i="14" s="1"/>
  <c r="R7" i="14"/>
  <c r="T7" i="14" s="1"/>
  <c r="V7" i="14" s="1"/>
  <c r="R6" i="14"/>
  <c r="T6" i="14" s="1"/>
  <c r="V6" i="14" s="1"/>
  <c r="V5" i="14"/>
  <c r="R5" i="14"/>
  <c r="R4" i="14"/>
  <c r="T4" i="14" s="1"/>
  <c r="V4" i="14" s="1"/>
  <c r="G2" i="14"/>
  <c r="H2" i="14" s="1"/>
  <c r="I2" i="14" s="1"/>
  <c r="J2" i="14" s="1"/>
  <c r="K2" i="14" s="1"/>
  <c r="L2" i="14" s="1"/>
  <c r="M2" i="14" s="1"/>
  <c r="N2" i="14" s="1"/>
  <c r="O2" i="14" s="1"/>
  <c r="P2" i="14" s="1"/>
  <c r="Q2" i="14" s="1"/>
  <c r="B30" i="14" l="1"/>
  <c r="B44" i="14"/>
  <c r="B16" i="14"/>
  <c r="V15" i="14"/>
</calcChain>
</file>

<file path=xl/comments1.xml><?xml version="1.0" encoding="utf-8"?>
<comments xmlns="http://schemas.openxmlformats.org/spreadsheetml/2006/main">
  <authors>
    <author>Chitra Navin Dubey</author>
  </authors>
  <commentList>
    <comment ref="B16" authorId="0" shapeId="0">
      <text>
        <r>
          <rPr>
            <b/>
            <sz val="9"/>
            <color indexed="81"/>
            <rFont val="Tahoma"/>
            <charset val="1"/>
          </rPr>
          <t>Chitra Navin Dubey:</t>
        </r>
        <r>
          <rPr>
            <sz val="9"/>
            <color indexed="81"/>
            <rFont val="Tahoma"/>
            <charset val="1"/>
          </rPr>
          <t xml:space="preserve">
5% Analytics budget effort per month 2000 is added</t>
        </r>
      </text>
    </comment>
    <comment ref="B30" authorId="0" shapeId="0">
      <text>
        <r>
          <rPr>
            <b/>
            <sz val="9"/>
            <color indexed="81"/>
            <rFont val="Tahoma"/>
            <charset val="1"/>
          </rPr>
          <t>Chitra Navin Dubey:</t>
        </r>
        <r>
          <rPr>
            <sz val="9"/>
            <color indexed="81"/>
            <rFont val="Tahoma"/>
            <charset val="1"/>
          </rPr>
          <t xml:space="preserve">
5% Analytics budget effort per month 2000 is added</t>
        </r>
      </text>
    </comment>
    <comment ref="B44" authorId="0" shapeId="0">
      <text>
        <r>
          <rPr>
            <b/>
            <sz val="9"/>
            <color indexed="81"/>
            <rFont val="Tahoma"/>
            <charset val="1"/>
          </rPr>
          <t>Chitra Navin Dubey:</t>
        </r>
        <r>
          <rPr>
            <sz val="9"/>
            <color indexed="81"/>
            <rFont val="Tahoma"/>
            <charset val="1"/>
          </rPr>
          <t xml:space="preserve">
5% Analytics budget effort per month 2000 is added</t>
        </r>
      </text>
    </comment>
  </commentList>
</comments>
</file>

<file path=xl/sharedStrings.xml><?xml version="1.0" encoding="utf-8"?>
<sst xmlns="http://schemas.openxmlformats.org/spreadsheetml/2006/main" count="301" uniqueCount="84">
  <si>
    <t>Wk1</t>
  </si>
  <si>
    <t>Wk2</t>
  </si>
  <si>
    <t>Wk3</t>
  </si>
  <si>
    <t>Wk4</t>
  </si>
  <si>
    <t>Wk5</t>
  </si>
  <si>
    <t>Wk6</t>
  </si>
  <si>
    <t>Deliverables</t>
  </si>
  <si>
    <t>Activities / Tasks</t>
  </si>
  <si>
    <t>Status</t>
  </si>
  <si>
    <t>Role</t>
  </si>
  <si>
    <t>Location</t>
  </si>
  <si>
    <t>Unit</t>
  </si>
  <si>
    <t>Assigned Role</t>
  </si>
  <si>
    <t>Wk7</t>
  </si>
  <si>
    <t>Wk8</t>
  </si>
  <si>
    <t>Wk9</t>
  </si>
  <si>
    <t>Wk10</t>
  </si>
  <si>
    <t>Wk11</t>
  </si>
  <si>
    <t>Wk12</t>
  </si>
  <si>
    <t>Weeks</t>
  </si>
  <si>
    <t>Hrs/day</t>
  </si>
  <si>
    <t>Hrs</t>
  </si>
  <si>
    <t>Rate/hr (USD)</t>
  </si>
  <si>
    <t>Total Amount</t>
  </si>
  <si>
    <t>Onsite</t>
  </si>
  <si>
    <t>Malawi</t>
  </si>
  <si>
    <t>DNA05</t>
  </si>
  <si>
    <t>Onsite- Data Science Lead (JL 6)</t>
  </si>
  <si>
    <t>Offshore</t>
  </si>
  <si>
    <t>India</t>
  </si>
  <si>
    <t>Analytics Practice Head</t>
  </si>
  <si>
    <t>Offshore - Project Manager (JL6)</t>
  </si>
  <si>
    <t>Offshore - Data Science Lead (JL 6)</t>
  </si>
  <si>
    <t>Offshore - Data Analyst (JL 4B)</t>
  </si>
  <si>
    <t>DNASURE</t>
  </si>
  <si>
    <t xml:space="preserve">Technology Architect </t>
  </si>
  <si>
    <t xml:space="preserve">Technology Lead </t>
  </si>
  <si>
    <t xml:space="preserve">Software Engineer </t>
  </si>
  <si>
    <t xml:space="preserve">US </t>
  </si>
  <si>
    <t>Consulting</t>
  </si>
  <si>
    <t>Onsite- Program Lead (JL 6)</t>
  </si>
  <si>
    <t>Offshore - Project manager</t>
  </si>
  <si>
    <t>Total</t>
  </si>
  <si>
    <t>Jan Milestone</t>
  </si>
  <si>
    <t>Feb Milestone</t>
  </si>
  <si>
    <t>Mar Milestone</t>
  </si>
  <si>
    <t xml:space="preserve">Planned Start Date </t>
  </si>
  <si>
    <t>Planned End Date</t>
  </si>
  <si>
    <t>Estimated End Date</t>
  </si>
  <si>
    <t>Compute total population @ TA level</t>
  </si>
  <si>
    <t>Overlay grid (eg:1 sqkm) on worldpop rasterfile and calculate the % of population in each grid</t>
  </si>
  <si>
    <t>Find centroid of each grid</t>
  </si>
  <si>
    <t>Overlay existing health posts file over the cluster year wise</t>
  </si>
  <si>
    <t>Identify the clusters of uncovered population (Popu) and determine the demand points year on year</t>
  </si>
  <si>
    <t>Identification of probable location of new health posts</t>
  </si>
  <si>
    <t>Show location of current health posts on Malawi Map</t>
  </si>
  <si>
    <t>Show probable location of new health posts on Malawi Map</t>
  </si>
  <si>
    <t xml:space="preserve">
- PowerBI report on health posts location</t>
  </si>
  <si>
    <t>Estimate population density @ TA level using Power equation of Phase-1 of Malawi Usecase</t>
  </si>
  <si>
    <t># of Weeks</t>
  </si>
  <si>
    <t>Total Hrs</t>
  </si>
  <si>
    <t>Formation of Clusters for the forecasted population</t>
  </si>
  <si>
    <t>PowerBI reports for health posts location</t>
  </si>
  <si>
    <t>In progress</t>
  </si>
  <si>
    <t>Create and finalize plan for identification of probable location of new health posts project</t>
  </si>
  <si>
    <t>Perform distribution of estimated population @ TA level</t>
  </si>
  <si>
    <t>Map clusters to the nearest health post year on year</t>
  </si>
  <si>
    <r>
      <t>Calibrate</t>
    </r>
    <r>
      <rPr>
        <sz val="18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α</t>
    </r>
    <r>
      <rPr>
        <sz val="14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 xml:space="preserve">value (power equation) using the World pop population and the estimated population for the year 2016 from phase-1 of Malawi usecase
</t>
    </r>
  </si>
  <si>
    <t>Calculate call density @ TA level for the year 2018-22 using call desnity growth rate for the years 2016 and 2017</t>
  </si>
  <si>
    <t>Find clusters for the cluster grids for the entire catchment population (Cj)</t>
  </si>
  <si>
    <t>Calculate weights for the objective function @ TA level</t>
  </si>
  <si>
    <t>Select all existing health posts and candidates for new probable health post locations</t>
  </si>
  <si>
    <t>Validate the location of new health posts with DIAL, C/S and MOH Malawi</t>
  </si>
  <si>
    <t>Create and finalize approach for identification of probable location of new health posts</t>
  </si>
  <si>
    <t>Finalize location of new health posts</t>
  </si>
  <si>
    <t>Get Uncovered area and uncovered population</t>
  </si>
  <si>
    <t>Use UNICEF catchment shape file to get uncovered area and uncovered population for the year 2019</t>
  </si>
  <si>
    <t>Get uncovered population for next four years, for new health post locations using circle of 5 km radius around health posts</t>
  </si>
  <si>
    <t>Completed</t>
  </si>
  <si>
    <t>Population forecast for the next five years (2019 -23)</t>
  </si>
  <si>
    <t>Distribution of the forecasted population for the years 2019 -23</t>
  </si>
  <si>
    <t xml:space="preserve">
- Population forecast for 2019-23
- Probable location of new health posts for 2019-23</t>
  </si>
  <si>
    <r>
      <t>Obtain the location of new health posts year on year (2019-23) using demand points, facilities and impedance</t>
    </r>
    <r>
      <rPr>
        <sz val="10"/>
        <color theme="1"/>
        <rFont val="Times New Roman"/>
        <family val="1"/>
      </rPr>
      <t xml:space="preserve"> (a distance beyond which a patient cannot travel to the health post, i.e. 5 km) </t>
    </r>
  </si>
  <si>
    <t>Review and finalize PowerBI report for probable location of new health posts on Malawi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</si>
</sst>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FFFF"/>
      <name val="Times New Roman"/>
      <family val="1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rgb="FF00B0F0"/>
      <name val="Times New Roman"/>
      <family val="1"/>
    </font>
    <font>
      <sz val="10"/>
      <color rgb="FF00B0F0"/>
      <name val="Times New Roman"/>
      <family val="1"/>
    </font>
    <font>
      <b/>
      <sz val="11"/>
      <color rgb="FFFFFFFF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8"/>
      <color theme="1"/>
      <name val="Times New Roman"/>
      <family val="1"/>
    </font>
    <font>
      <b/>
      <sz val="8"/>
      <color rgb="FFFFFFFF"/>
      <name val="Arial"/>
      <family val="2"/>
    </font>
    <font>
      <sz val="8"/>
      <color rgb="FF000000"/>
      <name val="Times New Roman"/>
      <family val="1"/>
    </font>
    <font>
      <sz val="8"/>
      <color theme="1"/>
      <name val="Times New Roman"/>
      <family val="1"/>
    </font>
    <font>
      <b/>
      <sz val="7.5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4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58">
    <xf numFmtId="0" fontId="0" fillId="0" borderId="0" xfId="0"/>
    <xf numFmtId="0" fontId="3" fillId="0" borderId="0" xfId="0" applyFont="1" applyAlignment="1">
      <alignment vertical="center"/>
    </xf>
    <xf numFmtId="44" fontId="3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164" fontId="4" fillId="0" borderId="0" xfId="0" applyNumberFormat="1" applyFont="1" applyAlignment="1">
      <alignment vertical="center" wrapText="1"/>
    </xf>
    <xf numFmtId="44" fontId="4" fillId="0" borderId="0" xfId="0" applyNumberFormat="1" applyFont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0" applyFont="1"/>
    <xf numFmtId="15" fontId="6" fillId="0" borderId="0" xfId="0" applyNumberFormat="1" applyFont="1"/>
    <xf numFmtId="0" fontId="7" fillId="2" borderId="23" xfId="0" applyFont="1" applyFill="1" applyBorder="1" applyAlignment="1">
      <alignment vertical="center"/>
    </xf>
    <xf numFmtId="0" fontId="7" fillId="2" borderId="24" xfId="0" applyFont="1" applyFill="1" applyBorder="1" applyAlignment="1">
      <alignment vertical="center"/>
    </xf>
    <xf numFmtId="0" fontId="7" fillId="2" borderId="25" xfId="0" applyFont="1" applyFill="1" applyBorder="1" applyAlignment="1">
      <alignment vertical="center"/>
    </xf>
    <xf numFmtId="0" fontId="7" fillId="2" borderId="26" xfId="0" applyFont="1" applyFill="1" applyBorder="1" applyAlignment="1">
      <alignment vertical="center"/>
    </xf>
    <xf numFmtId="0" fontId="0" fillId="0" borderId="0" xfId="0" applyFont="1"/>
    <xf numFmtId="0" fontId="2" fillId="4" borderId="27" xfId="0" applyFont="1" applyFill="1" applyBorder="1" applyAlignment="1">
      <alignment vertical="center"/>
    </xf>
    <xf numFmtId="0" fontId="2" fillId="4" borderId="28" xfId="0" applyFont="1" applyFill="1" applyBorder="1" applyAlignment="1">
      <alignment vertical="center"/>
    </xf>
    <xf numFmtId="0" fontId="2" fillId="4" borderId="28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164" fontId="1" fillId="0" borderId="28" xfId="1" applyNumberFormat="1" applyFont="1" applyBorder="1" applyAlignment="1">
      <alignment horizontal="center"/>
    </xf>
    <xf numFmtId="44" fontId="1" fillId="0" borderId="30" xfId="0" applyNumberFormat="1" applyFont="1" applyBorder="1"/>
    <xf numFmtId="0" fontId="1" fillId="0" borderId="27" xfId="0" applyFont="1" applyBorder="1"/>
    <xf numFmtId="0" fontId="1" fillId="0" borderId="28" xfId="0" applyFont="1" applyBorder="1"/>
    <xf numFmtId="0" fontId="2" fillId="0" borderId="28" xfId="0" applyFont="1" applyBorder="1" applyAlignment="1">
      <alignment vertical="center" wrapText="1"/>
    </xf>
    <xf numFmtId="164" fontId="2" fillId="0" borderId="28" xfId="1" applyNumberFormat="1" applyFont="1" applyFill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0" fontId="2" fillId="5" borderId="28" xfId="0" applyFont="1" applyFill="1" applyBorder="1" applyAlignment="1">
      <alignment horizontal="center" vertical="center" wrapText="1"/>
    </xf>
    <xf numFmtId="0" fontId="1" fillId="0" borderId="31" xfId="0" applyFont="1" applyBorder="1"/>
    <xf numFmtId="0" fontId="1" fillId="0" borderId="32" xfId="0" applyFont="1" applyBorder="1"/>
    <xf numFmtId="0" fontId="2" fillId="0" borderId="32" xfId="0" applyFont="1" applyBorder="1" applyAlignment="1">
      <alignment vertical="center" wrapText="1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2" fillId="0" borderId="32" xfId="0" applyFont="1" applyFill="1" applyBorder="1" applyAlignment="1">
      <alignment horizontal="center" vertical="center" wrapText="1"/>
    </xf>
    <xf numFmtId="164" fontId="1" fillId="0" borderId="32" xfId="1" applyNumberFormat="1" applyFont="1" applyBorder="1" applyAlignment="1">
      <alignment horizontal="center"/>
    </xf>
    <xf numFmtId="44" fontId="1" fillId="0" borderId="34" xfId="0" applyNumberFormat="1" applyFont="1" applyBorder="1"/>
    <xf numFmtId="0" fontId="2" fillId="4" borderId="23" xfId="0" applyFont="1" applyFill="1" applyBorder="1" applyAlignment="1">
      <alignment vertical="center"/>
    </xf>
    <xf numFmtId="0" fontId="2" fillId="4" borderId="24" xfId="0" applyFont="1" applyFill="1" applyBorder="1" applyAlignment="1">
      <alignment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164" fontId="1" fillId="0" borderId="24" xfId="1" applyNumberFormat="1" applyFont="1" applyBorder="1" applyAlignment="1">
      <alignment horizontal="center" vertical="center" wrapText="1"/>
    </xf>
    <xf numFmtId="44" fontId="1" fillId="0" borderId="26" xfId="0" applyNumberFormat="1" applyFont="1" applyBorder="1"/>
    <xf numFmtId="0" fontId="1" fillId="0" borderId="27" xfId="0" applyFont="1" applyBorder="1" applyAlignment="1">
      <alignment vertical="center" wrapText="1"/>
    </xf>
    <xf numFmtId="0" fontId="1" fillId="0" borderId="28" xfId="0" applyFont="1" applyBorder="1" applyAlignment="1">
      <alignment vertical="center" wrapText="1"/>
    </xf>
    <xf numFmtId="0" fontId="2" fillId="0" borderId="28" xfId="0" applyFont="1" applyFill="1" applyBorder="1" applyAlignment="1">
      <alignment vertical="center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164" fontId="1" fillId="0" borderId="28" xfId="1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vertical="center"/>
    </xf>
    <xf numFmtId="0" fontId="1" fillId="0" borderId="31" xfId="0" applyFont="1" applyBorder="1" applyAlignment="1">
      <alignment vertical="center" wrapText="1"/>
    </xf>
    <xf numFmtId="0" fontId="1" fillId="0" borderId="32" xfId="0" applyFont="1" applyBorder="1" applyAlignment="1">
      <alignment vertical="center" wrapText="1"/>
    </xf>
    <xf numFmtId="0" fontId="2" fillId="0" borderId="32" xfId="0" applyFont="1" applyBorder="1" applyAlignment="1">
      <alignment vertical="center"/>
    </xf>
    <xf numFmtId="0" fontId="1" fillId="0" borderId="3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164" fontId="1" fillId="0" borderId="32" xfId="1" applyNumberFormat="1" applyFont="1" applyBorder="1" applyAlignment="1">
      <alignment horizontal="center" vertical="center" wrapText="1"/>
    </xf>
    <xf numFmtId="0" fontId="1" fillId="4" borderId="23" xfId="0" applyFont="1" applyFill="1" applyBorder="1" applyAlignment="1">
      <alignment vertical="center" wrapText="1"/>
    </xf>
    <xf numFmtId="0" fontId="1" fillId="4" borderId="24" xfId="0" applyFont="1" applyFill="1" applyBorder="1" applyAlignment="1">
      <alignment vertical="center" wrapText="1"/>
    </xf>
    <xf numFmtId="0" fontId="2" fillId="4" borderId="24" xfId="0" applyFont="1" applyFill="1" applyBorder="1" applyAlignment="1">
      <alignment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35" xfId="0" applyBorder="1" applyAlignment="1">
      <alignment vertical="center" wrapText="1"/>
    </xf>
    <xf numFmtId="44" fontId="1" fillId="0" borderId="35" xfId="0" applyNumberFormat="1" applyFont="1" applyBorder="1" applyAlignment="1">
      <alignment vertical="center" wrapText="1"/>
    </xf>
    <xf numFmtId="164" fontId="3" fillId="0" borderId="0" xfId="0" applyNumberFormat="1" applyFont="1" applyAlignment="1">
      <alignment vertical="center" wrapText="1"/>
    </xf>
    <xf numFmtId="9" fontId="0" fillId="0" borderId="0" xfId="2" applyFont="1" applyAlignment="1">
      <alignment vertical="center" wrapText="1"/>
    </xf>
    <xf numFmtId="0" fontId="0" fillId="0" borderId="0" xfId="0" applyFill="1" applyBorder="1" applyAlignment="1">
      <alignment horizontal="right" vertical="center"/>
    </xf>
    <xf numFmtId="44" fontId="0" fillId="0" borderId="0" xfId="0" applyNumberFormat="1" applyFill="1" applyBorder="1" applyAlignment="1">
      <alignment vertical="center" wrapText="1"/>
    </xf>
    <xf numFmtId="164" fontId="1" fillId="0" borderId="30" xfId="0" applyNumberFormat="1" applyFont="1" applyBorder="1" applyAlignment="1">
      <alignment horizontal="center" vertical="center" wrapText="1"/>
    </xf>
    <xf numFmtId="44" fontId="4" fillId="0" borderId="0" xfId="0" applyNumberFormat="1" applyFont="1" applyFill="1" applyBorder="1" applyAlignment="1">
      <alignment vertical="center" wrapText="1"/>
    </xf>
    <xf numFmtId="164" fontId="1" fillId="0" borderId="34" xfId="0" applyNumberFormat="1" applyFont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1" fillId="0" borderId="24" xfId="0" applyFont="1" applyBorder="1" applyAlignment="1">
      <alignment horizontal="center" vertical="center" wrapText="1"/>
    </xf>
    <xf numFmtId="164" fontId="1" fillId="0" borderId="26" xfId="0" applyNumberFormat="1" applyFont="1" applyBorder="1" applyAlignment="1">
      <alignment horizontal="center" vertical="center" wrapText="1"/>
    </xf>
    <xf numFmtId="15" fontId="1" fillId="0" borderId="0" xfId="0" applyNumberFormat="1" applyFont="1" applyAlignment="1">
      <alignment vertical="center" wrapText="1"/>
    </xf>
    <xf numFmtId="164" fontId="1" fillId="0" borderId="30" xfId="0" applyNumberFormat="1" applyFont="1" applyBorder="1" applyAlignment="1">
      <alignment vertical="center" wrapText="1"/>
    </xf>
    <xf numFmtId="164" fontId="1" fillId="0" borderId="34" xfId="0" applyNumberFormat="1" applyFont="1" applyBorder="1" applyAlignment="1">
      <alignment vertical="center" wrapText="1"/>
    </xf>
    <xf numFmtId="0" fontId="1" fillId="0" borderId="24" xfId="0" applyFont="1" applyBorder="1" applyAlignment="1">
      <alignment vertical="center" wrapText="1"/>
    </xf>
    <xf numFmtId="164" fontId="1" fillId="0" borderId="26" xfId="0" applyNumberFormat="1" applyFont="1" applyBorder="1" applyAlignment="1">
      <alignment vertical="center" wrapText="1"/>
    </xf>
    <xf numFmtId="0" fontId="11" fillId="0" borderId="0" xfId="0" applyFont="1"/>
    <xf numFmtId="0" fontId="11" fillId="0" borderId="0" xfId="0" applyFont="1" applyAlignment="1">
      <alignment horizontal="center"/>
    </xf>
    <xf numFmtId="0" fontId="13" fillId="0" borderId="11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0" fillId="0" borderId="3" xfId="0" applyFont="1" applyBorder="1" applyAlignment="1">
      <alignment horizontal="left" vertical="center" wrapText="1" indent="3"/>
    </xf>
    <xf numFmtId="0" fontId="12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 wrapText="1" indent="3"/>
    </xf>
    <xf numFmtId="0" fontId="12" fillId="0" borderId="17" xfId="0" applyFont="1" applyBorder="1" applyAlignment="1">
      <alignment horizontal="center" vertical="center" wrapText="1"/>
    </xf>
    <xf numFmtId="14" fontId="12" fillId="0" borderId="17" xfId="0" applyNumberFormat="1" applyFont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vertical="center" wrapText="1"/>
    </xf>
    <xf numFmtId="0" fontId="15" fillId="2" borderId="40" xfId="0" applyFont="1" applyFill="1" applyBorder="1" applyAlignment="1">
      <alignment vertical="center" wrapText="1"/>
    </xf>
    <xf numFmtId="0" fontId="10" fillId="0" borderId="42" xfId="0" applyFont="1" applyBorder="1" applyAlignment="1">
      <alignment horizontal="left" vertical="center" wrapText="1" indent="3"/>
    </xf>
    <xf numFmtId="0" fontId="12" fillId="0" borderId="3" xfId="0" applyFont="1" applyBorder="1" applyAlignment="1">
      <alignment horizontal="left" vertical="center" wrapText="1" indent="6"/>
    </xf>
    <xf numFmtId="0" fontId="12" fillId="0" borderId="3" xfId="0" applyFont="1" applyBorder="1" applyAlignment="1">
      <alignment horizontal="center" vertical="center" wrapText="1"/>
    </xf>
    <xf numFmtId="14" fontId="12" fillId="0" borderId="3" xfId="0" applyNumberFormat="1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 indent="3"/>
    </xf>
    <xf numFmtId="14" fontId="12" fillId="0" borderId="5" xfId="0" applyNumberFormat="1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14" fontId="12" fillId="0" borderId="3" xfId="0" applyNumberFormat="1" applyFont="1" applyBorder="1" applyAlignment="1">
      <alignment horizontal="left" vertical="center" wrapText="1" indent="6"/>
    </xf>
    <xf numFmtId="0" fontId="11" fillId="0" borderId="0" xfId="0" applyFont="1" applyAlignment="1">
      <alignment horizontal="left" vertical="center" indent="6"/>
    </xf>
    <xf numFmtId="14" fontId="12" fillId="0" borderId="42" xfId="0" applyNumberFormat="1" applyFont="1" applyBorder="1" applyAlignment="1">
      <alignment horizontal="center" vertical="center" wrapText="1"/>
    </xf>
    <xf numFmtId="0" fontId="12" fillId="0" borderId="45" xfId="0" applyFont="1" applyBorder="1" applyAlignment="1">
      <alignment horizontal="center" vertical="center" wrapText="1"/>
    </xf>
    <xf numFmtId="0" fontId="21" fillId="2" borderId="37" xfId="0" applyFont="1" applyFill="1" applyBorder="1" applyAlignment="1">
      <alignment horizontal="center" vertical="center" wrapText="1"/>
    </xf>
    <xf numFmtId="0" fontId="21" fillId="2" borderId="36" xfId="0" applyFont="1" applyFill="1" applyBorder="1" applyAlignment="1">
      <alignment horizontal="center" vertical="center" wrapText="1"/>
    </xf>
    <xf numFmtId="0" fontId="22" fillId="3" borderId="16" xfId="0" applyFont="1" applyFill="1" applyBorder="1" applyAlignment="1">
      <alignment horizontal="right" vertical="center" wrapText="1"/>
    </xf>
    <xf numFmtId="0" fontId="23" fillId="3" borderId="12" xfId="0" applyFont="1" applyFill="1" applyBorder="1"/>
    <xf numFmtId="0" fontId="23" fillId="0" borderId="13" xfId="0" applyFont="1" applyFill="1" applyBorder="1"/>
    <xf numFmtId="0" fontId="22" fillId="3" borderId="15" xfId="0" applyFont="1" applyFill="1" applyBorder="1" applyAlignment="1">
      <alignment horizontal="right" vertical="center" wrapText="1"/>
    </xf>
    <xf numFmtId="0" fontId="23" fillId="3" borderId="2" xfId="0" applyFont="1" applyFill="1" applyBorder="1"/>
    <xf numFmtId="0" fontId="23" fillId="0" borderId="2" xfId="0" applyFont="1" applyFill="1" applyBorder="1"/>
    <xf numFmtId="0" fontId="23" fillId="0" borderId="8" xfId="0" applyFont="1" applyFill="1" applyBorder="1"/>
    <xf numFmtId="0" fontId="23" fillId="0" borderId="19" xfId="0" applyFont="1" applyFill="1" applyBorder="1"/>
    <xf numFmtId="0" fontId="23" fillId="0" borderId="1" xfId="0" applyFont="1" applyFill="1" applyBorder="1"/>
    <xf numFmtId="0" fontId="23" fillId="0" borderId="4" xfId="0" applyFont="1" applyFill="1" applyBorder="1"/>
    <xf numFmtId="0" fontId="23" fillId="0" borderId="15" xfId="0" applyFont="1" applyFill="1" applyBorder="1" applyAlignment="1">
      <alignment horizontal="left" vertical="center" indent="6"/>
    </xf>
    <xf numFmtId="0" fontId="23" fillId="0" borderId="1" xfId="0" applyFont="1" applyFill="1" applyBorder="1" applyAlignment="1">
      <alignment horizontal="left" vertical="center" indent="6"/>
    </xf>
    <xf numFmtId="0" fontId="23" fillId="0" borderId="4" xfId="0" applyFont="1" applyFill="1" applyBorder="1" applyAlignment="1">
      <alignment horizontal="left" vertical="center" indent="6"/>
    </xf>
    <xf numFmtId="0" fontId="23" fillId="0" borderId="15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0" borderId="4" xfId="0" applyFont="1" applyFill="1" applyBorder="1" applyAlignment="1">
      <alignment vertical="center"/>
    </xf>
    <xf numFmtId="0" fontId="22" fillId="0" borderId="15" xfId="0" applyFont="1" applyFill="1" applyBorder="1" applyAlignment="1">
      <alignment horizontal="right" vertical="center" wrapText="1"/>
    </xf>
    <xf numFmtId="0" fontId="23" fillId="0" borderId="10" xfId="0" applyFont="1" applyFill="1" applyBorder="1"/>
    <xf numFmtId="0" fontId="23" fillId="0" borderId="43" xfId="0" applyFont="1" applyFill="1" applyBorder="1"/>
    <xf numFmtId="0" fontId="23" fillId="0" borderId="44" xfId="0" applyFont="1" applyFill="1" applyBorder="1"/>
    <xf numFmtId="0" fontId="23" fillId="0" borderId="39" xfId="0" applyFont="1" applyFill="1" applyBorder="1"/>
    <xf numFmtId="0" fontId="23" fillId="0" borderId="6" xfId="0" applyFont="1" applyFill="1" applyBorder="1"/>
    <xf numFmtId="0" fontId="23" fillId="3" borderId="6" xfId="0" applyFont="1" applyFill="1" applyBorder="1"/>
    <xf numFmtId="0" fontId="23" fillId="0" borderId="7" xfId="0" applyFont="1" applyFill="1" applyBorder="1"/>
    <xf numFmtId="0" fontId="23" fillId="0" borderId="15" xfId="0" applyFont="1" applyFill="1" applyBorder="1"/>
    <xf numFmtId="0" fontId="23" fillId="0" borderId="9" xfId="0" applyFont="1" applyFill="1" applyBorder="1"/>
    <xf numFmtId="0" fontId="23" fillId="3" borderId="8" xfId="0" applyFont="1" applyFill="1" applyBorder="1"/>
    <xf numFmtId="0" fontId="23" fillId="3" borderId="1" xfId="0" applyFont="1" applyFill="1" applyBorder="1"/>
    <xf numFmtId="0" fontId="23" fillId="3" borderId="4" xfId="0" applyFont="1" applyFill="1" applyBorder="1"/>
    <xf numFmtId="0" fontId="23" fillId="3" borderId="10" xfId="0" applyFont="1" applyFill="1" applyBorder="1"/>
    <xf numFmtId="0" fontId="23" fillId="3" borderId="44" xfId="0" applyFont="1" applyFill="1" applyBorder="1"/>
    <xf numFmtId="0" fontId="23" fillId="3" borderId="7" xfId="0" applyFont="1" applyFill="1" applyBorder="1"/>
    <xf numFmtId="0" fontId="23" fillId="0" borderId="0" xfId="0" applyFont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5" fontId="24" fillId="0" borderId="0" xfId="0" applyNumberFormat="1" applyFont="1" applyFill="1" applyAlignment="1">
      <alignment horizontal="center" vertical="center"/>
    </xf>
    <xf numFmtId="15" fontId="24" fillId="0" borderId="0" xfId="0" applyNumberFormat="1" applyFont="1" applyAlignment="1">
      <alignment horizontal="center" vertical="center"/>
    </xf>
    <xf numFmtId="15" fontId="16" fillId="0" borderId="0" xfId="0" applyNumberFormat="1" applyFont="1" applyAlignment="1">
      <alignment horizontal="center" vertical="center" textRotation="90"/>
    </xf>
    <xf numFmtId="0" fontId="12" fillId="0" borderId="20" xfId="0" quotePrefix="1" applyFont="1" applyBorder="1" applyAlignment="1">
      <alignment horizontal="left" vertical="top" wrapText="1"/>
    </xf>
    <xf numFmtId="0" fontId="12" fillId="0" borderId="21" xfId="0" quotePrefix="1" applyFont="1" applyBorder="1" applyAlignment="1">
      <alignment horizontal="left" vertical="top" wrapText="1"/>
    </xf>
    <xf numFmtId="0" fontId="12" fillId="0" borderId="22" xfId="0" quotePrefix="1" applyFont="1" applyBorder="1" applyAlignment="1">
      <alignment horizontal="left" vertical="top" wrapText="1"/>
    </xf>
    <xf numFmtId="0" fontId="7" fillId="2" borderId="24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B5C4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1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" sqref="F1"/>
    </sheetView>
  </sheetViews>
  <sheetFormatPr defaultRowHeight="15" outlineLevelRow="1" x14ac:dyDescent="0.25"/>
  <cols>
    <col min="1" max="1" width="2.140625" style="81" customWidth="1"/>
    <col min="2" max="2" width="88" style="81" customWidth="1"/>
    <col min="3" max="3" width="12.140625" style="82" customWidth="1"/>
    <col min="4" max="4" width="11.28515625" style="82" customWidth="1"/>
    <col min="5" max="5" width="12.5703125" style="82" customWidth="1"/>
    <col min="6" max="6" width="12.140625" style="82" customWidth="1"/>
    <col min="7" max="7" width="20.28515625" style="81" customWidth="1"/>
    <col min="8" max="19" width="9.7109375" style="147" customWidth="1"/>
    <col min="20" max="20" width="8.7109375" style="81" customWidth="1"/>
    <col min="21" max="16384" width="9.140625" style="81"/>
  </cols>
  <sheetData>
    <row r="1" spans="2:20" s="148" customFormat="1" ht="26.25" customHeight="1" thickBot="1" x14ac:dyDescent="0.3">
      <c r="C1" s="149"/>
      <c r="D1" s="150"/>
      <c r="E1" s="149"/>
      <c r="F1" s="150"/>
      <c r="H1" s="151">
        <v>43472</v>
      </c>
      <c r="I1" s="151">
        <f>H1+7</f>
        <v>43479</v>
      </c>
      <c r="J1" s="152">
        <f t="shared" ref="J1:S1" si="0">I1+7</f>
        <v>43486</v>
      </c>
      <c r="K1" s="152">
        <f t="shared" si="0"/>
        <v>43493</v>
      </c>
      <c r="L1" s="152">
        <f t="shared" si="0"/>
        <v>43500</v>
      </c>
      <c r="M1" s="152">
        <f t="shared" si="0"/>
        <v>43507</v>
      </c>
      <c r="N1" s="152">
        <f t="shared" si="0"/>
        <v>43514</v>
      </c>
      <c r="O1" s="152">
        <f t="shared" si="0"/>
        <v>43521</v>
      </c>
      <c r="P1" s="152">
        <f t="shared" si="0"/>
        <v>43528</v>
      </c>
      <c r="Q1" s="152">
        <f t="shared" si="0"/>
        <v>43535</v>
      </c>
      <c r="R1" s="152">
        <f t="shared" si="0"/>
        <v>43542</v>
      </c>
      <c r="S1" s="152">
        <f t="shared" si="0"/>
        <v>43549</v>
      </c>
      <c r="T1" s="153"/>
    </row>
    <row r="2" spans="2:20" ht="29.25" customHeight="1" thickBot="1" x14ac:dyDescent="0.3">
      <c r="B2" s="96" t="s">
        <v>7</v>
      </c>
      <c r="C2" s="91" t="s">
        <v>46</v>
      </c>
      <c r="D2" s="91" t="s">
        <v>47</v>
      </c>
      <c r="E2" s="91" t="s">
        <v>48</v>
      </c>
      <c r="F2" s="91" t="s">
        <v>8</v>
      </c>
      <c r="G2" s="91" t="s">
        <v>6</v>
      </c>
      <c r="H2" s="113" t="s">
        <v>0</v>
      </c>
      <c r="I2" s="113" t="s">
        <v>1</v>
      </c>
      <c r="J2" s="113" t="s">
        <v>2</v>
      </c>
      <c r="K2" s="113" t="s">
        <v>3</v>
      </c>
      <c r="L2" s="113" t="s">
        <v>4</v>
      </c>
      <c r="M2" s="113" t="s">
        <v>5</v>
      </c>
      <c r="N2" s="113" t="s">
        <v>13</v>
      </c>
      <c r="O2" s="113" t="s">
        <v>14</v>
      </c>
      <c r="P2" s="113" t="s">
        <v>15</v>
      </c>
      <c r="Q2" s="113" t="s">
        <v>16</v>
      </c>
      <c r="R2" s="113" t="s">
        <v>17</v>
      </c>
      <c r="S2" s="114" t="s">
        <v>18</v>
      </c>
      <c r="T2" s="92"/>
    </row>
    <row r="3" spans="2:20" ht="20.100000000000001" customHeight="1" x14ac:dyDescent="0.25">
      <c r="B3" s="83" t="s">
        <v>54</v>
      </c>
      <c r="C3" s="84"/>
      <c r="D3" s="84"/>
      <c r="E3" s="84"/>
      <c r="F3" s="84"/>
      <c r="G3" s="154" t="s">
        <v>81</v>
      </c>
      <c r="H3" s="115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7"/>
    </row>
    <row r="4" spans="2:20" ht="18" customHeight="1" x14ac:dyDescent="0.25">
      <c r="B4" s="97" t="s">
        <v>73</v>
      </c>
      <c r="C4" s="100">
        <v>43472</v>
      </c>
      <c r="D4" s="100">
        <v>43479</v>
      </c>
      <c r="E4" s="108"/>
      <c r="F4" s="101" t="s">
        <v>78</v>
      </c>
      <c r="G4" s="155"/>
      <c r="H4" s="118"/>
      <c r="I4" s="119"/>
      <c r="J4" s="120"/>
      <c r="K4" s="120"/>
      <c r="L4" s="120"/>
      <c r="M4" s="120"/>
      <c r="N4" s="120"/>
      <c r="O4" s="120"/>
      <c r="P4" s="120"/>
      <c r="Q4" s="120"/>
      <c r="R4" s="120"/>
      <c r="S4" s="121"/>
    </row>
    <row r="5" spans="2:20" ht="21" customHeight="1" x14ac:dyDescent="0.25">
      <c r="B5" s="97" t="s">
        <v>64</v>
      </c>
      <c r="C5" s="100">
        <v>43479</v>
      </c>
      <c r="D5" s="100">
        <v>43483</v>
      </c>
      <c r="E5" s="108"/>
      <c r="F5" s="101" t="s">
        <v>78</v>
      </c>
      <c r="G5" s="155"/>
      <c r="H5" s="122"/>
      <c r="I5" s="119"/>
      <c r="J5" s="120"/>
      <c r="K5" s="120"/>
      <c r="L5" s="120"/>
      <c r="M5" s="120"/>
      <c r="N5" s="120"/>
      <c r="O5" s="120"/>
      <c r="P5" s="120"/>
      <c r="Q5" s="120"/>
      <c r="R5" s="120"/>
      <c r="S5" s="121"/>
    </row>
    <row r="6" spans="2:20" ht="20.25" customHeight="1" x14ac:dyDescent="0.25">
      <c r="B6" s="97" t="s">
        <v>79</v>
      </c>
      <c r="C6" s="100">
        <v>43481</v>
      </c>
      <c r="D6" s="100">
        <v>43487</v>
      </c>
      <c r="E6" s="100"/>
      <c r="F6" s="101" t="s">
        <v>78</v>
      </c>
      <c r="G6" s="155"/>
      <c r="H6" s="122"/>
      <c r="I6" s="119"/>
      <c r="J6" s="119"/>
      <c r="K6" s="123"/>
      <c r="L6" s="123"/>
      <c r="M6" s="123"/>
      <c r="N6" s="123"/>
      <c r="O6" s="123"/>
      <c r="P6" s="123"/>
      <c r="Q6" s="123"/>
      <c r="R6" s="123"/>
      <c r="S6" s="124"/>
    </row>
    <row r="7" spans="2:20" s="110" customFormat="1" ht="30.75" hidden="1" customHeight="1" outlineLevel="1" x14ac:dyDescent="0.2">
      <c r="B7" s="98" t="s">
        <v>67</v>
      </c>
      <c r="C7" s="100"/>
      <c r="D7" s="100"/>
      <c r="E7" s="109"/>
      <c r="F7" s="101" t="s">
        <v>63</v>
      </c>
      <c r="G7" s="155"/>
      <c r="H7" s="125"/>
      <c r="I7" s="119"/>
      <c r="J7" s="119"/>
      <c r="K7" s="126"/>
      <c r="L7" s="126"/>
      <c r="M7" s="126"/>
      <c r="N7" s="126"/>
      <c r="O7" s="126"/>
      <c r="P7" s="126"/>
      <c r="Q7" s="126"/>
      <c r="R7" s="126"/>
      <c r="S7" s="127"/>
    </row>
    <row r="8" spans="2:20" s="85" customFormat="1" ht="30.75" hidden="1" customHeight="1" outlineLevel="1" x14ac:dyDescent="0.2">
      <c r="B8" s="98" t="s">
        <v>68</v>
      </c>
      <c r="C8" s="100"/>
      <c r="D8" s="100"/>
      <c r="E8" s="100"/>
      <c r="F8" s="101" t="s">
        <v>63</v>
      </c>
      <c r="G8" s="155"/>
      <c r="H8" s="128"/>
      <c r="I8" s="119"/>
      <c r="J8" s="119"/>
      <c r="K8" s="129"/>
      <c r="L8" s="129"/>
      <c r="M8" s="129"/>
      <c r="N8" s="129"/>
      <c r="O8" s="129"/>
      <c r="P8" s="129"/>
      <c r="Q8" s="129"/>
      <c r="R8" s="129"/>
      <c r="S8" s="130"/>
    </row>
    <row r="9" spans="2:20" ht="20.100000000000001" hidden="1" customHeight="1" outlineLevel="1" x14ac:dyDescent="0.25">
      <c r="B9" s="98" t="s">
        <v>58</v>
      </c>
      <c r="C9" s="100"/>
      <c r="D9" s="100"/>
      <c r="E9" s="100"/>
      <c r="F9" s="101" t="s">
        <v>63</v>
      </c>
      <c r="G9" s="155"/>
      <c r="H9" s="131"/>
      <c r="I9" s="119"/>
      <c r="J9" s="119"/>
      <c r="K9" s="123"/>
      <c r="L9" s="123"/>
      <c r="M9" s="123"/>
      <c r="N9" s="123"/>
      <c r="O9" s="123"/>
      <c r="P9" s="123"/>
      <c r="Q9" s="123"/>
      <c r="R9" s="123"/>
      <c r="S9" s="124"/>
    </row>
    <row r="10" spans="2:20" ht="20.100000000000001" hidden="1" customHeight="1" outlineLevel="1" x14ac:dyDescent="0.25">
      <c r="B10" s="98" t="s">
        <v>49</v>
      </c>
      <c r="C10" s="100"/>
      <c r="D10" s="100"/>
      <c r="E10" s="100"/>
      <c r="F10" s="101" t="s">
        <v>63</v>
      </c>
      <c r="G10" s="155"/>
      <c r="H10" s="131"/>
      <c r="I10" s="119"/>
      <c r="J10" s="119"/>
      <c r="K10" s="123"/>
      <c r="L10" s="123"/>
      <c r="M10" s="123"/>
      <c r="N10" s="123"/>
      <c r="O10" s="123"/>
      <c r="P10" s="123"/>
      <c r="Q10" s="123"/>
      <c r="R10" s="123"/>
      <c r="S10" s="124"/>
    </row>
    <row r="11" spans="2:20" ht="22.5" customHeight="1" collapsed="1" x14ac:dyDescent="0.25">
      <c r="B11" s="86" t="s">
        <v>75</v>
      </c>
      <c r="C11" s="100">
        <v>43488</v>
      </c>
      <c r="D11" s="100">
        <v>43497</v>
      </c>
      <c r="E11" s="100"/>
      <c r="F11" s="101" t="s">
        <v>78</v>
      </c>
      <c r="G11" s="155"/>
      <c r="H11" s="131"/>
      <c r="I11" s="123"/>
      <c r="J11" s="119"/>
      <c r="K11" s="119"/>
      <c r="L11" s="123"/>
      <c r="M11" s="123"/>
      <c r="N11" s="123"/>
      <c r="O11" s="123"/>
      <c r="P11" s="123"/>
      <c r="Q11" s="123"/>
      <c r="R11" s="123"/>
      <c r="S11" s="124"/>
    </row>
    <row r="12" spans="2:20" ht="19.5" hidden="1" customHeight="1" outlineLevel="1" x14ac:dyDescent="0.25">
      <c r="B12" s="98" t="s">
        <v>76</v>
      </c>
      <c r="C12" s="100"/>
      <c r="D12" s="100"/>
      <c r="E12" s="100"/>
      <c r="F12" s="101"/>
      <c r="G12" s="155"/>
      <c r="H12" s="131"/>
      <c r="I12" s="123"/>
      <c r="J12" s="119"/>
      <c r="K12" s="119"/>
      <c r="L12" s="123"/>
      <c r="M12" s="123"/>
      <c r="N12" s="123"/>
      <c r="O12" s="123"/>
      <c r="P12" s="123"/>
      <c r="Q12" s="123"/>
      <c r="R12" s="123"/>
      <c r="S12" s="124"/>
    </row>
    <row r="13" spans="2:20" ht="28.5" hidden="1" customHeight="1" outlineLevel="1" x14ac:dyDescent="0.25">
      <c r="B13" s="98" t="s">
        <v>77</v>
      </c>
      <c r="C13" s="100"/>
      <c r="D13" s="100"/>
      <c r="E13" s="100"/>
      <c r="F13" s="101"/>
      <c r="G13" s="155"/>
      <c r="H13" s="122"/>
      <c r="I13" s="123"/>
      <c r="J13" s="119"/>
      <c r="K13" s="119"/>
      <c r="L13" s="123"/>
      <c r="M13" s="123"/>
      <c r="N13" s="123"/>
      <c r="O13" s="123"/>
      <c r="P13" s="123"/>
      <c r="Q13" s="123"/>
      <c r="R13" s="123"/>
      <c r="S13" s="124"/>
    </row>
    <row r="14" spans="2:20" ht="20.100000000000001" customHeight="1" collapsed="1" x14ac:dyDescent="0.25">
      <c r="B14" s="86" t="s">
        <v>80</v>
      </c>
      <c r="C14" s="100">
        <v>43488</v>
      </c>
      <c r="D14" s="100">
        <v>43497</v>
      </c>
      <c r="E14" s="100"/>
      <c r="F14" s="101" t="s">
        <v>78</v>
      </c>
      <c r="G14" s="155"/>
      <c r="H14" s="131"/>
      <c r="I14" s="123"/>
      <c r="J14" s="119"/>
      <c r="K14" s="119"/>
      <c r="L14" s="123"/>
      <c r="M14" s="123"/>
      <c r="N14" s="123"/>
      <c r="O14" s="123"/>
      <c r="P14" s="123"/>
      <c r="Q14" s="123"/>
      <c r="R14" s="123"/>
      <c r="S14" s="124"/>
    </row>
    <row r="15" spans="2:20" ht="19.5" hidden="1" customHeight="1" outlineLevel="1" x14ac:dyDescent="0.25">
      <c r="B15" s="98" t="s">
        <v>50</v>
      </c>
      <c r="C15" s="100"/>
      <c r="D15" s="100"/>
      <c r="E15" s="100"/>
      <c r="F15" s="101"/>
      <c r="G15" s="155"/>
      <c r="H15" s="131"/>
      <c r="I15" s="123"/>
      <c r="J15" s="119"/>
      <c r="K15" s="119"/>
      <c r="L15" s="123"/>
      <c r="M15" s="123"/>
      <c r="N15" s="123"/>
      <c r="O15" s="123"/>
      <c r="P15" s="123"/>
      <c r="Q15" s="123"/>
      <c r="R15" s="123"/>
      <c r="S15" s="124"/>
    </row>
    <row r="16" spans="2:20" ht="20.100000000000001" hidden="1" customHeight="1" outlineLevel="1" x14ac:dyDescent="0.25">
      <c r="B16" s="98" t="s">
        <v>65</v>
      </c>
      <c r="C16" s="100"/>
      <c r="D16" s="100"/>
      <c r="E16" s="100"/>
      <c r="F16" s="101"/>
      <c r="G16" s="155"/>
      <c r="H16" s="122"/>
      <c r="I16" s="123"/>
      <c r="J16" s="119"/>
      <c r="K16" s="119"/>
      <c r="L16" s="123"/>
      <c r="M16" s="123"/>
      <c r="N16" s="123"/>
      <c r="O16" s="123"/>
      <c r="P16" s="123"/>
      <c r="Q16" s="123"/>
      <c r="R16" s="123"/>
      <c r="S16" s="124"/>
    </row>
    <row r="17" spans="2:19" ht="20.100000000000001" customHeight="1" collapsed="1" x14ac:dyDescent="0.25">
      <c r="B17" s="86" t="s">
        <v>61</v>
      </c>
      <c r="C17" s="100">
        <v>43500</v>
      </c>
      <c r="D17" s="100">
        <v>43518</v>
      </c>
      <c r="E17" s="99"/>
      <c r="F17" s="101" t="s">
        <v>78</v>
      </c>
      <c r="G17" s="155"/>
      <c r="H17" s="122"/>
      <c r="I17" s="132"/>
      <c r="J17" s="132"/>
      <c r="K17" s="132"/>
      <c r="L17" s="119"/>
      <c r="M17" s="119"/>
      <c r="N17" s="119"/>
      <c r="O17" s="123"/>
      <c r="P17" s="123"/>
      <c r="Q17" s="123"/>
      <c r="R17" s="123"/>
      <c r="S17" s="124"/>
    </row>
    <row r="18" spans="2:19" ht="20.100000000000001" hidden="1" customHeight="1" outlineLevel="1" x14ac:dyDescent="0.25">
      <c r="B18" s="98" t="s">
        <v>51</v>
      </c>
      <c r="C18" s="100"/>
      <c r="D18" s="100"/>
      <c r="E18" s="100"/>
      <c r="F18" s="101"/>
      <c r="G18" s="155"/>
      <c r="H18" s="122"/>
      <c r="I18" s="132"/>
      <c r="J18" s="132"/>
      <c r="K18" s="132"/>
      <c r="L18" s="119"/>
      <c r="M18" s="119"/>
      <c r="N18" s="119"/>
      <c r="O18" s="123"/>
      <c r="P18" s="123"/>
      <c r="Q18" s="123"/>
      <c r="R18" s="123"/>
      <c r="S18" s="124"/>
    </row>
    <row r="19" spans="2:19" ht="18.75" hidden="1" customHeight="1" outlineLevel="1" x14ac:dyDescent="0.25">
      <c r="B19" s="98" t="s">
        <v>69</v>
      </c>
      <c r="C19" s="100"/>
      <c r="D19" s="100"/>
      <c r="E19" s="99"/>
      <c r="F19" s="101"/>
      <c r="G19" s="155"/>
      <c r="H19" s="122"/>
      <c r="I19" s="132"/>
      <c r="J19" s="132"/>
      <c r="K19" s="132"/>
      <c r="L19" s="119"/>
      <c r="M19" s="119"/>
      <c r="N19" s="119"/>
      <c r="O19" s="123"/>
      <c r="P19" s="123"/>
      <c r="Q19" s="123"/>
      <c r="R19" s="123"/>
      <c r="S19" s="124"/>
    </row>
    <row r="20" spans="2:19" ht="20.100000000000001" hidden="1" customHeight="1" outlineLevel="1" x14ac:dyDescent="0.25">
      <c r="B20" s="98" t="s">
        <v>52</v>
      </c>
      <c r="C20" s="100"/>
      <c r="D20" s="100"/>
      <c r="E20" s="100"/>
      <c r="F20" s="101"/>
      <c r="G20" s="155"/>
      <c r="H20" s="122"/>
      <c r="I20" s="132"/>
      <c r="J20" s="132"/>
      <c r="K20" s="132"/>
      <c r="L20" s="119"/>
      <c r="M20" s="119"/>
      <c r="N20" s="119"/>
      <c r="O20" s="123"/>
      <c r="P20" s="123"/>
      <c r="Q20" s="123"/>
      <c r="R20" s="123"/>
      <c r="S20" s="124"/>
    </row>
    <row r="21" spans="2:19" ht="20.100000000000001" hidden="1" customHeight="1" outlineLevel="1" x14ac:dyDescent="0.25">
      <c r="B21" s="98" t="s">
        <v>66</v>
      </c>
      <c r="C21" s="100"/>
      <c r="D21" s="100"/>
      <c r="E21" s="99"/>
      <c r="F21" s="101"/>
      <c r="G21" s="155"/>
      <c r="H21" s="122"/>
      <c r="I21" s="132"/>
      <c r="J21" s="132"/>
      <c r="K21" s="132"/>
      <c r="L21" s="119"/>
      <c r="M21" s="119"/>
      <c r="N21" s="119"/>
      <c r="O21" s="123"/>
      <c r="P21" s="123"/>
      <c r="Q21" s="123"/>
      <c r="R21" s="123"/>
      <c r="S21" s="124"/>
    </row>
    <row r="22" spans="2:19" ht="20.25" hidden="1" customHeight="1" outlineLevel="1" x14ac:dyDescent="0.25">
      <c r="B22" s="98" t="s">
        <v>53</v>
      </c>
      <c r="C22" s="100"/>
      <c r="D22" s="100"/>
      <c r="E22" s="99"/>
      <c r="F22" s="101"/>
      <c r="G22" s="155"/>
      <c r="H22" s="122"/>
      <c r="I22" s="132"/>
      <c r="J22" s="132"/>
      <c r="K22" s="132"/>
      <c r="L22" s="119"/>
      <c r="M22" s="119"/>
      <c r="N22" s="119"/>
      <c r="O22" s="123"/>
      <c r="P22" s="123"/>
      <c r="Q22" s="123"/>
      <c r="R22" s="123"/>
      <c r="S22" s="124"/>
    </row>
    <row r="23" spans="2:19" ht="20.100000000000001" customHeight="1" collapsed="1" x14ac:dyDescent="0.25">
      <c r="B23" s="86" t="s">
        <v>70</v>
      </c>
      <c r="C23" s="100">
        <v>43521</v>
      </c>
      <c r="D23" s="100">
        <v>43525</v>
      </c>
      <c r="E23" s="99"/>
      <c r="F23" s="101" t="s">
        <v>78</v>
      </c>
      <c r="G23" s="155"/>
      <c r="H23" s="122"/>
      <c r="I23" s="132"/>
      <c r="J23" s="132"/>
      <c r="K23" s="132"/>
      <c r="L23" s="123"/>
      <c r="M23" s="123"/>
      <c r="N23" s="123"/>
      <c r="O23" s="119"/>
      <c r="P23" s="123"/>
      <c r="Q23" s="123"/>
      <c r="R23" s="123"/>
      <c r="S23" s="124"/>
    </row>
    <row r="24" spans="2:19" ht="20.100000000000001" customHeight="1" x14ac:dyDescent="0.25">
      <c r="B24" s="86" t="s">
        <v>71</v>
      </c>
      <c r="C24" s="100">
        <v>43528</v>
      </c>
      <c r="D24" s="100">
        <v>43539</v>
      </c>
      <c r="E24" s="99"/>
      <c r="F24" s="101" t="s">
        <v>78</v>
      </c>
      <c r="G24" s="155"/>
      <c r="H24" s="122"/>
      <c r="I24" s="132"/>
      <c r="J24" s="132"/>
      <c r="K24" s="132"/>
      <c r="L24" s="123"/>
      <c r="M24" s="123"/>
      <c r="N24" s="123"/>
      <c r="O24" s="123"/>
      <c r="P24" s="119"/>
      <c r="Q24" s="119"/>
      <c r="R24" s="123"/>
      <c r="S24" s="124"/>
    </row>
    <row r="25" spans="2:19" ht="29.25" customHeight="1" x14ac:dyDescent="0.25">
      <c r="B25" s="86" t="s">
        <v>82</v>
      </c>
      <c r="C25" s="100">
        <v>43539</v>
      </c>
      <c r="D25" s="100">
        <v>43543</v>
      </c>
      <c r="E25" s="99"/>
      <c r="F25" s="101" t="s">
        <v>78</v>
      </c>
      <c r="G25" s="155"/>
      <c r="H25" s="133"/>
      <c r="I25" s="132"/>
      <c r="J25" s="132"/>
      <c r="K25" s="132"/>
      <c r="L25" s="132"/>
      <c r="M25" s="132"/>
      <c r="N25" s="132"/>
      <c r="O25" s="132"/>
      <c r="P25" s="132"/>
      <c r="Q25" s="132"/>
      <c r="R25" s="119"/>
      <c r="S25" s="134"/>
    </row>
    <row r="26" spans="2:19" ht="21" customHeight="1" x14ac:dyDescent="0.25">
      <c r="B26" s="86" t="s">
        <v>72</v>
      </c>
      <c r="C26" s="100">
        <v>43543</v>
      </c>
      <c r="D26" s="100">
        <v>43546</v>
      </c>
      <c r="E26" s="99"/>
      <c r="F26" s="101" t="s">
        <v>78</v>
      </c>
      <c r="G26" s="155"/>
      <c r="H26" s="133"/>
      <c r="I26" s="132"/>
      <c r="J26" s="132"/>
      <c r="K26" s="132"/>
      <c r="L26" s="132"/>
      <c r="M26" s="132"/>
      <c r="N26" s="132"/>
      <c r="O26" s="132"/>
      <c r="P26" s="132"/>
      <c r="Q26" s="132"/>
      <c r="R26" s="119"/>
      <c r="S26" s="134"/>
    </row>
    <row r="27" spans="2:19" ht="24" customHeight="1" thickBot="1" x14ac:dyDescent="0.3">
      <c r="B27" s="88" t="s">
        <v>74</v>
      </c>
      <c r="C27" s="90">
        <v>43544</v>
      </c>
      <c r="D27" s="90">
        <v>43546</v>
      </c>
      <c r="E27" s="89"/>
      <c r="F27" s="93" t="s">
        <v>78</v>
      </c>
      <c r="G27" s="156"/>
      <c r="H27" s="135"/>
      <c r="I27" s="136"/>
      <c r="J27" s="136"/>
      <c r="K27" s="136"/>
      <c r="L27" s="136"/>
      <c r="M27" s="136"/>
      <c r="N27" s="136"/>
      <c r="O27" s="136"/>
      <c r="P27" s="136"/>
      <c r="Q27" s="136"/>
      <c r="R27" s="137"/>
      <c r="S27" s="138"/>
    </row>
    <row r="28" spans="2:19" ht="20.100000000000001" customHeight="1" x14ac:dyDescent="0.25">
      <c r="B28" s="102" t="s">
        <v>62</v>
      </c>
      <c r="C28" s="87"/>
      <c r="D28" s="87"/>
      <c r="E28" s="87"/>
      <c r="F28" s="87"/>
      <c r="G28" s="154" t="s">
        <v>57</v>
      </c>
      <c r="H28" s="139"/>
      <c r="I28" s="140"/>
      <c r="J28" s="140"/>
      <c r="K28" s="140"/>
      <c r="L28" s="120"/>
      <c r="M28" s="120"/>
      <c r="N28" s="120"/>
      <c r="O28" s="120"/>
      <c r="P28" s="120"/>
      <c r="Q28" s="120"/>
      <c r="R28" s="119"/>
      <c r="S28" s="141"/>
    </row>
    <row r="29" spans="2:19" ht="20.100000000000001" customHeight="1" x14ac:dyDescent="0.25">
      <c r="B29" s="86" t="s">
        <v>55</v>
      </c>
      <c r="C29" s="100">
        <v>43542</v>
      </c>
      <c r="D29" s="100">
        <v>43550</v>
      </c>
      <c r="E29" s="100"/>
      <c r="F29" s="101" t="s">
        <v>78</v>
      </c>
      <c r="G29" s="155"/>
      <c r="H29" s="122"/>
      <c r="I29" s="132"/>
      <c r="J29" s="132"/>
      <c r="K29" s="132"/>
      <c r="L29" s="123"/>
      <c r="M29" s="123"/>
      <c r="N29" s="123"/>
      <c r="O29" s="123"/>
      <c r="P29" s="123"/>
      <c r="Q29" s="123"/>
      <c r="R29" s="142"/>
      <c r="S29" s="143"/>
    </row>
    <row r="30" spans="2:19" ht="20.100000000000001" customHeight="1" x14ac:dyDescent="0.25">
      <c r="B30" s="97" t="s">
        <v>56</v>
      </c>
      <c r="C30" s="100">
        <v>43542</v>
      </c>
      <c r="D30" s="100">
        <v>43550</v>
      </c>
      <c r="E30" s="111"/>
      <c r="F30" s="112" t="s">
        <v>78</v>
      </c>
      <c r="G30" s="155"/>
      <c r="H30" s="133"/>
      <c r="I30" s="132"/>
      <c r="J30" s="132"/>
      <c r="K30" s="132"/>
      <c r="L30" s="132"/>
      <c r="M30" s="132"/>
      <c r="N30" s="132"/>
      <c r="O30" s="132"/>
      <c r="P30" s="132"/>
      <c r="Q30" s="132"/>
      <c r="R30" s="144"/>
      <c r="S30" s="145"/>
    </row>
    <row r="31" spans="2:19" ht="20.100000000000001" customHeight="1" thickBot="1" x14ac:dyDescent="0.3">
      <c r="B31" s="103" t="s">
        <v>83</v>
      </c>
      <c r="C31" s="90">
        <v>43549</v>
      </c>
      <c r="D31" s="90">
        <v>43553</v>
      </c>
      <c r="E31" s="104"/>
      <c r="F31" s="105" t="s">
        <v>78</v>
      </c>
      <c r="G31" s="156"/>
      <c r="H31" s="135"/>
      <c r="I31" s="136"/>
      <c r="J31" s="136"/>
      <c r="K31" s="136"/>
      <c r="L31" s="136"/>
      <c r="M31" s="136"/>
      <c r="N31" s="136"/>
      <c r="O31" s="136"/>
      <c r="P31" s="136"/>
      <c r="Q31" s="136"/>
      <c r="R31" s="136"/>
      <c r="S31" s="146"/>
    </row>
  </sheetData>
  <mergeCells count="2">
    <mergeCell ref="G3:G27"/>
    <mergeCell ref="G28:G31"/>
  </mergeCells>
  <dataValidations count="1">
    <dataValidation type="list" allowBlank="1" showInputMessage="1" showErrorMessage="1" sqref="F3:F31">
      <formula1>"Completed, In progress, Not started, Delayed"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6"/>
  <sheetViews>
    <sheetView topLeftCell="D1" workbookViewId="0">
      <selection activeCell="F2" sqref="F2"/>
    </sheetView>
  </sheetViews>
  <sheetFormatPr defaultRowHeight="15" x14ac:dyDescent="0.25"/>
  <cols>
    <col min="1" max="1" width="13.28515625" style="6" bestFit="1" customWidth="1"/>
    <col min="2" max="2" width="11.7109375" style="6" bestFit="1" customWidth="1"/>
    <col min="3" max="3" width="7.85546875" style="6" customWidth="1"/>
    <col min="4" max="4" width="9.28515625" style="6" customWidth="1"/>
    <col min="5" max="5" width="22.5703125" style="6" customWidth="1"/>
    <col min="6" max="8" width="9.42578125" style="6" bestFit="1" customWidth="1"/>
    <col min="9" max="9" width="9.28515625" style="6" customWidth="1"/>
    <col min="10" max="10" width="9" style="6" bestFit="1" customWidth="1"/>
    <col min="11" max="17" width="8.42578125" style="6" bestFit="1" customWidth="1"/>
    <col min="18" max="18" width="10.85546875" style="6" customWidth="1"/>
    <col min="19" max="20" width="9.140625" style="6"/>
    <col min="21" max="21" width="8.7109375" style="6" customWidth="1"/>
    <col min="22" max="22" width="12" style="6" bestFit="1" customWidth="1"/>
    <col min="23" max="16384" width="9.140625" style="6"/>
  </cols>
  <sheetData>
    <row r="1" spans="1:22" x14ac:dyDescent="0.25">
      <c r="A1" s="1"/>
      <c r="B1" s="2"/>
      <c r="C1" s="3"/>
      <c r="D1" s="4"/>
      <c r="E1" s="5"/>
    </row>
    <row r="2" spans="1:22" s="7" customFormat="1" ht="19.5" customHeight="1" thickBot="1" x14ac:dyDescent="0.25">
      <c r="F2" s="8">
        <v>43472</v>
      </c>
      <c r="G2" s="8">
        <f>F2+7</f>
        <v>43479</v>
      </c>
      <c r="H2" s="8">
        <f t="shared" ref="H2:Q2" si="0">G2+7</f>
        <v>43486</v>
      </c>
      <c r="I2" s="8">
        <f t="shared" si="0"/>
        <v>43493</v>
      </c>
      <c r="J2" s="8">
        <f t="shared" si="0"/>
        <v>43500</v>
      </c>
      <c r="K2" s="8">
        <f t="shared" si="0"/>
        <v>43507</v>
      </c>
      <c r="L2" s="8">
        <f t="shared" si="0"/>
        <v>43514</v>
      </c>
      <c r="M2" s="8">
        <f t="shared" si="0"/>
        <v>43521</v>
      </c>
      <c r="N2" s="8">
        <f t="shared" si="0"/>
        <v>43528</v>
      </c>
      <c r="O2" s="8">
        <f t="shared" si="0"/>
        <v>43535</v>
      </c>
      <c r="P2" s="8">
        <f t="shared" si="0"/>
        <v>43542</v>
      </c>
      <c r="Q2" s="8">
        <f t="shared" si="0"/>
        <v>43549</v>
      </c>
    </row>
    <row r="3" spans="1:22" s="13" customFormat="1" x14ac:dyDescent="0.25">
      <c r="A3" s="9" t="s">
        <v>9</v>
      </c>
      <c r="B3" s="157" t="s">
        <v>10</v>
      </c>
      <c r="C3" s="157"/>
      <c r="D3" s="10" t="s">
        <v>11</v>
      </c>
      <c r="E3" s="10" t="s">
        <v>12</v>
      </c>
      <c r="F3" s="10" t="s">
        <v>0</v>
      </c>
      <c r="G3" s="10" t="s">
        <v>1</v>
      </c>
      <c r="H3" s="10" t="s">
        <v>2</v>
      </c>
      <c r="I3" s="10" t="s">
        <v>3</v>
      </c>
      <c r="J3" s="10" t="s">
        <v>4</v>
      </c>
      <c r="K3" s="10" t="s">
        <v>5</v>
      </c>
      <c r="L3" s="10" t="s">
        <v>13</v>
      </c>
      <c r="M3" s="10" t="s">
        <v>14</v>
      </c>
      <c r="N3" s="10" t="s">
        <v>15</v>
      </c>
      <c r="O3" s="10" t="s">
        <v>16</v>
      </c>
      <c r="P3" s="10" t="s">
        <v>17</v>
      </c>
      <c r="Q3" s="10" t="s">
        <v>18</v>
      </c>
      <c r="R3" s="106" t="s">
        <v>59</v>
      </c>
      <c r="S3" s="107" t="s">
        <v>20</v>
      </c>
      <c r="T3" s="107" t="s">
        <v>60</v>
      </c>
      <c r="U3" s="10" t="s">
        <v>22</v>
      </c>
      <c r="V3" s="12" t="s">
        <v>23</v>
      </c>
    </row>
    <row r="4" spans="1:22" customFormat="1" x14ac:dyDescent="0.25">
      <c r="A4" s="14"/>
      <c r="B4" s="15" t="s">
        <v>24</v>
      </c>
      <c r="C4" s="15" t="s">
        <v>25</v>
      </c>
      <c r="D4" s="15" t="s">
        <v>26</v>
      </c>
      <c r="E4" s="15" t="s">
        <v>27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8">
        <f t="shared" ref="R4:R14" si="1">SUM(F4:Q4)</f>
        <v>0</v>
      </c>
      <c r="S4" s="19">
        <v>8</v>
      </c>
      <c r="T4" s="19">
        <f t="shared" ref="T4:T14" si="2">R4*5*S4</f>
        <v>0</v>
      </c>
      <c r="U4" s="20">
        <v>150</v>
      </c>
      <c r="V4" s="21">
        <f>T4*U4</f>
        <v>0</v>
      </c>
    </row>
    <row r="5" spans="1:22" customFormat="1" x14ac:dyDescent="0.25">
      <c r="A5" s="22"/>
      <c r="B5" s="23" t="s">
        <v>28</v>
      </c>
      <c r="C5" s="23" t="s">
        <v>29</v>
      </c>
      <c r="D5" s="23" t="s">
        <v>26</v>
      </c>
      <c r="E5" s="24" t="s">
        <v>30</v>
      </c>
      <c r="F5" s="16">
        <v>0.2</v>
      </c>
      <c r="G5" s="16">
        <v>0.2</v>
      </c>
      <c r="H5" s="16">
        <v>0.1</v>
      </c>
      <c r="I5" s="16">
        <v>0.1</v>
      </c>
      <c r="J5" s="16">
        <v>0.2</v>
      </c>
      <c r="K5" s="16">
        <v>0.2</v>
      </c>
      <c r="L5" s="16">
        <v>0.1</v>
      </c>
      <c r="M5" s="16">
        <v>0.1</v>
      </c>
      <c r="N5" s="16">
        <v>0.2</v>
      </c>
      <c r="O5" s="16">
        <v>0.2</v>
      </c>
      <c r="P5" s="16">
        <v>0.1</v>
      </c>
      <c r="Q5" s="16">
        <v>0.1</v>
      </c>
      <c r="R5" s="18">
        <f t="shared" si="1"/>
        <v>1.8000000000000003</v>
      </c>
      <c r="S5" s="19">
        <v>8.8000000000000007</v>
      </c>
      <c r="T5" s="19">
        <v>80</v>
      </c>
      <c r="U5" s="25">
        <v>75</v>
      </c>
      <c r="V5" s="21">
        <f>T5*U5</f>
        <v>6000</v>
      </c>
    </row>
    <row r="6" spans="1:22" customFormat="1" ht="25.5" x14ac:dyDescent="0.25">
      <c r="A6" s="22"/>
      <c r="B6" s="23" t="s">
        <v>28</v>
      </c>
      <c r="C6" s="23" t="s">
        <v>29</v>
      </c>
      <c r="D6" s="23" t="s">
        <v>26</v>
      </c>
      <c r="E6" s="24" t="s">
        <v>31</v>
      </c>
      <c r="F6" s="26">
        <v>0.2</v>
      </c>
      <c r="G6" s="26">
        <v>0.2</v>
      </c>
      <c r="H6" s="26">
        <v>0.2</v>
      </c>
      <c r="I6" s="26">
        <v>0.2</v>
      </c>
      <c r="J6" s="26">
        <v>0.2</v>
      </c>
      <c r="K6" s="26">
        <v>0.2</v>
      </c>
      <c r="L6" s="26">
        <v>0.2</v>
      </c>
      <c r="M6" s="26">
        <v>0.2</v>
      </c>
      <c r="N6" s="26">
        <v>0.2</v>
      </c>
      <c r="O6" s="26">
        <v>0.2</v>
      </c>
      <c r="P6" s="26">
        <v>0.2</v>
      </c>
      <c r="Q6" s="26">
        <v>0.2</v>
      </c>
      <c r="R6" s="18">
        <f t="shared" si="1"/>
        <v>2.4</v>
      </c>
      <c r="S6" s="27">
        <v>8.8000000000000007</v>
      </c>
      <c r="T6" s="19">
        <f>R6*5*S6</f>
        <v>105.60000000000001</v>
      </c>
      <c r="U6" s="25">
        <v>75</v>
      </c>
      <c r="V6" s="21">
        <f>T6*U6</f>
        <v>7920.0000000000009</v>
      </c>
    </row>
    <row r="7" spans="1:22" customFormat="1" ht="25.5" x14ac:dyDescent="0.25">
      <c r="A7" s="22"/>
      <c r="B7" s="23" t="s">
        <v>28</v>
      </c>
      <c r="C7" s="23" t="s">
        <v>29</v>
      </c>
      <c r="D7" s="23" t="s">
        <v>26</v>
      </c>
      <c r="E7" s="24" t="s">
        <v>32</v>
      </c>
      <c r="F7" s="28">
        <v>0.8</v>
      </c>
      <c r="G7" s="28">
        <v>0.8</v>
      </c>
      <c r="H7" s="28">
        <v>0.8</v>
      </c>
      <c r="I7" s="28">
        <v>0.8</v>
      </c>
      <c r="J7" s="28">
        <v>0.8</v>
      </c>
      <c r="K7" s="28">
        <v>0.8</v>
      </c>
      <c r="L7" s="28">
        <v>0.8</v>
      </c>
      <c r="M7" s="28">
        <v>0.8</v>
      </c>
      <c r="N7" s="28">
        <v>0.8</v>
      </c>
      <c r="O7" s="28">
        <v>0.8</v>
      </c>
      <c r="P7" s="28">
        <v>0.8</v>
      </c>
      <c r="Q7" s="28">
        <v>0.8</v>
      </c>
      <c r="R7" s="18">
        <f t="shared" si="1"/>
        <v>9.6</v>
      </c>
      <c r="S7" s="27">
        <v>8.8000000000000007</v>
      </c>
      <c r="T7" s="19">
        <f>R7*5*S7</f>
        <v>422.40000000000003</v>
      </c>
      <c r="U7" s="20">
        <v>50</v>
      </c>
      <c r="V7" s="21">
        <f>T7*U7</f>
        <v>21120</v>
      </c>
    </row>
    <row r="8" spans="1:22" customFormat="1" ht="26.25" thickBot="1" x14ac:dyDescent="0.3">
      <c r="A8" s="29"/>
      <c r="B8" s="30" t="s">
        <v>28</v>
      </c>
      <c r="C8" s="30" t="s">
        <v>29</v>
      </c>
      <c r="D8" s="30" t="s">
        <v>26</v>
      </c>
      <c r="E8" s="31" t="s">
        <v>33</v>
      </c>
      <c r="F8" s="32">
        <v>2</v>
      </c>
      <c r="G8" s="32">
        <v>2</v>
      </c>
      <c r="H8" s="32">
        <v>2</v>
      </c>
      <c r="I8" s="32">
        <v>2</v>
      </c>
      <c r="J8" s="32">
        <v>2</v>
      </c>
      <c r="K8" s="32">
        <v>2</v>
      </c>
      <c r="L8" s="32">
        <v>2</v>
      </c>
      <c r="M8" s="32">
        <v>2</v>
      </c>
      <c r="N8" s="32">
        <v>2</v>
      </c>
      <c r="O8" s="32">
        <v>2</v>
      </c>
      <c r="P8" s="32">
        <v>2</v>
      </c>
      <c r="Q8" s="32">
        <v>2</v>
      </c>
      <c r="R8" s="34">
        <f t="shared" si="1"/>
        <v>24</v>
      </c>
      <c r="S8" s="35">
        <v>8.8000000000000007</v>
      </c>
      <c r="T8" s="32">
        <f t="shared" si="2"/>
        <v>1056</v>
      </c>
      <c r="U8" s="36">
        <v>32</v>
      </c>
      <c r="V8" s="37">
        <f>T8*U8</f>
        <v>33792</v>
      </c>
    </row>
    <row r="9" spans="1:22" x14ac:dyDescent="0.2">
      <c r="A9" s="38"/>
      <c r="B9" s="39" t="s">
        <v>24</v>
      </c>
      <c r="C9" s="39" t="s">
        <v>25</v>
      </c>
      <c r="D9" s="39" t="s">
        <v>34</v>
      </c>
      <c r="E9" s="39" t="s">
        <v>35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2">
        <f t="shared" si="1"/>
        <v>0</v>
      </c>
      <c r="S9" s="43">
        <v>8</v>
      </c>
      <c r="T9" s="43">
        <f t="shared" si="2"/>
        <v>0</v>
      </c>
      <c r="U9" s="44">
        <v>108</v>
      </c>
      <c r="V9" s="45">
        <f t="shared" ref="V9" si="3">T9*U9</f>
        <v>0</v>
      </c>
    </row>
    <row r="10" spans="1:22" x14ac:dyDescent="0.2">
      <c r="A10" s="46"/>
      <c r="B10" s="23" t="s">
        <v>28</v>
      </c>
      <c r="C10" s="47" t="s">
        <v>29</v>
      </c>
      <c r="D10" s="47" t="s">
        <v>34</v>
      </c>
      <c r="E10" s="48" t="s">
        <v>35</v>
      </c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18">
        <f t="shared" si="1"/>
        <v>0</v>
      </c>
      <c r="S10" s="27">
        <v>8.8000000000000007</v>
      </c>
      <c r="T10" s="19">
        <f t="shared" si="2"/>
        <v>0</v>
      </c>
      <c r="U10" s="51">
        <v>45</v>
      </c>
      <c r="V10" s="21">
        <f>T10*U10</f>
        <v>0</v>
      </c>
    </row>
    <row r="11" spans="1:22" x14ac:dyDescent="0.2">
      <c r="A11" s="46"/>
      <c r="B11" s="23" t="s">
        <v>28</v>
      </c>
      <c r="C11" s="47" t="s">
        <v>29</v>
      </c>
      <c r="D11" s="47" t="s">
        <v>34</v>
      </c>
      <c r="E11" s="52" t="s">
        <v>36</v>
      </c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18">
        <f t="shared" si="1"/>
        <v>0</v>
      </c>
      <c r="S11" s="27">
        <v>8.8000000000000007</v>
      </c>
      <c r="T11" s="19">
        <f t="shared" si="2"/>
        <v>0</v>
      </c>
      <c r="U11" s="51">
        <v>34</v>
      </c>
      <c r="V11" s="21">
        <f>T11*U11</f>
        <v>0</v>
      </c>
    </row>
    <row r="12" spans="1:22" ht="15.75" thickBot="1" x14ac:dyDescent="0.25">
      <c r="A12" s="53"/>
      <c r="B12" s="30" t="s">
        <v>28</v>
      </c>
      <c r="C12" s="54" t="s">
        <v>29</v>
      </c>
      <c r="D12" s="54" t="s">
        <v>34</v>
      </c>
      <c r="E12" s="55" t="s">
        <v>37</v>
      </c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34">
        <f t="shared" si="1"/>
        <v>0</v>
      </c>
      <c r="S12" s="35">
        <v>8.8000000000000007</v>
      </c>
      <c r="T12" s="32">
        <f t="shared" si="2"/>
        <v>0</v>
      </c>
      <c r="U12" s="58">
        <v>28</v>
      </c>
      <c r="V12" s="37">
        <f>T12*U12</f>
        <v>0</v>
      </c>
    </row>
    <row r="13" spans="1:22" ht="25.5" x14ac:dyDescent="0.2">
      <c r="A13" s="59"/>
      <c r="B13" s="60" t="s">
        <v>24</v>
      </c>
      <c r="C13" s="60" t="s">
        <v>38</v>
      </c>
      <c r="D13" s="60" t="s">
        <v>39</v>
      </c>
      <c r="E13" s="61" t="s">
        <v>40</v>
      </c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42">
        <f t="shared" si="1"/>
        <v>0</v>
      </c>
      <c r="S13" s="43">
        <v>8</v>
      </c>
      <c r="T13" s="43">
        <f t="shared" si="2"/>
        <v>0</v>
      </c>
      <c r="U13" s="44">
        <v>170</v>
      </c>
      <c r="V13" s="45">
        <f>T13*U13</f>
        <v>0</v>
      </c>
    </row>
    <row r="14" spans="1:22" ht="15.75" thickBot="1" x14ac:dyDescent="0.25">
      <c r="A14" s="53"/>
      <c r="B14" s="54" t="s">
        <v>28</v>
      </c>
      <c r="C14" s="54" t="s">
        <v>29</v>
      </c>
      <c r="D14" s="54" t="s">
        <v>34</v>
      </c>
      <c r="E14" s="31" t="s">
        <v>41</v>
      </c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34">
        <f t="shared" si="1"/>
        <v>0</v>
      </c>
      <c r="S14" s="35">
        <v>8.8000000000000007</v>
      </c>
      <c r="T14" s="32">
        <f t="shared" si="2"/>
        <v>0</v>
      </c>
      <c r="U14" s="58">
        <v>45</v>
      </c>
      <c r="V14" s="37">
        <f>T14*U14</f>
        <v>0</v>
      </c>
    </row>
    <row r="15" spans="1:22" x14ac:dyDescent="0.25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U15" s="64" t="s">
        <v>42</v>
      </c>
      <c r="V15" s="65">
        <f>SUM(V4:V14)</f>
        <v>68832</v>
      </c>
    </row>
    <row r="16" spans="1:22" ht="15.75" thickBot="1" x14ac:dyDescent="0.25">
      <c r="A16" s="1" t="s">
        <v>43</v>
      </c>
      <c r="B16" s="66">
        <f>SUM(N18:N28)+2000</f>
        <v>24944</v>
      </c>
      <c r="C16" s="63"/>
      <c r="D16" s="63"/>
      <c r="E16" s="63"/>
      <c r="F16" s="8">
        <v>43472</v>
      </c>
      <c r="G16" s="8">
        <f>F16+7</f>
        <v>43479</v>
      </c>
      <c r="H16" s="8">
        <f t="shared" ref="H16:I16" si="4">G16+7</f>
        <v>43486</v>
      </c>
      <c r="I16" s="8">
        <f t="shared" si="4"/>
        <v>43493</v>
      </c>
      <c r="J16" s="8"/>
      <c r="K16" s="63"/>
      <c r="L16" s="63"/>
      <c r="M16" s="63"/>
      <c r="N16" s="63"/>
      <c r="O16" s="63"/>
      <c r="P16" s="63"/>
      <c r="Q16" s="63"/>
      <c r="V16" s="67"/>
    </row>
    <row r="17" spans="1:22" x14ac:dyDescent="0.25">
      <c r="A17" s="9" t="s">
        <v>9</v>
      </c>
      <c r="B17" s="157" t="s">
        <v>10</v>
      </c>
      <c r="C17" s="157"/>
      <c r="D17" s="10" t="s">
        <v>11</v>
      </c>
      <c r="E17" s="10" t="s">
        <v>12</v>
      </c>
      <c r="F17" s="10" t="s">
        <v>0</v>
      </c>
      <c r="G17" s="10" t="s">
        <v>1</v>
      </c>
      <c r="H17" s="10" t="s">
        <v>2</v>
      </c>
      <c r="I17" s="10" t="s">
        <v>3</v>
      </c>
      <c r="J17" s="9" t="s">
        <v>19</v>
      </c>
      <c r="K17" s="10" t="s">
        <v>20</v>
      </c>
      <c r="L17" s="10" t="s">
        <v>21</v>
      </c>
      <c r="M17" s="10" t="s">
        <v>22</v>
      </c>
      <c r="N17" s="12" t="s">
        <v>23</v>
      </c>
      <c r="P17" s="63"/>
      <c r="Q17" s="63"/>
      <c r="U17" s="68"/>
      <c r="V17" s="69"/>
    </row>
    <row r="18" spans="1:22" x14ac:dyDescent="0.2">
      <c r="A18" s="14"/>
      <c r="B18" s="15" t="s">
        <v>24</v>
      </c>
      <c r="C18" s="15" t="s">
        <v>25</v>
      </c>
      <c r="D18" s="15" t="s">
        <v>26</v>
      </c>
      <c r="E18" s="15" t="s">
        <v>27</v>
      </c>
      <c r="F18" s="16"/>
      <c r="G18" s="16"/>
      <c r="H18" s="16"/>
      <c r="I18" s="16"/>
      <c r="J18" s="49">
        <f t="shared" ref="J18:J28" si="5">SUM(F18:I18)</f>
        <v>0</v>
      </c>
      <c r="K18" s="49">
        <f t="shared" ref="K18" si="6">SUM(G18:J18)</f>
        <v>0</v>
      </c>
      <c r="L18" s="49">
        <f t="shared" ref="L18" si="7">SUM(H18:K18)</f>
        <v>0</v>
      </c>
      <c r="M18" s="20">
        <v>150</v>
      </c>
      <c r="N18" s="70">
        <f>L18*M18</f>
        <v>0</v>
      </c>
      <c r="P18" s="63"/>
      <c r="Q18" s="63"/>
      <c r="U18" s="68"/>
      <c r="V18" s="69"/>
    </row>
    <row r="19" spans="1:22" x14ac:dyDescent="0.2">
      <c r="A19" s="14"/>
      <c r="B19" s="15"/>
      <c r="C19" s="15"/>
      <c r="D19" s="48" t="s">
        <v>26</v>
      </c>
      <c r="E19" s="48" t="s">
        <v>30</v>
      </c>
      <c r="F19" s="94">
        <v>0.2</v>
      </c>
      <c r="G19" s="94">
        <v>0.2</v>
      </c>
      <c r="H19" s="94">
        <v>0.1</v>
      </c>
      <c r="I19" s="94">
        <v>0.1</v>
      </c>
      <c r="J19" s="49">
        <f t="shared" ref="J19" si="8">SUM(F19:I19)</f>
        <v>0.6</v>
      </c>
      <c r="K19" s="27">
        <v>8.8000000000000007</v>
      </c>
      <c r="L19" s="19">
        <f>J19*5*K19</f>
        <v>26.400000000000002</v>
      </c>
      <c r="M19" s="25">
        <v>75</v>
      </c>
      <c r="N19" s="70">
        <v>2000</v>
      </c>
      <c r="P19" s="63"/>
      <c r="Q19" s="95"/>
      <c r="U19" s="68"/>
      <c r="V19" s="69"/>
    </row>
    <row r="20" spans="1:22" ht="25.5" x14ac:dyDescent="0.2">
      <c r="A20" s="22"/>
      <c r="B20" s="23" t="s">
        <v>28</v>
      </c>
      <c r="C20" s="23" t="s">
        <v>29</v>
      </c>
      <c r="D20" s="23" t="s">
        <v>26</v>
      </c>
      <c r="E20" s="24" t="s">
        <v>31</v>
      </c>
      <c r="F20" s="26">
        <v>0.2</v>
      </c>
      <c r="G20" s="26">
        <v>0.2</v>
      </c>
      <c r="H20" s="26">
        <v>0.2</v>
      </c>
      <c r="I20" s="26">
        <v>0.2</v>
      </c>
      <c r="J20" s="49">
        <f t="shared" si="5"/>
        <v>0.8</v>
      </c>
      <c r="K20" s="27">
        <v>8.8000000000000007</v>
      </c>
      <c r="L20" s="19">
        <f>J20*5*K20</f>
        <v>35.200000000000003</v>
      </c>
      <c r="M20" s="25">
        <v>75</v>
      </c>
      <c r="N20" s="70">
        <f>L20*M20</f>
        <v>2640</v>
      </c>
      <c r="P20" s="63"/>
      <c r="Q20" s="63"/>
      <c r="U20" s="68"/>
      <c r="V20" s="71"/>
    </row>
    <row r="21" spans="1:22" ht="25.5" x14ac:dyDescent="0.2">
      <c r="A21" s="22"/>
      <c r="B21" s="23" t="s">
        <v>28</v>
      </c>
      <c r="C21" s="23" t="s">
        <v>29</v>
      </c>
      <c r="D21" s="23" t="s">
        <v>26</v>
      </c>
      <c r="E21" s="24" t="s">
        <v>32</v>
      </c>
      <c r="F21" s="28">
        <v>0.8</v>
      </c>
      <c r="G21" s="28">
        <v>0.8</v>
      </c>
      <c r="H21" s="28">
        <v>0.8</v>
      </c>
      <c r="I21" s="28">
        <v>0.8</v>
      </c>
      <c r="J21" s="49">
        <f>SUM(F21:I21)</f>
        <v>3.2</v>
      </c>
      <c r="K21" s="27">
        <v>8.8000000000000007</v>
      </c>
      <c r="L21" s="19">
        <f>J21*5*K21</f>
        <v>140.80000000000001</v>
      </c>
      <c r="M21" s="20">
        <v>50</v>
      </c>
      <c r="N21" s="70">
        <f>L21*M21</f>
        <v>7040.0000000000009</v>
      </c>
      <c r="P21" s="63"/>
      <c r="Q21" s="63"/>
      <c r="U21" s="68"/>
      <c r="V21" s="71"/>
    </row>
    <row r="22" spans="1:22" ht="26.25" thickBot="1" x14ac:dyDescent="0.25">
      <c r="A22" s="29"/>
      <c r="B22" s="30" t="s">
        <v>28</v>
      </c>
      <c r="C22" s="30" t="s">
        <v>29</v>
      </c>
      <c r="D22" s="30" t="s">
        <v>26</v>
      </c>
      <c r="E22" s="31" t="s">
        <v>33</v>
      </c>
      <c r="F22" s="32">
        <v>2</v>
      </c>
      <c r="G22" s="32">
        <v>2</v>
      </c>
      <c r="H22" s="32">
        <v>2</v>
      </c>
      <c r="I22" s="32">
        <v>2</v>
      </c>
      <c r="J22" s="56">
        <f>SUM(F22:I22)</f>
        <v>8</v>
      </c>
      <c r="K22" s="35">
        <v>8.8000000000000007</v>
      </c>
      <c r="L22" s="32">
        <f>J22*5*K22</f>
        <v>352</v>
      </c>
      <c r="M22" s="36">
        <v>32</v>
      </c>
      <c r="N22" s="72">
        <f>L22*M22</f>
        <v>11264</v>
      </c>
      <c r="P22" s="63"/>
      <c r="Q22" s="63"/>
      <c r="U22" s="73"/>
      <c r="V22" s="69"/>
    </row>
    <row r="23" spans="1:22" x14ac:dyDescent="0.2">
      <c r="A23" s="38"/>
      <c r="B23" s="39" t="s">
        <v>24</v>
      </c>
      <c r="C23" s="39" t="s">
        <v>25</v>
      </c>
      <c r="D23" s="39" t="s">
        <v>34</v>
      </c>
      <c r="E23" s="39" t="s">
        <v>35</v>
      </c>
      <c r="F23" s="40"/>
      <c r="G23" s="40"/>
      <c r="H23" s="40"/>
      <c r="I23" s="40"/>
      <c r="J23" s="74">
        <f t="shared" si="5"/>
        <v>0</v>
      </c>
      <c r="K23" s="43">
        <v>8</v>
      </c>
      <c r="L23" s="43">
        <f t="shared" ref="L23" si="9">J23*5*K23</f>
        <v>0</v>
      </c>
      <c r="M23" s="44">
        <v>108</v>
      </c>
      <c r="N23" s="75">
        <f t="shared" ref="N23" si="10">L23*M23</f>
        <v>0</v>
      </c>
      <c r="U23" s="68"/>
      <c r="V23" s="69"/>
    </row>
    <row r="24" spans="1:22" x14ac:dyDescent="0.2">
      <c r="A24" s="46"/>
      <c r="B24" s="23" t="s">
        <v>28</v>
      </c>
      <c r="C24" s="47" t="s">
        <v>29</v>
      </c>
      <c r="D24" s="47" t="s">
        <v>34</v>
      </c>
      <c r="E24" s="48" t="s">
        <v>35</v>
      </c>
      <c r="F24" s="49"/>
      <c r="G24" s="49"/>
      <c r="H24" s="49"/>
      <c r="I24" s="49"/>
      <c r="J24" s="49">
        <f>SUM(F24:I24)</f>
        <v>0</v>
      </c>
      <c r="K24" s="27">
        <v>8.8000000000000007</v>
      </c>
      <c r="L24" s="19">
        <f>J24*5*K24</f>
        <v>0</v>
      </c>
      <c r="M24" s="51">
        <v>45</v>
      </c>
      <c r="N24" s="70">
        <f>L24*M24</f>
        <v>0</v>
      </c>
      <c r="U24" s="68"/>
      <c r="V24" s="69"/>
    </row>
    <row r="25" spans="1:22" x14ac:dyDescent="0.2">
      <c r="A25" s="46"/>
      <c r="B25" s="23" t="s">
        <v>28</v>
      </c>
      <c r="C25" s="47" t="s">
        <v>29</v>
      </c>
      <c r="D25" s="47" t="s">
        <v>34</v>
      </c>
      <c r="E25" s="52" t="s">
        <v>36</v>
      </c>
      <c r="F25" s="49"/>
      <c r="G25" s="49"/>
      <c r="H25" s="49"/>
      <c r="I25" s="49"/>
      <c r="J25" s="49">
        <f t="shared" si="5"/>
        <v>0</v>
      </c>
      <c r="K25" s="27">
        <v>8.8000000000000007</v>
      </c>
      <c r="L25" s="19">
        <f>J25*5*K25</f>
        <v>0</v>
      </c>
      <c r="M25" s="51">
        <v>34</v>
      </c>
      <c r="N25" s="70">
        <f>L25*M25</f>
        <v>0</v>
      </c>
    </row>
    <row r="26" spans="1:22" ht="15.75" thickBot="1" x14ac:dyDescent="0.25">
      <c r="A26" s="53"/>
      <c r="B26" s="30" t="s">
        <v>28</v>
      </c>
      <c r="C26" s="54" t="s">
        <v>29</v>
      </c>
      <c r="D26" s="54" t="s">
        <v>34</v>
      </c>
      <c r="E26" s="55" t="s">
        <v>37</v>
      </c>
      <c r="F26" s="56"/>
      <c r="G26" s="56"/>
      <c r="H26" s="56"/>
      <c r="I26" s="56"/>
      <c r="J26" s="56">
        <f t="shared" si="5"/>
        <v>0</v>
      </c>
      <c r="K26" s="35">
        <v>8.8000000000000007</v>
      </c>
      <c r="L26" s="32">
        <f>J26*5*K26</f>
        <v>0</v>
      </c>
      <c r="M26" s="58">
        <v>28</v>
      </c>
      <c r="N26" s="72">
        <f>L26*M26</f>
        <v>0</v>
      </c>
    </row>
    <row r="27" spans="1:22" ht="25.5" x14ac:dyDescent="0.2">
      <c r="A27" s="59"/>
      <c r="B27" s="60" t="s">
        <v>24</v>
      </c>
      <c r="C27" s="60" t="s">
        <v>38</v>
      </c>
      <c r="D27" s="60" t="s">
        <v>39</v>
      </c>
      <c r="E27" s="61" t="s">
        <v>40</v>
      </c>
      <c r="F27" s="62"/>
      <c r="G27" s="62"/>
      <c r="H27" s="62"/>
      <c r="I27" s="62"/>
      <c r="J27" s="74">
        <f t="shared" si="5"/>
        <v>0</v>
      </c>
      <c r="K27" s="43">
        <v>8</v>
      </c>
      <c r="L27" s="43">
        <f>J27*5*K27</f>
        <v>0</v>
      </c>
      <c r="M27" s="44">
        <v>170</v>
      </c>
      <c r="N27" s="75">
        <f>L27*M27</f>
        <v>0</v>
      </c>
    </row>
    <row r="28" spans="1:22" ht="15.75" thickBot="1" x14ac:dyDescent="0.25">
      <c r="A28" s="53"/>
      <c r="B28" s="54" t="s">
        <v>28</v>
      </c>
      <c r="C28" s="54" t="s">
        <v>29</v>
      </c>
      <c r="D28" s="54" t="s">
        <v>34</v>
      </c>
      <c r="E28" s="31" t="s">
        <v>41</v>
      </c>
      <c r="F28" s="56"/>
      <c r="G28" s="56"/>
      <c r="H28" s="56"/>
      <c r="I28" s="56"/>
      <c r="J28" s="56">
        <f t="shared" si="5"/>
        <v>0</v>
      </c>
      <c r="K28" s="35">
        <v>8.8000000000000007</v>
      </c>
      <c r="L28" s="32">
        <f>J28*5*K28</f>
        <v>0</v>
      </c>
      <c r="M28" s="58">
        <v>45</v>
      </c>
      <c r="N28" s="72">
        <f>L28*M28</f>
        <v>0</v>
      </c>
    </row>
    <row r="30" spans="1:22" ht="15.75" thickBot="1" x14ac:dyDescent="0.25">
      <c r="A30" s="1" t="s">
        <v>44</v>
      </c>
      <c r="B30" s="4">
        <f>SUM(N32:N42)+2000</f>
        <v>24944</v>
      </c>
      <c r="F30" s="8">
        <v>43500</v>
      </c>
      <c r="G30" s="8">
        <f>F30+7</f>
        <v>43507</v>
      </c>
      <c r="H30" s="8">
        <f t="shared" ref="H30:I30" si="11">G30+7</f>
        <v>43514</v>
      </c>
      <c r="I30" s="8">
        <f t="shared" si="11"/>
        <v>43521</v>
      </c>
    </row>
    <row r="31" spans="1:22" x14ac:dyDescent="0.25">
      <c r="A31" s="9" t="s">
        <v>9</v>
      </c>
      <c r="B31" s="157" t="s">
        <v>10</v>
      </c>
      <c r="C31" s="157"/>
      <c r="D31" s="10" t="s">
        <v>11</v>
      </c>
      <c r="E31" s="10" t="s">
        <v>12</v>
      </c>
      <c r="F31" s="10" t="s">
        <v>4</v>
      </c>
      <c r="G31" s="10" t="s">
        <v>5</v>
      </c>
      <c r="H31" s="10" t="s">
        <v>13</v>
      </c>
      <c r="I31" s="11" t="s">
        <v>14</v>
      </c>
      <c r="J31" s="10" t="s">
        <v>19</v>
      </c>
      <c r="K31" s="10" t="s">
        <v>20</v>
      </c>
      <c r="L31" s="10" t="s">
        <v>21</v>
      </c>
      <c r="M31" s="10" t="s">
        <v>22</v>
      </c>
      <c r="N31" s="12" t="s">
        <v>23</v>
      </c>
    </row>
    <row r="32" spans="1:22" x14ac:dyDescent="0.2">
      <c r="A32" s="14"/>
      <c r="B32" s="15" t="s">
        <v>24</v>
      </c>
      <c r="C32" s="15" t="s">
        <v>25</v>
      </c>
      <c r="D32" s="15" t="s">
        <v>26</v>
      </c>
      <c r="E32" s="15" t="s">
        <v>27</v>
      </c>
      <c r="F32" s="16"/>
      <c r="G32" s="16"/>
      <c r="H32" s="16"/>
      <c r="I32" s="17"/>
      <c r="J32" s="49">
        <f>SUM(F32:I32)</f>
        <v>0</v>
      </c>
      <c r="K32" s="19">
        <v>8</v>
      </c>
      <c r="L32" s="49">
        <f>J32*5*K32</f>
        <v>0</v>
      </c>
      <c r="M32" s="20">
        <v>150</v>
      </c>
      <c r="N32" s="70">
        <f t="shared" ref="N32:N42" si="12">L32*M32</f>
        <v>0</v>
      </c>
    </row>
    <row r="33" spans="1:14" x14ac:dyDescent="0.2">
      <c r="A33" s="14"/>
      <c r="B33" s="15"/>
      <c r="C33" s="15"/>
      <c r="D33" s="48" t="s">
        <v>26</v>
      </c>
      <c r="E33" s="48" t="s">
        <v>30</v>
      </c>
      <c r="F33" s="94">
        <v>0.2</v>
      </c>
      <c r="G33" s="94">
        <v>0.2</v>
      </c>
      <c r="H33" s="94">
        <v>0.1</v>
      </c>
      <c r="I33" s="94">
        <v>0.1</v>
      </c>
      <c r="J33" s="49">
        <f t="shared" ref="J33" si="13">SUM(F33:I33)</f>
        <v>0.6</v>
      </c>
      <c r="K33" s="27">
        <v>8.8000000000000007</v>
      </c>
      <c r="L33" s="19">
        <f>J33*5*K33</f>
        <v>26.400000000000002</v>
      </c>
      <c r="M33" s="25">
        <v>75</v>
      </c>
      <c r="N33" s="70">
        <v>2000</v>
      </c>
    </row>
    <row r="34" spans="1:14" ht="25.5" x14ac:dyDescent="0.2">
      <c r="A34" s="22"/>
      <c r="B34" s="23" t="s">
        <v>28</v>
      </c>
      <c r="C34" s="23" t="s">
        <v>29</v>
      </c>
      <c r="D34" s="23" t="s">
        <v>26</v>
      </c>
      <c r="E34" s="24" t="s">
        <v>31</v>
      </c>
      <c r="F34" s="26">
        <v>0.2</v>
      </c>
      <c r="G34" s="26">
        <v>0.2</v>
      </c>
      <c r="H34" s="26">
        <v>0.2</v>
      </c>
      <c r="I34" s="26">
        <v>0.2</v>
      </c>
      <c r="J34" s="49">
        <f>SUM(F34:I34)</f>
        <v>0.8</v>
      </c>
      <c r="K34" s="27">
        <v>8.8000000000000007</v>
      </c>
      <c r="L34" s="49">
        <f>J34*5*K34</f>
        <v>35.200000000000003</v>
      </c>
      <c r="M34" s="25">
        <v>75</v>
      </c>
      <c r="N34" s="70">
        <f t="shared" si="12"/>
        <v>2640</v>
      </c>
    </row>
    <row r="35" spans="1:14" ht="25.5" x14ac:dyDescent="0.2">
      <c r="A35" s="22"/>
      <c r="B35" s="23" t="s">
        <v>28</v>
      </c>
      <c r="C35" s="23" t="s">
        <v>29</v>
      </c>
      <c r="D35" s="23" t="s">
        <v>26</v>
      </c>
      <c r="E35" s="24" t="s">
        <v>32</v>
      </c>
      <c r="F35" s="28">
        <v>0.8</v>
      </c>
      <c r="G35" s="28">
        <v>0.8</v>
      </c>
      <c r="H35" s="28">
        <v>0.8</v>
      </c>
      <c r="I35" s="28">
        <v>0.8</v>
      </c>
      <c r="J35" s="49">
        <f>SUM(F35:I35)</f>
        <v>3.2</v>
      </c>
      <c r="K35" s="27">
        <v>8.8000000000000007</v>
      </c>
      <c r="L35" s="49">
        <f t="shared" ref="L35:L42" si="14">J35*5*K35</f>
        <v>140.80000000000001</v>
      </c>
      <c r="M35" s="20">
        <v>50</v>
      </c>
      <c r="N35" s="70">
        <f t="shared" si="12"/>
        <v>7040.0000000000009</v>
      </c>
    </row>
    <row r="36" spans="1:14" ht="26.25" thickBot="1" x14ac:dyDescent="0.25">
      <c r="A36" s="29"/>
      <c r="B36" s="30" t="s">
        <v>28</v>
      </c>
      <c r="C36" s="30" t="s">
        <v>29</v>
      </c>
      <c r="D36" s="30" t="s">
        <v>26</v>
      </c>
      <c r="E36" s="31" t="s">
        <v>33</v>
      </c>
      <c r="F36" s="32">
        <v>2</v>
      </c>
      <c r="G36" s="32">
        <v>2</v>
      </c>
      <c r="H36" s="32">
        <v>2</v>
      </c>
      <c r="I36" s="33">
        <v>2</v>
      </c>
      <c r="J36" s="56">
        <f>SUM(F36:I36)</f>
        <v>8</v>
      </c>
      <c r="K36" s="35">
        <v>8.8000000000000007</v>
      </c>
      <c r="L36" s="56">
        <f t="shared" si="14"/>
        <v>352</v>
      </c>
      <c r="M36" s="36">
        <v>32</v>
      </c>
      <c r="N36" s="72">
        <f t="shared" si="12"/>
        <v>11264</v>
      </c>
    </row>
    <row r="37" spans="1:14" x14ac:dyDescent="0.2">
      <c r="A37" s="38"/>
      <c r="B37" s="39" t="s">
        <v>24</v>
      </c>
      <c r="C37" s="39" t="s">
        <v>25</v>
      </c>
      <c r="D37" s="39" t="s">
        <v>34</v>
      </c>
      <c r="E37" s="39" t="s">
        <v>35</v>
      </c>
      <c r="F37" s="40"/>
      <c r="G37" s="40"/>
      <c r="H37" s="40"/>
      <c r="I37" s="41"/>
      <c r="J37" s="74">
        <f t="shared" ref="J37" si="15">SUM(F37:I37)</f>
        <v>0</v>
      </c>
      <c r="K37" s="43">
        <v>8</v>
      </c>
      <c r="L37" s="74">
        <f t="shared" si="14"/>
        <v>0</v>
      </c>
      <c r="M37" s="44">
        <v>108</v>
      </c>
      <c r="N37" s="75">
        <f t="shared" si="12"/>
        <v>0</v>
      </c>
    </row>
    <row r="38" spans="1:14" x14ac:dyDescent="0.2">
      <c r="A38" s="46"/>
      <c r="B38" s="23" t="s">
        <v>28</v>
      </c>
      <c r="C38" s="47" t="s">
        <v>29</v>
      </c>
      <c r="D38" s="47" t="s">
        <v>34</v>
      </c>
      <c r="E38" s="48" t="s">
        <v>35</v>
      </c>
      <c r="F38" s="49"/>
      <c r="G38" s="49"/>
      <c r="H38" s="49"/>
      <c r="I38" s="50"/>
      <c r="J38" s="49">
        <f>SUM(F38:I38)</f>
        <v>0</v>
      </c>
      <c r="K38" s="27">
        <v>8.8000000000000007</v>
      </c>
      <c r="L38" s="49">
        <f t="shared" si="14"/>
        <v>0</v>
      </c>
      <c r="M38" s="51">
        <v>45</v>
      </c>
      <c r="N38" s="70">
        <f t="shared" si="12"/>
        <v>0</v>
      </c>
    </row>
    <row r="39" spans="1:14" x14ac:dyDescent="0.2">
      <c r="A39" s="46"/>
      <c r="B39" s="23" t="s">
        <v>28</v>
      </c>
      <c r="C39" s="47" t="s">
        <v>29</v>
      </c>
      <c r="D39" s="47" t="s">
        <v>34</v>
      </c>
      <c r="E39" s="52" t="s">
        <v>36</v>
      </c>
      <c r="F39" s="49"/>
      <c r="G39" s="49"/>
      <c r="H39" s="49"/>
      <c r="I39" s="50"/>
      <c r="J39" s="49">
        <f>SUM(F39:I39)</f>
        <v>0</v>
      </c>
      <c r="K39" s="27">
        <v>8.8000000000000007</v>
      </c>
      <c r="L39" s="49">
        <f t="shared" si="14"/>
        <v>0</v>
      </c>
      <c r="M39" s="51">
        <v>34</v>
      </c>
      <c r="N39" s="70">
        <f t="shared" si="12"/>
        <v>0</v>
      </c>
    </row>
    <row r="40" spans="1:14" ht="15.75" thickBot="1" x14ac:dyDescent="0.25">
      <c r="A40" s="53"/>
      <c r="B40" s="30" t="s">
        <v>28</v>
      </c>
      <c r="C40" s="54" t="s">
        <v>29</v>
      </c>
      <c r="D40" s="54" t="s">
        <v>34</v>
      </c>
      <c r="E40" s="55" t="s">
        <v>37</v>
      </c>
      <c r="F40" s="56"/>
      <c r="G40" s="56"/>
      <c r="H40" s="56"/>
      <c r="I40" s="57"/>
      <c r="J40" s="56">
        <f>SUM(F40:I40)</f>
        <v>0</v>
      </c>
      <c r="K40" s="35">
        <v>8.8000000000000007</v>
      </c>
      <c r="L40" s="56">
        <f t="shared" si="14"/>
        <v>0</v>
      </c>
      <c r="M40" s="58">
        <v>28</v>
      </c>
      <c r="N40" s="72">
        <f t="shared" si="12"/>
        <v>0</v>
      </c>
    </row>
    <row r="41" spans="1:14" ht="16.5" customHeight="1" x14ac:dyDescent="0.2">
      <c r="A41" s="59"/>
      <c r="B41" s="60" t="s">
        <v>24</v>
      </c>
      <c r="C41" s="60" t="s">
        <v>38</v>
      </c>
      <c r="D41" s="60" t="s">
        <v>39</v>
      </c>
      <c r="E41" s="61" t="s">
        <v>40</v>
      </c>
      <c r="F41" s="62"/>
      <c r="G41" s="62"/>
      <c r="H41" s="62"/>
      <c r="I41" s="62"/>
      <c r="J41" s="74">
        <f>SUM(F41:I41)</f>
        <v>0</v>
      </c>
      <c r="K41" s="43">
        <v>8</v>
      </c>
      <c r="L41" s="74">
        <f t="shared" si="14"/>
        <v>0</v>
      </c>
      <c r="M41" s="44">
        <v>170</v>
      </c>
      <c r="N41" s="75">
        <f t="shared" si="12"/>
        <v>0</v>
      </c>
    </row>
    <row r="42" spans="1:14" ht="15.75" thickBot="1" x14ac:dyDescent="0.3">
      <c r="A42" s="53"/>
      <c r="B42" s="54" t="s">
        <v>28</v>
      </c>
      <c r="C42" s="54" t="s">
        <v>29</v>
      </c>
      <c r="D42" s="54" t="s">
        <v>34</v>
      </c>
      <c r="E42" s="31" t="s">
        <v>41</v>
      </c>
      <c r="F42" s="56"/>
      <c r="G42" s="56"/>
      <c r="H42" s="56"/>
      <c r="I42" s="57"/>
      <c r="J42" s="56">
        <f>SUM(F42:I42)</f>
        <v>0</v>
      </c>
      <c r="K42" s="35">
        <v>8.8000000000000007</v>
      </c>
      <c r="L42" s="56">
        <f t="shared" si="14"/>
        <v>0</v>
      </c>
      <c r="M42" s="58">
        <v>45</v>
      </c>
      <c r="N42" s="72">
        <f t="shared" si="12"/>
        <v>0</v>
      </c>
    </row>
    <row r="44" spans="1:14" ht="15.75" thickBot="1" x14ac:dyDescent="0.3">
      <c r="A44" s="1" t="s">
        <v>45</v>
      </c>
      <c r="B44" s="4">
        <f>SUM(N46:N56)+2000</f>
        <v>24944</v>
      </c>
      <c r="F44" s="76">
        <v>43528</v>
      </c>
      <c r="G44" s="76">
        <f>F44+7</f>
        <v>43535</v>
      </c>
      <c r="H44" s="76">
        <f t="shared" ref="H44:I44" si="16">G44+7</f>
        <v>43542</v>
      </c>
      <c r="I44" s="76">
        <f t="shared" si="16"/>
        <v>43549</v>
      </c>
      <c r="J44" s="76"/>
    </row>
    <row r="45" spans="1:14" x14ac:dyDescent="0.25">
      <c r="A45" s="9" t="s">
        <v>9</v>
      </c>
      <c r="B45" s="157" t="s">
        <v>10</v>
      </c>
      <c r="C45" s="157"/>
      <c r="D45" s="10" t="s">
        <v>11</v>
      </c>
      <c r="E45" s="10" t="s">
        <v>12</v>
      </c>
      <c r="F45" s="10" t="s">
        <v>15</v>
      </c>
      <c r="G45" s="10" t="s">
        <v>16</v>
      </c>
      <c r="H45" s="10" t="s">
        <v>17</v>
      </c>
      <c r="I45" s="10" t="s">
        <v>18</v>
      </c>
      <c r="J45" s="10" t="s">
        <v>19</v>
      </c>
      <c r="K45" s="10" t="s">
        <v>20</v>
      </c>
      <c r="L45" s="10" t="s">
        <v>21</v>
      </c>
      <c r="M45" s="10" t="s">
        <v>22</v>
      </c>
      <c r="N45" s="12" t="s">
        <v>23</v>
      </c>
    </row>
    <row r="46" spans="1:14" x14ac:dyDescent="0.2">
      <c r="A46" s="14"/>
      <c r="B46" s="15" t="s">
        <v>24</v>
      </c>
      <c r="C46" s="15" t="s">
        <v>25</v>
      </c>
      <c r="D46" s="15" t="s">
        <v>26</v>
      </c>
      <c r="E46" s="15" t="s">
        <v>27</v>
      </c>
      <c r="F46" s="16"/>
      <c r="G46" s="16"/>
      <c r="H46" s="16"/>
      <c r="I46" s="16"/>
      <c r="J46" s="47">
        <f t="shared" ref="J46:J56" si="17">SUM(F46:I46)</f>
        <v>0</v>
      </c>
      <c r="K46" s="19">
        <v>8</v>
      </c>
      <c r="L46" s="47">
        <f>J46*5*K46</f>
        <v>0</v>
      </c>
      <c r="M46" s="20">
        <v>150</v>
      </c>
      <c r="N46" s="77">
        <f>L46*M46</f>
        <v>0</v>
      </c>
    </row>
    <row r="47" spans="1:14" x14ac:dyDescent="0.2">
      <c r="A47" s="14"/>
      <c r="B47" s="15"/>
      <c r="C47" s="15"/>
      <c r="D47" s="48" t="s">
        <v>26</v>
      </c>
      <c r="E47" s="48" t="s">
        <v>30</v>
      </c>
      <c r="F47" s="94">
        <v>0.2</v>
      </c>
      <c r="G47" s="94">
        <v>0.2</v>
      </c>
      <c r="H47" s="94">
        <v>0.1</v>
      </c>
      <c r="I47" s="94">
        <v>0.1</v>
      </c>
      <c r="J47" s="49">
        <f t="shared" ref="J47" si="18">SUM(F47:I47)</f>
        <v>0.6</v>
      </c>
      <c r="K47" s="27">
        <v>8.8000000000000007</v>
      </c>
      <c r="L47" s="19">
        <f>J47*5*K47</f>
        <v>26.400000000000002</v>
      </c>
      <c r="M47" s="25">
        <v>75</v>
      </c>
      <c r="N47" s="70">
        <v>2000</v>
      </c>
    </row>
    <row r="48" spans="1:14" ht="25.5" x14ac:dyDescent="0.2">
      <c r="A48" s="22"/>
      <c r="B48" s="23" t="s">
        <v>28</v>
      </c>
      <c r="C48" s="23" t="s">
        <v>29</v>
      </c>
      <c r="D48" s="23" t="s">
        <v>26</v>
      </c>
      <c r="E48" s="24" t="s">
        <v>31</v>
      </c>
      <c r="F48" s="26">
        <v>0.2</v>
      </c>
      <c r="G48" s="26">
        <v>0.2</v>
      </c>
      <c r="H48" s="26">
        <v>0.2</v>
      </c>
      <c r="I48" s="26">
        <v>0.2</v>
      </c>
      <c r="J48" s="47">
        <f t="shared" si="17"/>
        <v>0.8</v>
      </c>
      <c r="K48" s="27">
        <v>8.8000000000000007</v>
      </c>
      <c r="L48" s="47">
        <f t="shared" ref="L48:L56" si="19">J48*5*K48</f>
        <v>35.200000000000003</v>
      </c>
      <c r="M48" s="25">
        <v>75</v>
      </c>
      <c r="N48" s="77">
        <f t="shared" ref="N48:N56" si="20">L48*M48</f>
        <v>2640</v>
      </c>
    </row>
    <row r="49" spans="1:14" ht="25.5" x14ac:dyDescent="0.2">
      <c r="A49" s="22"/>
      <c r="B49" s="23" t="s">
        <v>28</v>
      </c>
      <c r="C49" s="23" t="s">
        <v>29</v>
      </c>
      <c r="D49" s="23" t="s">
        <v>26</v>
      </c>
      <c r="E49" s="24" t="s">
        <v>32</v>
      </c>
      <c r="F49" s="28">
        <v>0.8</v>
      </c>
      <c r="G49" s="28">
        <v>0.8</v>
      </c>
      <c r="H49" s="28">
        <v>0.8</v>
      </c>
      <c r="I49" s="28">
        <v>0.8</v>
      </c>
      <c r="J49" s="47">
        <f t="shared" si="17"/>
        <v>3.2</v>
      </c>
      <c r="K49" s="27">
        <v>8.8000000000000007</v>
      </c>
      <c r="L49" s="47">
        <f t="shared" si="19"/>
        <v>140.80000000000001</v>
      </c>
      <c r="M49" s="20">
        <v>50</v>
      </c>
      <c r="N49" s="77">
        <f t="shared" si="20"/>
        <v>7040.0000000000009</v>
      </c>
    </row>
    <row r="50" spans="1:14" ht="26.25" thickBot="1" x14ac:dyDescent="0.25">
      <c r="A50" s="29"/>
      <c r="B50" s="30" t="s">
        <v>28</v>
      </c>
      <c r="C50" s="30" t="s">
        <v>29</v>
      </c>
      <c r="D50" s="30" t="s">
        <v>26</v>
      </c>
      <c r="E50" s="31" t="s">
        <v>33</v>
      </c>
      <c r="F50" s="32">
        <v>2</v>
      </c>
      <c r="G50" s="32">
        <v>2</v>
      </c>
      <c r="H50" s="32">
        <v>2</v>
      </c>
      <c r="I50" s="32">
        <v>2</v>
      </c>
      <c r="J50" s="54">
        <f t="shared" si="17"/>
        <v>8</v>
      </c>
      <c r="K50" s="35">
        <v>8.8000000000000007</v>
      </c>
      <c r="L50" s="54">
        <f t="shared" si="19"/>
        <v>352</v>
      </c>
      <c r="M50" s="36">
        <v>32</v>
      </c>
      <c r="N50" s="78">
        <f t="shared" si="20"/>
        <v>11264</v>
      </c>
    </row>
    <row r="51" spans="1:14" x14ac:dyDescent="0.2">
      <c r="A51" s="38"/>
      <c r="B51" s="39" t="s">
        <v>24</v>
      </c>
      <c r="C51" s="39" t="s">
        <v>25</v>
      </c>
      <c r="D51" s="39" t="s">
        <v>34</v>
      </c>
      <c r="E51" s="39" t="s">
        <v>35</v>
      </c>
      <c r="F51" s="40"/>
      <c r="G51" s="40"/>
      <c r="H51" s="40"/>
      <c r="I51" s="40"/>
      <c r="J51" s="79">
        <f t="shared" si="17"/>
        <v>0</v>
      </c>
      <c r="K51" s="43">
        <v>8</v>
      </c>
      <c r="L51" s="79">
        <f t="shared" si="19"/>
        <v>0</v>
      </c>
      <c r="M51" s="44">
        <v>108</v>
      </c>
      <c r="N51" s="80">
        <f t="shared" si="20"/>
        <v>0</v>
      </c>
    </row>
    <row r="52" spans="1:14" x14ac:dyDescent="0.2">
      <c r="A52" s="46"/>
      <c r="B52" s="23" t="s">
        <v>28</v>
      </c>
      <c r="C52" s="47" t="s">
        <v>29</v>
      </c>
      <c r="D52" s="47" t="s">
        <v>34</v>
      </c>
      <c r="E52" s="48" t="s">
        <v>35</v>
      </c>
      <c r="F52" s="49"/>
      <c r="G52" s="49"/>
      <c r="H52" s="49"/>
      <c r="I52" s="49"/>
      <c r="J52" s="47">
        <f t="shared" si="17"/>
        <v>0</v>
      </c>
      <c r="K52" s="27">
        <v>8.8000000000000007</v>
      </c>
      <c r="L52" s="47">
        <f t="shared" si="19"/>
        <v>0</v>
      </c>
      <c r="M52" s="51">
        <v>45</v>
      </c>
      <c r="N52" s="77">
        <f t="shared" si="20"/>
        <v>0</v>
      </c>
    </row>
    <row r="53" spans="1:14" x14ac:dyDescent="0.2">
      <c r="A53" s="46"/>
      <c r="B53" s="23" t="s">
        <v>28</v>
      </c>
      <c r="C53" s="47" t="s">
        <v>29</v>
      </c>
      <c r="D53" s="47" t="s">
        <v>34</v>
      </c>
      <c r="E53" s="52" t="s">
        <v>36</v>
      </c>
      <c r="F53" s="49"/>
      <c r="G53" s="49"/>
      <c r="H53" s="49"/>
      <c r="I53" s="49"/>
      <c r="J53" s="47">
        <f t="shared" si="17"/>
        <v>0</v>
      </c>
      <c r="K53" s="27">
        <v>8.8000000000000007</v>
      </c>
      <c r="L53" s="47">
        <f t="shared" si="19"/>
        <v>0</v>
      </c>
      <c r="M53" s="51">
        <v>34</v>
      </c>
      <c r="N53" s="77">
        <f t="shared" si="20"/>
        <v>0</v>
      </c>
    </row>
    <row r="54" spans="1:14" ht="15.75" thickBot="1" x14ac:dyDescent="0.25">
      <c r="A54" s="53"/>
      <c r="B54" s="30" t="s">
        <v>28</v>
      </c>
      <c r="C54" s="54" t="s">
        <v>29</v>
      </c>
      <c r="D54" s="54" t="s">
        <v>34</v>
      </c>
      <c r="E54" s="55" t="s">
        <v>37</v>
      </c>
      <c r="F54" s="56"/>
      <c r="G54" s="56"/>
      <c r="H54" s="56"/>
      <c r="I54" s="56"/>
      <c r="J54" s="54">
        <f t="shared" si="17"/>
        <v>0</v>
      </c>
      <c r="K54" s="35">
        <v>8.8000000000000007</v>
      </c>
      <c r="L54" s="54">
        <f t="shared" si="19"/>
        <v>0</v>
      </c>
      <c r="M54" s="58">
        <v>28</v>
      </c>
      <c r="N54" s="78">
        <f t="shared" si="20"/>
        <v>0</v>
      </c>
    </row>
    <row r="55" spans="1:14" ht="25.5" x14ac:dyDescent="0.2">
      <c r="A55" s="59"/>
      <c r="B55" s="60" t="s">
        <v>24</v>
      </c>
      <c r="C55" s="60" t="s">
        <v>38</v>
      </c>
      <c r="D55" s="60" t="s">
        <v>39</v>
      </c>
      <c r="E55" s="61" t="s">
        <v>40</v>
      </c>
      <c r="F55" s="62"/>
      <c r="G55" s="62"/>
      <c r="H55" s="62"/>
      <c r="I55" s="62"/>
      <c r="J55" s="79">
        <f t="shared" si="17"/>
        <v>0</v>
      </c>
      <c r="K55" s="43">
        <v>8</v>
      </c>
      <c r="L55" s="79">
        <f t="shared" si="19"/>
        <v>0</v>
      </c>
      <c r="M55" s="44">
        <v>170</v>
      </c>
      <c r="N55" s="80">
        <f t="shared" si="20"/>
        <v>0</v>
      </c>
    </row>
    <row r="56" spans="1:14" ht="15.75" thickBot="1" x14ac:dyDescent="0.3">
      <c r="A56" s="53"/>
      <c r="B56" s="54" t="s">
        <v>28</v>
      </c>
      <c r="C56" s="54" t="s">
        <v>29</v>
      </c>
      <c r="D56" s="54" t="s">
        <v>34</v>
      </c>
      <c r="E56" s="31" t="s">
        <v>41</v>
      </c>
      <c r="F56" s="56"/>
      <c r="G56" s="56"/>
      <c r="H56" s="56"/>
      <c r="I56" s="56"/>
      <c r="J56" s="54">
        <f t="shared" si="17"/>
        <v>0</v>
      </c>
      <c r="K56" s="35">
        <v>8.8000000000000007</v>
      </c>
      <c r="L56" s="54">
        <f t="shared" si="19"/>
        <v>0</v>
      </c>
      <c r="M56" s="58">
        <v>45</v>
      </c>
      <c r="N56" s="78">
        <f t="shared" si="20"/>
        <v>0</v>
      </c>
    </row>
  </sheetData>
  <mergeCells count="4">
    <mergeCell ref="B3:C3"/>
    <mergeCell ref="B17:C17"/>
    <mergeCell ref="B31:C31"/>
    <mergeCell ref="B45:C45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F2189E766C704199C325262182B103" ma:contentTypeVersion="13" ma:contentTypeDescription="Create a new document." ma:contentTypeScope="" ma:versionID="d371c0856433d764737fb78ae8cced67">
  <xsd:schema xmlns:xsd="http://www.w3.org/2001/XMLSchema" xmlns:xs="http://www.w3.org/2001/XMLSchema" xmlns:p="http://schemas.microsoft.com/office/2006/metadata/properties" xmlns:ns1="http://schemas.microsoft.com/sharepoint/v3" xmlns:ns2="b80ed585-06d1-4875-8c12-f130325509af" xmlns:ns3="43003804-8a11-493d-a692-5f7768824a09" targetNamespace="http://schemas.microsoft.com/office/2006/metadata/properties" ma:root="true" ma:fieldsID="003b5e1721ed9e73b069d46a04cce4a9" ns1:_="" ns2:_="" ns3:_="">
    <xsd:import namespace="http://schemas.microsoft.com/sharepoint/v3"/>
    <xsd:import namespace="b80ed585-06d1-4875-8c12-f130325509af"/>
    <xsd:import namespace="43003804-8a11-493d-a692-5f7768824a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weqj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0ed585-06d1-4875-8c12-f130325509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weqj" ma:index="18" nillable="true" ma:displayName="Metadata test" ma:internalName="weqj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003804-8a11-493d-a692-5f7768824a0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weqj xmlns="b80ed585-06d1-4875-8c12-f130325509af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33BCC44-CB45-4651-BEA2-60094CB13069}"/>
</file>

<file path=customXml/itemProps2.xml><?xml version="1.0" encoding="utf-8"?>
<ds:datastoreItem xmlns:ds="http://schemas.openxmlformats.org/officeDocument/2006/customXml" ds:itemID="{B232C3E1-9E9E-4A13-826A-FF1A271726C6}"/>
</file>

<file path=customXml/itemProps3.xml><?xml version="1.0" encoding="utf-8"?>
<ds:datastoreItem xmlns:ds="http://schemas.openxmlformats.org/officeDocument/2006/customXml" ds:itemID="{EE8A17BF-19C9-4C17-A989-DBB371E16D1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Detailed plan-Week-wise</vt:lpstr>
      <vt:lpstr>Resource loading</vt:lpstr>
    </vt:vector>
  </TitlesOfParts>
  <Company>Infosys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Venkatragavan Damodaran</dc:creator>
  <cp:lastModifiedBy>Senthil Kumar Subramanian</cp:lastModifiedBy>
  <dcterms:created xsi:type="dcterms:W3CDTF">2018-04-02T10:21:22Z</dcterms:created>
  <dcterms:modified xsi:type="dcterms:W3CDTF">2019-03-28T00:14:51Z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Arbind_Sinha@ad.infosys.com</vt:lpwstr>
  </property>
  <property fmtid="{D5CDD505-2E9C-101B-9397-08002B2CF9AE}" pid="5" name="MSIP_Label_be4b3411-284d-4d31-bd4f-bc13ef7f1fd6_SetDate">
    <vt:lpwstr>2018-09-25T15:05:24.4873352Z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iteId">
    <vt:lpwstr>63ce7d59-2f3e-42cd-a8cc-be764cff5eb6</vt:lpwstr>
  </property>
  <property fmtid="{D5CDD505-2E9C-101B-9397-08002B2CF9AE}" pid="11" name="MSIP_Label_a0819fa7-4367-4500-ba88-dd630d977609_Owner">
    <vt:lpwstr>Arbind_Sinha@ad.infosys.com</vt:lpwstr>
  </property>
  <property fmtid="{D5CDD505-2E9C-101B-9397-08002B2CF9AE}" pid="12" name="MSIP_Label_a0819fa7-4367-4500-ba88-dd630d977609_SetDate">
    <vt:lpwstr>2018-09-25T15:05:24.4873352Z</vt:lpwstr>
  </property>
  <property fmtid="{D5CDD505-2E9C-101B-9397-08002B2CF9AE}" pid="13" name="MSIP_Label_a0819fa7-4367-4500-ba88-dd630d977609_Name">
    <vt:lpwstr>Companywide usage</vt:lpwstr>
  </property>
  <property fmtid="{D5CDD505-2E9C-101B-9397-08002B2CF9AE}" pid="14" name="MSIP_Label_a0819fa7-4367-4500-ba88-dd630d977609_Application">
    <vt:lpwstr>Microsoft Azure Information Protection</vt:lpwstr>
  </property>
  <property fmtid="{D5CDD505-2E9C-101B-9397-08002B2CF9AE}" pid="15" name="MSIP_Label_a0819fa7-4367-4500-ba88-dd630d977609_Parent">
    <vt:lpwstr>be4b3411-284d-4d31-bd4f-bc13ef7f1fd6</vt:lpwstr>
  </property>
  <property fmtid="{D5CDD505-2E9C-101B-9397-08002B2CF9AE}" pid="16" name="MSIP_Label_a0819fa7-4367-4500-ba88-dd630d977609_Extended_MSFT_Method">
    <vt:lpwstr>Automatic</vt:lpwstr>
  </property>
  <property fmtid="{D5CDD505-2E9C-101B-9397-08002B2CF9AE}" pid="17" name="Sensitivity">
    <vt:lpwstr>Internal Companywide usage</vt:lpwstr>
  </property>
  <property fmtid="{D5CDD505-2E9C-101B-9397-08002B2CF9AE}" pid="18" name="ContentTypeId">
    <vt:lpwstr>0x010100D8F2189E766C704199C325262182B103</vt:lpwstr>
  </property>
</Properties>
</file>