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therine.diamond\Desktop\30 day reports\Ph sensors\"/>
    </mc:Choice>
  </mc:AlternateContent>
  <bookViews>
    <workbookView xWindow="0" yWindow="0" windowWidth="14085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J26" i="1" l="1"/>
  <c r="J25" i="1"/>
  <c r="J27" i="1" s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<sst xmlns="http://schemas.openxmlformats.org/spreadsheetml/2006/main" count="164" uniqueCount="64">
  <si>
    <t>Date</t>
  </si>
  <si>
    <t>Media Type</t>
  </si>
  <si>
    <t>Media Outlet</t>
  </si>
  <si>
    <t>Title</t>
  </si>
  <si>
    <t>Link</t>
  </si>
  <si>
    <t>Author</t>
  </si>
  <si>
    <t>Sentiment</t>
  </si>
  <si>
    <t>Desktop Readership</t>
  </si>
  <si>
    <t>Mobile Readership</t>
  </si>
  <si>
    <t>Total Readership</t>
  </si>
  <si>
    <t>Shares</t>
  </si>
  <si>
    <t>Ad Equivalency</t>
  </si>
  <si>
    <t>Article Impact</t>
  </si>
  <si>
    <t>SEO Impact</t>
  </si>
  <si>
    <t>News</t>
  </si>
  <si>
    <t>Mirage News</t>
  </si>
  <si>
    <t>Chemists Invent Sensor for Microvolume pH Detection</t>
  </si>
  <si>
    <t>neutral</t>
  </si>
  <si>
    <t>Medium</t>
  </si>
  <si>
    <t>Australia</t>
  </si>
  <si>
    <t>Blog</t>
  </si>
  <si>
    <t>Enerzine.com - l'actualitÃ© Ã©nergÃ©tique au quotidien</t>
  </si>
  <si>
    <t>Un capteur de pH rÃ©volutionnaire : une nouvelle arme contre le cancer</t>
  </si>
  <si>
    <t>RÃ©daction</t>
  </si>
  <si>
    <t>Canada</t>
  </si>
  <si>
    <t>Invesbrain</t>
  </si>
  <si>
    <t>The little things matter: Chemists develop new sensor for microvolume pH detection</t>
  </si>
  <si>
    <t>Bioengineer</t>
  </si>
  <si>
    <t>Low</t>
  </si>
  <si>
    <t>Press News.org</t>
  </si>
  <si>
    <t>analytica-world.com</t>
  </si>
  <si>
    <t>Auf die kleinen Dinge kommt es an: Chemiker entwickeln neuen Sensor zur pH-Messung im Mikrobereich</t>
  </si>
  <si>
    <t>positive</t>
  </si>
  <si>
    <t>N/A</t>
  </si>
  <si>
    <t>Germany</t>
  </si>
  <si>
    <t>Bionity.com</t>
  </si>
  <si>
    <t>Les petites choses comptent : des chimistes mettent au point un nouveau capteur pour la dÃ©tection du pH en microvolume</t>
  </si>
  <si>
    <t>Los pequeÃ±os detalles importan: los quÃ­micos desarrollan un nuevo sensor para la detecciÃ³n microvolumÃ©trica del pH</t>
  </si>
  <si>
    <t>ChemEurope.com</t>
  </si>
  <si>
    <t>Chemie.de</t>
  </si>
  <si>
    <t>Innovations Report</t>
  </si>
  <si>
    <t>The little things matter</t>
  </si>
  <si>
    <t>redaktion</t>
  </si>
  <si>
    <t>Lab Medica</t>
  </si>
  <si>
    <t>Sensor de pH altamente sensible ayuda a detectar cÃ¡nceres y virus transmitidos por vectores</t>
  </si>
  <si>
    <t>Lab Medica en EspaÃ±ol</t>
  </si>
  <si>
    <t>Spain</t>
  </si>
  <si>
    <t>www.quimica.es</t>
  </si>
  <si>
    <t>Scienmag</t>
  </si>
  <si>
    <t>The little things matter: Chemists develop new sensor for microvolume pH</t>
  </si>
  <si>
    <t>UK</t>
  </si>
  <si>
    <t>EurekAlert!</t>
  </si>
  <si>
    <t>US</t>
  </si>
  <si>
    <t>Hacker News</t>
  </si>
  <si>
    <t>by Bioengineer</t>
  </si>
  <si>
    <t>Nanowerk</t>
  </si>
  <si>
    <t>Chemists develop new sensor for microvolume pH detection</t>
  </si>
  <si>
    <t>Phys.org</t>
  </si>
  <si>
    <t>Science X</t>
  </si>
  <si>
    <t>High</t>
  </si>
  <si>
    <t>Water Online</t>
  </si>
  <si>
    <t>The Little Things Matter: Chemists Develop New Sensor For Microvolume pH Detection</t>
  </si>
  <si>
    <t>nxtlifescience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</si>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</sst>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8" fontId="0" fillId="3" borderId="0" xfId="0" applyNumberFormat="1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E1" workbookViewId="0">
      <selection activeCell="L27" sqref="L27"/>
    </sheetView>
  </sheetViews>
  <sheetFormatPr defaultRowHeight="15" x14ac:dyDescent="0.25"/>
  <cols>
    <col min="3" max="3" width="21" customWidth="1"/>
    <col min="4" max="4" width="79.140625" customWidth="1"/>
    <col min="5" max="5" width="12.140625" customWidth="1"/>
    <col min="6" max="6" width="63.140625" customWidth="1"/>
    <col min="8" max="8" width="17.42578125" customWidth="1"/>
    <col min="9" max="9" width="13" customWidth="1"/>
    <col min="10" max="10" width="23.85546875" customWidth="1"/>
    <col min="12" max="12" width="19.28515625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 s="3" customFormat="1" x14ac:dyDescent="0.25">
      <c r="A2" s="2">
        <v>45233</v>
      </c>
      <c r="B2" s="3" t="s">
        <v>14</v>
      </c>
      <c r="C2" s="3" t="s">
        <v>15</v>
      </c>
      <c r="D2" s="3" t="s">
        <v>16</v>
      </c>
      <c r="E2" s="3" t="str">
        <f>HYPERLINK("http://app2.cision.com/redir?s=8500001788792086&amp;startDate=1698940157000&amp;endDate=1699112957000", "https://www.miragenews.com/chemists-invent-sensor-for-microvolume-ph-1117054/")</f>
        <v>https://www.miragenews.com/chemists-invent-sensor-for-microvolume-ph-1117054/</v>
      </c>
      <c r="G2" s="3" t="s">
        <v>17</v>
      </c>
      <c r="H2" s="3">
        <v>117416</v>
      </c>
      <c r="I2" s="3">
        <v>321522</v>
      </c>
      <c r="J2" s="3">
        <v>438938</v>
      </c>
      <c r="K2" s="3">
        <v>0</v>
      </c>
      <c r="L2" s="4">
        <v>825.20344</v>
      </c>
      <c r="M2" s="3" t="s">
        <v>18</v>
      </c>
      <c r="N2" s="3">
        <v>60</v>
      </c>
      <c r="O2" s="3" t="s">
        <v>19</v>
      </c>
      <c r="Q2" s="3">
        <v>1</v>
      </c>
    </row>
    <row r="3" spans="1:17" s="3" customFormat="1" x14ac:dyDescent="0.25">
      <c r="A3" s="2">
        <v>45234</v>
      </c>
      <c r="B3" s="3" t="s">
        <v>20</v>
      </c>
      <c r="C3" s="3" t="s">
        <v>21</v>
      </c>
      <c r="D3" s="3" t="s">
        <v>22</v>
      </c>
      <c r="E3" s="3" t="str">
        <f>HYPERLINK("http://app2.cision.com/redir?s=8500001791592554&amp;startDate=1699023600000&amp;endDate=1699196400000", "https://www.enerzine.com/un-capteur-de-ph-revolutionnaire-une-nouvelle-arme-contre-le-cancer/73567-2023-11")</f>
        <v>https://www.enerzine.com/un-capteur-de-ph-revolutionnaire-une-nouvelle-arme-contre-le-cancer/73567-2023-11</v>
      </c>
      <c r="F3" s="3" t="s">
        <v>23</v>
      </c>
      <c r="G3" s="3" t="s">
        <v>17</v>
      </c>
      <c r="H3" s="3">
        <v>24532</v>
      </c>
      <c r="I3" s="3">
        <v>152727</v>
      </c>
      <c r="J3" s="3">
        <v>177260</v>
      </c>
      <c r="K3" s="3">
        <v>4</v>
      </c>
      <c r="L3" s="4">
        <v>333.24880000000002</v>
      </c>
      <c r="M3" s="3" t="s">
        <v>18</v>
      </c>
      <c r="N3" s="3">
        <v>54</v>
      </c>
      <c r="O3" s="3" t="s">
        <v>24</v>
      </c>
      <c r="Q3" s="3">
        <v>3</v>
      </c>
    </row>
    <row r="4" spans="1:17" s="3" customFormat="1" x14ac:dyDescent="0.25">
      <c r="A4" s="2">
        <v>45233</v>
      </c>
      <c r="B4" s="3" t="s">
        <v>14</v>
      </c>
      <c r="C4" s="3" t="s">
        <v>25</v>
      </c>
      <c r="D4" s="3" t="s">
        <v>26</v>
      </c>
      <c r="E4" s="3" t="str">
        <f>HYPERLINK("http://app2.cision.com/redir?s=8500001788931886&amp;startDate=1698939000000&amp;endDate=1699111800000", "https://invesbrain.com/the-little-things-matter-chemists-develop-new-sensor-for-microvolume-ph-detection/")</f>
        <v>https://invesbrain.com/the-little-things-matter-chemists-develop-new-sensor-for-microvolume-ph-detection/</v>
      </c>
      <c r="F4" s="3" t="s">
        <v>27</v>
      </c>
      <c r="G4" s="3" t="s">
        <v>17</v>
      </c>
      <c r="H4" s="3">
        <v>851</v>
      </c>
      <c r="I4" s="3">
        <v>1541</v>
      </c>
      <c r="J4" s="3">
        <v>2392</v>
      </c>
      <c r="K4" s="3">
        <v>0</v>
      </c>
      <c r="L4" s="4">
        <v>4.4969599999999996</v>
      </c>
      <c r="M4" s="3" t="s">
        <v>28</v>
      </c>
      <c r="N4" s="3">
        <v>37</v>
      </c>
      <c r="O4" s="3" t="s">
        <v>24</v>
      </c>
    </row>
    <row r="5" spans="1:17" s="3" customFormat="1" x14ac:dyDescent="0.25">
      <c r="A5" s="2">
        <v>45233</v>
      </c>
      <c r="B5" s="3" t="s">
        <v>14</v>
      </c>
      <c r="C5" s="3" t="s">
        <v>29</v>
      </c>
      <c r="D5" s="3" t="s">
        <v>26</v>
      </c>
      <c r="E5" s="3" t="str">
        <f>HYPERLINK("http://app2.cision.com/redir?s=8600003791174476&amp;startDate=1698937200000&amp;endDate=1699110000000", "https://press-news.org/182064-the-little-things-matter-chemists-develop-new-sensor-for-microvolume-ph-detection.html")</f>
        <v>https://press-news.org/182064-the-little-things-matter-chemists-develop-new-sensor-for-microvolume-ph-detection.html</v>
      </c>
      <c r="G5" s="3" t="s">
        <v>17</v>
      </c>
      <c r="H5" s="3">
        <v>669</v>
      </c>
      <c r="I5" s="3">
        <v>2831</v>
      </c>
      <c r="J5" s="3">
        <v>3500</v>
      </c>
      <c r="K5" s="3">
        <v>0</v>
      </c>
      <c r="L5" s="4">
        <v>6.58</v>
      </c>
      <c r="M5" s="3" t="s">
        <v>28</v>
      </c>
      <c r="N5" s="3">
        <v>38</v>
      </c>
      <c r="O5" s="3" t="s">
        <v>24</v>
      </c>
    </row>
    <row r="6" spans="1:17" s="3" customFormat="1" x14ac:dyDescent="0.25">
      <c r="A6" s="2">
        <v>45237</v>
      </c>
      <c r="B6" s="3" t="s">
        <v>14</v>
      </c>
      <c r="C6" s="3" t="s">
        <v>30</v>
      </c>
      <c r="D6" s="3" t="s">
        <v>31</v>
      </c>
      <c r="E6" s="3" t="str">
        <f>HYPERLINK("http://app2.cision.com/redir?s=8500001797748749&amp;startDate=1699244594000&amp;endDate=1699417394000", "https://www.analytica-world.com/de/news/1181968/auf-die-kleinen-dinge-kommt-es-an-chemiker-entwickeln-neuen-sensor-zur-ph-messung-im-mikrobereich.html?WT.mc_id=ca0181")</f>
        <v>https://www.analytica-world.com/de/news/1181968/auf-die-kleinen-dinge-kommt-es-an-chemiker-entwickeln-neuen-sensor-zur-ph-messung-im-mikrobereich.html?WT.mc_id=ca0181</v>
      </c>
      <c r="G6" s="3" t="s">
        <v>32</v>
      </c>
      <c r="H6" s="3">
        <v>1870</v>
      </c>
      <c r="I6" s="3">
        <v>209</v>
      </c>
      <c r="J6" s="3">
        <v>2079</v>
      </c>
      <c r="K6" s="3" t="s">
        <v>33</v>
      </c>
      <c r="L6" s="4">
        <v>3.9085200000000002</v>
      </c>
      <c r="M6" s="3" t="s">
        <v>28</v>
      </c>
      <c r="N6" s="3">
        <v>36</v>
      </c>
      <c r="O6" s="3" t="s">
        <v>34</v>
      </c>
      <c r="Q6" s="3">
        <v>6</v>
      </c>
    </row>
    <row r="7" spans="1:17" s="3" customFormat="1" x14ac:dyDescent="0.25">
      <c r="A7" s="2">
        <v>45237</v>
      </c>
      <c r="B7" s="3" t="s">
        <v>14</v>
      </c>
      <c r="C7" s="3" t="s">
        <v>35</v>
      </c>
      <c r="D7" s="3" t="s">
        <v>31</v>
      </c>
      <c r="E7" s="3" t="str">
        <f>HYPERLINK("http://app2.cision.com/redir?s=8500001797723745&amp;startDate=1699243840000&amp;endDate=1699416640000", "https://www.bionity.com/de/news/1181968/auf-die-kleinen-dinge-kommt-es-an-chemiker-entwickeln-neuen-sensor-zur-ph-messung-im-mikrobereich.html?WT.mc_id=ca0067")</f>
        <v>https://www.bionity.com/de/news/1181968/auf-die-kleinen-dinge-kommt-es-an-chemiker-entwickeln-neuen-sensor-zur-ph-messung-im-mikrobereich.html?WT.mc_id=ca0067</v>
      </c>
      <c r="G7" s="3" t="s">
        <v>32</v>
      </c>
      <c r="H7" s="3">
        <v>60351</v>
      </c>
      <c r="I7" s="3">
        <v>117059</v>
      </c>
      <c r="J7" s="3">
        <v>177410</v>
      </c>
      <c r="K7" s="3" t="s">
        <v>33</v>
      </c>
      <c r="L7" s="4">
        <v>333.5308</v>
      </c>
      <c r="M7" s="3" t="s">
        <v>28</v>
      </c>
      <c r="N7" s="3">
        <v>52</v>
      </c>
      <c r="O7" s="3" t="s">
        <v>34</v>
      </c>
    </row>
    <row r="8" spans="1:17" s="3" customFormat="1" x14ac:dyDescent="0.25">
      <c r="A8" s="2">
        <v>45237</v>
      </c>
      <c r="B8" s="3" t="s">
        <v>14</v>
      </c>
      <c r="C8" s="3" t="s">
        <v>35</v>
      </c>
      <c r="D8" s="3" t="s">
        <v>36</v>
      </c>
      <c r="E8" s="3" t="str">
        <f>HYPERLINK("http://app2.cision.com/redir?s=8500001798005941&amp;startDate=1699252637000&amp;endDate=1699425437000", "https://www.bionity.com/fr/news/1181968/les-petites-choses-comptent-des-chimistes-mettent-au-point-un-nouveau-capteur-pour-la-detection-du-ph-en-microvolume.html")</f>
        <v>https://www.bionity.com/fr/news/1181968/les-petites-choses-comptent-des-chimistes-mettent-au-point-un-nouveau-capteur-pour-la-detection-du-ph-en-microvolume.html</v>
      </c>
      <c r="G8" s="3" t="s">
        <v>17</v>
      </c>
      <c r="H8" s="3">
        <v>60351</v>
      </c>
      <c r="I8" s="3">
        <v>117059</v>
      </c>
      <c r="J8" s="3">
        <v>177410</v>
      </c>
      <c r="K8" s="3" t="s">
        <v>33</v>
      </c>
      <c r="L8" s="4">
        <v>333.5308</v>
      </c>
      <c r="M8" s="3" t="s">
        <v>28</v>
      </c>
      <c r="N8" s="3">
        <v>52</v>
      </c>
      <c r="O8" s="3" t="s">
        <v>34</v>
      </c>
    </row>
    <row r="9" spans="1:17" s="3" customFormat="1" x14ac:dyDescent="0.25">
      <c r="A9" s="2">
        <v>45237</v>
      </c>
      <c r="B9" s="3" t="s">
        <v>14</v>
      </c>
      <c r="C9" s="3" t="s">
        <v>35</v>
      </c>
      <c r="D9" s="3" t="s">
        <v>37</v>
      </c>
      <c r="E9" s="3" t="str">
        <f>HYPERLINK("http://app2.cision.com/redir?s=8500001798007852&amp;startDate=1699252682000&amp;endDate=1699425482000", "https://www.bionity.com/es/noticias/1181968/los-pequenos-detalles-importan-los-quimicos-desarrollan-un-nuevo-sensor-para-la-deteccion-microvolumetrica-del-ph.html")</f>
        <v>https://www.bionity.com/es/noticias/1181968/los-pequenos-detalles-importan-los-quimicos-desarrollan-un-nuevo-sensor-para-la-deteccion-microvolumetrica-del-ph.html</v>
      </c>
      <c r="G9" s="3" t="s">
        <v>17</v>
      </c>
      <c r="H9" s="3">
        <v>60351</v>
      </c>
      <c r="I9" s="3">
        <v>117059</v>
      </c>
      <c r="J9" s="3">
        <v>177410</v>
      </c>
      <c r="K9" s="3" t="s">
        <v>33</v>
      </c>
      <c r="L9" s="4">
        <v>333.5308</v>
      </c>
      <c r="M9" s="3" t="s">
        <v>18</v>
      </c>
      <c r="N9" s="3">
        <v>52</v>
      </c>
      <c r="O9" s="3" t="s">
        <v>34</v>
      </c>
    </row>
    <row r="10" spans="1:17" s="3" customFormat="1" x14ac:dyDescent="0.25">
      <c r="A10" s="2">
        <v>45236</v>
      </c>
      <c r="B10" s="3" t="s">
        <v>14</v>
      </c>
      <c r="C10" s="3" t="s">
        <v>35</v>
      </c>
      <c r="D10" s="3" t="s">
        <v>26</v>
      </c>
      <c r="E10" s="3" t="str">
        <f>HYPERLINK("http://app2.cision.com/redir?s=8500001798000300&amp;startDate=1699225200000&amp;endDate=1699398000000", "https://www.bionity.com/en/news/1181968/the-little-things-matter-chemists-develop-new-sensor-for-microvolume-ph-detection.html")</f>
        <v>https://www.bionity.com/en/news/1181968/the-little-things-matter-chemists-develop-new-sensor-for-microvolume-ph-detection.html</v>
      </c>
      <c r="G10" s="3" t="s">
        <v>17</v>
      </c>
      <c r="H10" s="3">
        <v>60351</v>
      </c>
      <c r="I10" s="3">
        <v>117059</v>
      </c>
      <c r="J10" s="3">
        <v>177410</v>
      </c>
      <c r="K10" s="3" t="s">
        <v>33</v>
      </c>
      <c r="L10" s="4">
        <v>333.5308</v>
      </c>
      <c r="M10" s="3" t="s">
        <v>28</v>
      </c>
      <c r="N10" s="3">
        <v>52</v>
      </c>
      <c r="O10" s="3" t="s">
        <v>34</v>
      </c>
    </row>
    <row r="11" spans="1:17" s="3" customFormat="1" x14ac:dyDescent="0.25">
      <c r="A11" s="2">
        <v>45236</v>
      </c>
      <c r="B11" s="3" t="s">
        <v>14</v>
      </c>
      <c r="C11" s="3" t="s">
        <v>38</v>
      </c>
      <c r="D11" s="3" t="s">
        <v>26</v>
      </c>
      <c r="E11" s="3" t="str">
        <f>HYPERLINK("http://app2.cision.com/redir?s=8500001797593843&amp;startDate=1699225200000&amp;endDate=1699398000000", "https://www.chemeurope.com/en/news/1181968/the-little-things-matter-chemists-develop-new-sensor-for-microvolume-ph-detection.html")</f>
        <v>https://www.chemeurope.com/en/news/1181968/the-little-things-matter-chemists-develop-new-sensor-for-microvolume-ph-detection.html</v>
      </c>
      <c r="G11" s="3" t="s">
        <v>17</v>
      </c>
      <c r="H11" s="3">
        <v>55293</v>
      </c>
      <c r="I11" s="3">
        <v>66551</v>
      </c>
      <c r="J11" s="3">
        <v>121844</v>
      </c>
      <c r="K11" s="3" t="s">
        <v>33</v>
      </c>
      <c r="L11" s="4">
        <v>229.06672</v>
      </c>
      <c r="M11" s="3" t="s">
        <v>28</v>
      </c>
      <c r="N11" s="3">
        <v>53</v>
      </c>
      <c r="O11" s="3" t="s">
        <v>34</v>
      </c>
    </row>
    <row r="12" spans="1:17" s="3" customFormat="1" x14ac:dyDescent="0.25">
      <c r="A12" s="2">
        <v>45237</v>
      </c>
      <c r="B12" s="3" t="s">
        <v>14</v>
      </c>
      <c r="C12" s="3" t="s">
        <v>38</v>
      </c>
      <c r="D12" s="3" t="s">
        <v>26</v>
      </c>
      <c r="E12" s="3" t="str">
        <f>HYPERLINK("http://app2.cision.com/redir?s=8600003799103836&amp;startDate=1699228800000&amp;endDate=1699401600000", "https://www.chemeurope.com/en/news/1181968/the-little-things-matter-chemists-develop-new-sensor-for-microvolume-ph-detection.html?WT.mc_id=ca0066")</f>
        <v>https://www.chemeurope.com/en/news/1181968/the-little-things-matter-chemists-develop-new-sensor-for-microvolume-ph-detection.html?WT.mc_id=ca0066</v>
      </c>
      <c r="G12" s="3" t="s">
        <v>17</v>
      </c>
      <c r="H12" s="3">
        <v>54184</v>
      </c>
      <c r="I12" s="3">
        <v>123913</v>
      </c>
      <c r="J12" s="3">
        <v>178097</v>
      </c>
      <c r="K12" s="3">
        <v>0</v>
      </c>
      <c r="L12" s="4">
        <v>334.82236</v>
      </c>
      <c r="M12" s="3" t="s">
        <v>18</v>
      </c>
      <c r="N12" s="3">
        <v>53</v>
      </c>
      <c r="O12" s="3" t="s">
        <v>34</v>
      </c>
    </row>
    <row r="13" spans="1:17" s="3" customFormat="1" x14ac:dyDescent="0.25">
      <c r="A13" s="2">
        <v>45237</v>
      </c>
      <c r="B13" s="3" t="s">
        <v>14</v>
      </c>
      <c r="C13" s="3" t="s">
        <v>39</v>
      </c>
      <c r="D13" s="3" t="s">
        <v>31</v>
      </c>
      <c r="E13" s="3" t="str">
        <f>HYPERLINK("http://app2.cision.com/redir?s=8500001797726841&amp;startDate=1699243917000&amp;endDate=1699416717000", "https://www.chemie.de/news/1181968/auf-die-kleinen-dinge-kommt-es-an-chemiker-entwickeln-neuen-sensor-zur-ph-messung-im-mikrobereich.html?WT.mc_id=ca0065")</f>
        <v>https://www.chemie.de/news/1181968/auf-die-kleinen-dinge-kommt-es-an-chemiker-entwickeln-neuen-sensor-zur-ph-messung-im-mikrobereich.html?WT.mc_id=ca0065</v>
      </c>
      <c r="G13" s="3" t="s">
        <v>32</v>
      </c>
      <c r="H13" s="3">
        <v>190495</v>
      </c>
      <c r="I13" s="3">
        <v>291534</v>
      </c>
      <c r="J13" s="3">
        <v>482029</v>
      </c>
      <c r="K13" s="3" t="s">
        <v>33</v>
      </c>
      <c r="L13" s="4">
        <v>906.21451999999999</v>
      </c>
      <c r="M13" s="3" t="s">
        <v>18</v>
      </c>
      <c r="N13" s="3">
        <v>55</v>
      </c>
      <c r="O13" s="3" t="s">
        <v>34</v>
      </c>
    </row>
    <row r="14" spans="1:17" s="3" customFormat="1" x14ac:dyDescent="0.25">
      <c r="A14" s="2">
        <v>45236</v>
      </c>
      <c r="B14" s="3" t="s">
        <v>14</v>
      </c>
      <c r="C14" s="3" t="s">
        <v>40</v>
      </c>
      <c r="D14" s="3" t="s">
        <v>41</v>
      </c>
      <c r="E14" s="3" t="str">
        <f>HYPERLINK("http://app2.cision.com/redir?s=8500001795469582&amp;startDate=1699176000000&amp;endDate=1699348800000", "https://www.innovations-report.com/life-sciences/the-little-things-matter/")</f>
        <v>https://www.innovations-report.com/life-sciences/the-little-things-matter/</v>
      </c>
      <c r="F14" s="3" t="s">
        <v>42</v>
      </c>
      <c r="G14" s="3" t="s">
        <v>17</v>
      </c>
      <c r="H14" s="3">
        <v>651</v>
      </c>
      <c r="I14" s="3">
        <v>5664</v>
      </c>
      <c r="J14" s="3">
        <v>6316</v>
      </c>
      <c r="K14" s="3">
        <v>0</v>
      </c>
      <c r="L14" s="4">
        <v>11.874079999999999</v>
      </c>
      <c r="M14" s="3" t="s">
        <v>28</v>
      </c>
      <c r="N14" s="3">
        <v>56</v>
      </c>
      <c r="O14" s="3" t="s">
        <v>34</v>
      </c>
    </row>
    <row r="15" spans="1:17" s="3" customFormat="1" x14ac:dyDescent="0.25">
      <c r="A15" s="2">
        <v>45242</v>
      </c>
      <c r="B15" s="3" t="s">
        <v>14</v>
      </c>
      <c r="C15" s="3" t="s">
        <v>43</v>
      </c>
      <c r="D15" s="3" t="s">
        <v>44</v>
      </c>
      <c r="E15" s="3" t="str">
        <f>HYPERLINK("http://app2.cision.com/redir?s=8500001818077093&amp;startDate=1699743600000&amp;endDate=1699916400000", "https://www.labmedica.es/quimica-clinica/articles/294799294/sensor-de-ph-altamente-sensible-ayuda-a-detectar-canceres-y-virus-transmitidos-por-vectores.html")</f>
        <v>https://www.labmedica.es/quimica-clinica/articles/294799294/sensor-de-ph-altamente-sensible-ayuda-a-detectar-canceres-y-virus-transmitidos-por-vectores.html</v>
      </c>
      <c r="F15" s="3" t="s">
        <v>45</v>
      </c>
      <c r="G15" s="3" t="s">
        <v>17</v>
      </c>
      <c r="H15" s="3">
        <v>7437</v>
      </c>
      <c r="I15" s="3">
        <v>5114</v>
      </c>
      <c r="J15" s="3">
        <v>12551</v>
      </c>
      <c r="K15" s="3">
        <v>0</v>
      </c>
      <c r="L15" s="4">
        <v>23.595880000000001</v>
      </c>
      <c r="M15" s="3" t="s">
        <v>28</v>
      </c>
      <c r="N15" s="3">
        <v>35</v>
      </c>
      <c r="O15" s="3" t="s">
        <v>46</v>
      </c>
      <c r="Q15" s="3">
        <v>2</v>
      </c>
    </row>
    <row r="16" spans="1:17" s="3" customFormat="1" x14ac:dyDescent="0.25">
      <c r="A16" s="2">
        <v>45237</v>
      </c>
      <c r="B16" s="3" t="s">
        <v>14</v>
      </c>
      <c r="C16" s="3" t="s">
        <v>47</v>
      </c>
      <c r="D16" s="3" t="s">
        <v>37</v>
      </c>
      <c r="E16" s="3" t="str">
        <f>HYPERLINK("http://app2.cision.com/redir?s=8500001798067021&amp;startDate=1699254569000&amp;endDate=1699427369000", "https://www.quimica.es/noticias/1181968/los-pequenos-detalles-importan-los-quimicos-desarrollan-un-nuevo-sensor-para-la-deteccion-microvolumetrica-del-ph.html")</f>
        <v>https://www.quimica.es/noticias/1181968/los-pequenos-detalles-importan-los-quimicos-desarrollan-un-nuevo-sensor-para-la-deteccion-microvolumetrica-del-ph.html</v>
      </c>
      <c r="G16" s="3" t="s">
        <v>17</v>
      </c>
      <c r="H16" s="3">
        <v>403638</v>
      </c>
      <c r="I16" s="3">
        <v>422685</v>
      </c>
      <c r="J16" s="3">
        <v>826323</v>
      </c>
      <c r="K16" s="3" t="s">
        <v>33</v>
      </c>
      <c r="L16" s="4">
        <v>1553.4872399999999</v>
      </c>
      <c r="M16" s="3" t="s">
        <v>18</v>
      </c>
      <c r="N16" s="3">
        <v>49</v>
      </c>
      <c r="O16" s="3" t="s">
        <v>46</v>
      </c>
    </row>
    <row r="17" spans="1:17" s="3" customFormat="1" x14ac:dyDescent="0.25">
      <c r="A17" s="2">
        <v>45233</v>
      </c>
      <c r="B17" s="3" t="s">
        <v>14</v>
      </c>
      <c r="C17" s="3" t="s">
        <v>48</v>
      </c>
      <c r="D17" s="3" t="s">
        <v>49</v>
      </c>
      <c r="E17" s="3" t="str">
        <f>HYPERLINK("http://app2.cision.com/redir?s=8500001788626525&amp;startDate=1698952500000&amp;endDate=1699125300000", "https://scienmag.com/the-little-things-matter-chemists-develop-new-sensor-for-microvolume-ph-detection/")</f>
        <v>https://scienmag.com/the-little-things-matter-chemists-develop-new-sensor-for-microvolume-ph-detection/</v>
      </c>
      <c r="F17" s="3" t="s">
        <v>48</v>
      </c>
      <c r="G17" s="3" t="s">
        <v>17</v>
      </c>
      <c r="H17" s="3">
        <v>3847</v>
      </c>
      <c r="I17" s="3">
        <v>7655</v>
      </c>
      <c r="J17" s="3">
        <v>11502</v>
      </c>
      <c r="K17" s="3">
        <v>6</v>
      </c>
      <c r="L17" s="4">
        <v>21.623760000000001</v>
      </c>
      <c r="M17" s="3" t="s">
        <v>18</v>
      </c>
      <c r="N17" s="3">
        <v>59</v>
      </c>
      <c r="O17" s="3" t="s">
        <v>50</v>
      </c>
      <c r="Q17" s="3">
        <v>1</v>
      </c>
    </row>
    <row r="18" spans="1:17" s="3" customFormat="1" x14ac:dyDescent="0.25">
      <c r="A18" s="2">
        <v>45233</v>
      </c>
      <c r="B18" s="3" t="s">
        <v>14</v>
      </c>
      <c r="C18" s="3" t="s">
        <v>51</v>
      </c>
      <c r="D18" s="3" t="s">
        <v>26</v>
      </c>
      <c r="E18" s="3" t="str">
        <f>HYPERLINK("http://app2.cision.com/redir?s=8500001788473010&amp;startDate=1698901200000&amp;endDate=1699074000000", "https://www.eurekalert.org/news-releases/1006891")</f>
        <v>https://www.eurekalert.org/news-releases/1006891</v>
      </c>
      <c r="G18" s="3" t="s">
        <v>17</v>
      </c>
      <c r="H18" s="3">
        <v>194373</v>
      </c>
      <c r="I18" s="3">
        <v>401231</v>
      </c>
      <c r="J18" s="3">
        <v>595605</v>
      </c>
      <c r="K18" s="3">
        <v>0</v>
      </c>
      <c r="L18" s="4">
        <v>1119.7374</v>
      </c>
      <c r="M18" s="3" t="s">
        <v>18</v>
      </c>
      <c r="N18" s="3">
        <v>91</v>
      </c>
      <c r="O18" s="3" t="s">
        <v>52</v>
      </c>
    </row>
    <row r="19" spans="1:17" s="3" customFormat="1" x14ac:dyDescent="0.25">
      <c r="A19" s="2">
        <v>45233</v>
      </c>
      <c r="B19" s="3" t="s">
        <v>20</v>
      </c>
      <c r="C19" s="3" t="s">
        <v>53</v>
      </c>
      <c r="D19" s="3" t="s">
        <v>49</v>
      </c>
      <c r="E19" s="3" t="str">
        <f>HYPERLINK("http://app2.cision.com/redir?s=8500001788906253&amp;startDate=1698952200000&amp;endDate=1699125000000", "https://bioengineer.org/the-little-things-matter-chemists-develop-new-sensor-for-microvolume-ph-detection/")</f>
        <v>https://bioengineer.org/the-little-things-matter-chemists-develop-new-sensor-for-microvolume-ph-detection/</v>
      </c>
      <c r="F19" s="3" t="s">
        <v>54</v>
      </c>
      <c r="G19" s="3" t="s">
        <v>17</v>
      </c>
      <c r="H19" s="3">
        <v>984</v>
      </c>
      <c r="I19" s="3">
        <v>63</v>
      </c>
      <c r="J19" s="3">
        <v>1047</v>
      </c>
      <c r="K19" s="3">
        <v>0</v>
      </c>
      <c r="L19" s="4">
        <v>1.9683600000000001</v>
      </c>
      <c r="M19" s="3" t="s">
        <v>28</v>
      </c>
      <c r="N19" s="3">
        <v>46</v>
      </c>
      <c r="O19" s="3" t="s">
        <v>52</v>
      </c>
    </row>
    <row r="20" spans="1:17" s="3" customFormat="1" x14ac:dyDescent="0.25">
      <c r="A20" s="2">
        <v>45233</v>
      </c>
      <c r="B20" s="3" t="s">
        <v>14</v>
      </c>
      <c r="C20" s="3" t="s">
        <v>55</v>
      </c>
      <c r="D20" s="3" t="s">
        <v>56</v>
      </c>
      <c r="E20" s="3" t="str">
        <f>HYPERLINK("http://app2.cision.com/redir?s=8500001788125810&amp;startDate=1698901200000&amp;endDate=1699074000000", "https://www.nanowerk.com/nanotechnology-news2/newsid=63989.php")</f>
        <v>https://www.nanowerk.com/nanotechnology-news2/newsid=63989.php</v>
      </c>
      <c r="G20" s="3" t="s">
        <v>17</v>
      </c>
      <c r="H20" s="3">
        <v>196081</v>
      </c>
      <c r="I20" s="3">
        <v>199468</v>
      </c>
      <c r="J20" s="3">
        <v>395549</v>
      </c>
      <c r="K20" s="3">
        <v>0</v>
      </c>
      <c r="L20" s="4">
        <v>743.63211999999999</v>
      </c>
      <c r="M20" s="3" t="s">
        <v>18</v>
      </c>
      <c r="N20" s="3">
        <v>73</v>
      </c>
      <c r="O20" s="3" t="s">
        <v>52</v>
      </c>
      <c r="Q20" s="3">
        <v>6</v>
      </c>
    </row>
    <row r="21" spans="1:17" s="3" customFormat="1" x14ac:dyDescent="0.25">
      <c r="A21" s="2">
        <v>45233</v>
      </c>
      <c r="B21" s="3" t="s">
        <v>14</v>
      </c>
      <c r="C21" s="3" t="s">
        <v>57</v>
      </c>
      <c r="D21" s="3" t="s">
        <v>56</v>
      </c>
      <c r="E21" s="3" t="str">
        <f>HYPERLINK("http://app2.cision.com/redir?s=8500001788512429&amp;startDate=1698883200000&amp;endDate=1699056000000", "https://phys.org/news/2023-11-chemists-sensor-microvolume-ph.html")</f>
        <v>https://phys.org/news/2023-11-chemists-sensor-microvolume-ph.html</v>
      </c>
      <c r="F21" s="3" t="s">
        <v>58</v>
      </c>
      <c r="G21" s="3" t="s">
        <v>17</v>
      </c>
      <c r="H21" s="3">
        <v>923686</v>
      </c>
      <c r="I21" s="3">
        <v>5361886</v>
      </c>
      <c r="J21" s="3">
        <v>6285572</v>
      </c>
      <c r="K21" s="3">
        <v>3</v>
      </c>
      <c r="L21" s="4">
        <v>11816.87536</v>
      </c>
      <c r="M21" s="3" t="s">
        <v>59</v>
      </c>
      <c r="N21" s="3">
        <v>90</v>
      </c>
      <c r="O21" s="3" t="s">
        <v>52</v>
      </c>
    </row>
    <row r="22" spans="1:17" s="3" customFormat="1" x14ac:dyDescent="0.25">
      <c r="A22" s="2">
        <v>45237</v>
      </c>
      <c r="B22" s="3" t="s">
        <v>14</v>
      </c>
      <c r="C22" s="3" t="s">
        <v>60</v>
      </c>
      <c r="D22" s="3" t="s">
        <v>61</v>
      </c>
      <c r="E22" s="3" t="str">
        <f>HYPERLINK("http://app2.cision.com/redir?s=8500001798084132&amp;startDate=1699255047000&amp;endDate=1699427847000", "https://www.wateronline.com/doc/the-little-things-matter-chemists-develop-new-sensor-for-microvolume-ph-detection-0001")</f>
        <v>https://www.wateronline.com/doc/the-little-things-matter-chemists-develop-new-sensor-for-microvolume-ph-detection-0001</v>
      </c>
      <c r="G22" s="3" t="s">
        <v>17</v>
      </c>
      <c r="H22" s="3">
        <v>19368</v>
      </c>
      <c r="I22" s="3">
        <v>29834</v>
      </c>
      <c r="J22" s="3">
        <v>49202</v>
      </c>
      <c r="K22" s="3" t="s">
        <v>33</v>
      </c>
      <c r="L22" s="4">
        <v>92.499759999999995</v>
      </c>
      <c r="M22" s="3" t="s">
        <v>28</v>
      </c>
      <c r="N22" s="3">
        <v>57</v>
      </c>
      <c r="O22" s="3" t="s">
        <v>52</v>
      </c>
    </row>
    <row r="23" spans="1:17" s="3" customFormat="1" x14ac:dyDescent="0.25">
      <c r="A23" s="2">
        <v>45233</v>
      </c>
      <c r="B23" s="3" t="s">
        <v>14</v>
      </c>
      <c r="C23" s="3" t="s">
        <v>62</v>
      </c>
      <c r="D23" s="3" t="s">
        <v>26</v>
      </c>
      <c r="E23" s="3" t="str">
        <f>HYPERLINK("http://app2.cision.com/redir?s=8500001788789648&amp;startDate=1698953400000&amp;endDate=1699126200000", "https://www.nxtlifescience.com/life-sciences/the-little-things-matter-chemists-develop-new-sensor-for-microvolume-ph-detection/")</f>
        <v>https://www.nxtlifescience.com/life-sciences/the-little-things-matter-chemists-develop-new-sensor-for-microvolume-ph-detection/</v>
      </c>
      <c r="F23" s="3" t="s">
        <v>27</v>
      </c>
      <c r="G23" s="3" t="s">
        <v>17</v>
      </c>
      <c r="H23" s="3">
        <v>510</v>
      </c>
      <c r="I23" s="3">
        <v>500</v>
      </c>
      <c r="J23" s="3">
        <v>1010</v>
      </c>
      <c r="K23" s="3">
        <v>0</v>
      </c>
      <c r="L23" s="4">
        <v>1.8988</v>
      </c>
      <c r="M23" s="3" t="s">
        <v>28</v>
      </c>
      <c r="N23" s="3">
        <v>12</v>
      </c>
      <c r="O23" s="3" t="s">
        <v>52</v>
      </c>
    </row>
    <row r="25" spans="1:17" x14ac:dyDescent="0.25">
      <c r="J25">
        <f>SUM(J7:J23)</f>
        <v>9676287</v>
      </c>
    </row>
    <row r="26" spans="1:17" x14ac:dyDescent="0.25">
      <c r="J26">
        <f>SUM(J2:J3)</f>
        <v>616198</v>
      </c>
    </row>
    <row r="27" spans="1:17" x14ac:dyDescent="0.25">
      <c r="I27" t="s">
        <v>63</v>
      </c>
      <c r="J27">
        <f>J25+J26</f>
        <v>10292485</v>
      </c>
      <c r="L27" s="5">
        <f>SUM(L2:L23)</f>
        <v>19364.857279999997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WIN-SCCMPRI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Emma Diamond</dc:creator>
  <cp:lastModifiedBy>Catherine Emma Diamond</cp:lastModifiedBy>
  <dcterms:created xsi:type="dcterms:W3CDTF">2023-12-06T08:14:15Z</dcterms:created>
  <dcterms:modified xsi:type="dcterms:W3CDTF">2024-07-11T07:14:47Z</dcterms:modified>
</cp:coreProperties>
</file>