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R\"/>
    </mc:Choice>
  </mc:AlternateContent>
  <bookViews>
    <workbookView xWindow="0" yWindow="0" windowWidth="19200" windowHeight="8440" firstSheet="5" activeTab="5"/>
  </bookViews>
  <sheets>
    <sheet name="Total rides by days of week" sheetId="6" r:id="rId1"/>
    <sheet name="Average dur of rides by week" sheetId="13" r:id="rId2"/>
    <sheet name="Weekday vs weekend" sheetId="14" r:id="rId3"/>
    <sheet name="Avr dur of rides" sheetId="16" r:id="rId4"/>
    <sheet name="Total ride share each user" sheetId="5" r:id="rId5"/>
    <sheet name="BikeRidesSummary" sheetId="1" r:id="rId6"/>
    <sheet name="Total rides " sheetId="2" r:id="rId7"/>
    <sheet name="Extract" sheetId="12" r:id="rId8"/>
  </sheets>
  <calcPr calcId="152511"/>
  <pivotCaches>
    <pivotCache cacheId="4" r:id="rId9"/>
    <pivotCache cacheId="5" r:id="rId10"/>
    <pivotCache cacheId="6" r:id="rId11"/>
    <pivotCache cacheId="7" r:id="rId12"/>
  </pivotCaches>
</workbook>
</file>

<file path=xl/calcChain.xml><?xml version="1.0" encoding="utf-8"?>
<calcChain xmlns="http://schemas.openxmlformats.org/spreadsheetml/2006/main">
  <c r="E2" i="12" l="1"/>
  <c r="B20" i="14"/>
  <c r="B21" i="14"/>
  <c r="D17" i="14"/>
  <c r="D16" i="14"/>
  <c r="C17" i="14"/>
  <c r="C16" i="14"/>
  <c r="A1" i="12"/>
  <c r="B1" i="12"/>
  <c r="C1" i="12"/>
  <c r="D1" i="12"/>
  <c r="E1" i="12"/>
  <c r="A2" i="12"/>
  <c r="B2" i="12"/>
  <c r="C2" i="12"/>
  <c r="D2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L2" i="2"/>
  <c r="L3" i="2"/>
  <c r="L4" i="2"/>
  <c r="L5" i="2"/>
  <c r="L6" i="2"/>
  <c r="E23" i="2" s="1"/>
  <c r="L7" i="2"/>
  <c r="L8" i="2"/>
  <c r="E25" i="2" s="1"/>
  <c r="K2" i="2"/>
  <c r="K3" i="2"/>
  <c r="K4" i="2"/>
  <c r="K5" i="2"/>
  <c r="D22" i="2" s="1"/>
  <c r="K6" i="2"/>
  <c r="D23" i="2" s="1"/>
  <c r="K7" i="2"/>
  <c r="D24" i="2" s="1"/>
  <c r="K8" i="2"/>
  <c r="D25" i="2" s="1"/>
  <c r="E20" i="2"/>
  <c r="E21" i="2"/>
  <c r="E24" i="2"/>
  <c r="E19" i="2"/>
  <c r="E22" i="2"/>
  <c r="D19" i="2"/>
  <c r="D20" i="2"/>
  <c r="D21" i="2"/>
  <c r="B3" i="5"/>
  <c r="B2" i="5"/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<sst xmlns="http://schemas.openxmlformats.org/spreadsheetml/2006/main" count="136" uniqueCount="45">
  <si>
    <t>member_casual</t>
  </si>
  <si>
    <t>day_of_week</t>
  </si>
  <si>
    <t>number_of_rides</t>
  </si>
  <si>
    <t>average_duration</t>
  </si>
  <si>
    <t>total_duration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</si>
  <si>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</si>
  <si>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</si>
  <si>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</si>
  <si>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</si>
  <si>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</si>
  <si>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</si>
  <si>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</si>
  <si>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</si>
  <si>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</si>
  <si>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avg_dur_hms</t>
  </si>
  <si>
    <t>Sum of average_duration</t>
  </si>
  <si>
    <t>Column Labels</t>
  </si>
  <si>
    <t>Row Labels</t>
  </si>
  <si>
    <t>Grand Total</t>
  </si>
  <si>
    <t>Sum of total_duration</t>
  </si>
  <si>
    <t>S/N</t>
  </si>
  <si>
    <t>Sum of number_of_rides</t>
  </si>
  <si>
    <t>Sun</t>
  </si>
  <si>
    <t>Mon</t>
  </si>
  <si>
    <t>Tue</t>
  </si>
  <si>
    <t>Wed</t>
  </si>
  <si>
    <t>Thu</t>
  </si>
  <si>
    <t>Fri</t>
  </si>
  <si>
    <t>Sat</t>
  </si>
  <si>
    <t>Casual</t>
  </si>
  <si>
    <t>Member</t>
  </si>
  <si>
    <t>DayofWek</t>
  </si>
  <si>
    <t>Sum of Casual</t>
  </si>
  <si>
    <t>Sum of Member</t>
  </si>
  <si>
    <t>Rider type</t>
  </si>
  <si>
    <t>Total number of rides</t>
  </si>
  <si>
    <t>Casual Dur</t>
  </si>
  <si>
    <t>Member Dur</t>
  </si>
  <si>
    <t>Sum of avg_dur_hms</t>
  </si>
  <si>
    <t>Total dur</t>
  </si>
  <si>
    <t>Average dur</t>
  </si>
  <si>
    <t>Number of rides</t>
  </si>
  <si>
    <t>Weekday</t>
  </si>
  <si>
    <t>Weekend</t>
  </si>
  <si>
    <t>Average of avg_dur_hms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</si>
</sst>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[BikeRidesSummary.xlsx]Total rides by days of week!PivotTable10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Number of Rides From October 2021 to September 2022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rides by days of week'!$B$3</c:f>
              <c:strCache>
                <c:ptCount val="1"/>
                <c:pt idx="0">
                  <c:v>Sum of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rides by days of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days of week'!$B$4:$B$11</c:f>
              <c:numCache>
                <c:formatCode>General</c:formatCode>
                <c:ptCount val="7"/>
                <c:pt idx="0">
                  <c:v>42168</c:v>
                </c:pt>
                <c:pt idx="1">
                  <c:v>28838</c:v>
                </c:pt>
                <c:pt idx="2">
                  <c:v>28795</c:v>
                </c:pt>
                <c:pt idx="3">
                  <c:v>29398</c:v>
                </c:pt>
                <c:pt idx="4">
                  <c:v>31770</c:v>
                </c:pt>
                <c:pt idx="5">
                  <c:v>36460</c:v>
                </c:pt>
                <c:pt idx="6">
                  <c:v>51812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rides by days of week'!$C$3</c:f>
              <c:strCache>
                <c:ptCount val="1"/>
                <c:pt idx="0">
                  <c:v>Sum of 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rides by days of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days of week'!$C$4:$C$11</c:f>
              <c:numCache>
                <c:formatCode>General</c:formatCode>
                <c:ptCount val="7"/>
                <c:pt idx="0">
                  <c:v>41216</c:v>
                </c:pt>
                <c:pt idx="1">
                  <c:v>49082</c:v>
                </c:pt>
                <c:pt idx="2">
                  <c:v>56509</c:v>
                </c:pt>
                <c:pt idx="3">
                  <c:v>56108</c:v>
                </c:pt>
                <c:pt idx="4">
                  <c:v>55023</c:v>
                </c:pt>
                <c:pt idx="5">
                  <c:v>51313</c:v>
                </c:pt>
                <c:pt idx="6">
                  <c:v>47591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6496"/>
        <c:axId val="271567672"/>
      </c:lineChart>
      <c:catAx>
        <c:axId val="2715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672"/>
        <c:crosses val="autoZero"/>
        <c:auto val="1"/>
        <c:lblAlgn val="ctr"/>
        <c:lblOffset val="100"/>
        <c:noMultiLvlLbl val="0"/>
      </c:catAx>
      <c:valAx>
        <c:axId val="2715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[BikeRidesSummary.xlsx]Average dur of rides by week!PivotTable24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DURATION OF RIDES BY DAYS OF WEEK FROM OCTOBER 2021 TO SEPTEMBER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dur of rides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dur of rides by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 of rides by week'!$B$5:$B$12</c:f>
              <c:numCache>
                <c:formatCode>hh:mm:ss</c:formatCode>
                <c:ptCount val="7"/>
                <c:pt idx="0">
                  <c:v>2.5104166666666664E-2</c:v>
                </c:pt>
                <c:pt idx="1">
                  <c:v>1.9282407407407408E-2</c:v>
                </c:pt>
                <c:pt idx="2">
                  <c:v>1.7013888888888887E-2</c:v>
                </c:pt>
                <c:pt idx="3">
                  <c:v>1.7928240740740741E-2</c:v>
                </c:pt>
                <c:pt idx="4">
                  <c:v>1.7881944444444443E-2</c:v>
                </c:pt>
                <c:pt idx="5">
                  <c:v>1.8402777777777778E-2</c:v>
                </c:pt>
                <c:pt idx="6">
                  <c:v>2.3460648148148147E-2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dur of rides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dur of rides by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 of rides by week'!$C$5:$C$12</c:f>
              <c:numCache>
                <c:formatCode>hh:mm:ss</c:formatCode>
                <c:ptCount val="7"/>
                <c:pt idx="0">
                  <c:v>9.8263888888888897E-3</c:v>
                </c:pt>
                <c:pt idx="1">
                  <c:v>8.5416666666666679E-3</c:v>
                </c:pt>
                <c:pt idx="2">
                  <c:v>8.5416666666666679E-3</c:v>
                </c:pt>
                <c:pt idx="3">
                  <c:v>8.4027777777777781E-3</c:v>
                </c:pt>
                <c:pt idx="4">
                  <c:v>8.5416666666666679E-3</c:v>
                </c:pt>
                <c:pt idx="5">
                  <c:v>8.6805555555555559E-3</c:v>
                </c:pt>
                <c:pt idx="6">
                  <c:v>9.9074074074074082E-3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91040"/>
        <c:axId val="310689472"/>
      </c:lineChart>
      <c:catAx>
        <c:axId val="3106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9472"/>
        <c:crosses val="autoZero"/>
        <c:auto val="1"/>
        <c:lblAlgn val="ctr"/>
        <c:lblOffset val="100"/>
        <c:noMultiLvlLbl val="0"/>
      </c:catAx>
      <c:valAx>
        <c:axId val="3106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'Weekday vs weekend'!$A$16:$A$17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'Weekday vs weekend'!$B$16:$B$17</c:f>
              <c:numCache>
                <c:formatCode>General</c:formatCode>
                <c:ptCount val="2"/>
                <c:pt idx="0">
                  <c:v>31052</c:v>
                </c:pt>
                <c:pt idx="1">
                  <c:v>46990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87120"/>
        <c:axId val="310685160"/>
      </c:barChart>
      <c:catAx>
        <c:axId val="3106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5160"/>
        <c:crosses val="autoZero"/>
        <c:auto val="1"/>
        <c:lblAlgn val="ctr"/>
        <c:lblOffset val="100"/>
        <c:noMultiLvlLbl val="0"/>
      </c:catAx>
      <c:valAx>
        <c:axId val="3106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'Weekday vs weekend'!$A$20:$A$21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'Weekday vs weekend'!$B$20:$B$21</c:f>
              <c:numCache>
                <c:formatCode>hh:mm:ss</c:formatCode>
                <c:ptCount val="2"/>
                <c:pt idx="0">
                  <c:v>1.8112308102656953E-2</c:v>
                </c:pt>
                <c:pt idx="1">
                  <c:v>2.4193763645535302E-2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87512"/>
        <c:axId val="310688296"/>
      </c:barChart>
      <c:catAx>
        <c:axId val="3106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8296"/>
        <c:crosses val="autoZero"/>
        <c:auto val="1"/>
        <c:lblAlgn val="ctr"/>
        <c:lblOffset val="100"/>
        <c:noMultiLvlLbl val="0"/>
      </c:catAx>
      <c:valAx>
        <c:axId val="3106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[BikeRidesSummary.xlsx]Avr dur of rides!PivotTable44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'Avr dur of rides'!$B$3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'Avr dur of rides'!$A$4:$A$6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'Avr dur of rides'!$B$4:$B$6</c:f>
              <c:numCache>
                <c:formatCode>hh:mm:ss</c:formatCode>
                <c:ptCount val="2"/>
                <c:pt idx="0">
                  <c:v>1.9867724867724867E-2</c:v>
                </c:pt>
                <c:pt idx="1">
                  <c:v>8.9203042328042347E-3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569632"/>
        <c:axId val="459580416"/>
      </c:barChart>
      <c:catAx>
        <c:axId val="2715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0416"/>
        <c:crosses val="autoZero"/>
        <c:auto val="1"/>
        <c:lblAlgn val="ctr"/>
        <c:lblOffset val="100"/>
        <c:noMultiLvlLbl val="0"/>
      </c:catAx>
      <c:valAx>
        <c:axId val="459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 SHARE OF EACH USER GROUP FROM OCTOBER 2021 TO SEPTEMBER 2022</a:t>
            </a:r>
          </a:p>
        </c:rich>
      </c:tx>
      <c:layout>
        <c:manualLayout>
          <c:xMode val="edge"/>
          <c:yMode val="edge"/>
          <c:x val="4.0146696800109426E-2"/>
          <c:y val="2.292263610315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8.1179609248679049E-2"/>
                  <c:y val="-5.87893418766780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B6E63E-DD7F-4053-92E6-22F928ECCAC1}" type="PERCENTAGE">
                      <a:rPr lang="en-US" b="1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5.8493366634496079E-3"/>
                  <c:y val="0.194415239642322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717D42-A117-4D61-B2A2-3E76D0282362}" type="PERCENTAGE">
                      <a:rPr lang="en-US" b="1">
                        <a:ln>
                          <a:noFill/>
                        </a:ln>
                        <a:solidFill>
                          <a:schemeClr val="accent2"/>
                        </a:solidFill>
                      </a:rPr>
                      <a:pPr>
                        <a:defRPr>
                          <a:ln>
                            <a:noFill/>
                          </a:ln>
                          <a:solidFill>
                            <a:schemeClr val="accent2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626199101222181E-2"/>
                      <c:h val="0.10309470628492355"/>
                    </c:manualLayout>
                  </c15:layout>
                  <c15:dlblFieldTable/>
                  <c15:showDataLabelsRange val="0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ride share each user'!$A$2:$A$3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ride share each user'!$B$2:$B$3</c:f>
              <c:numCache>
                <c:formatCode>General</c:formatCode>
                <c:ptCount val="2"/>
                <c:pt idx="0">
                  <c:v>249241</c:v>
                </c:pt>
                <c:pt idx="1">
                  <c:v>356842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336728349184881"/>
          <c:y val="0.60970331430634206"/>
          <c:w val="0.14062506905757663"/>
          <c:h val="0.20916995690724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568324</xdr:colOff>
      <xdr:row>1</xdr:row>
      <xdr:rowOff>92074</xdr:rowOff>
    </xdr:from>
    <xdr:to>
      <xdr:col>13</xdr:col>
      <xdr:colOff>88899</xdr:colOff>
      <xdr:row>17</xdr:row>
      <xdr:rowOff>101599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142875</xdr:rowOff>
    </xdr:from>
    <xdr:to>
      <xdr:col>16</xdr:col>
      <xdr:colOff>158750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95249</xdr:rowOff>
    </xdr:from>
    <xdr:to>
      <xdr:col>6</xdr:col>
      <xdr:colOff>723900</xdr:colOff>
      <xdr:row>17</xdr:row>
      <xdr:rowOff>34924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831850</xdr:colOff>
      <xdr:row>2</xdr:row>
      <xdr:rowOff>41275</xdr:rowOff>
    </xdr:from>
    <xdr:to>
      <xdr:col>7</xdr:col>
      <xdr:colOff>1187450</xdr:colOff>
      <xdr:row>17</xdr:row>
      <xdr:rowOff>22225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101600</xdr:rowOff>
    </xdr:from>
    <xdr:to>
      <xdr:col>8</xdr:col>
      <xdr:colOff>136525</xdr:colOff>
      <xdr:row>21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546101</xdr:colOff>
      <xdr:row>3</xdr:row>
      <xdr:rowOff>63500</xdr:rowOff>
    </xdr:from>
    <xdr:to>
      <xdr:col>6</xdr:col>
      <xdr:colOff>101600</xdr:colOff>
      <xdr:row>21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87.472590972226" createdVersion="5" refreshedVersion="5" minRefreshableVersion="3" recordCount="7">
  <cacheSource type="worksheet">
    <worksheetSource ref="A18:C25" sheet="Total rides "/>
  </cacheSource>
  <cacheFields count="3">
    <cacheField name="DayofWek" numFmtId="0">
      <sharedItems count="7">
        <s v="Sun"/>
        <s v="Mon"/>
        <s v="Tue"/>
        <s v="Wed"/>
        <s v="Thu"/>
        <s v="Fri"/>
        <s v="Sat"/>
      </sharedItems>
    </cacheField>
    <cacheField name="Casual" numFmtId="0">
      <sharedItems containsSemiMixedTypes="0" containsString="0" containsNumber="1" containsInteger="1" minValue="28795" maxValue="51812" count="7">
        <n v="42168"/>
        <n v="28838"/>
        <n v="28795"/>
        <n v="29398"/>
        <n v="31770"/>
        <n v="36460"/>
        <n v="51812"/>
      </sharedItems>
    </cacheField>
    <cacheField name="Member" numFmtId="0">
      <sharedItems containsSemiMixedTypes="0" containsString="0" containsNumber="1" containsInteger="1" minValue="41216" maxValue="56509" count="7">
        <n v="41216"/>
        <n v="49082"/>
        <n v="56509"/>
        <n v="56108"/>
        <n v="55023"/>
        <n v="51313"/>
        <n v="475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887.650195601855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/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887.658522685182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/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888.567654282408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/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 count="12">
        <d v="1899-12-30T00:36:09"/>
        <d v="1899-12-30T00:27:46"/>
        <d v="1899-12-30T00:24:30"/>
        <d v="1899-12-30T00:25:49"/>
        <d v="1899-12-30T00:25:45"/>
        <d v="1899-12-30T00:26:30"/>
        <d v="1899-12-30T00:33:47"/>
        <d v="1899-12-30T00:14:09"/>
        <d v="1899-12-30T00:12:18"/>
        <d v="1899-12-30T00:12:06"/>
        <d v="1899-12-30T00:12:30"/>
        <d v="1899-12-30T00:14:16"/>
      </sharedItems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n v="42168"/>
    <n v="2168.7592960000002"/>
    <d v="1899-12-30T00:36:09"/>
    <n v="91452242"/>
  </r>
  <r>
    <x v="0"/>
    <x v="1"/>
    <n v="28838"/>
    <n v="1666.305257"/>
    <d v="1899-12-30T00:27:46"/>
    <n v="48052911"/>
  </r>
  <r>
    <x v="0"/>
    <x v="2"/>
    <n v="28795"/>
    <n v="1470.0492449999999"/>
    <d v="1899-12-30T00:24:30"/>
    <n v="42330068"/>
  </r>
  <r>
    <x v="0"/>
    <x v="3"/>
    <n v="29398"/>
    <n v="1548.6027959999999"/>
    <d v="1899-12-30T00:25:49"/>
    <n v="45525825"/>
  </r>
  <r>
    <x v="0"/>
    <x v="4"/>
    <n v="31770"/>
    <n v="1544.6340259999999"/>
    <d v="1899-12-30T00:25:45"/>
    <n v="49073023"/>
  </r>
  <r>
    <x v="0"/>
    <x v="5"/>
    <n v="36460"/>
    <n v="1590.375096"/>
    <d v="1899-12-30T00:26:30"/>
    <n v="57985076"/>
  </r>
  <r>
    <x v="0"/>
    <x v="6"/>
    <n v="51812"/>
    <n v="2026.519358"/>
    <d v="1899-12-30T00:33:47"/>
    <n v="104998021"/>
  </r>
  <r>
    <x v="1"/>
    <x v="0"/>
    <n v="41216"/>
    <n v="848.79299300000002"/>
    <d v="1899-12-30T00:14:09"/>
    <n v="34983852"/>
  </r>
  <r>
    <x v="1"/>
    <x v="1"/>
    <n v="49082"/>
    <n v="738.40976330000001"/>
    <d v="1899-12-30T00:12:18"/>
    <n v="36242628"/>
  </r>
  <r>
    <x v="1"/>
    <x v="2"/>
    <n v="56509"/>
    <n v="738.05466390000004"/>
    <d v="1899-12-30T00:12:18"/>
    <n v="41706731"/>
  </r>
  <r>
    <x v="1"/>
    <x v="3"/>
    <n v="56108"/>
    <n v="725.50855490000004"/>
    <d v="1899-12-30T00:12:06"/>
    <n v="40706834"/>
  </r>
  <r>
    <x v="1"/>
    <x v="4"/>
    <n v="55023"/>
    <n v="737.57663160000004"/>
    <d v="1899-12-30T00:12:18"/>
    <n v="40583679"/>
  </r>
  <r>
    <x v="1"/>
    <x v="5"/>
    <n v="51313"/>
    <n v="750.49847020000004"/>
    <d v="1899-12-30T00:12:30"/>
    <n v="38510328"/>
  </r>
  <r>
    <x v="1"/>
    <x v="6"/>
    <n v="47591"/>
    <n v="855.91204219999997"/>
    <d v="1899-12-30T00:14:16"/>
    <n v="40733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n v="42168"/>
    <n v="2168.7592960000002"/>
    <d v="1899-12-30T00:36:09"/>
    <n v="91452242"/>
  </r>
  <r>
    <x v="0"/>
    <x v="1"/>
    <n v="28838"/>
    <n v="1666.305257"/>
    <d v="1899-12-30T00:27:46"/>
    <n v="48052911"/>
  </r>
  <r>
    <x v="0"/>
    <x v="2"/>
    <n v="28795"/>
    <n v="1470.0492449999999"/>
    <d v="1899-12-30T00:24:30"/>
    <n v="42330068"/>
  </r>
  <r>
    <x v="0"/>
    <x v="3"/>
    <n v="29398"/>
    <n v="1548.6027959999999"/>
    <d v="1899-12-30T00:25:49"/>
    <n v="45525825"/>
  </r>
  <r>
    <x v="0"/>
    <x v="4"/>
    <n v="31770"/>
    <n v="1544.6340259999999"/>
    <d v="1899-12-30T00:25:45"/>
    <n v="49073023"/>
  </r>
  <r>
    <x v="0"/>
    <x v="5"/>
    <n v="36460"/>
    <n v="1590.375096"/>
    <d v="1899-12-30T00:26:30"/>
    <n v="57985076"/>
  </r>
  <r>
    <x v="0"/>
    <x v="6"/>
    <n v="51812"/>
    <n v="2026.519358"/>
    <d v="1899-12-30T00:33:47"/>
    <n v="104998021"/>
  </r>
  <r>
    <x v="1"/>
    <x v="0"/>
    <n v="41216"/>
    <n v="848.79299300000002"/>
    <d v="1899-12-30T00:14:09"/>
    <n v="34983852"/>
  </r>
  <r>
    <x v="1"/>
    <x v="1"/>
    <n v="49082"/>
    <n v="738.40976330000001"/>
    <d v="1899-12-30T00:12:18"/>
    <n v="36242628"/>
  </r>
  <r>
    <x v="1"/>
    <x v="2"/>
    <n v="56509"/>
    <n v="738.05466390000004"/>
    <d v="1899-12-30T00:12:18"/>
    <n v="41706731"/>
  </r>
  <r>
    <x v="1"/>
    <x v="3"/>
    <n v="56108"/>
    <n v="725.50855490000004"/>
    <d v="1899-12-30T00:12:06"/>
    <n v="40706834"/>
  </r>
  <r>
    <x v="1"/>
    <x v="4"/>
    <n v="55023"/>
    <n v="737.57663160000004"/>
    <d v="1899-12-30T00:12:18"/>
    <n v="40583679"/>
  </r>
  <r>
    <x v="1"/>
    <x v="5"/>
    <n v="51313"/>
    <n v="750.49847020000004"/>
    <d v="1899-12-30T00:12:30"/>
    <n v="38510328"/>
  </r>
  <r>
    <x v="1"/>
    <x v="6"/>
    <n v="47591"/>
    <n v="855.91204219999997"/>
    <d v="1899-12-30T00:14:16"/>
    <n v="407337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s v="Sunday"/>
    <n v="42168"/>
    <n v="2168.7592960000002"/>
    <x v="0"/>
    <n v="91452242"/>
  </r>
  <r>
    <x v="0"/>
    <s v="Monday"/>
    <n v="28838"/>
    <n v="1666.305257"/>
    <x v="1"/>
    <n v="48052911"/>
  </r>
  <r>
    <x v="0"/>
    <s v="Tuesday"/>
    <n v="28795"/>
    <n v="1470.0492449999999"/>
    <x v="2"/>
    <n v="42330068"/>
  </r>
  <r>
    <x v="0"/>
    <s v="Wednesday"/>
    <n v="29398"/>
    <n v="1548.6027959999999"/>
    <x v="3"/>
    <n v="45525825"/>
  </r>
  <r>
    <x v="0"/>
    <s v="Thursday"/>
    <n v="31770"/>
    <n v="1544.6340259999999"/>
    <x v="4"/>
    <n v="49073023"/>
  </r>
  <r>
    <x v="0"/>
    <s v="Friday"/>
    <n v="36460"/>
    <n v="1590.375096"/>
    <x v="5"/>
    <n v="57985076"/>
  </r>
  <r>
    <x v="0"/>
    <s v="Saturday"/>
    <n v="51812"/>
    <n v="2026.519358"/>
    <x v="6"/>
    <n v="104998021"/>
  </r>
  <r>
    <x v="1"/>
    <s v="Sunday"/>
    <n v="41216"/>
    <n v="848.79299300000002"/>
    <x v="7"/>
    <n v="34983852"/>
  </r>
  <r>
    <x v="1"/>
    <s v="Monday"/>
    <n v="49082"/>
    <n v="738.40976330000001"/>
    <x v="8"/>
    <n v="36242628"/>
  </r>
  <r>
    <x v="1"/>
    <s v="Tuesday"/>
    <n v="56509"/>
    <n v="738.05466390000004"/>
    <x v="8"/>
    <n v="41706731"/>
  </r>
  <r>
    <x v="1"/>
    <s v="Wednesday"/>
    <n v="56108"/>
    <n v="725.50855490000004"/>
    <x v="9"/>
    <n v="40706834"/>
  </r>
  <r>
    <x v="1"/>
    <s v="Thursday"/>
    <n v="55023"/>
    <n v="737.57663160000004"/>
    <x v="8"/>
    <n v="40583679"/>
  </r>
  <r>
    <x v="1"/>
    <s v="Friday"/>
    <n v="51313"/>
    <n v="750.49847020000004"/>
    <x v="10"/>
    <n v="38510328"/>
  </r>
  <r>
    <x v="1"/>
    <s v="Saturday"/>
    <n v="47591"/>
    <n v="855.91204219999997"/>
    <x v="11"/>
    <n v="407337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2"/>
        <item x="1"/>
        <item x="3"/>
        <item x="4"/>
        <item x="5"/>
        <item x="0"/>
        <item x="6"/>
        <item t="default"/>
      </items>
    </pivotField>
    <pivotField dataField="1" showAll="0">
      <items count="8">
        <item x="0"/>
        <item x="6"/>
        <item x="1"/>
        <item x="5"/>
        <item x="4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" fld="1" baseField="0" baseItem="0"/>
    <dataField name="Sum of Member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12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_dur_hms" fld="4" baseField="1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7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E12" firstHeaderRow="1" firstDataRow="3" firstDataCol="1"/>
  <pivotFields count="6">
    <pivotField axis="axisCol" showAll="0" defaultSubtotal="0">
      <items count="2">
        <item x="0"/>
        <item h="1" x="1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dataField="1" showAll="0" defaultSubtotal="0"/>
    <pivotField dataField="1" showAll="0" defaultSubtotal="0"/>
    <pivotField dataField="1" numFmtId="164" showAll="0" defaultSubtotal="0"/>
    <pivotField dataField="1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Sum of number_of_rides" fld="2" baseField="0" baseItem="0"/>
    <dataField name="Sum of average_duration" fld="3" baseField="0" baseItem="0"/>
    <dataField name="Sum of avg_dur_hms" fld="4" baseField="1" baseItem="0" numFmtId="164"/>
    <dataField name="Sum of total_dur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B6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>
      <items count="13">
        <item x="9"/>
        <item x="8"/>
        <item x="10"/>
        <item x="7"/>
        <item x="11"/>
        <item x="2"/>
        <item x="4"/>
        <item x="3"/>
        <item x="5"/>
        <item x="1"/>
        <item x="6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dur_hms" fld="4" subtotal="average" baseField="0" baseItem="1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Rider type"/>
    <tableColumn id="2" name="Total number of rides">
      <calculatedColumnFormula>SUM('Total rides '!C18:C24)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E23" sqref="E23"/>
    </sheetView>
  </sheetViews>
  <sheetFormatPr defaultRowHeight="14.5" x14ac:dyDescent="0.35"/>
  <cols>
    <col min="1" max="1" width="12.36328125" customWidth="1"/>
    <col min="2" max="2" width="12.54296875" customWidth="1"/>
    <col min="3" max="3" width="14.36328125" bestFit="1" customWidth="1"/>
  </cols>
  <sheetData>
    <row r="3" spans="1:3" x14ac:dyDescent="0.35">
      <c r="A3" s="2" t="s">
        <v>17</v>
      </c>
      <c r="B3" t="s">
        <v>32</v>
      </c>
      <c r="C3" t="s">
        <v>33</v>
      </c>
    </row>
    <row r="4" spans="1:3" x14ac:dyDescent="0.35">
      <c r="A4" s="3" t="s">
        <v>22</v>
      </c>
      <c r="B4" s="4">
        <v>42168</v>
      </c>
      <c r="C4" s="4">
        <v>41216</v>
      </c>
    </row>
    <row r="5" spans="1:3" x14ac:dyDescent="0.35">
      <c r="A5" s="3" t="s">
        <v>23</v>
      </c>
      <c r="B5" s="4">
        <v>28838</v>
      </c>
      <c r="C5" s="4">
        <v>49082</v>
      </c>
    </row>
    <row r="6" spans="1:3" x14ac:dyDescent="0.35">
      <c r="A6" s="3" t="s">
        <v>24</v>
      </c>
      <c r="B6" s="4">
        <v>28795</v>
      </c>
      <c r="C6" s="4">
        <v>56509</v>
      </c>
    </row>
    <row r="7" spans="1:3" x14ac:dyDescent="0.35">
      <c r="A7" s="3" t="s">
        <v>25</v>
      </c>
      <c r="B7" s="4">
        <v>29398</v>
      </c>
      <c r="C7" s="4">
        <v>56108</v>
      </c>
    </row>
    <row r="8" spans="1:3" x14ac:dyDescent="0.35">
      <c r="A8" s="3" t="s">
        <v>26</v>
      </c>
      <c r="B8" s="4">
        <v>31770</v>
      </c>
      <c r="C8" s="4">
        <v>55023</v>
      </c>
    </row>
    <row r="9" spans="1:3" x14ac:dyDescent="0.35">
      <c r="A9" s="3" t="s">
        <v>27</v>
      </c>
      <c r="B9" s="4">
        <v>36460</v>
      </c>
      <c r="C9" s="4">
        <v>51313</v>
      </c>
    </row>
    <row r="10" spans="1:3" x14ac:dyDescent="0.35">
      <c r="A10" s="3" t="s">
        <v>28</v>
      </c>
      <c r="B10" s="4">
        <v>51812</v>
      </c>
      <c r="C10" s="4">
        <v>47591</v>
      </c>
    </row>
    <row r="11" spans="1:3" x14ac:dyDescent="0.35">
      <c r="A11" s="3" t="s">
        <v>18</v>
      </c>
      <c r="B11" s="4">
        <v>249241</v>
      </c>
      <c r="C11" s="4">
        <v>356842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20" sqref="C20"/>
    </sheetView>
  </sheetViews>
  <sheetFormatPr defaultRowHeight="14.5" x14ac:dyDescent="0.35"/>
  <cols>
    <col min="1" max="1" width="18.54296875" customWidth="1"/>
    <col min="2" max="2" width="15.26953125" bestFit="1" customWidth="1"/>
    <col min="3" max="3" width="7.90625" customWidth="1"/>
    <col min="4" max="4" width="10.7265625" customWidth="1"/>
  </cols>
  <sheetData>
    <row r="3" spans="1:4" x14ac:dyDescent="0.35">
      <c r="A3" s="2" t="s">
        <v>38</v>
      </c>
      <c r="B3" s="2" t="s">
        <v>16</v>
      </c>
    </row>
    <row r="4" spans="1:4" x14ac:dyDescent="0.35">
      <c r="A4" s="2" t="s">
        <v>17</v>
      </c>
      <c r="B4" t="s">
        <v>5</v>
      </c>
      <c r="C4" t="s">
        <v>13</v>
      </c>
      <c r="D4" t="s">
        <v>18</v>
      </c>
    </row>
    <row r="5" spans="1:4" x14ac:dyDescent="0.35">
      <c r="A5" s="3" t="s">
        <v>6</v>
      </c>
      <c r="B5" s="1">
        <v>2.5104166666666664E-2</v>
      </c>
      <c r="C5" s="1">
        <v>9.8263888888888897E-3</v>
      </c>
      <c r="D5" s="1">
        <v>3.4930555555555555E-2</v>
      </c>
    </row>
    <row r="6" spans="1:4" x14ac:dyDescent="0.35">
      <c r="A6" s="3" t="s">
        <v>7</v>
      </c>
      <c r="B6" s="1">
        <v>1.9282407407407408E-2</v>
      </c>
      <c r="C6" s="1">
        <v>8.5416666666666679E-3</v>
      </c>
      <c r="D6" s="1">
        <v>2.7824074074074077E-2</v>
      </c>
    </row>
    <row r="7" spans="1:4" x14ac:dyDescent="0.35">
      <c r="A7" s="3" t="s">
        <v>8</v>
      </c>
      <c r="B7" s="1">
        <v>1.7013888888888887E-2</v>
      </c>
      <c r="C7" s="1">
        <v>8.5416666666666679E-3</v>
      </c>
      <c r="D7" s="1">
        <v>2.5555555555555554E-2</v>
      </c>
    </row>
    <row r="8" spans="1:4" x14ac:dyDescent="0.35">
      <c r="A8" s="3" t="s">
        <v>9</v>
      </c>
      <c r="B8" s="1">
        <v>1.7928240740740741E-2</v>
      </c>
      <c r="C8" s="1">
        <v>8.4027777777777781E-3</v>
      </c>
      <c r="D8" s="1">
        <v>2.6331018518518517E-2</v>
      </c>
    </row>
    <row r="9" spans="1:4" x14ac:dyDescent="0.35">
      <c r="A9" s="3" t="s">
        <v>10</v>
      </c>
      <c r="B9" s="1">
        <v>1.7881944444444443E-2</v>
      </c>
      <c r="C9" s="1">
        <v>8.5416666666666679E-3</v>
      </c>
      <c r="D9" s="1">
        <v>2.6423611111111113E-2</v>
      </c>
    </row>
    <row r="10" spans="1:4" x14ac:dyDescent="0.35">
      <c r="A10" s="3" t="s">
        <v>11</v>
      </c>
      <c r="B10" s="1">
        <v>1.8402777777777778E-2</v>
      </c>
      <c r="C10" s="1">
        <v>8.6805555555555559E-3</v>
      </c>
      <c r="D10" s="1">
        <v>2.7083333333333334E-2</v>
      </c>
    </row>
    <row r="11" spans="1:4" x14ac:dyDescent="0.35">
      <c r="A11" s="3" t="s">
        <v>12</v>
      </c>
      <c r="B11" s="1">
        <v>2.3460648148148147E-2</v>
      </c>
      <c r="C11" s="1">
        <v>9.9074074074074082E-3</v>
      </c>
      <c r="D11" s="1">
        <v>3.3368055555555554E-2</v>
      </c>
    </row>
    <row r="12" spans="1:4" x14ac:dyDescent="0.35">
      <c r="A12" s="3" t="s">
        <v>18</v>
      </c>
      <c r="B12" s="1">
        <v>0.13907407407407407</v>
      </c>
      <c r="C12" s="1">
        <v>6.2442129629629639E-2</v>
      </c>
      <c r="D12" s="1">
        <v>0.20151620370370371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E18" sqref="E18"/>
    </sheetView>
  </sheetViews>
  <sheetFormatPr defaultRowHeight="14.5" x14ac:dyDescent="0.35"/>
  <cols>
    <col min="1" max="1" width="12.36328125" customWidth="1"/>
    <col min="2" max="2" width="21.81640625" customWidth="1"/>
    <col min="3" max="3" width="22.1796875" customWidth="1"/>
    <col min="4" max="4" width="18.54296875" customWidth="1"/>
    <col min="5" max="5" width="19.54296875" bestFit="1" customWidth="1"/>
    <col min="6" max="6" width="26.6328125" customWidth="1"/>
    <col min="7" max="7" width="27" customWidth="1"/>
    <col min="8" max="8" width="23.36328125" customWidth="1"/>
    <col min="9" max="9" width="24.36328125" bestFit="1" customWidth="1"/>
    <col min="10" max="10" width="26.6328125" bestFit="1" customWidth="1"/>
    <col min="11" max="11" width="27" bestFit="1" customWidth="1"/>
    <col min="12" max="12" width="23.36328125" bestFit="1" customWidth="1"/>
    <col min="13" max="13" width="24.36328125" bestFit="1" customWidth="1"/>
  </cols>
  <sheetData>
    <row r="3" spans="1:5" x14ac:dyDescent="0.35">
      <c r="B3" s="2" t="s">
        <v>16</v>
      </c>
    </row>
    <row r="4" spans="1:5" x14ac:dyDescent="0.35">
      <c r="B4" t="s">
        <v>5</v>
      </c>
    </row>
    <row r="5" spans="1:5" x14ac:dyDescent="0.35">
      <c r="A5" s="2" t="s">
        <v>17</v>
      </c>
      <c r="B5" t="s">
        <v>21</v>
      </c>
      <c r="C5" t="s">
        <v>15</v>
      </c>
      <c r="D5" t="s">
        <v>38</v>
      </c>
      <c r="E5" t="s">
        <v>19</v>
      </c>
    </row>
    <row r="6" spans="1:5" x14ac:dyDescent="0.35">
      <c r="A6" s="3" t="s">
        <v>6</v>
      </c>
      <c r="B6" s="4">
        <v>42168</v>
      </c>
      <c r="C6" s="4">
        <v>2168.7592960000002</v>
      </c>
      <c r="D6" s="1">
        <v>2.5104166666666664E-2</v>
      </c>
      <c r="E6" s="4">
        <v>91452242</v>
      </c>
    </row>
    <row r="7" spans="1:5" x14ac:dyDescent="0.35">
      <c r="A7" s="3" t="s">
        <v>7</v>
      </c>
      <c r="B7" s="4">
        <v>28838</v>
      </c>
      <c r="C7" s="4">
        <v>1666.305257</v>
      </c>
      <c r="D7" s="1">
        <v>1.9282407407407408E-2</v>
      </c>
      <c r="E7" s="4">
        <v>48052911</v>
      </c>
    </row>
    <row r="8" spans="1:5" x14ac:dyDescent="0.35">
      <c r="A8" s="3" t="s">
        <v>8</v>
      </c>
      <c r="B8" s="4">
        <v>28795</v>
      </c>
      <c r="C8" s="4">
        <v>1470.0492449999999</v>
      </c>
      <c r="D8" s="1">
        <v>1.7013888888888887E-2</v>
      </c>
      <c r="E8" s="4">
        <v>42330068</v>
      </c>
    </row>
    <row r="9" spans="1:5" x14ac:dyDescent="0.35">
      <c r="A9" s="3" t="s">
        <v>9</v>
      </c>
      <c r="B9" s="4">
        <v>29398</v>
      </c>
      <c r="C9" s="4">
        <v>1548.6027959999999</v>
      </c>
      <c r="D9" s="1">
        <v>1.7928240740740741E-2</v>
      </c>
      <c r="E9" s="4">
        <v>45525825</v>
      </c>
    </row>
    <row r="10" spans="1:5" x14ac:dyDescent="0.35">
      <c r="A10" s="3" t="s">
        <v>10</v>
      </c>
      <c r="B10" s="4">
        <v>31770</v>
      </c>
      <c r="C10" s="4">
        <v>1544.6340259999999</v>
      </c>
      <c r="D10" s="1">
        <v>1.7881944444444443E-2</v>
      </c>
      <c r="E10" s="4">
        <v>49073023</v>
      </c>
    </row>
    <row r="11" spans="1:5" x14ac:dyDescent="0.35">
      <c r="A11" s="3" t="s">
        <v>11</v>
      </c>
      <c r="B11" s="4">
        <v>36460</v>
      </c>
      <c r="C11" s="4">
        <v>1590.375096</v>
      </c>
      <c r="D11" s="1">
        <v>1.8402777777777778E-2</v>
      </c>
      <c r="E11" s="4">
        <v>57985076</v>
      </c>
    </row>
    <row r="12" spans="1:5" x14ac:dyDescent="0.35">
      <c r="A12" s="3" t="s">
        <v>12</v>
      </c>
      <c r="B12" s="4">
        <v>51812</v>
      </c>
      <c r="C12" s="4">
        <v>2026.519358</v>
      </c>
      <c r="D12" s="1">
        <v>2.3460648148148147E-2</v>
      </c>
      <c r="E12" s="4">
        <v>104998021</v>
      </c>
    </row>
    <row r="15" spans="1:5" x14ac:dyDescent="0.35">
      <c r="B15" t="s">
        <v>41</v>
      </c>
      <c r="C15" t="s">
        <v>39</v>
      </c>
      <c r="D15" t="s">
        <v>40</v>
      </c>
    </row>
    <row r="16" spans="1:5" x14ac:dyDescent="0.35">
      <c r="A16" t="s">
        <v>42</v>
      </c>
      <c r="B16">
        <v>31052</v>
      </c>
      <c r="C16" s="1">
        <f>48593381/86400</f>
        <v>562.42339120370366</v>
      </c>
      <c r="D16" s="1">
        <f>C16/B16</f>
        <v>1.8112308102656953E-2</v>
      </c>
    </row>
    <row r="17" spans="1:4" x14ac:dyDescent="0.35">
      <c r="A17" t="s">
        <v>43</v>
      </c>
      <c r="B17">
        <v>46990</v>
      </c>
      <c r="C17" s="1">
        <f>98225132/86400</f>
        <v>1136.8649537037038</v>
      </c>
      <c r="D17" s="1">
        <f>C17/B17</f>
        <v>2.4193763645535302E-2</v>
      </c>
    </row>
    <row r="20" spans="1:4" x14ac:dyDescent="0.35">
      <c r="A20" t="s">
        <v>42</v>
      </c>
      <c r="B20" s="1">
        <f t="shared" ref="B20:B21" si="0">D16</f>
        <v>1.8112308102656953E-2</v>
      </c>
    </row>
    <row r="21" spans="1:4" x14ac:dyDescent="0.35">
      <c r="A21" t="s">
        <v>43</v>
      </c>
      <c r="B21" s="1">
        <f t="shared" si="0"/>
        <v>2.4193763645535302E-2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F23" sqref="F23"/>
    </sheetView>
  </sheetViews>
  <sheetFormatPr defaultRowHeight="14.5" x14ac:dyDescent="0.35"/>
  <cols>
    <col min="1" max="1" width="12.36328125" customWidth="1"/>
    <col min="2" max="2" width="21.7265625" customWidth="1"/>
    <col min="3" max="4" width="10.7265625" customWidth="1"/>
    <col min="5" max="12" width="15.26953125" customWidth="1"/>
    <col min="13" max="13" width="10.7265625" customWidth="1"/>
    <col min="14" max="14" width="10.7265625" bestFit="1" customWidth="1"/>
  </cols>
  <sheetData>
    <row r="3" spans="1:2" x14ac:dyDescent="0.35">
      <c r="A3" s="2" t="s">
        <v>17</v>
      </c>
      <c r="B3" t="s">
        <v>44</v>
      </c>
    </row>
    <row r="4" spans="1:2" x14ac:dyDescent="0.35">
      <c r="A4" s="3" t="s">
        <v>5</v>
      </c>
      <c r="B4" s="1">
        <v>1.9867724867724867E-2</v>
      </c>
    </row>
    <row r="5" spans="1:2" x14ac:dyDescent="0.35">
      <c r="A5" s="3" t="s">
        <v>13</v>
      </c>
      <c r="B5" s="1">
        <v>8.9203042328042347E-3</v>
      </c>
    </row>
    <row r="6" spans="1:2" x14ac:dyDescent="0.35">
      <c r="A6" s="3" t="s">
        <v>18</v>
      </c>
      <c r="B6" s="1">
        <v>1.4394014550264553E-2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4" sqref="C24"/>
    </sheetView>
  </sheetViews>
  <sheetFormatPr defaultRowHeight="14.5" x14ac:dyDescent="0.35"/>
  <cols>
    <col min="1" max="1" width="12.36328125" customWidth="1"/>
    <col min="2" max="2" width="21.81640625" bestFit="1" customWidth="1"/>
    <col min="3" max="3" width="22.08984375" bestFit="1" customWidth="1"/>
    <col min="4" max="7" width="15.26953125" bestFit="1" customWidth="1"/>
    <col min="8" max="8" width="10.7265625" bestFit="1" customWidth="1"/>
  </cols>
  <sheetData>
    <row r="1" spans="1:3" x14ac:dyDescent="0.35">
      <c r="A1" t="s">
        <v>34</v>
      </c>
      <c r="B1" t="s">
        <v>35</v>
      </c>
    </row>
    <row r="2" spans="1:3" x14ac:dyDescent="0.35">
      <c r="A2" t="s">
        <v>29</v>
      </c>
      <c r="B2">
        <f>SUM('Total rides '!B19:B25)</f>
        <v>249241</v>
      </c>
    </row>
    <row r="3" spans="1:3" x14ac:dyDescent="0.35">
      <c r="A3" t="s">
        <v>30</v>
      </c>
      <c r="B3">
        <f>SUM('Total rides '!C19:C25)</f>
        <v>356842</v>
      </c>
    </row>
    <row r="4" spans="1:3" x14ac:dyDescent="0.35">
      <c r="A4" s="3"/>
      <c r="B4" s="4"/>
      <c r="C4" s="4"/>
    </row>
    <row r="5" spans="1:3" x14ac:dyDescent="0.35">
      <c r="A5" s="3"/>
      <c r="B5" s="4"/>
      <c r="C5" s="4"/>
    </row>
    <row r="6" spans="1:3" x14ac:dyDescent="0.35">
      <c r="A6" s="3"/>
      <c r="B6" s="4"/>
      <c r="C6" s="4"/>
    </row>
    <row r="7" spans="1:3" x14ac:dyDescent="0.35">
      <c r="A7" s="3"/>
      <c r="B7" s="4"/>
      <c r="C7" s="4"/>
    </row>
    <row r="8" spans="1:3" x14ac:dyDescent="0.35">
      <c r="A8" s="3"/>
      <c r="B8" s="4"/>
      <c r="C8" s="4"/>
    </row>
    <row r="9" spans="1:3" x14ac:dyDescent="0.35">
      <c r="A9" s="3"/>
      <c r="B9" s="4"/>
      <c r="C9" s="4"/>
    </row>
    <row r="10" spans="1:3" x14ac:dyDescent="0.35">
      <c r="A10" s="3"/>
      <c r="B10" s="4"/>
      <c r="C10" s="4"/>
    </row>
    <row r="11" spans="1:3" x14ac:dyDescent="0.35">
      <c r="A11" s="3"/>
      <c r="B11" s="4"/>
      <c r="C11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20" sqref="F20"/>
    </sheetView>
  </sheetViews>
  <sheetFormatPr defaultRowHeight="14.5" x14ac:dyDescent="0.35"/>
  <cols>
    <col min="2" max="2" width="15.08984375" customWidth="1"/>
    <col min="3" max="3" width="12.7265625" customWidth="1"/>
    <col min="4" max="4" width="16.08984375" customWidth="1"/>
    <col min="5" max="6" width="15.7265625" customWidth="1"/>
    <col min="7" max="7" width="14.363281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7" x14ac:dyDescent="0.35">
      <c r="A2">
        <v>1</v>
      </c>
      <c r="B2" t="s">
        <v>5</v>
      </c>
      <c r="C2" t="s">
        <v>6</v>
      </c>
      <c r="D2">
        <v>42168</v>
      </c>
      <c r="E2">
        <v>2168.7592960000002</v>
      </c>
      <c r="F2" s="1">
        <f>E2/86400</f>
        <v>2.5101380740740743E-2</v>
      </c>
      <c r="G2">
        <v>91452242</v>
      </c>
    </row>
    <row r="3" spans="1:7" x14ac:dyDescent="0.35">
      <c r="A3">
        <v>2</v>
      </c>
      <c r="B3" t="s">
        <v>5</v>
      </c>
      <c r="C3" t="s">
        <v>7</v>
      </c>
      <c r="D3">
        <v>28838</v>
      </c>
      <c r="E3">
        <v>1666.305257</v>
      </c>
      <c r="F3" s="1">
        <f t="shared" ref="F3:F15" si="0">E3/86400</f>
        <v>1.9285940474537036E-2</v>
      </c>
      <c r="G3">
        <v>48052911</v>
      </c>
    </row>
    <row r="4" spans="1:7" x14ac:dyDescent="0.35">
      <c r="A4">
        <v>3</v>
      </c>
      <c r="B4" t="s">
        <v>5</v>
      </c>
      <c r="C4" t="s">
        <v>8</v>
      </c>
      <c r="D4">
        <v>28795</v>
      </c>
      <c r="E4">
        <v>1470.0492449999999</v>
      </c>
      <c r="F4" s="1">
        <f t="shared" si="0"/>
        <v>1.7014458854166664E-2</v>
      </c>
      <c r="G4">
        <v>42330068</v>
      </c>
    </row>
    <row r="5" spans="1:7" x14ac:dyDescent="0.35">
      <c r="A5">
        <v>4</v>
      </c>
      <c r="B5" t="s">
        <v>5</v>
      </c>
      <c r="C5" t="s">
        <v>9</v>
      </c>
      <c r="D5">
        <v>29398</v>
      </c>
      <c r="E5">
        <v>1548.6027959999999</v>
      </c>
      <c r="F5" s="1">
        <f t="shared" si="0"/>
        <v>1.7923643472222223E-2</v>
      </c>
      <c r="G5">
        <v>45525825</v>
      </c>
    </row>
    <row r="6" spans="1:7" x14ac:dyDescent="0.35">
      <c r="A6">
        <v>5</v>
      </c>
      <c r="B6" t="s">
        <v>5</v>
      </c>
      <c r="C6" t="s">
        <v>10</v>
      </c>
      <c r="D6">
        <v>31770</v>
      </c>
      <c r="E6">
        <v>1544.6340259999999</v>
      </c>
      <c r="F6" s="1">
        <f t="shared" si="0"/>
        <v>1.7877708634259259E-2</v>
      </c>
      <c r="G6">
        <v>49073023</v>
      </c>
    </row>
    <row r="7" spans="1:7" x14ac:dyDescent="0.35">
      <c r="A7">
        <v>6</v>
      </c>
      <c r="B7" t="s">
        <v>5</v>
      </c>
      <c r="C7" t="s">
        <v>11</v>
      </c>
      <c r="D7">
        <v>36460</v>
      </c>
      <c r="E7">
        <v>1590.375096</v>
      </c>
      <c r="F7" s="1">
        <f t="shared" si="0"/>
        <v>1.8407119166666666E-2</v>
      </c>
      <c r="G7">
        <v>57985076</v>
      </c>
    </row>
    <row r="8" spans="1:7" x14ac:dyDescent="0.35">
      <c r="A8">
        <v>7</v>
      </c>
      <c r="B8" t="s">
        <v>5</v>
      </c>
      <c r="C8" t="s">
        <v>12</v>
      </c>
      <c r="D8">
        <v>51812</v>
      </c>
      <c r="E8">
        <v>2026.519358</v>
      </c>
      <c r="F8" s="1">
        <f t="shared" si="0"/>
        <v>2.3455085162037037E-2</v>
      </c>
      <c r="G8">
        <v>104998021</v>
      </c>
    </row>
    <row r="9" spans="1:7" x14ac:dyDescent="0.35">
      <c r="A9">
        <v>8</v>
      </c>
      <c r="B9" t="s">
        <v>13</v>
      </c>
      <c r="C9" t="s">
        <v>6</v>
      </c>
      <c r="D9">
        <v>41216</v>
      </c>
      <c r="E9">
        <v>848.79299300000002</v>
      </c>
      <c r="F9" s="1">
        <f t="shared" si="0"/>
        <v>9.823992974537038E-3</v>
      </c>
      <c r="G9">
        <v>34983852</v>
      </c>
    </row>
    <row r="10" spans="1:7" x14ac:dyDescent="0.35">
      <c r="A10">
        <v>9</v>
      </c>
      <c r="B10" t="s">
        <v>13</v>
      </c>
      <c r="C10" t="s">
        <v>7</v>
      </c>
      <c r="D10">
        <v>49082</v>
      </c>
      <c r="E10">
        <v>738.40976330000001</v>
      </c>
      <c r="F10" s="1">
        <f t="shared" si="0"/>
        <v>8.5464092974537036E-3</v>
      </c>
      <c r="G10">
        <v>36242628</v>
      </c>
    </row>
    <row r="11" spans="1:7" x14ac:dyDescent="0.35">
      <c r="A11">
        <v>10</v>
      </c>
      <c r="B11" t="s">
        <v>13</v>
      </c>
      <c r="C11" t="s">
        <v>8</v>
      </c>
      <c r="D11">
        <v>56509</v>
      </c>
      <c r="E11">
        <v>738.05466390000004</v>
      </c>
      <c r="F11" s="1">
        <f t="shared" si="0"/>
        <v>8.5422993506944454E-3</v>
      </c>
      <c r="G11">
        <v>41706731</v>
      </c>
    </row>
    <row r="12" spans="1:7" x14ac:dyDescent="0.35">
      <c r="A12">
        <v>11</v>
      </c>
      <c r="B12" t="s">
        <v>13</v>
      </c>
      <c r="C12" t="s">
        <v>9</v>
      </c>
      <c r="D12">
        <v>56108</v>
      </c>
      <c r="E12">
        <v>725.50855490000004</v>
      </c>
      <c r="F12" s="1">
        <f t="shared" si="0"/>
        <v>8.3970897557870371E-3</v>
      </c>
      <c r="G12">
        <v>40706834</v>
      </c>
    </row>
    <row r="13" spans="1:7" x14ac:dyDescent="0.35">
      <c r="A13">
        <v>12</v>
      </c>
      <c r="B13" t="s">
        <v>13</v>
      </c>
      <c r="C13" t="s">
        <v>10</v>
      </c>
      <c r="D13">
        <v>55023</v>
      </c>
      <c r="E13">
        <v>737.57663160000004</v>
      </c>
      <c r="F13" s="1">
        <f t="shared" si="0"/>
        <v>8.5367665694444442E-3</v>
      </c>
      <c r="G13">
        <v>40583679</v>
      </c>
    </row>
    <row r="14" spans="1:7" x14ac:dyDescent="0.35">
      <c r="A14">
        <v>13</v>
      </c>
      <c r="B14" t="s">
        <v>13</v>
      </c>
      <c r="C14" t="s">
        <v>11</v>
      </c>
      <c r="D14">
        <v>51313</v>
      </c>
      <c r="E14">
        <v>750.49847020000004</v>
      </c>
      <c r="F14" s="1">
        <f t="shared" si="0"/>
        <v>8.686324886574075E-3</v>
      </c>
      <c r="G14">
        <v>38510328</v>
      </c>
    </row>
    <row r="15" spans="1:7" x14ac:dyDescent="0.35">
      <c r="A15">
        <v>14</v>
      </c>
      <c r="B15" t="s">
        <v>13</v>
      </c>
      <c r="C15" t="s">
        <v>12</v>
      </c>
      <c r="D15">
        <v>47591</v>
      </c>
      <c r="E15">
        <v>855.91204219999997</v>
      </c>
      <c r="F15" s="1">
        <f t="shared" si="0"/>
        <v>9.9063893773148146E-3</v>
      </c>
      <c r="G15">
        <v>40733710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2" sqref="F2"/>
    </sheetView>
  </sheetViews>
  <sheetFormatPr defaultRowHeight="14.5" x14ac:dyDescent="0.35"/>
  <cols>
    <col min="1" max="1" width="9.90625" customWidth="1"/>
    <col min="4" max="4" width="10.90625" customWidth="1"/>
    <col min="5" max="5" width="13.1796875" customWidth="1"/>
    <col min="6" max="6" width="12.6328125" customWidth="1"/>
    <col min="7" max="7" width="13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2" x14ac:dyDescent="0.35">
      <c r="A2">
        <v>1</v>
      </c>
      <c r="B2" t="s">
        <v>5</v>
      </c>
      <c r="C2" t="s">
        <v>6</v>
      </c>
      <c r="D2">
        <v>42168</v>
      </c>
      <c r="E2">
        <v>2168.7592960000002</v>
      </c>
      <c r="F2" s="1">
        <f>E2/86400</f>
        <v>2.5101380740740743E-2</v>
      </c>
      <c r="G2">
        <v>91452242</v>
      </c>
      <c r="K2" s="1">
        <f t="shared" ref="K2:K8" si="0">F2</f>
        <v>2.5101380740740743E-2</v>
      </c>
      <c r="L2" s="1">
        <f t="shared" ref="L2:L8" si="1">F9</f>
        <v>9.823992974537038E-3</v>
      </c>
    </row>
    <row r="3" spans="1:12" x14ac:dyDescent="0.35">
      <c r="A3">
        <v>2</v>
      </c>
      <c r="B3" t="s">
        <v>5</v>
      </c>
      <c r="C3" t="s">
        <v>7</v>
      </c>
      <c r="D3">
        <v>28838</v>
      </c>
      <c r="E3">
        <v>1666.305257</v>
      </c>
      <c r="F3" s="1">
        <f t="shared" ref="F3:F15" si="2">E3/86400</f>
        <v>1.9285940474537036E-2</v>
      </c>
      <c r="G3">
        <v>48052911</v>
      </c>
      <c r="K3" s="1">
        <f t="shared" si="0"/>
        <v>1.9285940474537036E-2</v>
      </c>
      <c r="L3" s="1">
        <f t="shared" si="1"/>
        <v>8.5464092974537036E-3</v>
      </c>
    </row>
    <row r="4" spans="1:12" x14ac:dyDescent="0.35">
      <c r="A4">
        <v>3</v>
      </c>
      <c r="B4" t="s">
        <v>5</v>
      </c>
      <c r="C4" t="s">
        <v>8</v>
      </c>
      <c r="D4">
        <v>28795</v>
      </c>
      <c r="E4">
        <v>1470.0492449999999</v>
      </c>
      <c r="F4" s="1">
        <f t="shared" si="2"/>
        <v>1.7014458854166664E-2</v>
      </c>
      <c r="G4">
        <v>42330068</v>
      </c>
      <c r="K4" s="1">
        <f t="shared" si="0"/>
        <v>1.7014458854166664E-2</v>
      </c>
      <c r="L4" s="1">
        <f t="shared" si="1"/>
        <v>8.5422993506944454E-3</v>
      </c>
    </row>
    <row r="5" spans="1:12" x14ac:dyDescent="0.35">
      <c r="A5">
        <v>4</v>
      </c>
      <c r="B5" t="s">
        <v>5</v>
      </c>
      <c r="C5" t="s">
        <v>9</v>
      </c>
      <c r="D5">
        <v>29398</v>
      </c>
      <c r="E5">
        <v>1548.6027959999999</v>
      </c>
      <c r="F5" s="1">
        <f t="shared" si="2"/>
        <v>1.7923643472222223E-2</v>
      </c>
      <c r="G5">
        <v>45525825</v>
      </c>
      <c r="K5" s="1">
        <f t="shared" si="0"/>
        <v>1.7923643472222223E-2</v>
      </c>
      <c r="L5" s="1">
        <f t="shared" si="1"/>
        <v>8.3970897557870371E-3</v>
      </c>
    </row>
    <row r="6" spans="1:12" x14ac:dyDescent="0.35">
      <c r="A6">
        <v>5</v>
      </c>
      <c r="B6" t="s">
        <v>5</v>
      </c>
      <c r="C6" t="s">
        <v>10</v>
      </c>
      <c r="D6">
        <v>31770</v>
      </c>
      <c r="E6">
        <v>1544.6340259999999</v>
      </c>
      <c r="F6" s="1">
        <f t="shared" si="2"/>
        <v>1.7877708634259259E-2</v>
      </c>
      <c r="G6">
        <v>49073023</v>
      </c>
      <c r="K6" s="1">
        <f t="shared" si="0"/>
        <v>1.7877708634259259E-2</v>
      </c>
      <c r="L6" s="1">
        <f t="shared" si="1"/>
        <v>8.5367665694444442E-3</v>
      </c>
    </row>
    <row r="7" spans="1:12" x14ac:dyDescent="0.35">
      <c r="A7">
        <v>6</v>
      </c>
      <c r="B7" t="s">
        <v>5</v>
      </c>
      <c r="C7" t="s">
        <v>11</v>
      </c>
      <c r="D7">
        <v>36460</v>
      </c>
      <c r="E7">
        <v>1590.375096</v>
      </c>
      <c r="F7" s="1">
        <f t="shared" si="2"/>
        <v>1.8407119166666666E-2</v>
      </c>
      <c r="G7">
        <v>57985076</v>
      </c>
      <c r="K7" s="1">
        <f t="shared" si="0"/>
        <v>1.8407119166666666E-2</v>
      </c>
      <c r="L7" s="1">
        <f t="shared" si="1"/>
        <v>8.686324886574075E-3</v>
      </c>
    </row>
    <row r="8" spans="1:12" x14ac:dyDescent="0.35">
      <c r="A8">
        <v>7</v>
      </c>
      <c r="B8" t="s">
        <v>5</v>
      </c>
      <c r="C8" t="s">
        <v>12</v>
      </c>
      <c r="D8">
        <v>51812</v>
      </c>
      <c r="E8">
        <v>2026.519358</v>
      </c>
      <c r="F8" s="1">
        <f t="shared" si="2"/>
        <v>2.3455085162037037E-2</v>
      </c>
      <c r="G8">
        <v>104998021</v>
      </c>
      <c r="K8" s="1">
        <f t="shared" si="0"/>
        <v>2.3455085162037037E-2</v>
      </c>
      <c r="L8" s="1">
        <f t="shared" si="1"/>
        <v>9.9063893773148146E-3</v>
      </c>
    </row>
    <row r="9" spans="1:12" x14ac:dyDescent="0.35">
      <c r="A9">
        <v>8</v>
      </c>
      <c r="B9" t="s">
        <v>13</v>
      </c>
      <c r="C9" t="s">
        <v>6</v>
      </c>
      <c r="D9">
        <v>41216</v>
      </c>
      <c r="E9">
        <v>848.79299300000002</v>
      </c>
      <c r="F9" s="1">
        <f t="shared" si="2"/>
        <v>9.823992974537038E-3</v>
      </c>
      <c r="G9">
        <v>34983852</v>
      </c>
    </row>
    <row r="10" spans="1:12" x14ac:dyDescent="0.35">
      <c r="A10">
        <v>9</v>
      </c>
      <c r="B10" t="s">
        <v>13</v>
      </c>
      <c r="C10" t="s">
        <v>7</v>
      </c>
      <c r="D10">
        <v>49082</v>
      </c>
      <c r="E10">
        <v>738.40976330000001</v>
      </c>
      <c r="F10" s="1">
        <f t="shared" si="2"/>
        <v>8.5464092974537036E-3</v>
      </c>
      <c r="G10">
        <v>36242628</v>
      </c>
    </row>
    <row r="11" spans="1:12" x14ac:dyDescent="0.35">
      <c r="A11">
        <v>10</v>
      </c>
      <c r="B11" t="s">
        <v>13</v>
      </c>
      <c r="C11" t="s">
        <v>8</v>
      </c>
      <c r="D11">
        <v>56509</v>
      </c>
      <c r="E11">
        <v>738.05466390000004</v>
      </c>
      <c r="F11" s="1">
        <f t="shared" si="2"/>
        <v>8.5422993506944454E-3</v>
      </c>
      <c r="G11">
        <v>41706731</v>
      </c>
    </row>
    <row r="12" spans="1:12" x14ac:dyDescent="0.35">
      <c r="A12">
        <v>11</v>
      </c>
      <c r="B12" t="s">
        <v>13</v>
      </c>
      <c r="C12" t="s">
        <v>9</v>
      </c>
      <c r="D12">
        <v>56108</v>
      </c>
      <c r="E12">
        <v>725.50855490000004</v>
      </c>
      <c r="F12" s="1">
        <f t="shared" si="2"/>
        <v>8.3970897557870371E-3</v>
      </c>
      <c r="G12">
        <v>40706834</v>
      </c>
    </row>
    <row r="13" spans="1:12" x14ac:dyDescent="0.35">
      <c r="A13">
        <v>12</v>
      </c>
      <c r="B13" t="s">
        <v>13</v>
      </c>
      <c r="C13" t="s">
        <v>10</v>
      </c>
      <c r="D13">
        <v>55023</v>
      </c>
      <c r="E13">
        <v>737.57663160000004</v>
      </c>
      <c r="F13" s="1">
        <f t="shared" si="2"/>
        <v>8.5367665694444442E-3</v>
      </c>
      <c r="G13">
        <v>40583679</v>
      </c>
    </row>
    <row r="14" spans="1:12" x14ac:dyDescent="0.35">
      <c r="A14">
        <v>13</v>
      </c>
      <c r="B14" t="s">
        <v>13</v>
      </c>
      <c r="C14" t="s">
        <v>11</v>
      </c>
      <c r="D14">
        <v>51313</v>
      </c>
      <c r="E14">
        <v>750.49847020000004</v>
      </c>
      <c r="F14" s="1">
        <f t="shared" si="2"/>
        <v>8.686324886574075E-3</v>
      </c>
      <c r="G14">
        <v>38510328</v>
      </c>
    </row>
    <row r="15" spans="1:12" x14ac:dyDescent="0.35">
      <c r="A15">
        <v>14</v>
      </c>
      <c r="B15" t="s">
        <v>13</v>
      </c>
      <c r="C15" t="s">
        <v>12</v>
      </c>
      <c r="D15">
        <v>47591</v>
      </c>
      <c r="E15">
        <v>855.91204219999997</v>
      </c>
      <c r="F15" s="1">
        <f t="shared" si="2"/>
        <v>9.9063893773148146E-3</v>
      </c>
      <c r="G15">
        <v>40733710</v>
      </c>
    </row>
    <row r="18" spans="1:5" x14ac:dyDescent="0.35">
      <c r="A18" t="s">
        <v>31</v>
      </c>
      <c r="B18" t="s">
        <v>29</v>
      </c>
      <c r="C18" t="s">
        <v>30</v>
      </c>
      <c r="D18" t="s">
        <v>36</v>
      </c>
      <c r="E18" t="s">
        <v>37</v>
      </c>
    </row>
    <row r="19" spans="1:5" x14ac:dyDescent="0.35">
      <c r="A19" t="s">
        <v>22</v>
      </c>
      <c r="B19">
        <v>42168</v>
      </c>
      <c r="C19">
        <v>41216</v>
      </c>
      <c r="D19" s="1">
        <f t="shared" ref="D19:D25" si="3">K2</f>
        <v>2.5101380740740743E-2</v>
      </c>
      <c r="E19" s="1">
        <f t="shared" ref="E19:E25" si="4">L2</f>
        <v>9.823992974537038E-3</v>
      </c>
    </row>
    <row r="20" spans="1:5" x14ac:dyDescent="0.35">
      <c r="A20" t="s">
        <v>23</v>
      </c>
      <c r="B20">
        <v>28838</v>
      </c>
      <c r="C20">
        <v>49082</v>
      </c>
      <c r="D20" s="1">
        <f t="shared" si="3"/>
        <v>1.9285940474537036E-2</v>
      </c>
      <c r="E20" s="1">
        <f t="shared" si="4"/>
        <v>8.5464092974537036E-3</v>
      </c>
    </row>
    <row r="21" spans="1:5" x14ac:dyDescent="0.35">
      <c r="A21" t="s">
        <v>24</v>
      </c>
      <c r="B21">
        <v>28795</v>
      </c>
      <c r="C21">
        <v>56509</v>
      </c>
      <c r="D21" s="1">
        <f t="shared" si="3"/>
        <v>1.7014458854166664E-2</v>
      </c>
      <c r="E21" s="1">
        <f t="shared" si="4"/>
        <v>8.5422993506944454E-3</v>
      </c>
    </row>
    <row r="22" spans="1:5" x14ac:dyDescent="0.35">
      <c r="A22" t="s">
        <v>25</v>
      </c>
      <c r="B22">
        <v>29398</v>
      </c>
      <c r="C22">
        <v>56108</v>
      </c>
      <c r="D22" s="1">
        <f t="shared" si="3"/>
        <v>1.7923643472222223E-2</v>
      </c>
      <c r="E22" s="1">
        <f t="shared" si="4"/>
        <v>8.3970897557870371E-3</v>
      </c>
    </row>
    <row r="23" spans="1:5" x14ac:dyDescent="0.35">
      <c r="A23" t="s">
        <v>26</v>
      </c>
      <c r="B23">
        <v>31770</v>
      </c>
      <c r="C23">
        <v>55023</v>
      </c>
      <c r="D23" s="1">
        <f t="shared" si="3"/>
        <v>1.7877708634259259E-2</v>
      </c>
      <c r="E23" s="1">
        <f t="shared" si="4"/>
        <v>8.5367665694444442E-3</v>
      </c>
    </row>
    <row r="24" spans="1:5" x14ac:dyDescent="0.35">
      <c r="A24" t="s">
        <v>27</v>
      </c>
      <c r="B24">
        <v>36460</v>
      </c>
      <c r="C24">
        <v>51313</v>
      </c>
      <c r="D24" s="1">
        <f t="shared" si="3"/>
        <v>1.8407119166666666E-2</v>
      </c>
      <c r="E24" s="1">
        <f t="shared" si="4"/>
        <v>8.686324886574075E-3</v>
      </c>
    </row>
    <row r="25" spans="1:5" x14ac:dyDescent="0.35">
      <c r="A25" t="s">
        <v>28</v>
      </c>
      <c r="B25">
        <v>51812</v>
      </c>
      <c r="C25">
        <v>47591</v>
      </c>
      <c r="D25" s="1">
        <f t="shared" si="3"/>
        <v>2.3455085162037037E-2</v>
      </c>
      <c r="E25" s="1">
        <f t="shared" si="4"/>
        <v>9.9063893773148146E-3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tr">
        <f>'Total rides '!A18</f>
        <v>DayofWek</v>
      </c>
      <c r="B1" t="str">
        <f>'Total rides '!B18</f>
        <v>Casual</v>
      </c>
      <c r="C1" t="str">
        <f>'Total rides '!C18</f>
        <v>Member</v>
      </c>
      <c r="D1" t="str">
        <f>'Total rides '!D18</f>
        <v>Casual Dur</v>
      </c>
      <c r="E1" t="str">
        <f>'Total rides '!E18</f>
        <v>Member Dur</v>
      </c>
    </row>
    <row r="2" spans="1:5" x14ac:dyDescent="0.35">
      <c r="A2" t="str">
        <f>'Total rides '!A19</f>
        <v>Sun</v>
      </c>
      <c r="B2">
        <f>'Total rides '!B19</f>
        <v>42168</v>
      </c>
      <c r="C2">
        <f>'Total rides '!C19</f>
        <v>41216</v>
      </c>
      <c r="D2">
        <f>'Total rides '!D19</f>
        <v>2.5101380740740743E-2</v>
      </c>
      <c r="E2">
        <f>'Total rides '!E19</f>
        <v>9.823992974537038E-3</v>
      </c>
    </row>
    <row r="3" spans="1:5" x14ac:dyDescent="0.35">
      <c r="A3" t="str">
        <f>'Total rides '!A20</f>
        <v>Mon</v>
      </c>
      <c r="B3">
        <f>'Total rides '!B20</f>
        <v>28838</v>
      </c>
      <c r="C3">
        <f>'Total rides '!C20</f>
        <v>49082</v>
      </c>
      <c r="D3">
        <f>'Total rides '!D20</f>
        <v>1.9285940474537036E-2</v>
      </c>
      <c r="E3">
        <f>'Total rides '!E20</f>
        <v>8.5464092974537036E-3</v>
      </c>
    </row>
    <row r="4" spans="1:5" x14ac:dyDescent="0.35">
      <c r="A4" t="str">
        <f>'Total rides '!A21</f>
        <v>Tue</v>
      </c>
      <c r="B4">
        <f>'Total rides '!B21</f>
        <v>28795</v>
      </c>
      <c r="C4">
        <f>'Total rides '!C21</f>
        <v>56509</v>
      </c>
      <c r="D4">
        <f>'Total rides '!D21</f>
        <v>1.7014458854166664E-2</v>
      </c>
      <c r="E4">
        <f>'Total rides '!E21</f>
        <v>8.5422993506944454E-3</v>
      </c>
    </row>
    <row r="5" spans="1:5" x14ac:dyDescent="0.35">
      <c r="A5" t="str">
        <f>'Total rides '!A22</f>
        <v>Wed</v>
      </c>
      <c r="B5">
        <f>'Total rides '!B22</f>
        <v>29398</v>
      </c>
      <c r="C5">
        <f>'Total rides '!C22</f>
        <v>56108</v>
      </c>
      <c r="D5">
        <f>'Total rides '!D22</f>
        <v>1.7923643472222223E-2</v>
      </c>
      <c r="E5">
        <f>'Total rides '!E22</f>
        <v>8.3970897557870371E-3</v>
      </c>
    </row>
    <row r="6" spans="1:5" x14ac:dyDescent="0.35">
      <c r="A6" t="str">
        <f>'Total rides '!A23</f>
        <v>Thu</v>
      </c>
      <c r="B6">
        <f>'Total rides '!B23</f>
        <v>31770</v>
      </c>
      <c r="C6">
        <f>'Total rides '!C23</f>
        <v>55023</v>
      </c>
      <c r="D6">
        <f>'Total rides '!D23</f>
        <v>1.7877708634259259E-2</v>
      </c>
      <c r="E6">
        <f>'Total rides '!E23</f>
        <v>8.5367665694444442E-3</v>
      </c>
    </row>
    <row r="7" spans="1:5" x14ac:dyDescent="0.35">
      <c r="A7" t="str">
        <f>'Total rides '!A24</f>
        <v>Fri</v>
      </c>
      <c r="B7">
        <f>'Total rides '!B24</f>
        <v>36460</v>
      </c>
      <c r="C7">
        <f>'Total rides '!C24</f>
        <v>51313</v>
      </c>
      <c r="D7">
        <f>'Total rides '!D24</f>
        <v>1.8407119166666666E-2</v>
      </c>
      <c r="E7">
        <f>'Total rides '!E24</f>
        <v>8.686324886574075E-3</v>
      </c>
    </row>
    <row r="8" spans="1:5" x14ac:dyDescent="0.35">
      <c r="A8" t="str">
        <f>'Total rides '!A25</f>
        <v>Sat</v>
      </c>
      <c r="B8">
        <f>'Total rides '!B25</f>
        <v>51812</v>
      </c>
      <c r="C8">
        <f>'Total rides '!C25</f>
        <v>47591</v>
      </c>
      <c r="D8">
        <f>'Total rides '!D25</f>
        <v>2.3455085162037037E-2</v>
      </c>
      <c r="E8">
        <f>'Total rides '!E25</f>
        <v>9.9063893773148146E-3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rides by days of week</vt:lpstr>
      <vt:lpstr>Average dur of rides by week</vt:lpstr>
      <vt:lpstr>Weekday vs weekend</vt:lpstr>
      <vt:lpstr>Avr dur of rides</vt:lpstr>
      <vt:lpstr>Total ride share each user</vt:lpstr>
      <vt:lpstr>BikeRidesSummary</vt:lpstr>
      <vt:lpstr>Total rides </vt:lpstr>
      <vt:lpstr>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 Damilola Victor</dc:creator>
  <cp:lastModifiedBy>HP</cp:lastModifiedBy>
  <dcterms:created xsi:type="dcterms:W3CDTF">2022-11-22T09:47:48Z</dcterms:created>
  <dcterms:modified xsi:type="dcterms:W3CDTF">2022-12-22T01:46:13Z</dcterms:modified>
</cp:coreProperties>
</file>