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dianji/Desktop/"/>
    </mc:Choice>
  </mc:AlternateContent>
  <xr:revisionPtr revIDLastSave="0" documentId="8_{7B6CCFDF-EAA5-364F-A420-776A3EEE350F}" xr6:coauthVersionLast="47" xr6:coauthVersionMax="47" xr10:uidLastSave="{00000000-0000-0000-0000-000000000000}"/>
  <bookViews>
    <workbookView xWindow="0" yWindow="500" windowWidth="28800" windowHeight="16420" xr2:uid="{B6656842-4281-6241-926A-09D4AF4C33BE}"/>
  </bookViews>
  <sheets>
    <sheet name="Instructions" sheetId="2" r:id="rId1"/>
    <sheet name="Experimental fO2 Calculator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J5" i="1" s="1"/>
  <c r="I5" i="1"/>
  <c r="H6" i="1"/>
  <c r="I6" i="1"/>
  <c r="J6" i="1" s="1"/>
  <c r="H7" i="1"/>
  <c r="J7" i="1" s="1"/>
  <c r="I7" i="1"/>
  <c r="H8" i="1"/>
  <c r="I8" i="1"/>
  <c r="J8" i="1"/>
  <c r="I4" i="1"/>
  <c r="H4" i="1"/>
  <c r="J4" i="1" l="1"/>
</calcChain>
</file>

<file path=xl/sharedStrings.xml><?xml version="1.0" encoding="utf-8"?>
<sst xmlns="http://schemas.openxmlformats.org/spreadsheetml/2006/main" count="34" uniqueCount="34">
  <si>
    <t>Input</t>
  </si>
  <si>
    <r>
      <t>T (</t>
    </r>
    <r>
      <rPr>
        <vertAlign val="superscript"/>
        <sz val="12"/>
        <color theme="1"/>
        <rFont val="Aptos Narrow (Body)"/>
      </rPr>
      <t>o</t>
    </r>
    <r>
      <rPr>
        <sz val="12"/>
        <color theme="1"/>
        <rFont val="Aptos Narrow"/>
        <family val="2"/>
        <scheme val="minor"/>
      </rPr>
      <t>C)</t>
    </r>
  </si>
  <si>
    <t>P (Gpa)</t>
  </si>
  <si>
    <t>Output</t>
  </si>
  <si>
    <t>log(fO2)</t>
  </si>
  <si>
    <t>Alloy</t>
  </si>
  <si>
    <t>Silicate melt</t>
  </si>
  <si>
    <t>XFeO</t>
  </si>
  <si>
    <t>XPt</t>
  </si>
  <si>
    <t>XFe</t>
  </si>
  <si>
    <t>P-T</t>
  </si>
  <si>
    <t>Experiment</t>
  </si>
  <si>
    <t>FlAp-9</t>
  </si>
  <si>
    <t>OHAp-7</t>
  </si>
  <si>
    <t>FlAp-7</t>
  </si>
  <si>
    <t>ClAp-5</t>
  </si>
  <si>
    <t>Supplement to: Trace element partitioning between apatite and silicate melts: Effects of major element composition, temperature, and oxygen fugacity, and implications for the volatile element budget of the lunar magma ocean</t>
  </si>
  <si>
    <t>Authors: Dian Ji and Nicholas Dygert</t>
  </si>
  <si>
    <t>E-mail: dj56@rice.edu</t>
  </si>
  <si>
    <t>Instructions</t>
  </si>
  <si>
    <r>
      <t xml:space="preserve">2. Input the required data for the part </t>
    </r>
    <r>
      <rPr>
        <b/>
        <sz val="16"/>
        <rFont val="Times New Roman"/>
        <family val="1"/>
      </rPr>
      <t>filled with green</t>
    </r>
    <r>
      <rPr>
        <sz val="16"/>
        <color theme="1"/>
        <rFont val="Times New Roman"/>
        <family val="1"/>
      </rPr>
      <t>.</t>
    </r>
  </si>
  <si>
    <t>Reference</t>
  </si>
  <si>
    <r>
      <t xml:space="preserve">3. The rFe, K, and </t>
    </r>
    <r>
      <rPr>
        <i/>
        <sz val="16"/>
        <color theme="1"/>
        <rFont val="Times New Roman"/>
        <family val="1"/>
      </rPr>
      <t>f</t>
    </r>
    <r>
      <rPr>
        <sz val="16"/>
        <color theme="1"/>
        <rFont val="Times New Roman"/>
        <family val="1"/>
      </rPr>
      <t>O</t>
    </r>
    <r>
      <rPr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 will be updated automatically.</t>
    </r>
  </si>
  <si>
    <t>4. The calculation of rFe in alloy is from Kessel et al. (2001).</t>
  </si>
  <si>
    <t>5. The calculation of rFe in alloy is from Médard et al. (2008).</t>
  </si>
  <si>
    <t>Kessel, R., Beckett, J.R., Stolper, E.M., 2001. Thermodynamic properties of the Pt-Fe system. Am. Mineral. 86, 1003–1014.</t>
  </si>
  <si>
    <t>Médard, E., McCammon, C.A., Barr, J.A., Grove, T.L., 2008. Oxygen fugacity, temperature reproducibility, and H2O contents of nominally anhydrous piston- cylinder experiments using graphite capsules. Am. Mineral. 93, 1838–1844.</t>
  </si>
  <si>
    <r>
      <t xml:space="preserve">1. Go to the sheet "Experimental fO2 Calculator" for calculation of </t>
    </r>
    <r>
      <rPr>
        <i/>
        <sz val="16"/>
        <color theme="1"/>
        <rFont val="Times New Roman"/>
        <family val="1"/>
      </rPr>
      <t>f</t>
    </r>
    <r>
      <rPr>
        <sz val="16"/>
        <color theme="1"/>
        <rFont val="Times New Roman"/>
        <family val="1"/>
      </rPr>
      <t>O</t>
    </r>
    <r>
      <rPr>
        <vertAlign val="subscript"/>
        <sz val="16"/>
        <color theme="1"/>
        <rFont val="Times New Roman"/>
        <family val="1"/>
      </rPr>
      <t>2</t>
    </r>
    <r>
      <rPr>
        <sz val="16"/>
        <color theme="1"/>
        <rFont val="Times New Roman"/>
        <family val="1"/>
      </rPr>
      <t xml:space="preserve"> by Pt alloy and silicate melt composition of the experimental product.</t>
    </r>
  </si>
  <si>
    <r>
      <t>FlAp-8</t>
    </r>
    <r>
      <rPr>
        <vertAlign val="superscript"/>
        <sz val="12"/>
        <color theme="1"/>
        <rFont val="Aptos Narrow (Body)"/>
      </rPr>
      <t>a</t>
    </r>
  </si>
  <si>
    <r>
      <rPr>
        <vertAlign val="superscript"/>
        <sz val="12"/>
        <color theme="1"/>
        <rFont val="Aptos Narrow (Body)"/>
      </rPr>
      <t>b.</t>
    </r>
    <r>
      <rPr>
        <sz val="12"/>
        <color theme="1"/>
        <rFont val="Aptos Narrow"/>
        <family val="2"/>
        <scheme val="minor"/>
      </rPr>
      <t xml:space="preserve"> Equation is from Kessel, R., Beckett, J.R., Stolper, E.M., 2001. Thermodynamic properties of the Pt-Fe system. Am. Mineral. 86, 1003–1014.</t>
    </r>
  </si>
  <si>
    <r>
      <rPr>
        <vertAlign val="superscript"/>
        <sz val="12"/>
        <color theme="1"/>
        <rFont val="Aptos Narrow (Body)"/>
      </rPr>
      <t>c.</t>
    </r>
    <r>
      <rPr>
        <sz val="12"/>
        <color theme="1"/>
        <rFont val="Aptos Narrow"/>
        <family val="2"/>
        <scheme val="minor"/>
      </rPr>
      <t xml:space="preserve"> Equation is from Médard, E., McCammon, C.A., Barr, J.A., Grove, T.L., 2008. Oxygen fugacity, temperature reproducibility, and H2O contents of nominally anhydrous piston- cylinder experiments using graphite capsules. Am. Mineral. 93, 1838–1844.</t>
    </r>
  </si>
  <si>
    <r>
      <t>rFe</t>
    </r>
    <r>
      <rPr>
        <vertAlign val="superscript"/>
        <sz val="12"/>
        <color theme="1"/>
        <rFont val="Aptos Narrow (Body)"/>
      </rPr>
      <t>b</t>
    </r>
  </si>
  <si>
    <r>
      <t>K</t>
    </r>
    <r>
      <rPr>
        <vertAlign val="superscript"/>
        <sz val="12"/>
        <color theme="1"/>
        <rFont val="Aptos Narrow (Body)"/>
      </rPr>
      <t>c</t>
    </r>
  </si>
  <si>
    <r>
      <rPr>
        <vertAlign val="superscript"/>
        <sz val="12"/>
        <color theme="1"/>
        <rFont val="Aptos Narrow (Body)"/>
      </rPr>
      <t>a.</t>
    </r>
    <r>
      <rPr>
        <sz val="12"/>
        <color theme="1"/>
        <rFont val="Aptos Narrow"/>
        <family val="2"/>
        <scheme val="minor"/>
      </rPr>
      <t xml:space="preserve"> These experiments are from Ji, D., Dygert, N., 2024. Trace element partitioning between apatite and silicate melts: Effects of major element composition, temperature, and oxygen fugacity, and implications for the volatile element budget of the lunar magma ocean. Geochimica et Cosmochimica Acta 369, 141-159.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</si>
</sst>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2"/>
      <color theme="1"/>
      <name val="Aptos Narrow"/>
      <family val="2"/>
      <scheme val="minor"/>
    </font>
    <font>
      <vertAlign val="superscript"/>
      <sz val="12"/>
      <color theme="1"/>
      <name val="Aptos Narrow (Body)"/>
    </font>
    <font>
      <sz val="9"/>
      <name val="Aptos Narrow"/>
      <family val="3"/>
      <charset val="134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i/>
      <sz val="16"/>
      <color theme="1"/>
      <name val="Times New Roman"/>
      <family val="1"/>
    </font>
    <font>
      <vertAlign val="subscript"/>
      <sz val="16"/>
      <color theme="1"/>
      <name val="Times New Roman"/>
      <family val="1"/>
    </font>
    <font>
      <b/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B0197-7DC1-A14C-B567-6CE9665BEE15}">
  <dimension ref="A1:A16"/>
  <sheetViews>
    <sheetView tabSelected="1" workbookViewId="0"/>
  </sheetViews>
  <sheetFormatPr baseColWidth="10" defaultRowHeight="16" x14ac:dyDescent="0.2"/>
  <sheetData>
    <row r="1" spans="1:1" s="10" customFormat="1" ht="20" x14ac:dyDescent="0.2">
      <c r="A1" s="9" t="s">
        <v>16</v>
      </c>
    </row>
    <row r="2" spans="1:1" s="10" customFormat="1" ht="20" x14ac:dyDescent="0.2">
      <c r="A2" s="11" t="s">
        <v>17</v>
      </c>
    </row>
    <row r="3" spans="1:1" s="10" customFormat="1" ht="20" x14ac:dyDescent="0.2">
      <c r="A3" s="11" t="s">
        <v>18</v>
      </c>
    </row>
    <row r="4" spans="1:1" s="10" customFormat="1" ht="20" x14ac:dyDescent="0.2">
      <c r="A4" s="11"/>
    </row>
    <row r="5" spans="1:1" s="10" customFormat="1" ht="20" x14ac:dyDescent="0.2">
      <c r="A5" s="9" t="s">
        <v>19</v>
      </c>
    </row>
    <row r="6" spans="1:1" s="10" customFormat="1" ht="24" x14ac:dyDescent="0.3">
      <c r="A6" s="11" t="s">
        <v>27</v>
      </c>
    </row>
    <row r="7" spans="1:1" s="10" customFormat="1" ht="20" x14ac:dyDescent="0.2">
      <c r="A7" s="11" t="s">
        <v>20</v>
      </c>
    </row>
    <row r="8" spans="1:1" s="10" customFormat="1" ht="24" x14ac:dyDescent="0.3">
      <c r="A8" s="11" t="s">
        <v>22</v>
      </c>
    </row>
    <row r="9" spans="1:1" s="10" customFormat="1" ht="20" x14ac:dyDescent="0.2">
      <c r="A9" s="11" t="s">
        <v>23</v>
      </c>
    </row>
    <row r="10" spans="1:1" s="10" customFormat="1" ht="20" x14ac:dyDescent="0.2">
      <c r="A10" s="11" t="s">
        <v>24</v>
      </c>
    </row>
    <row r="11" spans="1:1" s="10" customFormat="1" x14ac:dyDescent="0.2"/>
    <row r="12" spans="1:1" s="10" customFormat="1" x14ac:dyDescent="0.2"/>
    <row r="13" spans="1:1" s="10" customFormat="1" x14ac:dyDescent="0.2"/>
    <row r="14" spans="1:1" s="10" customFormat="1" ht="20" x14ac:dyDescent="0.2">
      <c r="A14" s="9" t="s">
        <v>21</v>
      </c>
    </row>
    <row r="15" spans="1:1" s="10" customFormat="1" x14ac:dyDescent="0.2">
      <c r="A15" s="12" t="s">
        <v>25</v>
      </c>
    </row>
    <row r="16" spans="1:1" s="10" customFormat="1" x14ac:dyDescent="0.2">
      <c r="A16" s="12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6E50-0DC7-B74B-95CC-66A94AE1E66E}">
  <dimension ref="A1:J22"/>
  <sheetViews>
    <sheetView workbookViewId="0"/>
  </sheetViews>
  <sheetFormatPr baseColWidth="10" defaultColWidth="10.83203125" defaultRowHeight="16" x14ac:dyDescent="0.2"/>
  <cols>
    <col min="1" max="7" width="10.83203125" style="3"/>
    <col min="8" max="8" width="11" style="3" bestFit="1" customWidth="1"/>
    <col min="9" max="9" width="13.6640625" style="3" bestFit="1" customWidth="1"/>
    <col min="10" max="16384" width="10.83203125" style="3"/>
  </cols>
  <sheetData>
    <row r="1" spans="1:10" x14ac:dyDescent="0.2">
      <c r="A1" s="2" t="s">
        <v>0</v>
      </c>
      <c r="B1" s="4" t="s">
        <v>3</v>
      </c>
    </row>
    <row r="2" spans="1:10" x14ac:dyDescent="0.2">
      <c r="B2" s="7" t="s">
        <v>10</v>
      </c>
      <c r="C2" s="7"/>
      <c r="D2" s="7" t="s">
        <v>5</v>
      </c>
      <c r="E2" s="7"/>
      <c r="F2" s="3" t="s">
        <v>6</v>
      </c>
    </row>
    <row r="3" spans="1:10" ht="19" x14ac:dyDescent="0.2">
      <c r="A3" s="2" t="s">
        <v>11</v>
      </c>
      <c r="B3" s="2" t="s">
        <v>1</v>
      </c>
      <c r="C3" s="2" t="s">
        <v>2</v>
      </c>
      <c r="D3" s="2" t="s">
        <v>9</v>
      </c>
      <c r="E3" s="2" t="s">
        <v>8</v>
      </c>
      <c r="F3" s="2" t="s">
        <v>7</v>
      </c>
      <c r="H3" s="4" t="s">
        <v>31</v>
      </c>
      <c r="I3" s="4" t="s">
        <v>32</v>
      </c>
      <c r="J3" s="4" t="s">
        <v>4</v>
      </c>
    </row>
    <row r="4" spans="1:10" ht="19" x14ac:dyDescent="0.2">
      <c r="A4" s="3" t="s">
        <v>28</v>
      </c>
      <c r="B4" s="3">
        <v>1100</v>
      </c>
      <c r="C4" s="3">
        <v>1</v>
      </c>
      <c r="D4" s="1">
        <v>0.9</v>
      </c>
      <c r="E4" s="1">
        <v>0.1</v>
      </c>
      <c r="F4" s="1">
        <v>0.15</v>
      </c>
      <c r="H4" s="5">
        <f>EXP(((-138000+2*(138000-90800)*D4)*E4*E4)/8.314/(B4+273))</f>
        <v>0.95459827562391708</v>
      </c>
      <c r="I4" s="6">
        <f>EXP(-5.779+28056/(B4+273)-8.18*10^(-7)*(C4*10^9-10^5)/(B4+273))</f>
        <v>1276164.7475470437</v>
      </c>
      <c r="J4" s="1">
        <f>2/LN(10)*(LN(F4/D4)-LN(H4)+LN(1)-LN(I4))</f>
        <v>-13.72775727904115</v>
      </c>
    </row>
    <row r="5" spans="1:10" x14ac:dyDescent="0.2">
      <c r="A5" s="3" t="s">
        <v>12</v>
      </c>
      <c r="B5" s="3">
        <v>1050</v>
      </c>
      <c r="C5" s="3">
        <v>1</v>
      </c>
      <c r="D5" s="3">
        <v>0.87</v>
      </c>
      <c r="E5" s="3">
        <v>0.13</v>
      </c>
      <c r="F5" s="3">
        <v>0.21</v>
      </c>
      <c r="H5" s="5">
        <f t="shared" ref="H5:H8" si="0">EXP(((-138000+2*(138000-90800)*D5)*E5*E5)/8.314/(B5+273))</f>
        <v>0.91773718535416315</v>
      </c>
      <c r="I5" s="6">
        <f t="shared" ref="I5:I8" si="1">EXP(-5.779+28056/(B5+273)-8.18*10^(-7)*(C5*10^9-10^5)/(B5+273))</f>
        <v>2700963.9192070882</v>
      </c>
      <c r="J5" s="1">
        <f t="shared" ref="J5:J8" si="2">2/LN(10)*(LN(F5/D5)-LN(H5)+LN(1)-LN(I5))</f>
        <v>-14.023074139249511</v>
      </c>
    </row>
    <row r="6" spans="1:10" x14ac:dyDescent="0.2">
      <c r="A6" s="3" t="s">
        <v>13</v>
      </c>
      <c r="B6" s="3">
        <v>1100</v>
      </c>
      <c r="C6" s="3">
        <v>1</v>
      </c>
      <c r="D6" s="3">
        <v>0.13</v>
      </c>
      <c r="E6" s="3">
        <v>0.87</v>
      </c>
      <c r="F6" s="3">
        <v>0.22</v>
      </c>
      <c r="H6" s="5">
        <f t="shared" si="0"/>
        <v>2.3958099329616316E-4</v>
      </c>
      <c r="I6" s="6">
        <f t="shared" si="1"/>
        <v>1276164.7475470437</v>
      </c>
      <c r="J6" s="1">
        <f t="shared" si="2"/>
        <v>-4.5137595525002583</v>
      </c>
    </row>
    <row r="7" spans="1:10" x14ac:dyDescent="0.2">
      <c r="A7" s="3" t="s">
        <v>14</v>
      </c>
      <c r="B7" s="3">
        <v>1100</v>
      </c>
      <c r="C7" s="3">
        <v>1</v>
      </c>
      <c r="D7" s="3">
        <v>0.12</v>
      </c>
      <c r="E7" s="3">
        <v>0.88</v>
      </c>
      <c r="F7" s="3">
        <v>0.18</v>
      </c>
      <c r="H7" s="5">
        <f t="shared" si="0"/>
        <v>1.8532349154506985E-4</v>
      </c>
      <c r="I7" s="6">
        <f t="shared" si="1"/>
        <v>1276164.7475470437</v>
      </c>
      <c r="J7" s="1">
        <f t="shared" si="2"/>
        <v>-4.3954919167795268</v>
      </c>
    </row>
    <row r="8" spans="1:10" x14ac:dyDescent="0.2">
      <c r="A8" s="3" t="s">
        <v>15</v>
      </c>
      <c r="B8" s="3">
        <v>1100</v>
      </c>
      <c r="C8" s="3">
        <v>1</v>
      </c>
      <c r="D8" s="3">
        <v>0.13</v>
      </c>
      <c r="E8" s="3">
        <v>0.87</v>
      </c>
      <c r="F8" s="3">
        <v>0.17</v>
      </c>
      <c r="H8" s="5">
        <f t="shared" si="0"/>
        <v>2.3958099329616316E-4</v>
      </c>
      <c r="I8" s="6">
        <f t="shared" si="1"/>
        <v>1276164.7475470437</v>
      </c>
      <c r="J8" s="1">
        <f t="shared" si="2"/>
        <v>-4.7377070713881233</v>
      </c>
    </row>
    <row r="9" spans="1:10" x14ac:dyDescent="0.2">
      <c r="J9" s="1"/>
    </row>
    <row r="10" spans="1:10" x14ac:dyDescent="0.2">
      <c r="H10" s="5"/>
      <c r="I10" s="6"/>
      <c r="J10" s="1"/>
    </row>
    <row r="11" spans="1:10" x14ac:dyDescent="0.2">
      <c r="J11" s="1"/>
    </row>
    <row r="12" spans="1:10" x14ac:dyDescent="0.2">
      <c r="H12" s="5"/>
      <c r="I12" s="6"/>
      <c r="J12" s="1"/>
    </row>
    <row r="13" spans="1:10" x14ac:dyDescent="0.2">
      <c r="J13" s="1"/>
    </row>
    <row r="14" spans="1:10" x14ac:dyDescent="0.2">
      <c r="H14" s="5"/>
      <c r="I14" s="6"/>
      <c r="J14" s="1"/>
    </row>
    <row r="15" spans="1:10" ht="19" x14ac:dyDescent="0.2">
      <c r="A15" s="8" t="s">
        <v>33</v>
      </c>
      <c r="J15" s="1"/>
    </row>
    <row r="16" spans="1:10" ht="19" x14ac:dyDescent="0.2">
      <c r="A16" s="8" t="s">
        <v>29</v>
      </c>
      <c r="H16" s="5"/>
      <c r="I16" s="6"/>
      <c r="J16" s="1"/>
    </row>
    <row r="17" spans="1:10" ht="19" x14ac:dyDescent="0.2">
      <c r="A17" s="8" t="s">
        <v>30</v>
      </c>
      <c r="J17" s="1"/>
    </row>
    <row r="18" spans="1:10" x14ac:dyDescent="0.2">
      <c r="H18" s="5"/>
      <c r="I18" s="6"/>
      <c r="J18" s="1"/>
    </row>
    <row r="19" spans="1:10" x14ac:dyDescent="0.2">
      <c r="J19" s="1"/>
    </row>
    <row r="20" spans="1:10" x14ac:dyDescent="0.2">
      <c r="H20" s="5"/>
      <c r="I20" s="6"/>
      <c r="J20" s="1"/>
    </row>
    <row r="21" spans="1:10" x14ac:dyDescent="0.2">
      <c r="J21" s="1"/>
    </row>
    <row r="22" spans="1:10" x14ac:dyDescent="0.2">
      <c r="H22" s="5"/>
      <c r="I22" s="6"/>
      <c r="J22" s="1"/>
    </row>
  </sheetData>
  <mergeCells count="2">
    <mergeCell ref="D2:E2"/>
    <mergeCell ref="B2:C2"/>
  </mergeCells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Experimental fO2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 Dian</dc:creator>
  <cp:lastModifiedBy>Dian Ji</cp:lastModifiedBy>
  <dcterms:created xsi:type="dcterms:W3CDTF">2024-10-26T04:29:25Z</dcterms:created>
  <dcterms:modified xsi:type="dcterms:W3CDTF">2025-04-13T16:37:27Z</dcterms:modified>
</cp:coreProperties>
</file>