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andemi 2021-2022\Nilai\"/>
    </mc:Choice>
  </mc:AlternateContent>
  <xr:revisionPtr revIDLastSave="0" documentId="13_ncr:1_{31F2ABE5-A26F-402F-B2DC-7A188F0ECE26}" xr6:coauthVersionLast="45" xr6:coauthVersionMax="47" xr10:uidLastSave="{00000000-0000-0000-0000-000000000000}"/>
  <bookViews>
    <workbookView xWindow="28680" yWindow="-120" windowWidth="29040" windowHeight="16440" tabRatio="736" activeTab="2" xr2:uid="{00000000-000D-0000-FFFF-FFFF00000000}"/>
  </bookViews>
  <sheets>
    <sheet name=" ACUAN PENILAIAN (WAJIB BACA)" sheetId="23" r:id="rId1"/>
    <sheet name="NAS &amp; WIL " sheetId="28" r:id="rId2"/>
    <sheet name="KEL C (PRODUKTIF)" sheetId="25" r:id="rId3"/>
  </sheets>
  <definedNames>
    <definedName name="_xlnm.Print_Area" localSheetId="0">' ACUAN PENILAIAN (WAJIB BACA)'!$B$21:$P$44</definedName>
    <definedName name="_xlnm.Print_Area" localSheetId="2">'KEL C (PRODUKTIF)'!$A$1:$O$49</definedName>
    <definedName name="_xlnm.Print_Area" localSheetId="1">'NAS &amp; WIL '!$A$1:$N$49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28" l="1"/>
  <c r="I40" i="28"/>
  <c r="J40" i="28" s="1"/>
  <c r="L40" i="28"/>
  <c r="M40" i="28"/>
  <c r="H41" i="28"/>
  <c r="I41" i="28"/>
  <c r="J41" i="28" s="1"/>
  <c r="L41" i="28"/>
  <c r="M41" i="28" s="1"/>
  <c r="H42" i="28"/>
  <c r="I42" i="28"/>
  <c r="L42" i="28"/>
  <c r="M42" i="28" s="1"/>
  <c r="H43" i="28"/>
  <c r="I43" i="28"/>
  <c r="J43" i="28"/>
  <c r="K43" i="28" s="1"/>
  <c r="L43" i="28"/>
  <c r="M43" i="28" s="1"/>
  <c r="N43" i="28"/>
  <c r="O43" i="28" s="1"/>
  <c r="P43" i="28" s="1"/>
  <c r="H44" i="28"/>
  <c r="I44" i="28"/>
  <c r="J44" i="28" s="1"/>
  <c r="L44" i="28"/>
  <c r="M44" i="28"/>
  <c r="H45" i="28"/>
  <c r="I45" i="28"/>
  <c r="J45" i="28" s="1"/>
  <c r="L45" i="28"/>
  <c r="M45" i="28" s="1"/>
  <c r="H46" i="28"/>
  <c r="I46" i="28"/>
  <c r="L46" i="28"/>
  <c r="M46" i="28" s="1"/>
  <c r="H47" i="28"/>
  <c r="I47" i="28"/>
  <c r="J47" i="28"/>
  <c r="K47" i="28" s="1"/>
  <c r="L47" i="28"/>
  <c r="M47" i="28" s="1"/>
  <c r="N47" i="28"/>
  <c r="O47" i="28" s="1"/>
  <c r="P47" i="28" s="1"/>
  <c r="H48" i="28"/>
  <c r="I48" i="28"/>
  <c r="J48" i="28" s="1"/>
  <c r="L48" i="28"/>
  <c r="M48" i="28"/>
  <c r="G42" i="25"/>
  <c r="H42" i="25"/>
  <c r="K42" i="25"/>
  <c r="L42" i="25"/>
  <c r="G43" i="25"/>
  <c r="H43" i="25"/>
  <c r="K43" i="25"/>
  <c r="L43" i="25" s="1"/>
  <c r="G44" i="25"/>
  <c r="H44" i="25"/>
  <c r="K44" i="25"/>
  <c r="L44" i="25" s="1"/>
  <c r="G45" i="25"/>
  <c r="H45" i="25"/>
  <c r="I45" i="25"/>
  <c r="J45" i="25" s="1"/>
  <c r="K45" i="25"/>
  <c r="L45" i="25" s="1"/>
  <c r="G46" i="25"/>
  <c r="H46" i="25"/>
  <c r="K46" i="25"/>
  <c r="L46" i="25"/>
  <c r="G47" i="25"/>
  <c r="H47" i="25"/>
  <c r="K47" i="25"/>
  <c r="L47" i="25" s="1"/>
  <c r="G48" i="25"/>
  <c r="H48" i="25"/>
  <c r="K48" i="25"/>
  <c r="L48" i="25" s="1"/>
  <c r="I43" i="25" l="1"/>
  <c r="J43" i="25" s="1"/>
  <c r="I42" i="25"/>
  <c r="J42" i="25" s="1"/>
  <c r="I47" i="25"/>
  <c r="J47" i="25" s="1"/>
  <c r="I46" i="25"/>
  <c r="J46" i="25" s="1"/>
  <c r="M45" i="25"/>
  <c r="N45" i="25" s="1"/>
  <c r="O45" i="25" s="1"/>
  <c r="K41" i="28"/>
  <c r="N41" i="28"/>
  <c r="O41" i="28" s="1"/>
  <c r="P41" i="28" s="1"/>
  <c r="K45" i="28"/>
  <c r="N45" i="28"/>
  <c r="O45" i="28" s="1"/>
  <c r="P45" i="28" s="1"/>
  <c r="I48" i="25"/>
  <c r="I44" i="25"/>
  <c r="M44" i="25" s="1"/>
  <c r="N44" i="25" s="1"/>
  <c r="O44" i="25" s="1"/>
  <c r="J46" i="28"/>
  <c r="J42" i="28"/>
  <c r="N42" i="28" s="1"/>
  <c r="O42" i="28" s="1"/>
  <c r="P42" i="28" s="1"/>
  <c r="N48" i="28"/>
  <c r="O48" i="28" s="1"/>
  <c r="P48" i="28" s="1"/>
  <c r="K48" i="28"/>
  <c r="N44" i="28"/>
  <c r="O44" i="28" s="1"/>
  <c r="P44" i="28" s="1"/>
  <c r="K44" i="28"/>
  <c r="N40" i="28"/>
  <c r="O40" i="28" s="1"/>
  <c r="P40" i="28" s="1"/>
  <c r="K40" i="28"/>
  <c r="N46" i="28"/>
  <c r="O46" i="28" s="1"/>
  <c r="P46" i="28" s="1"/>
  <c r="K46" i="28"/>
  <c r="M46" i="25"/>
  <c r="N46" i="25" s="1"/>
  <c r="O46" i="25" s="1"/>
  <c r="M42" i="25"/>
  <c r="N42" i="25" s="1"/>
  <c r="O42" i="25" s="1"/>
  <c r="M48" i="25"/>
  <c r="N48" i="25" s="1"/>
  <c r="O48" i="25" s="1"/>
  <c r="J48" i="25"/>
  <c r="J44" i="25"/>
  <c r="M26" i="28"/>
  <c r="M28" i="28"/>
  <c r="M30" i="28"/>
  <c r="M32" i="28"/>
  <c r="M34" i="28"/>
  <c r="M36" i="28"/>
  <c r="M38" i="28"/>
  <c r="M13" i="28"/>
  <c r="L14" i="28"/>
  <c r="M14" i="28" s="1"/>
  <c r="L15" i="28"/>
  <c r="M15" i="28" s="1"/>
  <c r="L16" i="28"/>
  <c r="M16" i="28" s="1"/>
  <c r="L17" i="28"/>
  <c r="M17" i="28" s="1"/>
  <c r="L18" i="28"/>
  <c r="M18" i="28" s="1"/>
  <c r="L19" i="28"/>
  <c r="M19" i="28" s="1"/>
  <c r="L20" i="28"/>
  <c r="M20" i="28" s="1"/>
  <c r="L21" i="28"/>
  <c r="M21" i="28" s="1"/>
  <c r="L22" i="28"/>
  <c r="M22" i="28" s="1"/>
  <c r="L23" i="28"/>
  <c r="M23" i="28" s="1"/>
  <c r="L24" i="28"/>
  <c r="M24" i="28" s="1"/>
  <c r="L25" i="28"/>
  <c r="M25" i="28" s="1"/>
  <c r="L26" i="28"/>
  <c r="L27" i="28"/>
  <c r="M27" i="28" s="1"/>
  <c r="L28" i="28"/>
  <c r="L29" i="28"/>
  <c r="M29" i="28" s="1"/>
  <c r="L30" i="28"/>
  <c r="L31" i="28"/>
  <c r="M31" i="28" s="1"/>
  <c r="L32" i="28"/>
  <c r="L33" i="28"/>
  <c r="M33" i="28" s="1"/>
  <c r="L34" i="28"/>
  <c r="L35" i="28"/>
  <c r="M35" i="28" s="1"/>
  <c r="L36" i="28"/>
  <c r="L37" i="28"/>
  <c r="M37" i="28" s="1"/>
  <c r="L38" i="28"/>
  <c r="L39" i="28"/>
  <c r="M39" i="28" s="1"/>
  <c r="L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13" i="28"/>
  <c r="H14" i="28"/>
  <c r="H15" i="28"/>
  <c r="H16" i="28"/>
  <c r="H17" i="28"/>
  <c r="H18" i="28"/>
  <c r="H19" i="28"/>
  <c r="H20" i="28"/>
  <c r="H21" i="28"/>
  <c r="H22" i="28"/>
  <c r="H23" i="28"/>
  <c r="J23" i="28" s="1"/>
  <c r="H24" i="28"/>
  <c r="H25" i="28"/>
  <c r="J25" i="28" s="1"/>
  <c r="H26" i="28"/>
  <c r="H27" i="28"/>
  <c r="J27" i="28" s="1"/>
  <c r="H28" i="28"/>
  <c r="H29" i="28"/>
  <c r="J29" i="28" s="1"/>
  <c r="H30" i="28"/>
  <c r="H31" i="28"/>
  <c r="J31" i="28" s="1"/>
  <c r="H32" i="28"/>
  <c r="H33" i="28"/>
  <c r="J33" i="28" s="1"/>
  <c r="H34" i="28"/>
  <c r="H35" i="28"/>
  <c r="J35" i="28" s="1"/>
  <c r="H36" i="28"/>
  <c r="H37" i="28"/>
  <c r="J37" i="28" s="1"/>
  <c r="H38" i="28"/>
  <c r="H39" i="28"/>
  <c r="J39" i="28" s="1"/>
  <c r="H13" i="28"/>
  <c r="L24" i="25"/>
  <c r="L26" i="25"/>
  <c r="K14" i="25"/>
  <c r="L14" i="25" s="1"/>
  <c r="K15" i="25"/>
  <c r="L15" i="25" s="1"/>
  <c r="K16" i="25"/>
  <c r="L16" i="25" s="1"/>
  <c r="K17" i="25"/>
  <c r="L17" i="25" s="1"/>
  <c r="K18" i="25"/>
  <c r="L18" i="25" s="1"/>
  <c r="K19" i="25"/>
  <c r="L19" i="25" s="1"/>
  <c r="K20" i="25"/>
  <c r="L20" i="25" s="1"/>
  <c r="K21" i="25"/>
  <c r="L21" i="25" s="1"/>
  <c r="K22" i="25"/>
  <c r="L22" i="25" s="1"/>
  <c r="K23" i="25"/>
  <c r="L23" i="25" s="1"/>
  <c r="K24" i="25"/>
  <c r="K25" i="25"/>
  <c r="L25" i="25" s="1"/>
  <c r="K26" i="25"/>
  <c r="K27" i="25"/>
  <c r="L27" i="25" s="1"/>
  <c r="K28" i="25"/>
  <c r="L28" i="25" s="1"/>
  <c r="K29" i="25"/>
  <c r="L29" i="25" s="1"/>
  <c r="K30" i="25"/>
  <c r="L30" i="25" s="1"/>
  <c r="K31" i="25"/>
  <c r="L31" i="25" s="1"/>
  <c r="K32" i="25"/>
  <c r="L32" i="25" s="1"/>
  <c r="K33" i="25"/>
  <c r="L33" i="25" s="1"/>
  <c r="K34" i="25"/>
  <c r="L34" i="25" s="1"/>
  <c r="K35" i="25"/>
  <c r="L35" i="25" s="1"/>
  <c r="K36" i="25"/>
  <c r="L36" i="25" s="1"/>
  <c r="K37" i="25"/>
  <c r="L37" i="25" s="1"/>
  <c r="K38" i="25"/>
  <c r="L38" i="25" s="1"/>
  <c r="K39" i="25"/>
  <c r="L39" i="25" s="1"/>
  <c r="K40" i="25"/>
  <c r="L40" i="25" s="1"/>
  <c r="K41" i="25"/>
  <c r="L41" i="25" s="1"/>
  <c r="K13" i="25"/>
  <c r="L13" i="25" s="1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13" i="25"/>
  <c r="G14" i="25"/>
  <c r="G15" i="25"/>
  <c r="G16" i="25"/>
  <c r="G17" i="25"/>
  <c r="G18" i="25"/>
  <c r="G19" i="25"/>
  <c r="I19" i="25" s="1"/>
  <c r="G20" i="25"/>
  <c r="G21" i="25"/>
  <c r="G22" i="25"/>
  <c r="G23" i="25"/>
  <c r="G24" i="25"/>
  <c r="G25" i="25"/>
  <c r="I25" i="25" s="1"/>
  <c r="G26" i="25"/>
  <c r="G27" i="25"/>
  <c r="G28" i="25"/>
  <c r="G29" i="25"/>
  <c r="G30" i="25"/>
  <c r="G31" i="25"/>
  <c r="I31" i="25" s="1"/>
  <c r="G32" i="25"/>
  <c r="G33" i="25"/>
  <c r="I33" i="25" s="1"/>
  <c r="G34" i="25"/>
  <c r="I34" i="25" s="1"/>
  <c r="G35" i="25"/>
  <c r="G36" i="25"/>
  <c r="G37" i="25"/>
  <c r="I37" i="25" s="1"/>
  <c r="G38" i="25"/>
  <c r="I38" i="25" s="1"/>
  <c r="G39" i="25"/>
  <c r="I39" i="25" s="1"/>
  <c r="G40" i="25"/>
  <c r="I40" i="25" s="1"/>
  <c r="G41" i="25"/>
  <c r="G13" i="25"/>
  <c r="I13" i="25" s="1"/>
  <c r="M47" i="25" l="1"/>
  <c r="N47" i="25" s="1"/>
  <c r="O47" i="25" s="1"/>
  <c r="M43" i="25"/>
  <c r="N43" i="25" s="1"/>
  <c r="O43" i="25" s="1"/>
  <c r="I36" i="25"/>
  <c r="M36" i="25" s="1"/>
  <c r="N36" i="25" s="1"/>
  <c r="O36" i="25" s="1"/>
  <c r="I35" i="25"/>
  <c r="I30" i="25"/>
  <c r="M30" i="25" s="1"/>
  <c r="N30" i="25" s="1"/>
  <c r="O30" i="25" s="1"/>
  <c r="I29" i="25"/>
  <c r="M29" i="25" s="1"/>
  <c r="N29" i="25" s="1"/>
  <c r="O29" i="25" s="1"/>
  <c r="I28" i="25"/>
  <c r="I27" i="25"/>
  <c r="M27" i="25" s="1"/>
  <c r="N27" i="25" s="1"/>
  <c r="O27" i="25" s="1"/>
  <c r="I24" i="25"/>
  <c r="M24" i="25" s="1"/>
  <c r="N24" i="25" s="1"/>
  <c r="O24" i="25" s="1"/>
  <c r="I26" i="25"/>
  <c r="I23" i="25"/>
  <c r="J23" i="25" s="1"/>
  <c r="I17" i="25"/>
  <c r="M17" i="25" s="1"/>
  <c r="N17" i="25" s="1"/>
  <c r="O17" i="25" s="1"/>
  <c r="I15" i="25"/>
  <c r="I41" i="25"/>
  <c r="I32" i="25"/>
  <c r="I16" i="25"/>
  <c r="I21" i="25"/>
  <c r="I18" i="25"/>
  <c r="J18" i="25" s="1"/>
  <c r="M13" i="25"/>
  <c r="N13" i="25" s="1"/>
  <c r="O13" i="25" s="1"/>
  <c r="J13" i="25"/>
  <c r="M40" i="25"/>
  <c r="N40" i="25" s="1"/>
  <c r="O40" i="25" s="1"/>
  <c r="J40" i="25"/>
  <c r="M38" i="25"/>
  <c r="N38" i="25" s="1"/>
  <c r="O38" i="25" s="1"/>
  <c r="J38" i="25"/>
  <c r="M34" i="25"/>
  <c r="N34" i="25" s="1"/>
  <c r="O34" i="25" s="1"/>
  <c r="J34" i="25"/>
  <c r="M32" i="25"/>
  <c r="N32" i="25" s="1"/>
  <c r="O32" i="25" s="1"/>
  <c r="J32" i="25"/>
  <c r="M28" i="25"/>
  <c r="N28" i="25" s="1"/>
  <c r="O28" i="25" s="1"/>
  <c r="J28" i="25"/>
  <c r="M26" i="25"/>
  <c r="N26" i="25" s="1"/>
  <c r="O26" i="25" s="1"/>
  <c r="J26" i="25"/>
  <c r="N39" i="28"/>
  <c r="O39" i="28" s="1"/>
  <c r="P39" i="28" s="1"/>
  <c r="K39" i="28"/>
  <c r="N37" i="28"/>
  <c r="O37" i="28" s="1"/>
  <c r="P37" i="28" s="1"/>
  <c r="K37" i="28"/>
  <c r="N35" i="28"/>
  <c r="O35" i="28" s="1"/>
  <c r="P35" i="28" s="1"/>
  <c r="K35" i="28"/>
  <c r="N33" i="28"/>
  <c r="O33" i="28" s="1"/>
  <c r="P33" i="28" s="1"/>
  <c r="K33" i="28"/>
  <c r="N31" i="28"/>
  <c r="O31" i="28" s="1"/>
  <c r="P31" i="28" s="1"/>
  <c r="K31" i="28"/>
  <c r="N29" i="28"/>
  <c r="O29" i="28" s="1"/>
  <c r="P29" i="28" s="1"/>
  <c r="K29" i="28"/>
  <c r="N27" i="28"/>
  <c r="O27" i="28" s="1"/>
  <c r="P27" i="28" s="1"/>
  <c r="K27" i="28"/>
  <c r="N25" i="28"/>
  <c r="O25" i="28" s="1"/>
  <c r="P25" i="28" s="1"/>
  <c r="K25" i="28"/>
  <c r="N23" i="28"/>
  <c r="O23" i="28" s="1"/>
  <c r="P23" i="28" s="1"/>
  <c r="K23" i="28"/>
  <c r="M41" i="25"/>
  <c r="N41" i="25" s="1"/>
  <c r="O41" i="25" s="1"/>
  <c r="J41" i="25"/>
  <c r="M39" i="25"/>
  <c r="N39" i="25" s="1"/>
  <c r="O39" i="25" s="1"/>
  <c r="J39" i="25"/>
  <c r="M37" i="25"/>
  <c r="N37" i="25" s="1"/>
  <c r="O37" i="25" s="1"/>
  <c r="J37" i="25"/>
  <c r="M35" i="25"/>
  <c r="N35" i="25" s="1"/>
  <c r="O35" i="25" s="1"/>
  <c r="J35" i="25"/>
  <c r="M33" i="25"/>
  <c r="N33" i="25" s="1"/>
  <c r="O33" i="25" s="1"/>
  <c r="J33" i="25"/>
  <c r="M31" i="25"/>
  <c r="N31" i="25" s="1"/>
  <c r="O31" i="25" s="1"/>
  <c r="J31" i="25"/>
  <c r="M25" i="25"/>
  <c r="N25" i="25" s="1"/>
  <c r="O25" i="25" s="1"/>
  <c r="J25" i="25"/>
  <c r="I22" i="25"/>
  <c r="M22" i="25" s="1"/>
  <c r="N22" i="25" s="1"/>
  <c r="O22" i="25" s="1"/>
  <c r="J13" i="28"/>
  <c r="J38" i="28"/>
  <c r="J36" i="28"/>
  <c r="J34" i="28"/>
  <c r="J32" i="28"/>
  <c r="J30" i="28"/>
  <c r="J28" i="28"/>
  <c r="J26" i="28"/>
  <c r="J24" i="28"/>
  <c r="K42" i="28"/>
  <c r="J22" i="28"/>
  <c r="N22" i="28" s="1"/>
  <c r="O22" i="28" s="1"/>
  <c r="P22" i="28" s="1"/>
  <c r="J20" i="28"/>
  <c r="N20" i="28" s="1"/>
  <c r="O20" i="28" s="1"/>
  <c r="P20" i="28" s="1"/>
  <c r="J18" i="28"/>
  <c r="N18" i="28" s="1"/>
  <c r="O18" i="28" s="1"/>
  <c r="P18" i="28" s="1"/>
  <c r="J16" i="28"/>
  <c r="J19" i="28"/>
  <c r="N19" i="28" s="1"/>
  <c r="O19" i="28" s="1"/>
  <c r="P19" i="28" s="1"/>
  <c r="J17" i="28"/>
  <c r="J15" i="28"/>
  <c r="N15" i="28" s="1"/>
  <c r="O15" i="28" s="1"/>
  <c r="P15" i="28" s="1"/>
  <c r="N16" i="28"/>
  <c r="O16" i="28" s="1"/>
  <c r="P16" i="28" s="1"/>
  <c r="K16" i="28"/>
  <c r="N17" i="28"/>
  <c r="O17" i="28" s="1"/>
  <c r="P17" i="28" s="1"/>
  <c r="K17" i="28"/>
  <c r="K15" i="28"/>
  <c r="J21" i="28"/>
  <c r="K21" i="28" s="1"/>
  <c r="J14" i="28"/>
  <c r="N14" i="28" s="1"/>
  <c r="O14" i="28" s="1"/>
  <c r="P14" i="28" s="1"/>
  <c r="K14" i="28"/>
  <c r="J21" i="25"/>
  <c r="M21" i="25"/>
  <c r="N21" i="25" s="1"/>
  <c r="O21" i="25" s="1"/>
  <c r="M19" i="25"/>
  <c r="N19" i="25" s="1"/>
  <c r="O19" i="25" s="1"/>
  <c r="J19" i="25"/>
  <c r="M15" i="25"/>
  <c r="N15" i="25" s="1"/>
  <c r="O15" i="25" s="1"/>
  <c r="J15" i="25"/>
  <c r="M18" i="25"/>
  <c r="N18" i="25" s="1"/>
  <c r="O18" i="25" s="1"/>
  <c r="J16" i="25"/>
  <c r="M16" i="25"/>
  <c r="N16" i="25" s="1"/>
  <c r="O16" i="25" s="1"/>
  <c r="I20" i="25"/>
  <c r="I14" i="25"/>
  <c r="M14" i="25" s="1"/>
  <c r="N14" i="25" s="1"/>
  <c r="O14" i="25" s="1"/>
  <c r="J20" i="25"/>
  <c r="M20" i="25"/>
  <c r="N20" i="25" s="1"/>
  <c r="O20" i="25" s="1"/>
  <c r="J36" i="25" l="1"/>
  <c r="J30" i="25"/>
  <c r="J29" i="25"/>
  <c r="J27" i="25"/>
  <c r="J24" i="25"/>
  <c r="M23" i="25"/>
  <c r="N23" i="25" s="1"/>
  <c r="O23" i="25" s="1"/>
  <c r="J17" i="25"/>
  <c r="J22" i="25"/>
  <c r="K22" i="28"/>
  <c r="K20" i="28"/>
  <c r="K19" i="28"/>
  <c r="K18" i="28"/>
  <c r="K24" i="28"/>
  <c r="N24" i="28"/>
  <c r="O24" i="28" s="1"/>
  <c r="P24" i="28" s="1"/>
  <c r="K28" i="28"/>
  <c r="N28" i="28"/>
  <c r="O28" i="28" s="1"/>
  <c r="P28" i="28" s="1"/>
  <c r="K32" i="28"/>
  <c r="N32" i="28"/>
  <c r="O32" i="28" s="1"/>
  <c r="P32" i="28" s="1"/>
  <c r="K36" i="28"/>
  <c r="N36" i="28"/>
  <c r="O36" i="28" s="1"/>
  <c r="P36" i="28" s="1"/>
  <c r="K13" i="28"/>
  <c r="N13" i="28"/>
  <c r="O13" i="28" s="1"/>
  <c r="P13" i="28" s="1"/>
  <c r="J14" i="25"/>
  <c r="K26" i="28"/>
  <c r="N26" i="28"/>
  <c r="O26" i="28" s="1"/>
  <c r="P26" i="28" s="1"/>
  <c r="K30" i="28"/>
  <c r="N30" i="28"/>
  <c r="O30" i="28" s="1"/>
  <c r="P30" i="28" s="1"/>
  <c r="K34" i="28"/>
  <c r="N34" i="28"/>
  <c r="O34" i="28" s="1"/>
  <c r="P34" i="28" s="1"/>
  <c r="K38" i="28"/>
  <c r="N38" i="28"/>
  <c r="O38" i="28" s="1"/>
  <c r="P38" i="28" s="1"/>
  <c r="N21" i="28"/>
  <c r="O21" i="28" s="1"/>
  <c r="P21" i="28" s="1"/>
</calcChain>
</file>

<file path=xl/sharedStrings.xml><?xml version="1.0" encoding="utf-8"?>
<sst xmlns="http://schemas.openxmlformats.org/spreadsheetml/2006/main" count="312" uniqueCount="185">
  <si>
    <t>NO</t>
  </si>
  <si>
    <t>NIS</t>
  </si>
  <si>
    <t>N A M A</t>
  </si>
  <si>
    <t>PENGETAHUAN</t>
  </si>
  <si>
    <t>KETERAMPILAN</t>
  </si>
  <si>
    <t xml:space="preserve">REKAP NILAI </t>
  </si>
  <si>
    <t>PREDIKAT</t>
  </si>
  <si>
    <t>PERSYARATAN NAIK KELAS :</t>
  </si>
  <si>
    <t>SMK TELKOM MAKASSAR</t>
  </si>
  <si>
    <t>SEMESTER</t>
  </si>
  <si>
    <t>TAHUN AJARAN</t>
  </si>
  <si>
    <t>MATA PELAJARAN</t>
  </si>
  <si>
    <t xml:space="preserve">KELAS </t>
  </si>
  <si>
    <t>ACUAN PENILAIAN</t>
  </si>
  <si>
    <t>REMEDIAL AKAN DILAKUKAN UNTUK NILAI PENGETAHUAN (SESUAI JADWAL) DAN KETERAMPILAN (KE GURU MATA PELAJARAN)</t>
  </si>
  <si>
    <t>MENYELESAIKAN SELURUH PROGRAM PEMBELAJARAN DALAM DUA SEMESTER PADA TAHUN PELAJARAN YANG DIIKUTI</t>
  </si>
  <si>
    <t>KELAS X</t>
  </si>
  <si>
    <t>KELAS XI</t>
  </si>
  <si>
    <t>(SKALA PENILAIAN 0 - 100)</t>
  </si>
  <si>
    <t xml:space="preserve"> </t>
  </si>
  <si>
    <t>NAMA GURU</t>
  </si>
  <si>
    <t>ANGKA</t>
  </si>
  <si>
    <t>LULUS/REMED</t>
  </si>
  <si>
    <t>NILAI RAPOR *)</t>
  </si>
  <si>
    <t>UAS *)</t>
  </si>
  <si>
    <r>
      <rPr>
        <sz val="10"/>
        <color indexed="8"/>
        <rFont val="Calibri"/>
        <family val="2"/>
      </rPr>
      <t>&lt;</t>
    </r>
    <r>
      <rPr>
        <sz val="10"/>
        <color indexed="8"/>
        <rFont val="Arial"/>
        <family val="2"/>
      </rPr>
      <t xml:space="preserve"> 78</t>
    </r>
  </si>
  <si>
    <t>&lt; 80</t>
  </si>
  <si>
    <t>KRITERIA KETUNTASAN MINIMAL (KKM)</t>
  </si>
  <si>
    <t>TUGAS</t>
  </si>
  <si>
    <t>NILAI PENGETAHUAN</t>
  </si>
  <si>
    <t>NILAI KETERAMPILAN</t>
  </si>
  <si>
    <t>KEL C &amp; MULOK</t>
  </si>
  <si>
    <r>
      <rPr>
        <sz val="10"/>
        <color indexed="8"/>
        <rFont val="Calibri"/>
        <family val="2"/>
      </rPr>
      <t>&lt;</t>
    </r>
    <r>
      <rPr>
        <sz val="10"/>
        <color indexed="8"/>
        <rFont val="Arial"/>
        <family val="2"/>
      </rPr>
      <t xml:space="preserve"> 80</t>
    </r>
  </si>
  <si>
    <t>&lt; 85</t>
  </si>
  <si>
    <t>KEHADIRAN SISWA MINIMAL 90 % (KETIDAKHADIRAN MAKSIMAL 10 % DARI JUMLAH HARI EFEKTIF)</t>
  </si>
  <si>
    <t>**) Nilai rapor diisi oleh bagian kurikulum</t>
  </si>
  <si>
    <t>NILAI RAPOR **)</t>
  </si>
  <si>
    <t>*) Nilai rapor diisi oleh bagian kurikulum</t>
  </si>
  <si>
    <t>ACUAN KRITERIA PENILAIAN :</t>
  </si>
  <si>
    <t>MUATAN NASIONAL &amp; KEWILAYAHAN</t>
  </si>
  <si>
    <t>LEMBAR PENILAIAN MATA PELAJARAN (MUATAN NASIONAL &amp; KEWILAYAHAN)</t>
  </si>
  <si>
    <t xml:space="preserve">NILAI KETERAMPILAN YANG DIMASUKKAN KE REKAP NILAI ADALAH RATA-RATA NILAI KETERAMPILAN  YANG ADA DI SETIAP KD YANG DIAJARKAN SESUAI RPP GURU MATA PELAJARAN YBS. </t>
  </si>
  <si>
    <t xml:space="preserve">PENUGASAN ATAU TUGAS MERUPAKAN RATA-RATA DARI TUGAS YANG ADA DI SETIAP KD YANG DIAJARKAN SESUAI RPP GURU MATA PELAJARAN YBS. </t>
  </si>
  <si>
    <t>NILAI AKHIR</t>
  </si>
  <si>
    <t>A+</t>
  </si>
  <si>
    <t>SANGAT KOMPETEN</t>
  </si>
  <si>
    <t>A</t>
  </si>
  <si>
    <t>KOMPETEN</t>
  </si>
  <si>
    <t>CUKUP KOMPETEN</t>
  </si>
  <si>
    <t>BELUM KOMPETEN</t>
  </si>
  <si>
    <t>B</t>
  </si>
  <si>
    <t>B+</t>
  </si>
  <si>
    <t>C</t>
  </si>
  <si>
    <t>D</t>
  </si>
  <si>
    <r>
      <rPr>
        <sz val="10"/>
        <color indexed="8"/>
        <rFont val="Calibri"/>
        <family val="2"/>
      </rPr>
      <t>≥</t>
    </r>
    <r>
      <rPr>
        <sz val="10"/>
        <color indexed="8"/>
        <rFont val="Arial"/>
        <family val="2"/>
      </rPr>
      <t xml:space="preserve"> 95</t>
    </r>
  </si>
  <si>
    <t>80 - 83</t>
  </si>
  <si>
    <t>84 - 87</t>
  </si>
  <si>
    <t>88 - 91</t>
  </si>
  <si>
    <t>92 - 95</t>
  </si>
  <si>
    <r>
      <rPr>
        <sz val="10"/>
        <color indexed="8"/>
        <rFont val="Calibri"/>
        <family val="2"/>
      </rPr>
      <t>≥</t>
    </r>
    <r>
      <rPr>
        <sz val="10"/>
        <color indexed="8"/>
        <rFont val="Arial"/>
        <family val="2"/>
      </rPr>
      <t xml:space="preserve"> 96</t>
    </r>
  </si>
  <si>
    <t>85 - 87</t>
  </si>
  <si>
    <t>88 - 90</t>
  </si>
  <si>
    <t>91 - 93</t>
  </si>
  <si>
    <t>94 - 96</t>
  </si>
  <si>
    <r>
      <rPr>
        <sz val="10"/>
        <color indexed="8"/>
        <rFont val="Calibri"/>
        <family val="2"/>
      </rPr>
      <t>≥</t>
    </r>
    <r>
      <rPr>
        <sz val="10"/>
        <color indexed="8"/>
        <rFont val="Arial"/>
        <family val="2"/>
      </rPr>
      <t xml:space="preserve"> 97</t>
    </r>
  </si>
  <si>
    <t>PENGETAHUAN (P)</t>
  </si>
  <si>
    <t>KETERAMPILAN (K)</t>
  </si>
  <si>
    <t>KETERAMPILAN (KKM = 85)</t>
  </si>
  <si>
    <t>PENGETAHUAN (KKM = 80)</t>
  </si>
  <si>
    <t>KETERAMPILAN (KKM = 80)</t>
  </si>
  <si>
    <t>*) Nilai  UAS diisi oleh bagian kurikulum</t>
  </si>
  <si>
    <t xml:space="preserve">KATEGORI / PREDIKAT </t>
  </si>
  <si>
    <r>
      <t xml:space="preserve">SEMUA NILAI MINIMAL </t>
    </r>
    <r>
      <rPr>
        <sz val="10"/>
        <color indexed="8"/>
        <rFont val="Calibri"/>
        <family val="2"/>
        <charset val="1"/>
      </rPr>
      <t>≥</t>
    </r>
    <r>
      <rPr>
        <sz val="10"/>
        <color indexed="8"/>
        <rFont val="Arial"/>
        <family val="2"/>
      </rPr>
      <t xml:space="preserve"> NILAI KKM</t>
    </r>
  </si>
  <si>
    <r>
      <t>NILAI AKHIR = (</t>
    </r>
    <r>
      <rPr>
        <u/>
        <sz val="10"/>
        <color rgb="FF000000"/>
        <rFont val="Arial"/>
        <family val="2"/>
      </rPr>
      <t>NILAI PENGETAHUAN X BOBOT PENGETAHUAN) + (NILAI KETERAMPILAN X BOBOT KETERAMPILAN)</t>
    </r>
  </si>
  <si>
    <t>(BERDASARKAN PANDUAN PENILAIAN DIRJEN SMK 2018 DAN KARAKTERISTIK SEKOLAH)</t>
  </si>
  <si>
    <t>SMK TELKOM MAKASSAR TA 2021/2022</t>
  </si>
  <si>
    <t>KELAS XII</t>
  </si>
  <si>
    <t>KELOMPOK C</t>
  </si>
  <si>
    <t>&lt;83</t>
  </si>
  <si>
    <t>&lt;87</t>
  </si>
  <si>
    <t>83 - 85</t>
  </si>
  <si>
    <t>86 - 88</t>
  </si>
  <si>
    <t>89 - 91</t>
  </si>
  <si>
    <t>92 - 94</t>
  </si>
  <si>
    <t>87 - 89</t>
  </si>
  <si>
    <t>90 - 92</t>
  </si>
  <si>
    <t>93 - 95</t>
  </si>
  <si>
    <t>96 - 98</t>
  </si>
  <si>
    <r>
      <rPr>
        <sz val="10"/>
        <color indexed="8"/>
        <rFont val="Calibri"/>
        <family val="2"/>
      </rPr>
      <t>≥</t>
    </r>
    <r>
      <rPr>
        <sz val="10"/>
        <color indexed="8"/>
        <rFont val="Arial"/>
        <family val="2"/>
      </rPr>
      <t xml:space="preserve"> 99</t>
    </r>
  </si>
  <si>
    <t>78 - 81</t>
  </si>
  <si>
    <t>82 - 85</t>
  </si>
  <si>
    <t>86 - 89</t>
  </si>
  <si>
    <t>90 - 93</t>
  </si>
  <si>
    <r>
      <rPr>
        <sz val="10"/>
        <color indexed="8"/>
        <rFont val="Calibri"/>
        <family val="2"/>
      </rPr>
      <t>≥</t>
    </r>
    <r>
      <rPr>
        <sz val="10"/>
        <color indexed="8"/>
        <rFont val="Arial"/>
        <family val="2"/>
      </rPr>
      <t xml:space="preserve"> 94</t>
    </r>
  </si>
  <si>
    <t>UH</t>
  </si>
  <si>
    <t>ULANGAN HARIAN (UH) MERUPAKAN RATA-RATA DARI UH YANG ADA DI SETIAP KD YANG DIAJARKAN SESUAI RPP GURU MATA PELAJARAN YBS</t>
  </si>
  <si>
    <t>PENILAIAN HARIAN DAPAT DILAKUKAN MELALUI PENGAMATAN TES TERTULIS, TES LISAN, PENUGASAN, DAN/ATAU TEKNIK LAIN YANG SESUAI BERDASARKAN RPP GURU MATA PELAJARAN YBS</t>
  </si>
  <si>
    <t>NILAI AKHIR DIDAPATKAN DARI RASIO PENGETAHUAN DAN KETERAMPILAN (50 : 50)</t>
  </si>
  <si>
    <t>: GANJIL</t>
  </si>
  <si>
    <t>: 2021/2022</t>
  </si>
  <si>
    <t>PEMBULATAN</t>
  </si>
  <si>
    <t xml:space="preserve">MATA PELAJARAN MUATAN NASIONAL DAN MUATAN KEWILAYAHAN : NILAI PENGETAHUAN DIPEROLEH MELALUI PENUGASAN, ULANGAN HARIAN (UH) DAN UJIAN AKHIR SEMESTER (UAS) </t>
  </si>
  <si>
    <t xml:space="preserve">MATA PELAJARAN MUATAN PEMINATAN KEJURUAN (KELOMPOK C) DAN MUATAN LOKAL : NILAI PENGETAHUAN DIPEROLEH MELALUI PENUGASAN DAN ULANGAN HARIAN (UH) </t>
  </si>
  <si>
    <t>NILAI UTS DIMASUKKAN SEBAGAI NILAI HARIAN DARI KD YANG DIPILIH OLEH GURU YBS UNTUK MATA PELAJARAN MUATAN NASIONAL DAN MUATAN KEWILAYAHAN</t>
  </si>
  <si>
    <t>BOBOT NILAI PENGETAHUAN UNTUK MATA PELAJARAN MUATAN NASIONAL &amp; MUATAN KEWILAYAHAN :    (RATA-RATA NILAI TUGAS DAN UH x 50%) +  (NILAI UAS x 50 %)</t>
  </si>
  <si>
    <t xml:space="preserve">BOBOT NILAI PENGETAHUAN UNTUK MATA PELAJARAN KELOMPOK C &amp; MULOK :    50% TUGAS + 50% UH </t>
  </si>
  <si>
    <t>NILAI KETERAMPILAN DIPEROLEH DARI HASIL PENILAIAN KINERJA (PROSES &amp; PRODUK), PROYEK, PORTOFOLIO, DAN ATAU TEKNIK LAIN YANG SESUAI BERDASARKAN RPP GURU MATA PELAJARAN YBS</t>
  </si>
  <si>
    <t>PENGETAHUAN             (KKM = 85)</t>
  </si>
  <si>
    <t>LEMBAR PENILAIAN MATA PELAJARAN (KELOMPOK C)</t>
  </si>
  <si>
    <t>: XI RPL</t>
  </si>
  <si>
    <t>544201199</t>
  </si>
  <si>
    <t>A. MUH AFRIAL IVAN PRATAMA</t>
  </si>
  <si>
    <t>544201203</t>
  </si>
  <si>
    <t>ADAR SARX CHRISTIAN  FIRDAUS JUNIOR</t>
  </si>
  <si>
    <t>544201206</t>
  </si>
  <si>
    <t>AFRISA SETYA PUTRI</t>
  </si>
  <si>
    <t>544201219</t>
  </si>
  <si>
    <t>ALIEF DAMARJATI SULISTYODI</t>
  </si>
  <si>
    <t>544201229</t>
  </si>
  <si>
    <t>ANDI NURNAFLAH ANASTASYA RAMADANI</t>
  </si>
  <si>
    <t>544201237</t>
  </si>
  <si>
    <t>ANDI ZULFIKAR</t>
  </si>
  <si>
    <t>544201245</t>
  </si>
  <si>
    <t>AURA SALSABILLA HESTYASTUTI</t>
  </si>
  <si>
    <t>544201247</t>
  </si>
  <si>
    <t>AYUN PERMATA SYAHRIR</t>
  </si>
  <si>
    <t>544201249</t>
  </si>
  <si>
    <t>BRYAN ILHAMSYAH CHAIRAL</t>
  </si>
  <si>
    <t>544201253</t>
  </si>
  <si>
    <t>DANIANDRA PRAYUDISTY ILHAM</t>
  </si>
  <si>
    <t>544201258</t>
  </si>
  <si>
    <t>DIMAS DEO REZKIDYO</t>
  </si>
  <si>
    <t>544201268</t>
  </si>
  <si>
    <t>FATIMAH AZZAHRA</t>
  </si>
  <si>
    <t>544201265</t>
  </si>
  <si>
    <t>GILBERT DE FOUCAULD WINARDY</t>
  </si>
  <si>
    <t>544201275</t>
  </si>
  <si>
    <t>HESLI SONDA PASUANG</t>
  </si>
  <si>
    <t>544201302</t>
  </si>
  <si>
    <t>IWAH YUNISARI SAHDHINI PUTRI</t>
  </si>
  <si>
    <t>544201281</t>
  </si>
  <si>
    <t>JAVIN ERASMUS CLEMENTINO</t>
  </si>
  <si>
    <t>544201283</t>
  </si>
  <si>
    <t>JOSHUA NDIA</t>
  </si>
  <si>
    <t>544201304</t>
  </si>
  <si>
    <t>KAYLA ARIANTO</t>
  </si>
  <si>
    <t>544201305</t>
  </si>
  <si>
    <t>MAHRUNISA SALMA ALKAAF</t>
  </si>
  <si>
    <t>544201309</t>
  </si>
  <si>
    <t>MUH. DAFFAH PUTRA MUHARSYAH</t>
  </si>
  <si>
    <t>544201312</t>
  </si>
  <si>
    <t>MUH. FADHIL ALRIFA SAPUTRA</t>
  </si>
  <si>
    <t>544201316</t>
  </si>
  <si>
    <t>MUH. FATHIER AL- FAREZI</t>
  </si>
  <si>
    <t>544201330</t>
  </si>
  <si>
    <t>MUH. RYAN ARDIANSYAH</t>
  </si>
  <si>
    <t>544201331</t>
  </si>
  <si>
    <t>MUH. SYAHRU RAMADHAN ASLAM</t>
  </si>
  <si>
    <t>544201343</t>
  </si>
  <si>
    <t>MUHAMMAD AYDIN NAUFAL OHORELLA</t>
  </si>
  <si>
    <t>544201354</t>
  </si>
  <si>
    <t>MUHAMMAD NURHIDAYATULLAH</t>
  </si>
  <si>
    <t>544201356</t>
  </si>
  <si>
    <t>MUHAMMAD RAFLI AFRIANSYAH IKHSAN</t>
  </si>
  <si>
    <t>544201363</t>
  </si>
  <si>
    <t xml:space="preserve">MUHAMMAD THORIQ MALLARANGENG </t>
  </si>
  <si>
    <t>544201378</t>
  </si>
  <si>
    <t>MUHAMMAD ZHAFRAN ILHAM</t>
  </si>
  <si>
    <t>544201381</t>
  </si>
  <si>
    <t>NUR KAFI BA'DILLAH AMRI BUANG</t>
  </si>
  <si>
    <t>544201384</t>
  </si>
  <si>
    <t>PANJI BAGUS SATRIA</t>
  </si>
  <si>
    <t>544201388</t>
  </si>
  <si>
    <t>RAYHAN PERMANA</t>
  </si>
  <si>
    <t>544201394</t>
  </si>
  <si>
    <t>SAMUEL CHRISTOPHER</t>
  </si>
  <si>
    <t>544201397</t>
  </si>
  <si>
    <t>SITI NUR FAIZAH</t>
  </si>
  <si>
    <t>544201398</t>
  </si>
  <si>
    <t>ST. ANNISA NURUL FADILAH TAUFIK</t>
  </si>
  <si>
    <t>544201400</t>
  </si>
  <si>
    <t>SYAHRA MELANI PUTRI</t>
  </si>
  <si>
    <t>: PWPB</t>
  </si>
  <si>
    <t>: OKTAVIANTO</t>
  </si>
  <si>
    <t>: Oktavianto,S.Kom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</si>
</sst>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indexed="8"/>
      <name val="Calibri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rgb="FF000000"/>
      <name val="Arial"/>
      <family val="2"/>
    </font>
    <font>
      <sz val="10"/>
      <color indexed="8"/>
      <name val="Calibri"/>
      <family val="2"/>
      <charset val="1"/>
    </font>
    <font>
      <b/>
      <sz val="11"/>
      <name val="Arial"/>
      <family val="2"/>
    </font>
    <font>
      <sz val="11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6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3" fillId="0" borderId="0"/>
    <xf numFmtId="0" fontId="24" fillId="0" borderId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6" fillId="0" borderId="0" xfId="39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23" fillId="26" borderId="18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2" fillId="0" borderId="18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quotePrefix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0" xfId="0" quotePrefix="1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left" vertical="center" wrapText="1"/>
    </xf>
    <xf numFmtId="0" fontId="24" fillId="0" borderId="0" xfId="0" quotePrefix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top" wrapText="1"/>
    </xf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2" fillId="0" borderId="0" xfId="0" quotePrefix="1" applyFont="1" applyFill="1" applyAlignment="1">
      <alignment horizontal="center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/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29" fillId="0" borderId="0" xfId="0" applyFont="1" applyBorder="1" applyAlignment="1" applyProtection="1">
      <alignment vertical="center"/>
      <protection locked="0"/>
    </xf>
    <xf numFmtId="0" fontId="28" fillId="0" borderId="0" xfId="39" applyFont="1" applyBorder="1" applyAlignment="1" applyProtection="1">
      <alignment horizontal="left" vertical="center"/>
      <protection locked="0"/>
    </xf>
    <xf numFmtId="0" fontId="28" fillId="0" borderId="0" xfId="39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35" fillId="0" borderId="0" xfId="39" applyFont="1" applyBorder="1" applyAlignment="1" applyProtection="1">
      <alignment horizontal="right" vertical="center"/>
      <protection locked="0"/>
    </xf>
    <xf numFmtId="0" fontId="28" fillId="0" borderId="0" xfId="39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23" fillId="25" borderId="13" xfId="0" applyFont="1" applyFill="1" applyBorder="1" applyAlignment="1" applyProtection="1">
      <alignment horizontal="center" vertical="center" wrapText="1"/>
      <protection locked="0"/>
    </xf>
    <xf numFmtId="0" fontId="23" fillId="28" borderId="13" xfId="0" applyFont="1" applyFill="1" applyBorder="1" applyAlignment="1" applyProtection="1">
      <alignment horizontal="center" vertical="center" wrapText="1"/>
      <protection locked="0"/>
    </xf>
    <xf numFmtId="0" fontId="23" fillId="29" borderId="13" xfId="0" applyFont="1" applyFill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1" fontId="22" fillId="0" borderId="11" xfId="0" applyNumberFormat="1" applyFont="1" applyBorder="1" applyAlignment="1" applyProtection="1">
      <alignment horizontal="center" vertical="center"/>
      <protection locked="0"/>
    </xf>
    <xf numFmtId="1" fontId="22" fillId="30" borderId="11" xfId="0" applyNumberFormat="1" applyFont="1" applyFill="1" applyBorder="1" applyAlignment="1" applyProtection="1">
      <alignment horizontal="center" vertical="center"/>
      <protection locked="0"/>
    </xf>
    <xf numFmtId="1" fontId="22" fillId="0" borderId="11" xfId="0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1" fontId="22" fillId="0" borderId="11" xfId="0" applyNumberFormat="1" applyFont="1" applyFill="1" applyBorder="1" applyAlignment="1" applyProtection="1">
      <alignment horizontal="center" vertical="center"/>
      <protection hidden="1"/>
    </xf>
    <xf numFmtId="1" fontId="22" fillId="0" borderId="11" xfId="0" applyNumberFormat="1" applyFont="1" applyBorder="1" applyAlignment="1" applyProtection="1">
      <alignment horizontal="center" vertical="center"/>
      <protection hidden="1"/>
    </xf>
    <xf numFmtId="2" fontId="22" fillId="0" borderId="11" xfId="0" applyNumberFormat="1" applyFont="1" applyBorder="1" applyAlignment="1" applyProtection="1">
      <alignment horizontal="center" vertical="center"/>
      <protection hidden="1"/>
    </xf>
    <xf numFmtId="0" fontId="35" fillId="0" borderId="0" xfId="39" applyFont="1" applyBorder="1" applyAlignment="1" applyProtection="1">
      <alignment horizontal="left" vertical="center"/>
      <protection locked="0"/>
    </xf>
    <xf numFmtId="0" fontId="23" fillId="24" borderId="14" xfId="0" applyFont="1" applyFill="1" applyBorder="1" applyAlignment="1" applyProtection="1">
      <alignment horizontal="center" vertical="center" wrapText="1"/>
      <protection locked="0"/>
    </xf>
    <xf numFmtId="0" fontId="23" fillId="25" borderId="14" xfId="0" applyFont="1" applyFill="1" applyBorder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/>
    </xf>
    <xf numFmtId="0" fontId="24" fillId="0" borderId="11" xfId="37" applyFont="1" applyBorder="1" applyAlignment="1" applyProtection="1">
      <alignment vertical="center"/>
    </xf>
    <xf numFmtId="0" fontId="24" fillId="0" borderId="10" xfId="0" applyFont="1" applyBorder="1" applyAlignment="1" applyProtection="1">
      <alignment horizontal="center" vertical="center"/>
    </xf>
    <xf numFmtId="0" fontId="24" fillId="0" borderId="10" xfId="37" applyFont="1" applyBorder="1" applyAlignment="1" applyProtection="1">
      <alignment vertical="center"/>
    </xf>
    <xf numFmtId="0" fontId="24" fillId="0" borderId="10" xfId="0" applyFont="1" applyBorder="1" applyAlignment="1" applyProtection="1">
      <alignment vertical="center"/>
    </xf>
    <xf numFmtId="0" fontId="24" fillId="0" borderId="18" xfId="0" applyFont="1" applyBorder="1" applyAlignment="1" applyProtection="1">
      <alignment horizontal="center" vertical="center"/>
    </xf>
    <xf numFmtId="0" fontId="24" fillId="0" borderId="18" xfId="0" applyFont="1" applyBorder="1" applyAlignment="1" applyProtection="1">
      <alignment vertical="center"/>
    </xf>
    <xf numFmtId="0" fontId="23" fillId="26" borderId="22" xfId="0" applyFont="1" applyFill="1" applyBorder="1" applyAlignment="1">
      <alignment horizontal="center" vertical="center"/>
    </xf>
    <xf numFmtId="0" fontId="23" fillId="26" borderId="23" xfId="0" applyFont="1" applyFill="1" applyBorder="1" applyAlignment="1">
      <alignment horizontal="center" vertical="center"/>
    </xf>
    <xf numFmtId="0" fontId="23" fillId="26" borderId="2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26" borderId="19" xfId="0" applyFont="1" applyFill="1" applyBorder="1" applyAlignment="1">
      <alignment horizontal="center" vertical="center"/>
    </xf>
    <xf numFmtId="0" fontId="23" fillId="26" borderId="20" xfId="0" applyFont="1" applyFill="1" applyBorder="1" applyAlignment="1">
      <alignment horizontal="center" vertical="center"/>
    </xf>
    <xf numFmtId="0" fontId="23" fillId="26" borderId="21" xfId="0" applyFont="1" applyFill="1" applyBorder="1" applyAlignment="1">
      <alignment horizontal="center" vertical="center"/>
    </xf>
    <xf numFmtId="0" fontId="23" fillId="26" borderId="16" xfId="0" applyFont="1" applyFill="1" applyBorder="1" applyAlignment="1">
      <alignment horizontal="center" vertical="center"/>
    </xf>
    <xf numFmtId="0" fontId="23" fillId="26" borderId="15" xfId="0" applyFont="1" applyFill="1" applyBorder="1" applyAlignment="1">
      <alignment horizontal="center" vertical="center"/>
    </xf>
    <xf numFmtId="0" fontId="23" fillId="26" borderId="17" xfId="0" applyFont="1" applyFill="1" applyBorder="1" applyAlignment="1">
      <alignment horizontal="center" vertical="center"/>
    </xf>
    <xf numFmtId="0" fontId="23" fillId="26" borderId="1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Fill="1" applyAlignment="1">
      <alignment horizontal="center" vertical="top" wrapText="1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wrapText="1"/>
    </xf>
    <xf numFmtId="0" fontId="26" fillId="0" borderId="0" xfId="39" applyFont="1" applyBorder="1" applyAlignment="1">
      <alignment horizontal="center" vertical="center"/>
    </xf>
    <xf numFmtId="0" fontId="23" fillId="29" borderId="18" xfId="0" applyFont="1" applyFill="1" applyBorder="1" applyAlignment="1" applyProtection="1">
      <alignment horizontal="center" vertical="center" wrapText="1"/>
      <protection locked="0"/>
    </xf>
    <xf numFmtId="0" fontId="34" fillId="27" borderId="24" xfId="0" applyFont="1" applyFill="1" applyBorder="1" applyAlignment="1" applyProtection="1">
      <alignment horizontal="center" vertical="center"/>
      <protection locked="0"/>
    </xf>
    <xf numFmtId="0" fontId="34" fillId="27" borderId="0" xfId="0" applyFont="1" applyFill="1" applyBorder="1" applyAlignment="1" applyProtection="1">
      <alignment horizontal="center" vertical="center"/>
      <protection locked="0"/>
    </xf>
    <xf numFmtId="0" fontId="23" fillId="25" borderId="12" xfId="0" applyFont="1" applyFill="1" applyBorder="1" applyAlignment="1" applyProtection="1">
      <alignment horizontal="center" vertical="center"/>
      <protection locked="0"/>
    </xf>
    <xf numFmtId="0" fontId="23" fillId="25" borderId="14" xfId="0" applyFont="1" applyFill="1" applyBorder="1" applyAlignment="1" applyProtection="1">
      <alignment horizontal="center" vertical="center"/>
      <protection locked="0"/>
    </xf>
    <xf numFmtId="0" fontId="23" fillId="25" borderId="18" xfId="0" applyFont="1" applyFill="1" applyBorder="1" applyAlignment="1" applyProtection="1">
      <alignment horizontal="center" vertical="center" wrapText="1"/>
      <protection locked="0"/>
    </xf>
    <xf numFmtId="0" fontId="23" fillId="28" borderId="18" xfId="0" applyFont="1" applyFill="1" applyBorder="1" applyAlignment="1" applyProtection="1">
      <alignment horizontal="center" vertical="center" wrapText="1"/>
      <protection locked="0"/>
    </xf>
    <xf numFmtId="0" fontId="23" fillId="24" borderId="10" xfId="0" applyFont="1" applyFill="1" applyBorder="1" applyAlignment="1" applyProtection="1">
      <alignment horizontal="center" vertical="center"/>
      <protection locked="0"/>
    </xf>
    <xf numFmtId="0" fontId="23" fillId="24" borderId="13" xfId="0" applyFont="1" applyFill="1" applyBorder="1" applyAlignment="1" applyProtection="1">
      <alignment horizontal="center" vertical="center"/>
      <protection locked="0"/>
    </xf>
    <xf numFmtId="0" fontId="23" fillId="24" borderId="18" xfId="0" applyFont="1" applyFill="1" applyBorder="1" applyAlignment="1" applyProtection="1">
      <alignment horizontal="center" vertical="center"/>
      <protection locked="0"/>
    </xf>
    <xf numFmtId="0" fontId="23" fillId="24" borderId="12" xfId="0" applyFont="1" applyFill="1" applyBorder="1" applyAlignment="1" applyProtection="1">
      <alignment horizontal="center" vertical="center" wrapText="1"/>
      <protection locked="0"/>
    </xf>
    <xf numFmtId="0" fontId="23" fillId="24" borderId="27" xfId="0" applyFont="1" applyFill="1" applyBorder="1" applyAlignment="1" applyProtection="1">
      <alignment horizontal="center" vertical="center" wrapText="1"/>
      <protection locked="0"/>
    </xf>
    <xf numFmtId="0" fontId="23" fillId="24" borderId="14" xfId="0" applyFont="1" applyFill="1" applyBorder="1" applyAlignment="1" applyProtection="1">
      <alignment horizontal="center" vertical="center" wrapText="1"/>
      <protection locked="0"/>
    </xf>
    <xf numFmtId="0" fontId="23" fillId="24" borderId="18" xfId="0" applyFont="1" applyFill="1" applyBorder="1" applyAlignment="1" applyProtection="1">
      <alignment horizontal="center" vertical="center" wrapText="1"/>
      <protection locked="0"/>
    </xf>
    <xf numFmtId="0" fontId="23" fillId="24" borderId="13" xfId="0" applyFont="1" applyFill="1" applyBorder="1" applyAlignment="1" applyProtection="1">
      <alignment horizontal="center" vertical="center" wrapText="1"/>
      <protection locked="0"/>
    </xf>
    <xf numFmtId="0" fontId="23" fillId="24" borderId="21" xfId="0" applyFont="1" applyFill="1" applyBorder="1" applyAlignment="1" applyProtection="1">
      <alignment horizontal="center" vertical="center" wrapText="1"/>
      <protection locked="0"/>
    </xf>
    <xf numFmtId="0" fontId="23" fillId="24" borderId="26" xfId="0" applyFont="1" applyFill="1" applyBorder="1" applyAlignment="1" applyProtection="1">
      <alignment horizontal="center" vertical="center" wrapText="1"/>
      <protection locked="0"/>
    </xf>
    <xf numFmtId="0" fontId="34" fillId="27" borderId="19" xfId="0" applyFont="1" applyFill="1" applyBorder="1" applyAlignment="1" applyProtection="1">
      <alignment horizontal="center" vertical="center"/>
      <protection locked="0"/>
    </xf>
    <xf numFmtId="0" fontId="34" fillId="27" borderId="20" xfId="0" applyFont="1" applyFill="1" applyBorder="1" applyAlignment="1" applyProtection="1">
      <alignment horizontal="center" vertical="center"/>
      <protection locked="0"/>
    </xf>
    <xf numFmtId="0" fontId="23" fillId="25" borderId="16" xfId="0" applyFont="1" applyFill="1" applyBorder="1" applyAlignment="1" applyProtection="1">
      <alignment horizontal="center" vertical="center" wrapText="1"/>
      <protection locked="0"/>
    </xf>
    <xf numFmtId="0" fontId="23" fillId="25" borderId="15" xfId="0" applyFont="1" applyFill="1" applyBorder="1" applyAlignment="1" applyProtection="1">
      <alignment horizontal="center" vertical="center" wrapText="1"/>
      <protection locked="0"/>
    </xf>
    <xf numFmtId="0" fontId="23" fillId="24" borderId="19" xfId="0" applyFont="1" applyFill="1" applyBorder="1" applyAlignment="1" applyProtection="1">
      <alignment horizontal="center" vertical="center" wrapText="1"/>
      <protection locked="0"/>
    </xf>
    <xf numFmtId="0" fontId="23" fillId="24" borderId="16" xfId="0" applyFont="1" applyFill="1" applyBorder="1" applyAlignment="1" applyProtection="1">
      <alignment horizontal="center" vertical="center" wrapText="1"/>
      <protection locked="0"/>
    </xf>
    <xf numFmtId="0" fontId="23" fillId="24" borderId="17" xfId="0" applyFont="1" applyFill="1" applyBorder="1" applyAlignment="1" applyProtection="1">
      <alignment horizontal="center" vertical="center" wrapText="1"/>
      <protection locked="0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39000000}"/>
    <cellStyle name="Normal 3" xfId="45" xr:uid="{00000000-0005-0000-0000-00003A000000}"/>
    <cellStyle name="Normal 3 2" xfId="46" xr:uid="{00000000-0005-0000-0000-00003B000000}"/>
    <cellStyle name="Normal 4" xfId="38" xr:uid="{00000000-0005-0000-0000-00003C000000}"/>
    <cellStyle name="Normal_Book3" xfId="39" xr:uid="{00000000-0005-0000-0000-00003D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1428750</xdr:colOff>
      <xdr:row>28</xdr:row>
      <xdr:rowOff>4233</xdr:rowOff>
    </xdr:from>
    <xdr:to>
      <xdr:col>9</xdr:col>
      <xdr:colOff>733425</xdr:colOff>
      <xdr:row>28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9025" y="7624233"/>
          <a:ext cx="3886200" cy="233891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9525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561975" cy="733425"/>
        </a:xfrm>
        <a:prstGeom prst="rect">
          <a:avLst/>
        </a:prstGeom>
      </xdr:spPr>
    </xdr:pic>
    <xdr:clientData/>
  </xdr:twoCellAnchor>
  <xdr:twoCellAnchor>
    <xdr:from>
      <xdr:col>5</xdr:col>
      <xdr:colOff>1350434</xdr:colOff>
      <xdr:row>28</xdr:row>
      <xdr:rowOff>241299</xdr:rowOff>
    </xdr:from>
    <xdr:to>
      <xdr:col>7</xdr:col>
      <xdr:colOff>63500</xdr:colOff>
      <xdr:row>30</xdr:row>
      <xdr:rowOff>10583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75351" y="8263466"/>
          <a:ext cx="1591732" cy="25611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2E4D34-A1CE-456E-AA12-049DC9D7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025" cy="733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02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132"/>
  <sheetViews>
    <sheetView topLeftCell="A34" zoomScaleNormal="100" workbookViewId="0">
      <selection activeCell="M31" sqref="M31"/>
    </sheetView>
  </sheetViews>
  <sheetFormatPr defaultColWidth="8.85546875" defaultRowHeight="20.100000000000001" customHeight="1" x14ac:dyDescent="0.25"/>
  <cols>
    <col min="1" max="1" width="8.85546875" style="5"/>
    <col min="2" max="2" width="7.28515625" style="5" customWidth="1"/>
    <col min="3" max="3" width="20.140625" style="5" customWidth="1"/>
    <col min="4" max="4" width="10.7109375" style="5" customWidth="1"/>
    <col min="5" max="5" width="22.28515625" style="5" customWidth="1"/>
    <col min="6" max="6" width="20.85546875" style="5" customWidth="1"/>
    <col min="7" max="7" width="22.42578125" style="5" customWidth="1"/>
    <col min="8" max="10" width="23.140625" style="5" customWidth="1"/>
    <col min="11" max="11" width="5.7109375" style="5" customWidth="1"/>
    <col min="12" max="12" width="8.85546875" style="5"/>
    <col min="13" max="13" width="8.85546875" style="11"/>
    <col min="14" max="16384" width="8.85546875" style="5"/>
  </cols>
  <sheetData>
    <row r="1" spans="1:13" ht="27" customHeight="1" x14ac:dyDescent="0.25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</row>
    <row r="2" spans="1:13" ht="27" customHeight="1" x14ac:dyDescent="0.25">
      <c r="A2" s="80" t="s">
        <v>75</v>
      </c>
      <c r="B2" s="80"/>
      <c r="C2" s="80"/>
      <c r="D2" s="80"/>
      <c r="E2" s="80"/>
      <c r="F2" s="80"/>
      <c r="G2" s="80"/>
      <c r="H2" s="80"/>
      <c r="I2" s="80"/>
      <c r="J2" s="80"/>
    </row>
    <row r="3" spans="1:13" s="1" customFormat="1" ht="27" customHeight="1" x14ac:dyDescent="0.25">
      <c r="A3" s="81" t="s">
        <v>74</v>
      </c>
      <c r="B3" s="81"/>
      <c r="C3" s="81"/>
      <c r="D3" s="81"/>
      <c r="E3" s="81"/>
      <c r="F3" s="81"/>
      <c r="G3" s="81"/>
      <c r="H3" s="81"/>
      <c r="I3" s="81"/>
      <c r="J3" s="81"/>
      <c r="K3" s="7"/>
      <c r="M3" s="8"/>
    </row>
    <row r="4" spans="1:13" ht="20.100000000000001" customHeight="1" x14ac:dyDescent="0.25">
      <c r="A4" s="24"/>
      <c r="B4" s="1"/>
      <c r="C4" s="1"/>
      <c r="D4" s="1"/>
    </row>
    <row r="5" spans="1:13" ht="20.100000000000001" customHeight="1" x14ac:dyDescent="0.25">
      <c r="A5" s="18">
        <v>1</v>
      </c>
      <c r="B5" s="17" t="s">
        <v>27</v>
      </c>
      <c r="C5" s="1"/>
      <c r="D5" s="1"/>
    </row>
    <row r="6" spans="1:13" s="1" customFormat="1" ht="20.100000000000001" customHeight="1" x14ac:dyDescent="0.25">
      <c r="A6" s="24"/>
      <c r="B6" s="82" t="s">
        <v>27</v>
      </c>
      <c r="C6" s="83"/>
      <c r="D6" s="84"/>
      <c r="E6" s="77" t="s">
        <v>16</v>
      </c>
      <c r="F6" s="78"/>
      <c r="G6" s="77" t="s">
        <v>17</v>
      </c>
      <c r="H6" s="78"/>
      <c r="I6" s="77" t="s">
        <v>76</v>
      </c>
      <c r="J6" s="78"/>
    </row>
    <row r="7" spans="1:13" s="1" customFormat="1" ht="25.5" x14ac:dyDescent="0.25">
      <c r="A7" s="2"/>
      <c r="B7" s="85" t="s">
        <v>18</v>
      </c>
      <c r="C7" s="86"/>
      <c r="D7" s="87"/>
      <c r="E7" s="19" t="s">
        <v>39</v>
      </c>
      <c r="F7" s="19" t="s">
        <v>31</v>
      </c>
      <c r="G7" s="19" t="s">
        <v>39</v>
      </c>
      <c r="H7" s="19" t="s">
        <v>77</v>
      </c>
      <c r="I7" s="19" t="s">
        <v>39</v>
      </c>
      <c r="J7" s="19" t="s">
        <v>77</v>
      </c>
    </row>
    <row r="8" spans="1:13" s="1" customFormat="1" ht="20.100000000000001" customHeight="1" x14ac:dyDescent="0.25">
      <c r="B8" s="12">
        <v>1</v>
      </c>
      <c r="C8" s="13" t="s">
        <v>3</v>
      </c>
      <c r="D8" s="14"/>
      <c r="E8" s="22">
        <v>78</v>
      </c>
      <c r="F8" s="22">
        <v>80</v>
      </c>
      <c r="G8" s="22">
        <v>80</v>
      </c>
      <c r="H8" s="22">
        <v>85</v>
      </c>
      <c r="I8" s="22">
        <v>83</v>
      </c>
      <c r="J8" s="22">
        <v>87</v>
      </c>
    </row>
    <row r="9" spans="1:13" s="1" customFormat="1" ht="20.100000000000001" customHeight="1" x14ac:dyDescent="0.25">
      <c r="B9" s="12">
        <v>2</v>
      </c>
      <c r="C9" s="13" t="s">
        <v>4</v>
      </c>
      <c r="D9" s="14"/>
      <c r="E9" s="22">
        <v>78</v>
      </c>
      <c r="F9" s="22">
        <v>80</v>
      </c>
      <c r="G9" s="22">
        <v>80</v>
      </c>
      <c r="H9" s="22">
        <v>85</v>
      </c>
      <c r="I9" s="22">
        <v>83</v>
      </c>
      <c r="J9" s="22">
        <v>87</v>
      </c>
    </row>
    <row r="10" spans="1:13" s="1" customFormat="1" ht="20.100000000000001" customHeight="1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3" s="1" customFormat="1" ht="20.100000000000001" customHeight="1" x14ac:dyDescent="0.25">
      <c r="B11" s="88" t="s">
        <v>71</v>
      </c>
      <c r="C11" s="88"/>
      <c r="D11" s="88"/>
      <c r="E11" s="77" t="s">
        <v>43</v>
      </c>
      <c r="F11" s="79"/>
      <c r="G11" s="79"/>
      <c r="H11" s="79"/>
      <c r="I11" s="79"/>
      <c r="J11" s="78"/>
    </row>
    <row r="12" spans="1:13" s="1" customFormat="1" ht="20.100000000000001" customHeight="1" x14ac:dyDescent="0.25">
      <c r="B12" s="88"/>
      <c r="C12" s="88"/>
      <c r="D12" s="88"/>
      <c r="E12" s="77" t="s">
        <v>16</v>
      </c>
      <c r="F12" s="78"/>
      <c r="G12" s="77" t="s">
        <v>17</v>
      </c>
      <c r="H12" s="78"/>
      <c r="I12" s="77" t="s">
        <v>76</v>
      </c>
      <c r="J12" s="78"/>
    </row>
    <row r="13" spans="1:13" s="1" customFormat="1" ht="30" customHeight="1" x14ac:dyDescent="0.25">
      <c r="B13" s="88"/>
      <c r="C13" s="88"/>
      <c r="D13" s="88"/>
      <c r="E13" s="19" t="s">
        <v>39</v>
      </c>
      <c r="F13" s="19" t="s">
        <v>31</v>
      </c>
      <c r="G13" s="19" t="s">
        <v>39</v>
      </c>
      <c r="H13" s="19" t="s">
        <v>77</v>
      </c>
      <c r="I13" s="19" t="s">
        <v>39</v>
      </c>
      <c r="J13" s="19" t="s">
        <v>77</v>
      </c>
    </row>
    <row r="14" spans="1:13" s="1" customFormat="1" ht="20.100000000000001" customHeight="1" x14ac:dyDescent="0.25">
      <c r="B14" s="12">
        <v>1</v>
      </c>
      <c r="C14" s="13" t="s">
        <v>45</v>
      </c>
      <c r="D14" s="21" t="s">
        <v>44</v>
      </c>
      <c r="E14" s="16" t="s">
        <v>93</v>
      </c>
      <c r="F14" s="16" t="s">
        <v>59</v>
      </c>
      <c r="G14" s="16" t="s">
        <v>59</v>
      </c>
      <c r="H14" s="16" t="s">
        <v>64</v>
      </c>
      <c r="I14" s="16" t="s">
        <v>54</v>
      </c>
      <c r="J14" s="16" t="s">
        <v>88</v>
      </c>
    </row>
    <row r="15" spans="1:13" s="1" customFormat="1" ht="20.100000000000001" customHeight="1" x14ac:dyDescent="0.25">
      <c r="B15" s="12">
        <v>2</v>
      </c>
      <c r="C15" s="13" t="s">
        <v>45</v>
      </c>
      <c r="D15" s="21" t="s">
        <v>46</v>
      </c>
      <c r="E15" s="16" t="s">
        <v>92</v>
      </c>
      <c r="F15" s="16" t="s">
        <v>58</v>
      </c>
      <c r="G15" s="16" t="s">
        <v>58</v>
      </c>
      <c r="H15" s="16" t="s">
        <v>63</v>
      </c>
      <c r="I15" s="16" t="s">
        <v>83</v>
      </c>
      <c r="J15" s="16" t="s">
        <v>87</v>
      </c>
    </row>
    <row r="16" spans="1:13" s="1" customFormat="1" ht="20.100000000000001" customHeight="1" x14ac:dyDescent="0.25">
      <c r="B16" s="20">
        <v>3</v>
      </c>
      <c r="C16" s="23" t="s">
        <v>47</v>
      </c>
      <c r="D16" s="21" t="s">
        <v>51</v>
      </c>
      <c r="E16" s="16" t="s">
        <v>91</v>
      </c>
      <c r="F16" s="16" t="s">
        <v>57</v>
      </c>
      <c r="G16" s="16" t="s">
        <v>57</v>
      </c>
      <c r="H16" s="16" t="s">
        <v>62</v>
      </c>
      <c r="I16" s="16" t="s">
        <v>82</v>
      </c>
      <c r="J16" s="16" t="s">
        <v>86</v>
      </c>
    </row>
    <row r="17" spans="1:16" s="1" customFormat="1" ht="20.100000000000001" customHeight="1" x14ac:dyDescent="0.25">
      <c r="B17" s="20">
        <v>4</v>
      </c>
      <c r="C17" s="23" t="s">
        <v>47</v>
      </c>
      <c r="D17" s="21" t="s">
        <v>50</v>
      </c>
      <c r="E17" s="16" t="s">
        <v>90</v>
      </c>
      <c r="F17" s="16" t="s">
        <v>56</v>
      </c>
      <c r="G17" s="16" t="s">
        <v>56</v>
      </c>
      <c r="H17" s="16" t="s">
        <v>61</v>
      </c>
      <c r="I17" s="16" t="s">
        <v>81</v>
      </c>
      <c r="J17" s="16" t="s">
        <v>85</v>
      </c>
    </row>
    <row r="18" spans="1:16" s="1" customFormat="1" ht="20.100000000000001" customHeight="1" x14ac:dyDescent="0.25">
      <c r="B18" s="20">
        <v>5</v>
      </c>
      <c r="C18" s="23" t="s">
        <v>48</v>
      </c>
      <c r="D18" s="21" t="s">
        <v>52</v>
      </c>
      <c r="E18" s="16" t="s">
        <v>89</v>
      </c>
      <c r="F18" s="16" t="s">
        <v>55</v>
      </c>
      <c r="G18" s="16" t="s">
        <v>55</v>
      </c>
      <c r="H18" s="16" t="s">
        <v>60</v>
      </c>
      <c r="I18" s="16" t="s">
        <v>80</v>
      </c>
      <c r="J18" s="16" t="s">
        <v>84</v>
      </c>
    </row>
    <row r="19" spans="1:16" s="1" customFormat="1" ht="20.100000000000001" customHeight="1" x14ac:dyDescent="0.25">
      <c r="B19" s="20">
        <v>6</v>
      </c>
      <c r="C19" s="23" t="s">
        <v>49</v>
      </c>
      <c r="D19" s="21" t="s">
        <v>53</v>
      </c>
      <c r="E19" s="16" t="s">
        <v>25</v>
      </c>
      <c r="F19" s="16" t="s">
        <v>32</v>
      </c>
      <c r="G19" s="16" t="s">
        <v>26</v>
      </c>
      <c r="H19" s="16" t="s">
        <v>33</v>
      </c>
      <c r="I19" s="16" t="s">
        <v>78</v>
      </c>
      <c r="J19" s="16" t="s">
        <v>79</v>
      </c>
    </row>
    <row r="20" spans="1:16" s="1" customFormat="1" ht="20.100000000000001" customHeight="1" x14ac:dyDescent="0.25"/>
    <row r="21" spans="1:16" s="1" customFormat="1" ht="26.25" customHeight="1" x14ac:dyDescent="0.25">
      <c r="A21" s="18">
        <v>2</v>
      </c>
      <c r="B21" s="17" t="s">
        <v>38</v>
      </c>
    </row>
    <row r="22" spans="1:16" s="1" customFormat="1" ht="26.25" customHeight="1" x14ac:dyDescent="0.25">
      <c r="A22" s="8"/>
      <c r="B22" s="7" t="s">
        <v>29</v>
      </c>
      <c r="N22" s="3"/>
    </row>
    <row r="23" spans="1:16" s="27" customFormat="1" ht="20.25" customHeight="1" x14ac:dyDescent="0.25">
      <c r="A23" s="25"/>
      <c r="B23" s="26">
        <v>1</v>
      </c>
      <c r="C23" s="89" t="s">
        <v>101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</row>
    <row r="24" spans="1:16" s="27" customFormat="1" ht="20.25" customHeight="1" x14ac:dyDescent="0.25">
      <c r="A24" s="25"/>
      <c r="B24" s="26">
        <v>2</v>
      </c>
      <c r="C24" s="89" t="s">
        <v>102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</row>
    <row r="25" spans="1:16" s="27" customFormat="1" ht="20.100000000000001" customHeight="1" x14ac:dyDescent="0.25">
      <c r="A25" s="25"/>
      <c r="B25" s="26">
        <v>3</v>
      </c>
      <c r="C25" s="89" t="s">
        <v>42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</row>
    <row r="26" spans="1:16" s="27" customFormat="1" ht="20.100000000000001" customHeight="1" x14ac:dyDescent="0.25">
      <c r="A26" s="25"/>
      <c r="B26" s="26">
        <v>4</v>
      </c>
      <c r="C26" s="28" t="s">
        <v>95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s="27" customFormat="1" ht="20.100000000000001" customHeight="1" x14ac:dyDescent="0.25">
      <c r="A27" s="25"/>
      <c r="B27" s="26">
        <v>5</v>
      </c>
      <c r="C27" s="28" t="s">
        <v>96</v>
      </c>
    </row>
    <row r="28" spans="1:16" s="27" customFormat="1" ht="20.100000000000001" customHeight="1" x14ac:dyDescent="0.25">
      <c r="A28" s="25"/>
      <c r="B28" s="26">
        <v>6</v>
      </c>
      <c r="C28" s="89" t="s">
        <v>103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</row>
    <row r="29" spans="1:16" s="27" customFormat="1" ht="20.100000000000001" customHeight="1" x14ac:dyDescent="0.25">
      <c r="A29" s="25"/>
      <c r="B29" s="26">
        <v>7</v>
      </c>
      <c r="C29" s="89" t="s">
        <v>104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</row>
    <row r="30" spans="1:16" s="27" customFormat="1" ht="20.100000000000001" customHeight="1" x14ac:dyDescent="0.25">
      <c r="A30" s="25"/>
      <c r="B30" s="26">
        <v>8</v>
      </c>
      <c r="C30" s="89" t="s">
        <v>105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</row>
    <row r="31" spans="1:16" s="33" customFormat="1" ht="18.75" customHeight="1" x14ac:dyDescent="0.25">
      <c r="A31" s="30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s="33" customFormat="1" ht="26.25" customHeight="1" x14ac:dyDescent="0.25">
      <c r="A32" s="34"/>
      <c r="B32" s="35" t="s">
        <v>30</v>
      </c>
    </row>
    <row r="33" spans="1:16" s="27" customFormat="1" ht="22.5" customHeight="1" x14ac:dyDescent="0.25">
      <c r="A33" s="36"/>
      <c r="B33" s="26">
        <v>1</v>
      </c>
      <c r="C33" s="91" t="s">
        <v>106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 s="27" customFormat="1" ht="20.25" customHeight="1" x14ac:dyDescent="0.25">
      <c r="A34" s="36"/>
      <c r="B34" s="26">
        <v>2</v>
      </c>
      <c r="C34" s="91" t="s">
        <v>41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6" s="33" customFormat="1" ht="17.25" customHeight="1" x14ac:dyDescent="0.25">
      <c r="A35" s="34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s="33" customFormat="1" ht="22.5" customHeight="1" x14ac:dyDescent="0.25">
      <c r="A36" s="34"/>
      <c r="B36" s="35" t="s">
        <v>43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s="27" customFormat="1" ht="20.100000000000001" customHeight="1" x14ac:dyDescent="0.25">
      <c r="A37" s="36"/>
      <c r="B37" s="26">
        <v>1</v>
      </c>
      <c r="C37" s="89" t="s">
        <v>97</v>
      </c>
      <c r="D37" s="89"/>
      <c r="E37" s="89"/>
      <c r="F37" s="89"/>
      <c r="G37" s="89"/>
      <c r="H37" s="89"/>
      <c r="I37" s="37"/>
      <c r="J37" s="37"/>
      <c r="K37" s="37"/>
      <c r="L37" s="37"/>
      <c r="M37" s="37"/>
      <c r="N37" s="37"/>
      <c r="O37" s="37"/>
      <c r="P37" s="37"/>
    </row>
    <row r="38" spans="1:16" s="45" customFormat="1" ht="20.100000000000001" customHeight="1" x14ac:dyDescent="0.2">
      <c r="A38" s="42"/>
      <c r="B38" s="43">
        <v>2</v>
      </c>
      <c r="C38" s="92" t="s">
        <v>73</v>
      </c>
      <c r="D38" s="92"/>
      <c r="E38" s="92"/>
      <c r="F38" s="92"/>
      <c r="G38" s="92"/>
      <c r="H38" s="92"/>
      <c r="I38" s="44"/>
      <c r="J38" s="44"/>
      <c r="K38" s="44"/>
      <c r="L38" s="44"/>
      <c r="M38" s="44"/>
      <c r="N38" s="44"/>
      <c r="O38" s="44"/>
      <c r="P38" s="44"/>
    </row>
    <row r="39" spans="1:16" s="28" customFormat="1" ht="20.100000000000001" customHeight="1" x14ac:dyDescent="0.25">
      <c r="A39" s="36"/>
      <c r="B39" s="38"/>
      <c r="C39" s="90">
        <v>100</v>
      </c>
      <c r="D39" s="90"/>
      <c r="E39" s="90"/>
      <c r="F39" s="90"/>
      <c r="G39" s="90"/>
      <c r="H39" s="90"/>
      <c r="I39" s="39"/>
      <c r="J39" s="39"/>
      <c r="K39" s="29"/>
      <c r="L39" s="29"/>
      <c r="M39" s="29"/>
      <c r="N39" s="29"/>
      <c r="O39" s="29"/>
      <c r="P39" s="29"/>
    </row>
    <row r="40" spans="1:16" s="40" customFormat="1" ht="20.100000000000001" customHeight="1" x14ac:dyDescent="0.25">
      <c r="A40" s="46">
        <v>3</v>
      </c>
      <c r="B40" s="47" t="s">
        <v>7</v>
      </c>
      <c r="C40" s="48"/>
      <c r="M40" s="34"/>
    </row>
    <row r="41" spans="1:16" s="27" customFormat="1" ht="20.100000000000001" customHeight="1" x14ac:dyDescent="0.25">
      <c r="A41" s="41"/>
      <c r="B41" s="25">
        <v>1</v>
      </c>
      <c r="C41" s="27" t="s">
        <v>34</v>
      </c>
      <c r="M41" s="25"/>
    </row>
    <row r="42" spans="1:16" s="27" customFormat="1" ht="20.100000000000001" customHeight="1" x14ac:dyDescent="0.25">
      <c r="A42" s="41"/>
      <c r="B42" s="25">
        <v>2</v>
      </c>
      <c r="C42" s="27" t="s">
        <v>72</v>
      </c>
      <c r="M42" s="25"/>
    </row>
    <row r="43" spans="1:16" s="27" customFormat="1" ht="20.100000000000001" customHeight="1" x14ac:dyDescent="0.25">
      <c r="A43" s="41"/>
      <c r="B43" s="25">
        <v>3</v>
      </c>
      <c r="C43" s="91" t="s">
        <v>14</v>
      </c>
      <c r="D43" s="91"/>
      <c r="E43" s="91"/>
      <c r="F43" s="91"/>
      <c r="G43" s="91"/>
      <c r="H43" s="91"/>
      <c r="I43" s="91"/>
      <c r="J43" s="91"/>
      <c r="K43" s="91"/>
      <c r="M43" s="25"/>
    </row>
    <row r="44" spans="1:16" s="27" customFormat="1" ht="20.100000000000001" customHeight="1" x14ac:dyDescent="0.25">
      <c r="A44" s="41"/>
      <c r="B44" s="25">
        <v>4</v>
      </c>
      <c r="C44" s="91" t="s">
        <v>15</v>
      </c>
      <c r="D44" s="91"/>
      <c r="E44" s="91"/>
      <c r="F44" s="91"/>
      <c r="G44" s="91"/>
      <c r="H44" s="91"/>
      <c r="I44" s="91"/>
      <c r="J44" s="91"/>
      <c r="K44" s="91"/>
      <c r="M44" s="25"/>
    </row>
    <row r="45" spans="1:16" s="1" customFormat="1" ht="20.100000000000001" customHeight="1" x14ac:dyDescent="0.25">
      <c r="A45" s="2"/>
      <c r="C45" s="8"/>
      <c r="D45" s="3"/>
      <c r="M45" s="8"/>
    </row>
    <row r="46" spans="1:16" s="1" customFormat="1" ht="20.100000000000001" customHeight="1" x14ac:dyDescent="0.25">
      <c r="A46" s="2"/>
      <c r="E46" s="3"/>
      <c r="F46" s="3"/>
      <c r="G46" s="3"/>
      <c r="H46" s="3"/>
      <c r="I46" s="3"/>
      <c r="J46" s="3"/>
      <c r="K46" s="3"/>
      <c r="L46" s="3"/>
      <c r="M46" s="8"/>
      <c r="N46" s="3"/>
      <c r="O46" s="3"/>
      <c r="P46" s="3"/>
    </row>
    <row r="47" spans="1:16" s="1" customFormat="1" ht="20.100000000000001" customHeight="1" x14ac:dyDescent="0.25">
      <c r="A47" s="2"/>
      <c r="E47" s="3"/>
      <c r="F47" s="3"/>
      <c r="G47" s="3"/>
      <c r="H47" s="3"/>
      <c r="I47" s="3"/>
      <c r="J47" s="3"/>
      <c r="K47" s="3"/>
      <c r="L47" s="3"/>
      <c r="M47" s="8"/>
      <c r="N47" s="3"/>
      <c r="O47" s="3"/>
      <c r="P47" s="3"/>
    </row>
    <row r="48" spans="1:16" s="3" customFormat="1" ht="20.100000000000001" customHeight="1" x14ac:dyDescent="0.25">
      <c r="A48" s="2"/>
      <c r="B48" s="1"/>
      <c r="C48" s="1"/>
      <c r="D48" s="1"/>
      <c r="M48" s="8"/>
    </row>
    <row r="49" spans="1:13" s="3" customFormat="1" ht="20.100000000000001" customHeight="1" x14ac:dyDescent="0.25">
      <c r="A49" s="2"/>
      <c r="B49" s="1"/>
      <c r="C49" s="1"/>
      <c r="D49" s="1"/>
      <c r="M49" s="8"/>
    </row>
    <row r="50" spans="1:13" s="3" customFormat="1" ht="20.100000000000001" customHeight="1" x14ac:dyDescent="0.25">
      <c r="A50" s="2"/>
      <c r="B50" s="1"/>
      <c r="C50" s="1"/>
      <c r="D50" s="1"/>
      <c r="M50" s="8"/>
    </row>
    <row r="51" spans="1:13" s="3" customFormat="1" ht="20.100000000000001" customHeight="1" x14ac:dyDescent="0.25">
      <c r="A51" s="2"/>
      <c r="B51" s="1"/>
      <c r="C51" s="1"/>
      <c r="D51" s="1"/>
      <c r="M51" s="8"/>
    </row>
    <row r="52" spans="1:13" s="3" customFormat="1" ht="20.100000000000001" customHeight="1" x14ac:dyDescent="0.25">
      <c r="A52" s="2"/>
      <c r="B52" s="1"/>
      <c r="C52" s="1"/>
      <c r="D52" s="1"/>
      <c r="M52" s="8"/>
    </row>
    <row r="53" spans="1:13" s="3" customFormat="1" ht="20.100000000000001" customHeight="1" x14ac:dyDescent="0.25">
      <c r="A53" s="2"/>
      <c r="B53" s="1"/>
      <c r="C53" s="1"/>
      <c r="D53" s="1"/>
      <c r="M53" s="8"/>
    </row>
    <row r="54" spans="1:13" s="3" customFormat="1" ht="20.100000000000001" customHeight="1" x14ac:dyDescent="0.25">
      <c r="A54" s="2"/>
      <c r="B54" s="1"/>
      <c r="C54" s="1"/>
      <c r="D54" s="1"/>
      <c r="M54" s="8"/>
    </row>
    <row r="55" spans="1:13" s="3" customFormat="1" ht="20.100000000000001" customHeight="1" x14ac:dyDescent="0.25">
      <c r="A55" s="2"/>
      <c r="B55" s="1"/>
      <c r="C55" s="1"/>
      <c r="D55" s="1"/>
      <c r="M55" s="8"/>
    </row>
    <row r="56" spans="1:13" s="3" customFormat="1" ht="20.100000000000001" customHeight="1" x14ac:dyDescent="0.25">
      <c r="A56" s="2"/>
      <c r="B56" s="1"/>
      <c r="C56" s="1"/>
      <c r="D56" s="1"/>
      <c r="M56" s="8"/>
    </row>
    <row r="57" spans="1:13" s="3" customFormat="1" ht="20.100000000000001" customHeight="1" x14ac:dyDescent="0.25">
      <c r="A57" s="2"/>
      <c r="B57" s="1"/>
      <c r="C57" s="1"/>
      <c r="D57" s="1"/>
      <c r="M57" s="8"/>
    </row>
    <row r="58" spans="1:13" s="3" customFormat="1" ht="20.100000000000001" customHeight="1" x14ac:dyDescent="0.25">
      <c r="A58" s="2"/>
      <c r="B58" s="1"/>
      <c r="C58" s="1"/>
      <c r="D58" s="1"/>
      <c r="M58" s="8"/>
    </row>
    <row r="59" spans="1:13" s="1" customFormat="1" ht="20.100000000000001" customHeight="1" x14ac:dyDescent="0.25">
      <c r="A59" s="2"/>
      <c r="M59" s="8"/>
    </row>
    <row r="60" spans="1:13" s="1" customFormat="1" ht="20.100000000000001" customHeight="1" x14ac:dyDescent="0.25">
      <c r="A60" s="2"/>
      <c r="M60" s="8"/>
    </row>
    <row r="61" spans="1:13" s="1" customFormat="1" ht="20.100000000000001" customHeight="1" x14ac:dyDescent="0.25">
      <c r="A61" s="2"/>
      <c r="M61" s="8"/>
    </row>
    <row r="62" spans="1:13" s="1" customFormat="1" ht="20.100000000000001" customHeight="1" x14ac:dyDescent="0.25">
      <c r="A62" s="2"/>
      <c r="M62" s="8"/>
    </row>
    <row r="63" spans="1:13" s="1" customFormat="1" ht="20.100000000000001" customHeight="1" x14ac:dyDescent="0.25">
      <c r="A63" s="2"/>
      <c r="M63" s="8"/>
    </row>
    <row r="64" spans="1:13" s="1" customFormat="1" ht="20.100000000000001" customHeight="1" x14ac:dyDescent="0.25">
      <c r="A64" s="2"/>
      <c r="M64" s="8"/>
    </row>
    <row r="65" spans="1:13" s="1" customFormat="1" ht="20.100000000000001" customHeight="1" x14ac:dyDescent="0.25">
      <c r="A65" s="2"/>
      <c r="M65" s="8"/>
    </row>
    <row r="66" spans="1:13" s="1" customFormat="1" ht="20.100000000000001" customHeight="1" x14ac:dyDescent="0.25">
      <c r="A66" s="2"/>
      <c r="M66" s="8"/>
    </row>
    <row r="67" spans="1:13" s="1" customFormat="1" ht="20.100000000000001" customHeight="1" x14ac:dyDescent="0.25">
      <c r="A67" s="2"/>
      <c r="M67" s="8"/>
    </row>
    <row r="68" spans="1:13" s="1" customFormat="1" ht="20.100000000000001" customHeight="1" x14ac:dyDescent="0.25">
      <c r="A68" s="2"/>
      <c r="M68" s="8"/>
    </row>
    <row r="69" spans="1:13" s="1" customFormat="1" ht="20.100000000000001" customHeight="1" x14ac:dyDescent="0.25">
      <c r="A69" s="2"/>
      <c r="M69" s="8"/>
    </row>
    <row r="70" spans="1:13" s="1" customFormat="1" ht="20.100000000000001" customHeight="1" x14ac:dyDescent="0.25">
      <c r="A70" s="2"/>
      <c r="M70" s="8"/>
    </row>
    <row r="71" spans="1:13" s="1" customFormat="1" ht="20.100000000000001" customHeight="1" x14ac:dyDescent="0.25">
      <c r="A71" s="2"/>
      <c r="M71" s="8"/>
    </row>
    <row r="72" spans="1:13" s="1" customFormat="1" ht="20.100000000000001" customHeight="1" x14ac:dyDescent="0.25">
      <c r="A72" s="2"/>
      <c r="M72" s="8"/>
    </row>
    <row r="73" spans="1:13" s="1" customFormat="1" ht="20.100000000000001" customHeight="1" x14ac:dyDescent="0.25">
      <c r="A73" s="2"/>
      <c r="M73" s="8"/>
    </row>
    <row r="74" spans="1:13" s="1" customFormat="1" ht="20.100000000000001" customHeight="1" x14ac:dyDescent="0.25">
      <c r="A74" s="2"/>
      <c r="M74" s="8"/>
    </row>
    <row r="75" spans="1:13" s="1" customFormat="1" ht="20.100000000000001" customHeight="1" x14ac:dyDescent="0.25">
      <c r="A75" s="2"/>
      <c r="M75" s="8"/>
    </row>
    <row r="76" spans="1:13" s="1" customFormat="1" ht="20.100000000000001" customHeight="1" x14ac:dyDescent="0.25">
      <c r="A76" s="2"/>
      <c r="M76" s="8"/>
    </row>
    <row r="77" spans="1:13" s="1" customFormat="1" ht="20.100000000000001" customHeight="1" x14ac:dyDescent="0.25">
      <c r="A77" s="2"/>
      <c r="M77" s="8"/>
    </row>
    <row r="78" spans="1:13" s="1" customFormat="1" ht="20.100000000000001" customHeight="1" x14ac:dyDescent="0.25">
      <c r="A78" s="2"/>
      <c r="M78" s="8"/>
    </row>
    <row r="79" spans="1:13" s="1" customFormat="1" ht="20.100000000000001" customHeight="1" x14ac:dyDescent="0.25">
      <c r="A79" s="2"/>
      <c r="M79" s="8"/>
    </row>
    <row r="80" spans="1:13" s="1" customFormat="1" ht="20.100000000000001" customHeight="1" x14ac:dyDescent="0.25">
      <c r="A80" s="2"/>
      <c r="M80" s="8"/>
    </row>
    <row r="81" spans="1:13" s="1" customFormat="1" ht="20.100000000000001" customHeight="1" x14ac:dyDescent="0.25">
      <c r="A81" s="2"/>
      <c r="M81" s="8"/>
    </row>
    <row r="82" spans="1:13" s="1" customFormat="1" ht="20.100000000000001" customHeight="1" x14ac:dyDescent="0.25">
      <c r="A82" s="2"/>
      <c r="M82" s="8"/>
    </row>
    <row r="83" spans="1:13" s="1" customFormat="1" ht="20.100000000000001" customHeight="1" x14ac:dyDescent="0.25">
      <c r="A83" s="2"/>
      <c r="M83" s="8"/>
    </row>
    <row r="84" spans="1:13" s="1" customFormat="1" ht="20.100000000000001" customHeight="1" x14ac:dyDescent="0.25">
      <c r="A84" s="2"/>
      <c r="M84" s="8"/>
    </row>
    <row r="85" spans="1:13" s="1" customFormat="1" ht="20.100000000000001" customHeight="1" x14ac:dyDescent="0.25">
      <c r="A85" s="2"/>
      <c r="M85" s="8"/>
    </row>
    <row r="86" spans="1:13" s="1" customFormat="1" ht="20.100000000000001" customHeight="1" x14ac:dyDescent="0.25">
      <c r="A86" s="2"/>
      <c r="M86" s="8"/>
    </row>
    <row r="87" spans="1:13" s="1" customFormat="1" ht="20.100000000000001" customHeight="1" x14ac:dyDescent="0.25">
      <c r="A87" s="2"/>
      <c r="M87" s="8"/>
    </row>
    <row r="88" spans="1:13" s="1" customFormat="1" ht="20.100000000000001" customHeight="1" x14ac:dyDescent="0.25">
      <c r="A88" s="2"/>
      <c r="M88" s="8"/>
    </row>
    <row r="89" spans="1:13" s="1" customFormat="1" ht="20.100000000000001" customHeight="1" x14ac:dyDescent="0.25">
      <c r="A89" s="2"/>
      <c r="M89" s="8"/>
    </row>
    <row r="90" spans="1:13" s="1" customFormat="1" ht="20.100000000000001" customHeight="1" x14ac:dyDescent="0.25">
      <c r="A90" s="2"/>
      <c r="M90" s="8"/>
    </row>
    <row r="91" spans="1:13" s="1" customFormat="1" ht="20.100000000000001" customHeight="1" x14ac:dyDescent="0.25">
      <c r="A91" s="2"/>
      <c r="M91" s="8"/>
    </row>
    <row r="92" spans="1:13" s="1" customFormat="1" ht="20.100000000000001" customHeight="1" x14ac:dyDescent="0.25">
      <c r="A92" s="2"/>
      <c r="M92" s="8"/>
    </row>
    <row r="93" spans="1:13" s="1" customFormat="1" ht="20.100000000000001" customHeight="1" x14ac:dyDescent="0.25">
      <c r="M93" s="8"/>
    </row>
    <row r="94" spans="1:13" s="1" customFormat="1" ht="20.100000000000001" customHeight="1" x14ac:dyDescent="0.25">
      <c r="M94" s="8"/>
    </row>
    <row r="95" spans="1:13" s="1" customFormat="1" ht="20.100000000000001" customHeight="1" x14ac:dyDescent="0.25">
      <c r="M95" s="8"/>
    </row>
    <row r="96" spans="1:13" s="1" customFormat="1" ht="20.100000000000001" customHeight="1" x14ac:dyDescent="0.25">
      <c r="M96" s="8"/>
    </row>
    <row r="97" spans="13:13" s="1" customFormat="1" ht="20.100000000000001" customHeight="1" x14ac:dyDescent="0.25">
      <c r="M97" s="8"/>
    </row>
    <row r="98" spans="13:13" s="1" customFormat="1" ht="20.100000000000001" customHeight="1" x14ac:dyDescent="0.25">
      <c r="M98" s="8"/>
    </row>
    <row r="99" spans="13:13" s="1" customFormat="1" ht="20.100000000000001" customHeight="1" x14ac:dyDescent="0.25">
      <c r="M99" s="8"/>
    </row>
    <row r="100" spans="13:13" s="1" customFormat="1" ht="20.100000000000001" customHeight="1" x14ac:dyDescent="0.25">
      <c r="M100" s="8"/>
    </row>
    <row r="101" spans="13:13" s="1" customFormat="1" ht="20.100000000000001" customHeight="1" x14ac:dyDescent="0.25">
      <c r="M101" s="8"/>
    </row>
    <row r="102" spans="13:13" s="1" customFormat="1" ht="20.100000000000001" customHeight="1" x14ac:dyDescent="0.25">
      <c r="M102" s="8"/>
    </row>
    <row r="103" spans="13:13" s="1" customFormat="1" ht="20.100000000000001" customHeight="1" x14ac:dyDescent="0.25">
      <c r="M103" s="8"/>
    </row>
    <row r="104" spans="13:13" s="1" customFormat="1" ht="20.100000000000001" customHeight="1" x14ac:dyDescent="0.25">
      <c r="M104" s="8"/>
    </row>
    <row r="105" spans="13:13" s="1" customFormat="1" ht="20.100000000000001" customHeight="1" x14ac:dyDescent="0.25">
      <c r="M105" s="8"/>
    </row>
    <row r="106" spans="13:13" s="1" customFormat="1" ht="20.100000000000001" customHeight="1" x14ac:dyDescent="0.25">
      <c r="M106" s="8"/>
    </row>
    <row r="107" spans="13:13" s="1" customFormat="1" ht="20.100000000000001" customHeight="1" x14ac:dyDescent="0.25">
      <c r="M107" s="8"/>
    </row>
    <row r="108" spans="13:13" s="1" customFormat="1" ht="20.100000000000001" customHeight="1" x14ac:dyDescent="0.25">
      <c r="M108" s="8"/>
    </row>
    <row r="109" spans="13:13" s="1" customFormat="1" ht="20.100000000000001" customHeight="1" x14ac:dyDescent="0.25">
      <c r="M109" s="8"/>
    </row>
    <row r="110" spans="13:13" s="1" customFormat="1" ht="20.100000000000001" customHeight="1" x14ac:dyDescent="0.25">
      <c r="M110" s="8"/>
    </row>
    <row r="111" spans="13:13" s="1" customFormat="1" ht="20.100000000000001" customHeight="1" x14ac:dyDescent="0.25">
      <c r="M111" s="8"/>
    </row>
    <row r="112" spans="13:13" s="1" customFormat="1" ht="20.100000000000001" customHeight="1" x14ac:dyDescent="0.25">
      <c r="M112" s="8"/>
    </row>
    <row r="113" spans="13:13" s="1" customFormat="1" ht="20.100000000000001" customHeight="1" x14ac:dyDescent="0.25">
      <c r="M113" s="8"/>
    </row>
    <row r="114" spans="13:13" s="1" customFormat="1" ht="20.100000000000001" customHeight="1" x14ac:dyDescent="0.25">
      <c r="M114" s="8"/>
    </row>
    <row r="115" spans="13:13" s="1" customFormat="1" ht="20.100000000000001" customHeight="1" x14ac:dyDescent="0.25">
      <c r="M115" s="8"/>
    </row>
    <row r="116" spans="13:13" s="1" customFormat="1" ht="20.100000000000001" customHeight="1" x14ac:dyDescent="0.25">
      <c r="M116" s="8"/>
    </row>
    <row r="117" spans="13:13" s="1" customFormat="1" ht="20.100000000000001" customHeight="1" x14ac:dyDescent="0.25">
      <c r="M117" s="8"/>
    </row>
    <row r="118" spans="13:13" s="1" customFormat="1" ht="20.100000000000001" customHeight="1" x14ac:dyDescent="0.25">
      <c r="M118" s="8"/>
    </row>
    <row r="119" spans="13:13" s="1" customFormat="1" ht="20.100000000000001" customHeight="1" x14ac:dyDescent="0.25">
      <c r="M119" s="8"/>
    </row>
    <row r="120" spans="13:13" s="1" customFormat="1" ht="20.100000000000001" customHeight="1" x14ac:dyDescent="0.25">
      <c r="M120" s="8"/>
    </row>
    <row r="121" spans="13:13" s="1" customFormat="1" ht="20.100000000000001" customHeight="1" x14ac:dyDescent="0.25">
      <c r="M121" s="8"/>
    </row>
    <row r="122" spans="13:13" s="1" customFormat="1" ht="20.100000000000001" customHeight="1" x14ac:dyDescent="0.25">
      <c r="M122" s="8"/>
    </row>
    <row r="123" spans="13:13" s="1" customFormat="1" ht="20.100000000000001" customHeight="1" x14ac:dyDescent="0.25">
      <c r="M123" s="8"/>
    </row>
    <row r="124" spans="13:13" s="1" customFormat="1" ht="20.100000000000001" customHeight="1" x14ac:dyDescent="0.25">
      <c r="M124" s="8"/>
    </row>
    <row r="125" spans="13:13" s="1" customFormat="1" ht="20.100000000000001" customHeight="1" x14ac:dyDescent="0.25">
      <c r="M125" s="8"/>
    </row>
    <row r="126" spans="13:13" s="1" customFormat="1" ht="20.100000000000001" customHeight="1" x14ac:dyDescent="0.25">
      <c r="M126" s="8"/>
    </row>
    <row r="127" spans="13:13" s="1" customFormat="1" ht="20.100000000000001" customHeight="1" x14ac:dyDescent="0.25">
      <c r="M127" s="8"/>
    </row>
    <row r="128" spans="13:13" s="1" customFormat="1" ht="20.100000000000001" customHeight="1" x14ac:dyDescent="0.25">
      <c r="M128" s="8"/>
    </row>
    <row r="129" spans="13:13" s="1" customFormat="1" ht="20.100000000000001" customHeight="1" x14ac:dyDescent="0.25">
      <c r="M129" s="8"/>
    </row>
    <row r="130" spans="13:13" s="1" customFormat="1" ht="20.100000000000001" customHeight="1" x14ac:dyDescent="0.25">
      <c r="M130" s="8"/>
    </row>
    <row r="131" spans="13:13" s="1" customFormat="1" ht="20.100000000000001" customHeight="1" x14ac:dyDescent="0.25">
      <c r="M131" s="8"/>
    </row>
    <row r="132" spans="13:13" s="1" customFormat="1" ht="20.100000000000001" customHeight="1" x14ac:dyDescent="0.25">
      <c r="M132" s="8"/>
    </row>
  </sheetData>
  <mergeCells count="26">
    <mergeCell ref="C28:P28"/>
    <mergeCell ref="C39:H39"/>
    <mergeCell ref="C33:P33"/>
    <mergeCell ref="C44:K44"/>
    <mergeCell ref="C23:P23"/>
    <mergeCell ref="C29:P29"/>
    <mergeCell ref="C30:P30"/>
    <mergeCell ref="C43:K43"/>
    <mergeCell ref="C34:P34"/>
    <mergeCell ref="C25:P25"/>
    <mergeCell ref="C37:H37"/>
    <mergeCell ref="C38:H38"/>
    <mergeCell ref="C24:P24"/>
    <mergeCell ref="I6:J6"/>
    <mergeCell ref="I12:J12"/>
    <mergeCell ref="E11:J11"/>
    <mergeCell ref="A1:J1"/>
    <mergeCell ref="A2:J2"/>
    <mergeCell ref="A3:J3"/>
    <mergeCell ref="B6:D6"/>
    <mergeCell ref="B7:D7"/>
    <mergeCell ref="B11:D13"/>
    <mergeCell ref="E12:F12"/>
    <mergeCell ref="E6:F6"/>
    <mergeCell ref="G6:H6"/>
    <mergeCell ref="G12:H12"/>
  </mergeCells>
  <printOptions horizontalCentered="1"/>
  <pageMargins left="0.23622047244094491" right="0.15748031496062992" top="0.23622047244094491" bottom="0.19685039370078741" header="0.15748031496062992" footer="0.15748031496062992"/>
  <pageSetup scale="63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S222"/>
  <sheetViews>
    <sheetView zoomScaleNormal="100" zoomScalePageLayoutView="125" workbookViewId="0">
      <selection activeCell="G18" sqref="G18:G24"/>
    </sheetView>
  </sheetViews>
  <sheetFormatPr defaultColWidth="8.85546875" defaultRowHeight="12.75" x14ac:dyDescent="0.25"/>
  <cols>
    <col min="1" max="1" width="5" style="5" customWidth="1"/>
    <col min="2" max="2" width="15" style="5" customWidth="1"/>
    <col min="3" max="3" width="48" style="5" customWidth="1"/>
    <col min="4" max="6" width="10.7109375" style="5" customWidth="1"/>
    <col min="7" max="7" width="15.42578125" style="5" customWidth="1"/>
    <col min="8" max="10" width="10.7109375" style="5" customWidth="1"/>
    <col min="11" max="11" width="15.7109375" style="5" customWidth="1"/>
    <col min="12" max="12" width="10.7109375" style="5" customWidth="1"/>
    <col min="13" max="16" width="15.7109375" style="5" customWidth="1"/>
    <col min="17" max="17" width="7.5703125" style="5" customWidth="1"/>
    <col min="18" max="16384" width="8.85546875" style="5"/>
  </cols>
  <sheetData>
    <row r="1" spans="1:19" ht="18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9" ht="18" customHeight="1" x14ac:dyDescent="0.25">
      <c r="A2" s="93" t="s">
        <v>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15"/>
      <c r="R2" s="15"/>
    </row>
    <row r="3" spans="1:19" ht="18" customHeight="1" x14ac:dyDescent="0.25">
      <c r="A3" s="93" t="s">
        <v>40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15"/>
      <c r="R3" s="15"/>
    </row>
    <row r="4" spans="1:19" ht="18" customHeight="1" x14ac:dyDescent="0.25"/>
    <row r="5" spans="1:19" ht="18" customHeight="1" x14ac:dyDescent="0.25">
      <c r="A5" s="49" t="s">
        <v>11</v>
      </c>
      <c r="B5" s="49"/>
      <c r="C5" s="54" t="s">
        <v>182</v>
      </c>
      <c r="D5" s="51"/>
      <c r="E5" s="51"/>
      <c r="F5" s="51"/>
      <c r="G5" s="51"/>
      <c r="H5" s="51"/>
      <c r="I5" s="51"/>
      <c r="J5" s="51"/>
      <c r="K5" s="51"/>
      <c r="L5" s="52"/>
      <c r="M5" s="52"/>
      <c r="N5" s="52"/>
      <c r="O5" s="52"/>
      <c r="P5" s="52"/>
    </row>
    <row r="6" spans="1:19" ht="18" customHeight="1" x14ac:dyDescent="0.25">
      <c r="A6" s="49" t="s">
        <v>20</v>
      </c>
      <c r="B6" s="52"/>
      <c r="C6" s="54" t="s">
        <v>184</v>
      </c>
      <c r="D6" s="51"/>
      <c r="E6" s="53"/>
      <c r="F6" s="51"/>
      <c r="G6" s="51"/>
      <c r="H6" s="51"/>
      <c r="I6" s="51"/>
      <c r="J6" s="51"/>
      <c r="K6" s="51"/>
      <c r="L6" s="52"/>
      <c r="M6" s="52"/>
      <c r="N6" s="52"/>
      <c r="O6" s="52"/>
      <c r="P6" s="52"/>
    </row>
    <row r="7" spans="1:19" ht="18" customHeight="1" x14ac:dyDescent="0.25">
      <c r="A7" s="49" t="s">
        <v>9</v>
      </c>
      <c r="B7" s="49"/>
      <c r="C7" s="54" t="s">
        <v>98</v>
      </c>
      <c r="D7" s="51"/>
      <c r="E7" s="51"/>
      <c r="F7" s="51"/>
      <c r="G7" s="51"/>
      <c r="H7" s="51"/>
      <c r="I7" s="51"/>
      <c r="J7" s="52"/>
      <c r="K7" s="52"/>
      <c r="L7" s="52"/>
      <c r="M7" s="52"/>
      <c r="N7" s="52"/>
      <c r="O7" s="52"/>
      <c r="P7" s="52"/>
    </row>
    <row r="8" spans="1:19" ht="18" customHeight="1" x14ac:dyDescent="0.25">
      <c r="A8" s="49" t="s">
        <v>10</v>
      </c>
      <c r="B8" s="49"/>
      <c r="C8" s="50" t="s">
        <v>99</v>
      </c>
      <c r="D8" s="51"/>
      <c r="E8" s="53"/>
      <c r="F8" s="51"/>
      <c r="G8" s="51"/>
      <c r="H8" s="55" t="s">
        <v>70</v>
      </c>
      <c r="I8" s="51"/>
      <c r="J8" s="52"/>
      <c r="K8" s="52"/>
      <c r="L8" s="52"/>
      <c r="M8" s="52"/>
      <c r="N8" s="52"/>
      <c r="O8" s="52"/>
      <c r="P8" s="52"/>
    </row>
    <row r="9" spans="1:19" ht="18" customHeight="1" x14ac:dyDescent="0.25">
      <c r="A9" s="49" t="s">
        <v>12</v>
      </c>
      <c r="B9" s="52"/>
      <c r="C9" s="50" t="s">
        <v>109</v>
      </c>
      <c r="D9" s="52"/>
      <c r="E9" s="52"/>
      <c r="F9" s="51"/>
      <c r="G9" s="51"/>
      <c r="H9" s="55" t="s">
        <v>35</v>
      </c>
      <c r="I9" s="51"/>
      <c r="J9" s="52"/>
      <c r="K9" s="52"/>
      <c r="L9" s="52"/>
      <c r="M9" s="52"/>
      <c r="N9" s="52"/>
      <c r="O9" s="52"/>
      <c r="P9" s="52"/>
    </row>
    <row r="10" spans="1:19" s="9" customFormat="1" ht="23.25" customHeight="1" x14ac:dyDescent="0.25">
      <c r="A10" s="101" t="s">
        <v>0</v>
      </c>
      <c r="B10" s="101" t="s">
        <v>1</v>
      </c>
      <c r="C10" s="101" t="s">
        <v>2</v>
      </c>
      <c r="D10" s="103" t="s">
        <v>68</v>
      </c>
      <c r="E10" s="103"/>
      <c r="F10" s="103"/>
      <c r="G10" s="104" t="s">
        <v>69</v>
      </c>
      <c r="H10" s="95" t="s">
        <v>36</v>
      </c>
      <c r="I10" s="96"/>
      <c r="J10" s="96"/>
      <c r="K10" s="96"/>
      <c r="L10" s="96"/>
      <c r="M10" s="96"/>
      <c r="N10" s="96"/>
      <c r="O10" s="96"/>
      <c r="P10" s="96"/>
    </row>
    <row r="11" spans="1:19" s="9" customFormat="1" ht="15" customHeight="1" x14ac:dyDescent="0.25">
      <c r="A11" s="101"/>
      <c r="B11" s="101"/>
      <c r="C11" s="101"/>
      <c r="D11" s="107" t="s">
        <v>28</v>
      </c>
      <c r="E11" s="109" t="s">
        <v>94</v>
      </c>
      <c r="F11" s="97" t="s">
        <v>24</v>
      </c>
      <c r="G11" s="105"/>
      <c r="H11" s="99" t="s">
        <v>65</v>
      </c>
      <c r="I11" s="99"/>
      <c r="J11" s="99"/>
      <c r="K11" s="99"/>
      <c r="L11" s="100" t="s">
        <v>66</v>
      </c>
      <c r="M11" s="100"/>
      <c r="N11" s="94" t="s">
        <v>43</v>
      </c>
      <c r="O11" s="94"/>
      <c r="P11" s="94"/>
    </row>
    <row r="12" spans="1:19" s="9" customFormat="1" ht="15" customHeight="1" thickBot="1" x14ac:dyDescent="0.3">
      <c r="A12" s="102"/>
      <c r="B12" s="102"/>
      <c r="C12" s="102"/>
      <c r="D12" s="108"/>
      <c r="E12" s="110"/>
      <c r="F12" s="98"/>
      <c r="G12" s="106"/>
      <c r="H12" s="56" t="s">
        <v>28</v>
      </c>
      <c r="I12" s="56" t="s">
        <v>94</v>
      </c>
      <c r="J12" s="56" t="s">
        <v>21</v>
      </c>
      <c r="K12" s="56" t="s">
        <v>22</v>
      </c>
      <c r="L12" s="57" t="s">
        <v>21</v>
      </c>
      <c r="M12" s="57" t="s">
        <v>22</v>
      </c>
      <c r="N12" s="58" t="s">
        <v>21</v>
      </c>
      <c r="O12" s="58" t="s">
        <v>100</v>
      </c>
      <c r="P12" s="58" t="s">
        <v>6</v>
      </c>
    </row>
    <row r="13" spans="1:19" ht="15" customHeight="1" thickTop="1" x14ac:dyDescent="0.25">
      <c r="A13" s="59">
        <v>1</v>
      </c>
      <c r="B13" s="70" t="s">
        <v>110</v>
      </c>
      <c r="C13" s="71" t="s">
        <v>111</v>
      </c>
      <c r="D13" s="60"/>
      <c r="E13" s="60"/>
      <c r="F13" s="61"/>
      <c r="G13" s="62"/>
      <c r="H13" s="64">
        <f>D13</f>
        <v>0</v>
      </c>
      <c r="I13" s="64">
        <f>E13</f>
        <v>0</v>
      </c>
      <c r="J13" s="65">
        <f>AVERAGE(H13:I13)*0.5+F13*0.5</f>
        <v>0</v>
      </c>
      <c r="K13" s="66" t="str">
        <f>IF(J13&gt;=80,"LULUS","REMED")</f>
        <v>REMED</v>
      </c>
      <c r="L13" s="65">
        <f>G13</f>
        <v>0</v>
      </c>
      <c r="M13" s="66" t="str">
        <f>IF(L13&gt;=80,"LULUS","REMED")</f>
        <v>REMED</v>
      </c>
      <c r="N13" s="66">
        <f>(J13*50%)+(L13*50%)</f>
        <v>0</v>
      </c>
      <c r="O13" s="65">
        <f>ROUND(N13,0)</f>
        <v>0</v>
      </c>
      <c r="P13" s="66" t="str">
        <f>IF(O13&gt;=96,"A+",IF(O13&gt;=92,"A",IF(O13&gt;=88,"B+",IF(O13&gt;=84,"B",IF(O13&gt;=80,"C","D")))))</f>
        <v>D</v>
      </c>
      <c r="S13" s="11"/>
    </row>
    <row r="14" spans="1:19" ht="15" customHeight="1" x14ac:dyDescent="0.25">
      <c r="A14" s="63">
        <v>2</v>
      </c>
      <c r="B14" s="72" t="s">
        <v>112</v>
      </c>
      <c r="C14" s="73" t="s">
        <v>113</v>
      </c>
      <c r="D14" s="60"/>
      <c r="E14" s="60"/>
      <c r="F14" s="61"/>
      <c r="G14" s="62"/>
      <c r="H14" s="64">
        <f t="shared" ref="H14:H39" si="0">D14</f>
        <v>0</v>
      </c>
      <c r="I14" s="64">
        <f t="shared" ref="I14:I39" si="1">E14</f>
        <v>0</v>
      </c>
      <c r="J14" s="65">
        <f t="shared" ref="J14:J39" si="2">AVERAGE(H14:I14)*0.5+F14*0.5</f>
        <v>0</v>
      </c>
      <c r="K14" s="66" t="str">
        <f t="shared" ref="K14:K39" si="3">IF(J14&gt;=80,"LULUS","REMED")</f>
        <v>REMED</v>
      </c>
      <c r="L14" s="65">
        <f t="shared" ref="L14:L39" si="4">G14</f>
        <v>0</v>
      </c>
      <c r="M14" s="66" t="str">
        <f t="shared" ref="M14:M39" si="5">IF(L14&gt;=80,"LULUS","REMED")</f>
        <v>REMED</v>
      </c>
      <c r="N14" s="66">
        <f t="shared" ref="N14:N39" si="6">(J14*50%)+(L14*50%)</f>
        <v>0</v>
      </c>
      <c r="O14" s="65">
        <f t="shared" ref="O14:O39" si="7">ROUND(N14,0)</f>
        <v>0</v>
      </c>
      <c r="P14" s="66" t="str">
        <f t="shared" ref="P14:P39" si="8">IF(O14&gt;=96,"A+",IF(O14&gt;=92,"A",IF(O14&gt;=88,"B+",IF(O14&gt;=84,"B",IF(O14&gt;=80,"C","D")))))</f>
        <v>D</v>
      </c>
      <c r="S14" s="11"/>
    </row>
    <row r="15" spans="1:19" ht="15" customHeight="1" x14ac:dyDescent="0.25">
      <c r="A15" s="63">
        <v>3</v>
      </c>
      <c r="B15" s="72" t="s">
        <v>114</v>
      </c>
      <c r="C15" s="73" t="s">
        <v>115</v>
      </c>
      <c r="D15" s="60"/>
      <c r="E15" s="60"/>
      <c r="F15" s="61"/>
      <c r="G15" s="62"/>
      <c r="H15" s="64">
        <f t="shared" si="0"/>
        <v>0</v>
      </c>
      <c r="I15" s="64">
        <f t="shared" si="1"/>
        <v>0</v>
      </c>
      <c r="J15" s="65">
        <f t="shared" si="2"/>
        <v>0</v>
      </c>
      <c r="K15" s="66" t="str">
        <f t="shared" si="3"/>
        <v>REMED</v>
      </c>
      <c r="L15" s="65">
        <f t="shared" si="4"/>
        <v>0</v>
      </c>
      <c r="M15" s="66" t="str">
        <f t="shared" si="5"/>
        <v>REMED</v>
      </c>
      <c r="N15" s="66">
        <f t="shared" si="6"/>
        <v>0</v>
      </c>
      <c r="O15" s="65">
        <f t="shared" si="7"/>
        <v>0</v>
      </c>
      <c r="P15" s="66" t="str">
        <f t="shared" si="8"/>
        <v>D</v>
      </c>
      <c r="R15" s="5" t="s">
        <v>19</v>
      </c>
      <c r="S15" s="11"/>
    </row>
    <row r="16" spans="1:19" ht="15" customHeight="1" x14ac:dyDescent="0.25">
      <c r="A16" s="63">
        <v>4</v>
      </c>
      <c r="B16" s="72" t="s">
        <v>116</v>
      </c>
      <c r="C16" s="73" t="s">
        <v>117</v>
      </c>
      <c r="D16" s="60"/>
      <c r="E16" s="60"/>
      <c r="F16" s="61"/>
      <c r="G16" s="62"/>
      <c r="H16" s="64">
        <f t="shared" si="0"/>
        <v>0</v>
      </c>
      <c r="I16" s="64">
        <f t="shared" si="1"/>
        <v>0</v>
      </c>
      <c r="J16" s="65">
        <f t="shared" si="2"/>
        <v>0</v>
      </c>
      <c r="K16" s="66" t="str">
        <f t="shared" si="3"/>
        <v>REMED</v>
      </c>
      <c r="L16" s="65">
        <f t="shared" si="4"/>
        <v>0</v>
      </c>
      <c r="M16" s="66" t="str">
        <f t="shared" si="5"/>
        <v>REMED</v>
      </c>
      <c r="N16" s="66">
        <f t="shared" si="6"/>
        <v>0</v>
      </c>
      <c r="O16" s="65">
        <f t="shared" si="7"/>
        <v>0</v>
      </c>
      <c r="P16" s="66" t="str">
        <f t="shared" si="8"/>
        <v>D</v>
      </c>
      <c r="S16" s="11"/>
    </row>
    <row r="17" spans="1:19" ht="15" customHeight="1" x14ac:dyDescent="0.25">
      <c r="A17" s="63">
        <v>5</v>
      </c>
      <c r="B17" s="72" t="s">
        <v>118</v>
      </c>
      <c r="C17" s="73" t="s">
        <v>119</v>
      </c>
      <c r="D17" s="60"/>
      <c r="E17" s="60"/>
      <c r="F17" s="61"/>
      <c r="G17" s="62"/>
      <c r="H17" s="64">
        <f t="shared" si="0"/>
        <v>0</v>
      </c>
      <c r="I17" s="64">
        <f t="shared" si="1"/>
        <v>0</v>
      </c>
      <c r="J17" s="65">
        <f t="shared" si="2"/>
        <v>0</v>
      </c>
      <c r="K17" s="66" t="str">
        <f t="shared" si="3"/>
        <v>REMED</v>
      </c>
      <c r="L17" s="65">
        <f t="shared" si="4"/>
        <v>0</v>
      </c>
      <c r="M17" s="66" t="str">
        <f t="shared" si="5"/>
        <v>REMED</v>
      </c>
      <c r="N17" s="66">
        <f t="shared" si="6"/>
        <v>0</v>
      </c>
      <c r="O17" s="65">
        <f t="shared" si="7"/>
        <v>0</v>
      </c>
      <c r="P17" s="66" t="str">
        <f t="shared" si="8"/>
        <v>D</v>
      </c>
      <c r="S17" s="11"/>
    </row>
    <row r="18" spans="1:19" ht="15" customHeight="1" x14ac:dyDescent="0.25">
      <c r="A18" s="63">
        <v>6</v>
      </c>
      <c r="B18" s="72" t="s">
        <v>120</v>
      </c>
      <c r="C18" s="74" t="s">
        <v>121</v>
      </c>
      <c r="D18" s="60"/>
      <c r="E18" s="60"/>
      <c r="F18" s="61"/>
      <c r="G18" s="62"/>
      <c r="H18" s="64">
        <f t="shared" si="0"/>
        <v>0</v>
      </c>
      <c r="I18" s="64">
        <f t="shared" si="1"/>
        <v>0</v>
      </c>
      <c r="J18" s="65">
        <f t="shared" si="2"/>
        <v>0</v>
      </c>
      <c r="K18" s="66" t="str">
        <f t="shared" si="3"/>
        <v>REMED</v>
      </c>
      <c r="L18" s="65">
        <f t="shared" si="4"/>
        <v>0</v>
      </c>
      <c r="M18" s="66" t="str">
        <f t="shared" si="5"/>
        <v>REMED</v>
      </c>
      <c r="N18" s="66">
        <f t="shared" si="6"/>
        <v>0</v>
      </c>
      <c r="O18" s="65">
        <f t="shared" si="7"/>
        <v>0</v>
      </c>
      <c r="P18" s="66" t="str">
        <f t="shared" si="8"/>
        <v>D</v>
      </c>
      <c r="S18" s="11"/>
    </row>
    <row r="19" spans="1:19" ht="15" customHeight="1" x14ac:dyDescent="0.25">
      <c r="A19" s="63">
        <v>7</v>
      </c>
      <c r="B19" s="72" t="s">
        <v>122</v>
      </c>
      <c r="C19" s="74" t="s">
        <v>123</v>
      </c>
      <c r="D19" s="60"/>
      <c r="E19" s="60"/>
      <c r="F19" s="61"/>
      <c r="G19" s="62"/>
      <c r="H19" s="64">
        <f t="shared" si="0"/>
        <v>0</v>
      </c>
      <c r="I19" s="64">
        <f t="shared" si="1"/>
        <v>0</v>
      </c>
      <c r="J19" s="65">
        <f t="shared" si="2"/>
        <v>0</v>
      </c>
      <c r="K19" s="66" t="str">
        <f t="shared" si="3"/>
        <v>REMED</v>
      </c>
      <c r="L19" s="65">
        <f t="shared" si="4"/>
        <v>0</v>
      </c>
      <c r="M19" s="66" t="str">
        <f t="shared" si="5"/>
        <v>REMED</v>
      </c>
      <c r="N19" s="66">
        <f t="shared" si="6"/>
        <v>0</v>
      </c>
      <c r="O19" s="65">
        <f t="shared" si="7"/>
        <v>0</v>
      </c>
      <c r="P19" s="66" t="str">
        <f t="shared" si="8"/>
        <v>D</v>
      </c>
      <c r="S19" s="11"/>
    </row>
    <row r="20" spans="1:19" ht="15" customHeight="1" x14ac:dyDescent="0.25">
      <c r="A20" s="63">
        <v>8</v>
      </c>
      <c r="B20" s="72" t="s">
        <v>124</v>
      </c>
      <c r="C20" s="73" t="s">
        <v>125</v>
      </c>
      <c r="D20" s="60"/>
      <c r="E20" s="60"/>
      <c r="F20" s="61"/>
      <c r="G20" s="62"/>
      <c r="H20" s="64">
        <f t="shared" si="0"/>
        <v>0</v>
      </c>
      <c r="I20" s="64">
        <f t="shared" si="1"/>
        <v>0</v>
      </c>
      <c r="J20" s="65">
        <f t="shared" si="2"/>
        <v>0</v>
      </c>
      <c r="K20" s="66" t="str">
        <f t="shared" si="3"/>
        <v>REMED</v>
      </c>
      <c r="L20" s="65">
        <f t="shared" si="4"/>
        <v>0</v>
      </c>
      <c r="M20" s="66" t="str">
        <f t="shared" si="5"/>
        <v>REMED</v>
      </c>
      <c r="N20" s="66">
        <f t="shared" si="6"/>
        <v>0</v>
      </c>
      <c r="O20" s="65">
        <f t="shared" si="7"/>
        <v>0</v>
      </c>
      <c r="P20" s="66" t="str">
        <f t="shared" si="8"/>
        <v>D</v>
      </c>
      <c r="S20" s="11"/>
    </row>
    <row r="21" spans="1:19" ht="15" customHeight="1" x14ac:dyDescent="0.25">
      <c r="A21" s="63">
        <v>9</v>
      </c>
      <c r="B21" s="72" t="s">
        <v>126</v>
      </c>
      <c r="C21" s="73" t="s">
        <v>127</v>
      </c>
      <c r="D21" s="60"/>
      <c r="E21" s="60"/>
      <c r="F21" s="61"/>
      <c r="G21" s="62"/>
      <c r="H21" s="64">
        <f t="shared" si="0"/>
        <v>0</v>
      </c>
      <c r="I21" s="64">
        <f t="shared" si="1"/>
        <v>0</v>
      </c>
      <c r="J21" s="65">
        <f t="shared" si="2"/>
        <v>0</v>
      </c>
      <c r="K21" s="66" t="str">
        <f t="shared" si="3"/>
        <v>REMED</v>
      </c>
      <c r="L21" s="65">
        <f t="shared" si="4"/>
        <v>0</v>
      </c>
      <c r="M21" s="66" t="str">
        <f t="shared" si="5"/>
        <v>REMED</v>
      </c>
      <c r="N21" s="66">
        <f t="shared" si="6"/>
        <v>0</v>
      </c>
      <c r="O21" s="65">
        <f t="shared" si="7"/>
        <v>0</v>
      </c>
      <c r="P21" s="66" t="str">
        <f t="shared" si="8"/>
        <v>D</v>
      </c>
      <c r="S21" s="11"/>
    </row>
    <row r="22" spans="1:19" ht="15" customHeight="1" x14ac:dyDescent="0.25">
      <c r="A22" s="63">
        <v>10</v>
      </c>
      <c r="B22" s="72" t="s">
        <v>128</v>
      </c>
      <c r="C22" s="73" t="s">
        <v>129</v>
      </c>
      <c r="D22" s="60"/>
      <c r="E22" s="60"/>
      <c r="F22" s="61"/>
      <c r="G22" s="62"/>
      <c r="H22" s="64">
        <f t="shared" si="0"/>
        <v>0</v>
      </c>
      <c r="I22" s="64">
        <f t="shared" si="1"/>
        <v>0</v>
      </c>
      <c r="J22" s="65">
        <f t="shared" si="2"/>
        <v>0</v>
      </c>
      <c r="K22" s="66" t="str">
        <f t="shared" si="3"/>
        <v>REMED</v>
      </c>
      <c r="L22" s="65">
        <f t="shared" si="4"/>
        <v>0</v>
      </c>
      <c r="M22" s="66" t="str">
        <f t="shared" si="5"/>
        <v>REMED</v>
      </c>
      <c r="N22" s="66">
        <f t="shared" si="6"/>
        <v>0</v>
      </c>
      <c r="O22" s="65">
        <f t="shared" si="7"/>
        <v>0</v>
      </c>
      <c r="P22" s="66" t="str">
        <f t="shared" si="8"/>
        <v>D</v>
      </c>
      <c r="S22" s="11"/>
    </row>
    <row r="23" spans="1:19" ht="15" customHeight="1" x14ac:dyDescent="0.25">
      <c r="A23" s="63">
        <v>11</v>
      </c>
      <c r="B23" s="72" t="s">
        <v>130</v>
      </c>
      <c r="C23" s="73" t="s">
        <v>131</v>
      </c>
      <c r="D23" s="60"/>
      <c r="E23" s="60"/>
      <c r="F23" s="61"/>
      <c r="G23" s="62"/>
      <c r="H23" s="64">
        <f t="shared" si="0"/>
        <v>0</v>
      </c>
      <c r="I23" s="64">
        <f t="shared" si="1"/>
        <v>0</v>
      </c>
      <c r="J23" s="65">
        <f t="shared" si="2"/>
        <v>0</v>
      </c>
      <c r="K23" s="66" t="str">
        <f t="shared" si="3"/>
        <v>REMED</v>
      </c>
      <c r="L23" s="65">
        <f t="shared" si="4"/>
        <v>0</v>
      </c>
      <c r="M23" s="66" t="str">
        <f t="shared" si="5"/>
        <v>REMED</v>
      </c>
      <c r="N23" s="66">
        <f t="shared" si="6"/>
        <v>0</v>
      </c>
      <c r="O23" s="65">
        <f t="shared" si="7"/>
        <v>0</v>
      </c>
      <c r="P23" s="66" t="str">
        <f t="shared" si="8"/>
        <v>D</v>
      </c>
      <c r="S23" s="11"/>
    </row>
    <row r="24" spans="1:19" ht="15" customHeight="1" x14ac:dyDescent="0.25">
      <c r="A24" s="63">
        <v>12</v>
      </c>
      <c r="B24" s="72" t="s">
        <v>132</v>
      </c>
      <c r="C24" s="73" t="s">
        <v>133</v>
      </c>
      <c r="D24" s="60"/>
      <c r="E24" s="60"/>
      <c r="F24" s="61"/>
      <c r="G24" s="62"/>
      <c r="H24" s="64">
        <f t="shared" si="0"/>
        <v>0</v>
      </c>
      <c r="I24" s="64">
        <f t="shared" si="1"/>
        <v>0</v>
      </c>
      <c r="J24" s="65">
        <f t="shared" si="2"/>
        <v>0</v>
      </c>
      <c r="K24" s="66" t="str">
        <f t="shared" si="3"/>
        <v>REMED</v>
      </c>
      <c r="L24" s="65">
        <f t="shared" si="4"/>
        <v>0</v>
      </c>
      <c r="M24" s="66" t="str">
        <f t="shared" si="5"/>
        <v>REMED</v>
      </c>
      <c r="N24" s="66">
        <f t="shared" si="6"/>
        <v>0</v>
      </c>
      <c r="O24" s="65">
        <f t="shared" si="7"/>
        <v>0</v>
      </c>
      <c r="P24" s="66" t="str">
        <f t="shared" si="8"/>
        <v>D</v>
      </c>
      <c r="S24" s="11"/>
    </row>
    <row r="25" spans="1:19" ht="15" customHeight="1" x14ac:dyDescent="0.25">
      <c r="A25" s="63">
        <v>13</v>
      </c>
      <c r="B25" s="72" t="s">
        <v>134</v>
      </c>
      <c r="C25" s="74" t="s">
        <v>135</v>
      </c>
      <c r="D25" s="60"/>
      <c r="E25" s="60"/>
      <c r="F25" s="61"/>
      <c r="G25" s="62"/>
      <c r="H25" s="64">
        <f t="shared" si="0"/>
        <v>0</v>
      </c>
      <c r="I25" s="64">
        <f t="shared" si="1"/>
        <v>0</v>
      </c>
      <c r="J25" s="65">
        <f t="shared" si="2"/>
        <v>0</v>
      </c>
      <c r="K25" s="66" t="str">
        <f t="shared" si="3"/>
        <v>REMED</v>
      </c>
      <c r="L25" s="65">
        <f t="shared" si="4"/>
        <v>0</v>
      </c>
      <c r="M25" s="66" t="str">
        <f t="shared" si="5"/>
        <v>REMED</v>
      </c>
      <c r="N25" s="66">
        <f t="shared" si="6"/>
        <v>0</v>
      </c>
      <c r="O25" s="65">
        <f t="shared" si="7"/>
        <v>0</v>
      </c>
      <c r="P25" s="66" t="str">
        <f t="shared" si="8"/>
        <v>D</v>
      </c>
    </row>
    <row r="26" spans="1:19" ht="15" customHeight="1" x14ac:dyDescent="0.25">
      <c r="A26" s="63">
        <v>14</v>
      </c>
      <c r="B26" s="72" t="s">
        <v>136</v>
      </c>
      <c r="C26" s="74" t="s">
        <v>137</v>
      </c>
      <c r="D26" s="60"/>
      <c r="E26" s="60"/>
      <c r="F26" s="61"/>
      <c r="G26" s="62"/>
      <c r="H26" s="64">
        <f t="shared" si="0"/>
        <v>0</v>
      </c>
      <c r="I26" s="64">
        <f t="shared" si="1"/>
        <v>0</v>
      </c>
      <c r="J26" s="65">
        <f t="shared" si="2"/>
        <v>0</v>
      </c>
      <c r="K26" s="66" t="str">
        <f t="shared" si="3"/>
        <v>REMED</v>
      </c>
      <c r="L26" s="65">
        <f t="shared" si="4"/>
        <v>0</v>
      </c>
      <c r="M26" s="66" t="str">
        <f t="shared" si="5"/>
        <v>REMED</v>
      </c>
      <c r="N26" s="66">
        <f t="shared" si="6"/>
        <v>0</v>
      </c>
      <c r="O26" s="65">
        <f t="shared" si="7"/>
        <v>0</v>
      </c>
      <c r="P26" s="66" t="str">
        <f t="shared" si="8"/>
        <v>D</v>
      </c>
    </row>
    <row r="27" spans="1:19" ht="15" customHeight="1" x14ac:dyDescent="0.25">
      <c r="A27" s="63">
        <v>15</v>
      </c>
      <c r="B27" s="72" t="s">
        <v>138</v>
      </c>
      <c r="C27" s="73" t="s">
        <v>139</v>
      </c>
      <c r="D27" s="60"/>
      <c r="E27" s="60"/>
      <c r="F27" s="61"/>
      <c r="G27" s="62"/>
      <c r="H27" s="64">
        <f t="shared" si="0"/>
        <v>0</v>
      </c>
      <c r="I27" s="64">
        <f t="shared" si="1"/>
        <v>0</v>
      </c>
      <c r="J27" s="65">
        <f t="shared" si="2"/>
        <v>0</v>
      </c>
      <c r="K27" s="66" t="str">
        <f t="shared" si="3"/>
        <v>REMED</v>
      </c>
      <c r="L27" s="65">
        <f t="shared" si="4"/>
        <v>0</v>
      </c>
      <c r="M27" s="66" t="str">
        <f t="shared" si="5"/>
        <v>REMED</v>
      </c>
      <c r="N27" s="66">
        <f t="shared" si="6"/>
        <v>0</v>
      </c>
      <c r="O27" s="65">
        <f t="shared" si="7"/>
        <v>0</v>
      </c>
      <c r="P27" s="66" t="str">
        <f t="shared" si="8"/>
        <v>D</v>
      </c>
    </row>
    <row r="28" spans="1:19" ht="15" customHeight="1" x14ac:dyDescent="0.25">
      <c r="A28" s="63">
        <v>16</v>
      </c>
      <c r="B28" s="72" t="s">
        <v>140</v>
      </c>
      <c r="C28" s="74" t="s">
        <v>141</v>
      </c>
      <c r="D28" s="60"/>
      <c r="E28" s="60"/>
      <c r="F28" s="61"/>
      <c r="G28" s="62"/>
      <c r="H28" s="64">
        <f t="shared" si="0"/>
        <v>0</v>
      </c>
      <c r="I28" s="64">
        <f t="shared" si="1"/>
        <v>0</v>
      </c>
      <c r="J28" s="65">
        <f t="shared" si="2"/>
        <v>0</v>
      </c>
      <c r="K28" s="66" t="str">
        <f t="shared" si="3"/>
        <v>REMED</v>
      </c>
      <c r="L28" s="65">
        <f t="shared" si="4"/>
        <v>0</v>
      </c>
      <c r="M28" s="66" t="str">
        <f t="shared" si="5"/>
        <v>REMED</v>
      </c>
      <c r="N28" s="66">
        <f t="shared" si="6"/>
        <v>0</v>
      </c>
      <c r="O28" s="65">
        <f t="shared" si="7"/>
        <v>0</v>
      </c>
      <c r="P28" s="66" t="str">
        <f t="shared" si="8"/>
        <v>D</v>
      </c>
    </row>
    <row r="29" spans="1:19" ht="15" customHeight="1" x14ac:dyDescent="0.25">
      <c r="A29" s="63">
        <v>17</v>
      </c>
      <c r="B29" s="72" t="s">
        <v>142</v>
      </c>
      <c r="C29" s="74" t="s">
        <v>143</v>
      </c>
      <c r="D29" s="60"/>
      <c r="E29" s="60"/>
      <c r="F29" s="61"/>
      <c r="G29" s="62"/>
      <c r="H29" s="64">
        <f t="shared" si="0"/>
        <v>0</v>
      </c>
      <c r="I29" s="64">
        <f t="shared" si="1"/>
        <v>0</v>
      </c>
      <c r="J29" s="65">
        <f t="shared" si="2"/>
        <v>0</v>
      </c>
      <c r="K29" s="66" t="str">
        <f t="shared" si="3"/>
        <v>REMED</v>
      </c>
      <c r="L29" s="65">
        <f t="shared" si="4"/>
        <v>0</v>
      </c>
      <c r="M29" s="66" t="str">
        <f t="shared" si="5"/>
        <v>REMED</v>
      </c>
      <c r="N29" s="66">
        <f t="shared" si="6"/>
        <v>0</v>
      </c>
      <c r="O29" s="65">
        <f t="shared" si="7"/>
        <v>0</v>
      </c>
      <c r="P29" s="66" t="str">
        <f t="shared" si="8"/>
        <v>D</v>
      </c>
    </row>
    <row r="30" spans="1:19" ht="15" customHeight="1" x14ac:dyDescent="0.25">
      <c r="A30" s="63">
        <v>18</v>
      </c>
      <c r="B30" s="72" t="s">
        <v>144</v>
      </c>
      <c r="C30" s="74" t="s">
        <v>145</v>
      </c>
      <c r="D30" s="60"/>
      <c r="E30" s="60"/>
      <c r="F30" s="61"/>
      <c r="G30" s="62"/>
      <c r="H30" s="64">
        <f t="shared" si="0"/>
        <v>0</v>
      </c>
      <c r="I30" s="64">
        <f t="shared" si="1"/>
        <v>0</v>
      </c>
      <c r="J30" s="65">
        <f t="shared" si="2"/>
        <v>0</v>
      </c>
      <c r="K30" s="66" t="str">
        <f t="shared" si="3"/>
        <v>REMED</v>
      </c>
      <c r="L30" s="65">
        <f t="shared" si="4"/>
        <v>0</v>
      </c>
      <c r="M30" s="66" t="str">
        <f t="shared" si="5"/>
        <v>REMED</v>
      </c>
      <c r="N30" s="66">
        <f t="shared" si="6"/>
        <v>0</v>
      </c>
      <c r="O30" s="65">
        <f t="shared" si="7"/>
        <v>0</v>
      </c>
      <c r="P30" s="66" t="str">
        <f t="shared" si="8"/>
        <v>D</v>
      </c>
    </row>
    <row r="31" spans="1:19" ht="15" customHeight="1" x14ac:dyDescent="0.25">
      <c r="A31" s="63">
        <v>19</v>
      </c>
      <c r="B31" s="72" t="s">
        <v>146</v>
      </c>
      <c r="C31" s="74" t="s">
        <v>147</v>
      </c>
      <c r="D31" s="60"/>
      <c r="E31" s="60"/>
      <c r="F31" s="61"/>
      <c r="G31" s="62"/>
      <c r="H31" s="64">
        <f t="shared" si="0"/>
        <v>0</v>
      </c>
      <c r="I31" s="64">
        <f t="shared" si="1"/>
        <v>0</v>
      </c>
      <c r="J31" s="65">
        <f t="shared" si="2"/>
        <v>0</v>
      </c>
      <c r="K31" s="66" t="str">
        <f t="shared" si="3"/>
        <v>REMED</v>
      </c>
      <c r="L31" s="65">
        <f t="shared" si="4"/>
        <v>0</v>
      </c>
      <c r="M31" s="66" t="str">
        <f t="shared" si="5"/>
        <v>REMED</v>
      </c>
      <c r="N31" s="66">
        <f t="shared" si="6"/>
        <v>0</v>
      </c>
      <c r="O31" s="65">
        <f t="shared" si="7"/>
        <v>0</v>
      </c>
      <c r="P31" s="66" t="str">
        <f t="shared" si="8"/>
        <v>D</v>
      </c>
    </row>
    <row r="32" spans="1:19" ht="15" customHeight="1" x14ac:dyDescent="0.25">
      <c r="A32" s="63">
        <v>20</v>
      </c>
      <c r="B32" s="72" t="s">
        <v>148</v>
      </c>
      <c r="C32" s="74" t="s">
        <v>149</v>
      </c>
      <c r="D32" s="60"/>
      <c r="E32" s="60"/>
      <c r="F32" s="61"/>
      <c r="G32" s="62"/>
      <c r="H32" s="64">
        <f t="shared" si="0"/>
        <v>0</v>
      </c>
      <c r="I32" s="64">
        <f t="shared" si="1"/>
        <v>0</v>
      </c>
      <c r="J32" s="65">
        <f t="shared" si="2"/>
        <v>0</v>
      </c>
      <c r="K32" s="66" t="str">
        <f t="shared" si="3"/>
        <v>REMED</v>
      </c>
      <c r="L32" s="65">
        <f t="shared" si="4"/>
        <v>0</v>
      </c>
      <c r="M32" s="66" t="str">
        <f t="shared" si="5"/>
        <v>REMED</v>
      </c>
      <c r="N32" s="66">
        <f t="shared" si="6"/>
        <v>0</v>
      </c>
      <c r="O32" s="65">
        <f t="shared" si="7"/>
        <v>0</v>
      </c>
      <c r="P32" s="66" t="str">
        <f t="shared" si="8"/>
        <v>D</v>
      </c>
    </row>
    <row r="33" spans="1:16" ht="15" customHeight="1" x14ac:dyDescent="0.25">
      <c r="A33" s="63">
        <v>21</v>
      </c>
      <c r="B33" s="72" t="s">
        <v>150</v>
      </c>
      <c r="C33" s="74" t="s">
        <v>151</v>
      </c>
      <c r="D33" s="60"/>
      <c r="E33" s="60"/>
      <c r="F33" s="61"/>
      <c r="G33" s="62"/>
      <c r="H33" s="64">
        <f t="shared" si="0"/>
        <v>0</v>
      </c>
      <c r="I33" s="64">
        <f t="shared" si="1"/>
        <v>0</v>
      </c>
      <c r="J33" s="65">
        <f t="shared" si="2"/>
        <v>0</v>
      </c>
      <c r="K33" s="66" t="str">
        <f t="shared" si="3"/>
        <v>REMED</v>
      </c>
      <c r="L33" s="65">
        <f t="shared" si="4"/>
        <v>0</v>
      </c>
      <c r="M33" s="66" t="str">
        <f t="shared" si="5"/>
        <v>REMED</v>
      </c>
      <c r="N33" s="66">
        <f t="shared" si="6"/>
        <v>0</v>
      </c>
      <c r="O33" s="65">
        <f t="shared" si="7"/>
        <v>0</v>
      </c>
      <c r="P33" s="66" t="str">
        <f t="shared" si="8"/>
        <v>D</v>
      </c>
    </row>
    <row r="34" spans="1:16" ht="15" customHeight="1" x14ac:dyDescent="0.25">
      <c r="A34" s="63">
        <v>22</v>
      </c>
      <c r="B34" s="72" t="s">
        <v>152</v>
      </c>
      <c r="C34" s="74" t="s">
        <v>153</v>
      </c>
      <c r="D34" s="60"/>
      <c r="E34" s="60"/>
      <c r="F34" s="61"/>
      <c r="G34" s="62"/>
      <c r="H34" s="64">
        <f t="shared" si="0"/>
        <v>0</v>
      </c>
      <c r="I34" s="64">
        <f t="shared" si="1"/>
        <v>0</v>
      </c>
      <c r="J34" s="65">
        <f t="shared" si="2"/>
        <v>0</v>
      </c>
      <c r="K34" s="66" t="str">
        <f t="shared" si="3"/>
        <v>REMED</v>
      </c>
      <c r="L34" s="65">
        <f t="shared" si="4"/>
        <v>0</v>
      </c>
      <c r="M34" s="66" t="str">
        <f t="shared" si="5"/>
        <v>REMED</v>
      </c>
      <c r="N34" s="66">
        <f t="shared" si="6"/>
        <v>0</v>
      </c>
      <c r="O34" s="65">
        <f t="shared" si="7"/>
        <v>0</v>
      </c>
      <c r="P34" s="66" t="str">
        <f t="shared" si="8"/>
        <v>D</v>
      </c>
    </row>
    <row r="35" spans="1:16" ht="15" customHeight="1" x14ac:dyDescent="0.25">
      <c r="A35" s="63">
        <v>23</v>
      </c>
      <c r="B35" s="72" t="s">
        <v>154</v>
      </c>
      <c r="C35" s="74" t="s">
        <v>155</v>
      </c>
      <c r="D35" s="60"/>
      <c r="E35" s="60"/>
      <c r="F35" s="61"/>
      <c r="G35" s="62"/>
      <c r="H35" s="64">
        <f t="shared" si="0"/>
        <v>0</v>
      </c>
      <c r="I35" s="64">
        <f t="shared" si="1"/>
        <v>0</v>
      </c>
      <c r="J35" s="65">
        <f t="shared" si="2"/>
        <v>0</v>
      </c>
      <c r="K35" s="66" t="str">
        <f t="shared" si="3"/>
        <v>REMED</v>
      </c>
      <c r="L35" s="65">
        <f t="shared" si="4"/>
        <v>0</v>
      </c>
      <c r="M35" s="66" t="str">
        <f t="shared" si="5"/>
        <v>REMED</v>
      </c>
      <c r="N35" s="66">
        <f t="shared" si="6"/>
        <v>0</v>
      </c>
      <c r="O35" s="65">
        <f t="shared" si="7"/>
        <v>0</v>
      </c>
      <c r="P35" s="66" t="str">
        <f t="shared" si="8"/>
        <v>D</v>
      </c>
    </row>
    <row r="36" spans="1:16" ht="15" customHeight="1" x14ac:dyDescent="0.25">
      <c r="A36" s="63">
        <v>24</v>
      </c>
      <c r="B36" s="72" t="s">
        <v>156</v>
      </c>
      <c r="C36" s="74" t="s">
        <v>157</v>
      </c>
      <c r="D36" s="60"/>
      <c r="E36" s="60"/>
      <c r="F36" s="61"/>
      <c r="G36" s="62"/>
      <c r="H36" s="64">
        <f t="shared" si="0"/>
        <v>0</v>
      </c>
      <c r="I36" s="64">
        <f t="shared" si="1"/>
        <v>0</v>
      </c>
      <c r="J36" s="65">
        <f t="shared" si="2"/>
        <v>0</v>
      </c>
      <c r="K36" s="66" t="str">
        <f t="shared" si="3"/>
        <v>REMED</v>
      </c>
      <c r="L36" s="65">
        <f t="shared" si="4"/>
        <v>0</v>
      </c>
      <c r="M36" s="66" t="str">
        <f t="shared" si="5"/>
        <v>REMED</v>
      </c>
      <c r="N36" s="66">
        <f t="shared" si="6"/>
        <v>0</v>
      </c>
      <c r="O36" s="65">
        <f t="shared" si="7"/>
        <v>0</v>
      </c>
      <c r="P36" s="66" t="str">
        <f t="shared" si="8"/>
        <v>D</v>
      </c>
    </row>
    <row r="37" spans="1:16" ht="15" customHeight="1" x14ac:dyDescent="0.25">
      <c r="A37" s="63">
        <v>25</v>
      </c>
      <c r="B37" s="72" t="s">
        <v>158</v>
      </c>
      <c r="C37" s="74" t="s">
        <v>159</v>
      </c>
      <c r="D37" s="60"/>
      <c r="E37" s="60"/>
      <c r="F37" s="61"/>
      <c r="G37" s="62"/>
      <c r="H37" s="64">
        <f t="shared" si="0"/>
        <v>0</v>
      </c>
      <c r="I37" s="64">
        <f t="shared" si="1"/>
        <v>0</v>
      </c>
      <c r="J37" s="65">
        <f t="shared" si="2"/>
        <v>0</v>
      </c>
      <c r="K37" s="66" t="str">
        <f t="shared" si="3"/>
        <v>REMED</v>
      </c>
      <c r="L37" s="65">
        <f t="shared" si="4"/>
        <v>0</v>
      </c>
      <c r="M37" s="66" t="str">
        <f t="shared" si="5"/>
        <v>REMED</v>
      </c>
      <c r="N37" s="66">
        <f t="shared" si="6"/>
        <v>0</v>
      </c>
      <c r="O37" s="65">
        <f t="shared" si="7"/>
        <v>0</v>
      </c>
      <c r="P37" s="66" t="str">
        <f t="shared" si="8"/>
        <v>D</v>
      </c>
    </row>
    <row r="38" spans="1:16" ht="15" customHeight="1" x14ac:dyDescent="0.25">
      <c r="A38" s="63">
        <v>26</v>
      </c>
      <c r="B38" s="72" t="s">
        <v>160</v>
      </c>
      <c r="C38" s="74" t="s">
        <v>161</v>
      </c>
      <c r="D38" s="60"/>
      <c r="E38" s="60"/>
      <c r="F38" s="61"/>
      <c r="G38" s="62"/>
      <c r="H38" s="64">
        <f t="shared" si="0"/>
        <v>0</v>
      </c>
      <c r="I38" s="64">
        <f t="shared" si="1"/>
        <v>0</v>
      </c>
      <c r="J38" s="65">
        <f t="shared" si="2"/>
        <v>0</v>
      </c>
      <c r="K38" s="66" t="str">
        <f t="shared" si="3"/>
        <v>REMED</v>
      </c>
      <c r="L38" s="65">
        <f t="shared" si="4"/>
        <v>0</v>
      </c>
      <c r="M38" s="66" t="str">
        <f t="shared" si="5"/>
        <v>REMED</v>
      </c>
      <c r="N38" s="66">
        <f t="shared" si="6"/>
        <v>0</v>
      </c>
      <c r="O38" s="65">
        <f t="shared" si="7"/>
        <v>0</v>
      </c>
      <c r="P38" s="66" t="str">
        <f t="shared" si="8"/>
        <v>D</v>
      </c>
    </row>
    <row r="39" spans="1:16" ht="15" customHeight="1" x14ac:dyDescent="0.25">
      <c r="A39" s="63">
        <v>27</v>
      </c>
      <c r="B39" s="72" t="s">
        <v>162</v>
      </c>
      <c r="C39" s="74" t="s">
        <v>163</v>
      </c>
      <c r="D39" s="60"/>
      <c r="E39" s="60"/>
      <c r="F39" s="61"/>
      <c r="G39" s="62"/>
      <c r="H39" s="64">
        <f t="shared" si="0"/>
        <v>0</v>
      </c>
      <c r="I39" s="64">
        <f t="shared" si="1"/>
        <v>0</v>
      </c>
      <c r="J39" s="65">
        <f t="shared" si="2"/>
        <v>0</v>
      </c>
      <c r="K39" s="66" t="str">
        <f t="shared" si="3"/>
        <v>REMED</v>
      </c>
      <c r="L39" s="65">
        <f t="shared" si="4"/>
        <v>0</v>
      </c>
      <c r="M39" s="66" t="str">
        <f t="shared" si="5"/>
        <v>REMED</v>
      </c>
      <c r="N39" s="66">
        <f t="shared" si="6"/>
        <v>0</v>
      </c>
      <c r="O39" s="65">
        <f t="shared" si="7"/>
        <v>0</v>
      </c>
      <c r="P39" s="66" t="str">
        <f t="shared" si="8"/>
        <v>D</v>
      </c>
    </row>
    <row r="40" spans="1:16" ht="15" customHeight="1" x14ac:dyDescent="0.25">
      <c r="A40" s="63">
        <v>28</v>
      </c>
      <c r="B40" s="72" t="s">
        <v>164</v>
      </c>
      <c r="C40" s="74" t="s">
        <v>165</v>
      </c>
      <c r="D40" s="60"/>
      <c r="E40" s="60"/>
      <c r="F40" s="61"/>
      <c r="G40" s="62"/>
      <c r="H40" s="64">
        <f t="shared" ref="H40:H48" si="9">D40</f>
        <v>0</v>
      </c>
      <c r="I40" s="64">
        <f t="shared" ref="I40:I48" si="10">E40</f>
        <v>0</v>
      </c>
      <c r="J40" s="65">
        <f t="shared" ref="J40:J48" si="11">AVERAGE(H40:I40)*0.5+F40*0.5</f>
        <v>0</v>
      </c>
      <c r="K40" s="66" t="str">
        <f t="shared" ref="K40:K48" si="12">IF(J40&gt;=80,"LULUS","REMED")</f>
        <v>REMED</v>
      </c>
      <c r="L40" s="65">
        <f t="shared" ref="L40:L48" si="13">G40</f>
        <v>0</v>
      </c>
      <c r="M40" s="66" t="str">
        <f t="shared" ref="M40:M48" si="14">IF(L40&gt;=80,"LULUS","REMED")</f>
        <v>REMED</v>
      </c>
      <c r="N40" s="66">
        <f t="shared" ref="N40:N48" si="15">(J40*50%)+(L40*50%)</f>
        <v>0</v>
      </c>
      <c r="O40" s="65">
        <f t="shared" ref="O40:O48" si="16">ROUND(N40,0)</f>
        <v>0</v>
      </c>
      <c r="P40" s="66" t="str">
        <f t="shared" ref="P40:P48" si="17">IF(O40&gt;=96,"A+",IF(O40&gt;=92,"A",IF(O40&gt;=88,"B+",IF(O40&gt;=84,"B",IF(O40&gt;=80,"C","D")))))</f>
        <v>D</v>
      </c>
    </row>
    <row r="41" spans="1:16" ht="15" customHeight="1" x14ac:dyDescent="0.25">
      <c r="A41" s="63">
        <v>29</v>
      </c>
      <c r="B41" s="75" t="s">
        <v>166</v>
      </c>
      <c r="C41" s="76" t="s">
        <v>167</v>
      </c>
      <c r="D41" s="60"/>
      <c r="E41" s="60"/>
      <c r="F41" s="61"/>
      <c r="G41" s="62"/>
      <c r="H41" s="64">
        <f t="shared" si="9"/>
        <v>0</v>
      </c>
      <c r="I41" s="64">
        <f t="shared" si="10"/>
        <v>0</v>
      </c>
      <c r="J41" s="65">
        <f t="shared" si="11"/>
        <v>0</v>
      </c>
      <c r="K41" s="66" t="str">
        <f t="shared" si="12"/>
        <v>REMED</v>
      </c>
      <c r="L41" s="65">
        <f t="shared" si="13"/>
        <v>0</v>
      </c>
      <c r="M41" s="66" t="str">
        <f t="shared" si="14"/>
        <v>REMED</v>
      </c>
      <c r="N41" s="66">
        <f t="shared" si="15"/>
        <v>0</v>
      </c>
      <c r="O41" s="65">
        <f t="shared" si="16"/>
        <v>0</v>
      </c>
      <c r="P41" s="66" t="str">
        <f t="shared" si="17"/>
        <v>D</v>
      </c>
    </row>
    <row r="42" spans="1:16" ht="15" customHeight="1" x14ac:dyDescent="0.25">
      <c r="A42" s="63">
        <v>30</v>
      </c>
      <c r="B42" s="75" t="s">
        <v>168</v>
      </c>
      <c r="C42" s="76" t="s">
        <v>169</v>
      </c>
      <c r="D42" s="60"/>
      <c r="E42" s="60"/>
      <c r="F42" s="61"/>
      <c r="G42" s="62"/>
      <c r="H42" s="64">
        <f t="shared" si="9"/>
        <v>0</v>
      </c>
      <c r="I42" s="64">
        <f t="shared" si="10"/>
        <v>0</v>
      </c>
      <c r="J42" s="65">
        <f t="shared" si="11"/>
        <v>0</v>
      </c>
      <c r="K42" s="66" t="str">
        <f t="shared" si="12"/>
        <v>REMED</v>
      </c>
      <c r="L42" s="65">
        <f t="shared" si="13"/>
        <v>0</v>
      </c>
      <c r="M42" s="66" t="str">
        <f t="shared" si="14"/>
        <v>REMED</v>
      </c>
      <c r="N42" s="66">
        <f t="shared" si="15"/>
        <v>0</v>
      </c>
      <c r="O42" s="65">
        <f t="shared" si="16"/>
        <v>0</v>
      </c>
      <c r="P42" s="66" t="str">
        <f t="shared" si="17"/>
        <v>D</v>
      </c>
    </row>
    <row r="43" spans="1:16" ht="15" customHeight="1" x14ac:dyDescent="0.25">
      <c r="A43" s="63">
        <v>31</v>
      </c>
      <c r="B43" s="75" t="s">
        <v>170</v>
      </c>
      <c r="C43" s="76" t="s">
        <v>171</v>
      </c>
      <c r="D43" s="60"/>
      <c r="E43" s="60"/>
      <c r="F43" s="61"/>
      <c r="G43" s="62"/>
      <c r="H43" s="64">
        <f t="shared" si="9"/>
        <v>0</v>
      </c>
      <c r="I43" s="64">
        <f t="shared" si="10"/>
        <v>0</v>
      </c>
      <c r="J43" s="65">
        <f t="shared" si="11"/>
        <v>0</v>
      </c>
      <c r="K43" s="66" t="str">
        <f t="shared" si="12"/>
        <v>REMED</v>
      </c>
      <c r="L43" s="65">
        <f t="shared" si="13"/>
        <v>0</v>
      </c>
      <c r="M43" s="66" t="str">
        <f t="shared" si="14"/>
        <v>REMED</v>
      </c>
      <c r="N43" s="66">
        <f t="shared" si="15"/>
        <v>0</v>
      </c>
      <c r="O43" s="65">
        <f t="shared" si="16"/>
        <v>0</v>
      </c>
      <c r="P43" s="66" t="str">
        <f t="shared" si="17"/>
        <v>D</v>
      </c>
    </row>
    <row r="44" spans="1:16" ht="15" customHeight="1" x14ac:dyDescent="0.25">
      <c r="A44" s="63">
        <v>32</v>
      </c>
      <c r="B44" s="75" t="s">
        <v>172</v>
      </c>
      <c r="C44" s="76" t="s">
        <v>173</v>
      </c>
      <c r="D44" s="60"/>
      <c r="E44" s="60"/>
      <c r="F44" s="61"/>
      <c r="G44" s="62"/>
      <c r="H44" s="64">
        <f t="shared" si="9"/>
        <v>0</v>
      </c>
      <c r="I44" s="64">
        <f t="shared" si="10"/>
        <v>0</v>
      </c>
      <c r="J44" s="65">
        <f t="shared" si="11"/>
        <v>0</v>
      </c>
      <c r="K44" s="66" t="str">
        <f t="shared" si="12"/>
        <v>REMED</v>
      </c>
      <c r="L44" s="65">
        <f t="shared" si="13"/>
        <v>0</v>
      </c>
      <c r="M44" s="66" t="str">
        <f t="shared" si="14"/>
        <v>REMED</v>
      </c>
      <c r="N44" s="66">
        <f t="shared" si="15"/>
        <v>0</v>
      </c>
      <c r="O44" s="65">
        <f t="shared" si="16"/>
        <v>0</v>
      </c>
      <c r="P44" s="66" t="str">
        <f t="shared" si="17"/>
        <v>D</v>
      </c>
    </row>
    <row r="45" spans="1:16" ht="15" customHeight="1" x14ac:dyDescent="0.25">
      <c r="A45" s="63">
        <v>33</v>
      </c>
      <c r="B45" s="75" t="s">
        <v>174</v>
      </c>
      <c r="C45" s="76" t="s">
        <v>175</v>
      </c>
      <c r="D45" s="60"/>
      <c r="E45" s="60"/>
      <c r="F45" s="61"/>
      <c r="G45" s="62"/>
      <c r="H45" s="64">
        <f t="shared" si="9"/>
        <v>0</v>
      </c>
      <c r="I45" s="64">
        <f t="shared" si="10"/>
        <v>0</v>
      </c>
      <c r="J45" s="65">
        <f t="shared" si="11"/>
        <v>0</v>
      </c>
      <c r="K45" s="66" t="str">
        <f t="shared" si="12"/>
        <v>REMED</v>
      </c>
      <c r="L45" s="65">
        <f t="shared" si="13"/>
        <v>0</v>
      </c>
      <c r="M45" s="66" t="str">
        <f t="shared" si="14"/>
        <v>REMED</v>
      </c>
      <c r="N45" s="66">
        <f t="shared" si="15"/>
        <v>0</v>
      </c>
      <c r="O45" s="65">
        <f t="shared" si="16"/>
        <v>0</v>
      </c>
      <c r="P45" s="66" t="str">
        <f t="shared" si="17"/>
        <v>D</v>
      </c>
    </row>
    <row r="46" spans="1:16" ht="15" customHeight="1" x14ac:dyDescent="0.25">
      <c r="A46" s="63">
        <v>34</v>
      </c>
      <c r="B46" s="75" t="s">
        <v>176</v>
      </c>
      <c r="C46" s="76" t="s">
        <v>177</v>
      </c>
      <c r="D46" s="60"/>
      <c r="E46" s="60"/>
      <c r="F46" s="61"/>
      <c r="G46" s="62"/>
      <c r="H46" s="64">
        <f t="shared" si="9"/>
        <v>0</v>
      </c>
      <c r="I46" s="64">
        <f t="shared" si="10"/>
        <v>0</v>
      </c>
      <c r="J46" s="65">
        <f t="shared" si="11"/>
        <v>0</v>
      </c>
      <c r="K46" s="66" t="str">
        <f t="shared" si="12"/>
        <v>REMED</v>
      </c>
      <c r="L46" s="65">
        <f t="shared" si="13"/>
        <v>0</v>
      </c>
      <c r="M46" s="66" t="str">
        <f t="shared" si="14"/>
        <v>REMED</v>
      </c>
      <c r="N46" s="66">
        <f t="shared" si="15"/>
        <v>0</v>
      </c>
      <c r="O46" s="65">
        <f t="shared" si="16"/>
        <v>0</v>
      </c>
      <c r="P46" s="66" t="str">
        <f t="shared" si="17"/>
        <v>D</v>
      </c>
    </row>
    <row r="47" spans="1:16" ht="15" customHeight="1" x14ac:dyDescent="0.25">
      <c r="A47" s="63">
        <v>35</v>
      </c>
      <c r="B47" s="75" t="s">
        <v>178</v>
      </c>
      <c r="C47" s="76" t="s">
        <v>179</v>
      </c>
      <c r="D47" s="60"/>
      <c r="E47" s="60"/>
      <c r="F47" s="61"/>
      <c r="G47" s="62"/>
      <c r="H47" s="64">
        <f t="shared" si="9"/>
        <v>0</v>
      </c>
      <c r="I47" s="64">
        <f t="shared" si="10"/>
        <v>0</v>
      </c>
      <c r="J47" s="65">
        <f t="shared" si="11"/>
        <v>0</v>
      </c>
      <c r="K47" s="66" t="str">
        <f t="shared" si="12"/>
        <v>REMED</v>
      </c>
      <c r="L47" s="65">
        <f t="shared" si="13"/>
        <v>0</v>
      </c>
      <c r="M47" s="66" t="str">
        <f t="shared" si="14"/>
        <v>REMED</v>
      </c>
      <c r="N47" s="66">
        <f t="shared" si="15"/>
        <v>0</v>
      </c>
      <c r="O47" s="65">
        <f t="shared" si="16"/>
        <v>0</v>
      </c>
      <c r="P47" s="66" t="str">
        <f t="shared" si="17"/>
        <v>D</v>
      </c>
    </row>
    <row r="48" spans="1:16" ht="15" customHeight="1" x14ac:dyDescent="0.25">
      <c r="A48" s="63">
        <v>36</v>
      </c>
      <c r="B48" s="72" t="s">
        <v>180</v>
      </c>
      <c r="C48" s="73" t="s">
        <v>181</v>
      </c>
      <c r="D48" s="60"/>
      <c r="E48" s="60"/>
      <c r="F48" s="61"/>
      <c r="G48" s="62"/>
      <c r="H48" s="64">
        <f t="shared" si="9"/>
        <v>0</v>
      </c>
      <c r="I48" s="64">
        <f t="shared" si="10"/>
        <v>0</v>
      </c>
      <c r="J48" s="65">
        <f t="shared" si="11"/>
        <v>0</v>
      </c>
      <c r="K48" s="66" t="str">
        <f t="shared" si="12"/>
        <v>REMED</v>
      </c>
      <c r="L48" s="65">
        <f t="shared" si="13"/>
        <v>0</v>
      </c>
      <c r="M48" s="66" t="str">
        <f t="shared" si="14"/>
        <v>REMED</v>
      </c>
      <c r="N48" s="66">
        <f t="shared" si="15"/>
        <v>0</v>
      </c>
      <c r="O48" s="65">
        <f t="shared" si="16"/>
        <v>0</v>
      </c>
      <c r="P48" s="66" t="str">
        <f t="shared" si="17"/>
        <v>D</v>
      </c>
    </row>
    <row r="49" spans="1:16" ht="15" customHeight="1" x14ac:dyDescent="0.25">
      <c r="A49" s="10"/>
      <c r="B49" s="10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s="4" customFormat="1" ht="15.95" customHeight="1" x14ac:dyDescent="0.25"/>
    <row r="51" spans="1:16" s="4" customFormat="1" ht="15.95" customHeight="1" x14ac:dyDescent="0.25"/>
    <row r="52" spans="1:16" s="4" customFormat="1" ht="15.95" customHeight="1" x14ac:dyDescent="0.25"/>
    <row r="53" spans="1:16" s="4" customFormat="1" ht="15.95" customHeight="1" x14ac:dyDescent="0.25"/>
    <row r="54" spans="1:16" ht="15.95" customHeight="1" x14ac:dyDescent="0.25"/>
    <row r="55" spans="1:16" ht="15.95" customHeight="1" x14ac:dyDescent="0.25"/>
    <row r="56" spans="1:16" ht="15.95" customHeight="1" x14ac:dyDescent="0.25"/>
    <row r="57" spans="1:16" ht="15.95" customHeight="1" x14ac:dyDescent="0.25"/>
    <row r="58" spans="1:16" ht="15.95" customHeight="1" x14ac:dyDescent="0.25"/>
    <row r="59" spans="1:16" ht="15.95" customHeight="1" x14ac:dyDescent="0.25"/>
    <row r="60" spans="1:16" ht="15.95" customHeight="1" x14ac:dyDescent="0.25"/>
    <row r="61" spans="1:16" ht="15.95" customHeight="1" x14ac:dyDescent="0.25"/>
    <row r="62" spans="1:16" ht="15.95" customHeight="1" x14ac:dyDescent="0.25"/>
    <row r="63" spans="1:16" ht="15.95" customHeight="1" x14ac:dyDescent="0.25"/>
    <row r="64" spans="1:16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</sheetData>
  <sheetProtection algorithmName="SHA-512" hashValue="06Q1pYqWZRKEBzoAjJJJOf7hWmAVnOyjqvmbDJqGA2L9Rfk8nX/Dgq72T3e1Wv5VS2VPk7TQ4OGzu5m7yqDkbw==" saltValue="TVLJGuJGbz39nFhwoVfDcA==" spinCount="100000" sheet="1" objects="1" scenarios="1"/>
  <mergeCells count="15">
    <mergeCell ref="A1:P1"/>
    <mergeCell ref="A2:P2"/>
    <mergeCell ref="A3:P3"/>
    <mergeCell ref="N11:P11"/>
    <mergeCell ref="H10:P10"/>
    <mergeCell ref="F11:F12"/>
    <mergeCell ref="H11:K11"/>
    <mergeCell ref="L11:M11"/>
    <mergeCell ref="A10:A12"/>
    <mergeCell ref="B10:B12"/>
    <mergeCell ref="C10:C12"/>
    <mergeCell ref="D10:F10"/>
    <mergeCell ref="G10:G12"/>
    <mergeCell ref="D11:D12"/>
    <mergeCell ref="E11:E12"/>
  </mergeCells>
  <conditionalFormatting sqref="F13:O48">
    <cfRule type="cellIs" dxfId="14" priority="5" operator="lessThan">
      <formula>80</formula>
    </cfRule>
  </conditionalFormatting>
  <conditionalFormatting sqref="P13:P48">
    <cfRule type="cellIs" dxfId="13" priority="4" operator="lessThan">
      <formula>80</formula>
    </cfRule>
  </conditionalFormatting>
  <conditionalFormatting sqref="D13:E48">
    <cfRule type="cellIs" dxfId="12" priority="3" operator="lessThan">
      <formula>80</formula>
    </cfRule>
  </conditionalFormatting>
  <conditionalFormatting sqref="L13:L48">
    <cfRule type="cellIs" dxfId="11" priority="2" operator="lessThan">
      <formula>80</formula>
    </cfRule>
  </conditionalFormatting>
  <conditionalFormatting sqref="N13:O48">
    <cfRule type="cellIs" dxfId="10" priority="1" operator="lessThan">
      <formula>80</formula>
    </cfRule>
  </conditionalFormatting>
  <printOptions horizontalCentered="1"/>
  <pageMargins left="0.23622047244094491" right="0.15748031496062992" top="0.23622047244094491" bottom="0.19685039370078741" header="0.15748031496062992" footer="0.15748031496062992"/>
  <pageSetup paperSize="258" scale="69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R222"/>
  <sheetViews>
    <sheetView tabSelected="1" zoomScaleNormal="100" zoomScalePageLayoutView="125" workbookViewId="0">
      <selection activeCell="D13" sqref="D13"/>
    </sheetView>
  </sheetViews>
  <sheetFormatPr defaultColWidth="8.85546875" defaultRowHeight="12.75" x14ac:dyDescent="0.25"/>
  <cols>
    <col min="1" max="1" width="5" style="5" customWidth="1"/>
    <col min="2" max="2" width="15" style="5" customWidth="1"/>
    <col min="3" max="3" width="48" style="5" customWidth="1"/>
    <col min="4" max="5" width="10.7109375" style="5" customWidth="1"/>
    <col min="6" max="6" width="16" style="5" customWidth="1"/>
    <col min="7" max="9" width="10.7109375" style="5" customWidth="1"/>
    <col min="10" max="10" width="15.7109375" style="5" customWidth="1"/>
    <col min="11" max="11" width="10.7109375" style="5" customWidth="1"/>
    <col min="12" max="15" width="15.7109375" style="5" customWidth="1"/>
    <col min="16" max="16" width="4.28515625" style="5" customWidth="1"/>
    <col min="17" max="16384" width="8.85546875" style="5"/>
  </cols>
  <sheetData>
    <row r="1" spans="1:18" ht="18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8" ht="18" customHeight="1" x14ac:dyDescent="0.25">
      <c r="A2" s="93" t="s">
        <v>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8" ht="18" customHeight="1" x14ac:dyDescent="0.25">
      <c r="A3" s="93" t="s">
        <v>108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8" ht="18" customHeight="1" x14ac:dyDescent="0.25"/>
    <row r="5" spans="1:18" ht="18" customHeight="1" x14ac:dyDescent="0.25">
      <c r="A5" s="49" t="s">
        <v>11</v>
      </c>
      <c r="B5" s="49"/>
      <c r="C5" s="50" t="s">
        <v>182</v>
      </c>
      <c r="D5" s="51"/>
      <c r="E5" s="51"/>
      <c r="F5" s="51"/>
      <c r="G5" s="51"/>
      <c r="H5" s="51"/>
      <c r="I5" s="51"/>
      <c r="J5" s="52"/>
      <c r="K5" s="52"/>
      <c r="L5" s="52"/>
      <c r="M5" s="52"/>
      <c r="N5" s="52"/>
      <c r="O5" s="52"/>
    </row>
    <row r="6" spans="1:18" ht="18" customHeight="1" x14ac:dyDescent="0.25">
      <c r="A6" s="49" t="s">
        <v>20</v>
      </c>
      <c r="B6" s="52"/>
      <c r="C6" s="50" t="s">
        <v>183</v>
      </c>
      <c r="D6" s="51"/>
      <c r="E6" s="51"/>
      <c r="F6" s="51"/>
      <c r="G6" s="51"/>
      <c r="H6" s="51"/>
      <c r="I6" s="51"/>
      <c r="J6" s="52"/>
      <c r="K6" s="52"/>
      <c r="L6" s="52"/>
      <c r="M6" s="52"/>
      <c r="N6" s="52"/>
      <c r="O6" s="52"/>
    </row>
    <row r="7" spans="1:18" ht="18" customHeight="1" x14ac:dyDescent="0.25">
      <c r="A7" s="49" t="s">
        <v>9</v>
      </c>
      <c r="B7" s="49"/>
      <c r="C7" s="54" t="s">
        <v>98</v>
      </c>
      <c r="D7" s="51"/>
      <c r="E7" s="51"/>
      <c r="F7" s="51"/>
      <c r="G7" s="51"/>
      <c r="H7" s="51"/>
      <c r="I7" s="52"/>
      <c r="J7" s="52"/>
      <c r="K7" s="52"/>
      <c r="L7" s="52"/>
      <c r="M7" s="52"/>
      <c r="N7" s="52"/>
      <c r="O7" s="52"/>
    </row>
    <row r="8" spans="1:18" ht="18" customHeight="1" x14ac:dyDescent="0.25">
      <c r="A8" s="49" t="s">
        <v>10</v>
      </c>
      <c r="B8" s="49"/>
      <c r="C8" s="50" t="s">
        <v>99</v>
      </c>
      <c r="D8" s="51"/>
      <c r="E8" s="52"/>
      <c r="F8" s="51"/>
      <c r="G8" s="51"/>
      <c r="H8" s="51"/>
      <c r="I8" s="52"/>
      <c r="J8" s="52"/>
      <c r="K8" s="52"/>
      <c r="L8" s="52"/>
      <c r="M8" s="52"/>
      <c r="N8" s="52"/>
      <c r="O8" s="52"/>
    </row>
    <row r="9" spans="1:18" ht="18" customHeight="1" x14ac:dyDescent="0.25">
      <c r="A9" s="49" t="s">
        <v>12</v>
      </c>
      <c r="B9" s="52"/>
      <c r="C9" s="50" t="s">
        <v>109</v>
      </c>
      <c r="D9" s="51"/>
      <c r="E9" s="67"/>
      <c r="F9" s="51"/>
      <c r="G9" s="55" t="s">
        <v>37</v>
      </c>
      <c r="H9" s="51"/>
      <c r="I9" s="52"/>
      <c r="J9" s="52"/>
      <c r="K9" s="52"/>
      <c r="L9" s="52"/>
      <c r="M9" s="52"/>
      <c r="N9" s="52"/>
      <c r="O9" s="52"/>
    </row>
    <row r="10" spans="1:18" s="9" customFormat="1" ht="23.25" customHeight="1" x14ac:dyDescent="0.25">
      <c r="A10" s="101" t="s">
        <v>0</v>
      </c>
      <c r="B10" s="101" t="s">
        <v>1</v>
      </c>
      <c r="C10" s="101" t="s">
        <v>2</v>
      </c>
      <c r="D10" s="115" t="s">
        <v>107</v>
      </c>
      <c r="E10" s="109"/>
      <c r="F10" s="104" t="s">
        <v>67</v>
      </c>
      <c r="G10" s="111" t="s">
        <v>23</v>
      </c>
      <c r="H10" s="112"/>
      <c r="I10" s="112"/>
      <c r="J10" s="112"/>
      <c r="K10" s="112"/>
      <c r="L10" s="112"/>
      <c r="M10" s="112"/>
      <c r="N10" s="112"/>
      <c r="O10" s="112"/>
    </row>
    <row r="11" spans="1:18" s="9" customFormat="1" ht="15" customHeight="1" x14ac:dyDescent="0.25">
      <c r="A11" s="101"/>
      <c r="B11" s="101"/>
      <c r="C11" s="101"/>
      <c r="D11" s="116"/>
      <c r="E11" s="117"/>
      <c r="F11" s="105"/>
      <c r="G11" s="113" t="s">
        <v>3</v>
      </c>
      <c r="H11" s="114"/>
      <c r="I11" s="114"/>
      <c r="J11" s="114"/>
      <c r="K11" s="100" t="s">
        <v>4</v>
      </c>
      <c r="L11" s="100"/>
      <c r="M11" s="94" t="s">
        <v>43</v>
      </c>
      <c r="N11" s="94"/>
      <c r="O11" s="94"/>
    </row>
    <row r="12" spans="1:18" s="9" customFormat="1" ht="15" customHeight="1" thickBot="1" x14ac:dyDescent="0.3">
      <c r="A12" s="102"/>
      <c r="B12" s="102"/>
      <c r="C12" s="102"/>
      <c r="D12" s="68" t="s">
        <v>28</v>
      </c>
      <c r="E12" s="68" t="s">
        <v>94</v>
      </c>
      <c r="F12" s="106"/>
      <c r="G12" s="69" t="s">
        <v>28</v>
      </c>
      <c r="H12" s="69" t="s">
        <v>94</v>
      </c>
      <c r="I12" s="69" t="s">
        <v>21</v>
      </c>
      <c r="J12" s="69" t="s">
        <v>22</v>
      </c>
      <c r="K12" s="57" t="s">
        <v>21</v>
      </c>
      <c r="L12" s="57" t="s">
        <v>22</v>
      </c>
      <c r="M12" s="58" t="s">
        <v>21</v>
      </c>
      <c r="N12" s="58" t="s">
        <v>100</v>
      </c>
      <c r="O12" s="58" t="s">
        <v>6</v>
      </c>
    </row>
    <row r="13" spans="1:18" ht="15" customHeight="1" thickTop="1" x14ac:dyDescent="0.25">
      <c r="A13" s="59">
        <v>1</v>
      </c>
      <c r="B13" s="70" t="s">
        <v>110</v>
      </c>
      <c r="C13" s="71" t="s">
        <v>111</v>
      </c>
      <c r="D13" s="60">
        <v>92</v>
      </c>
      <c r="E13" s="60">
        <v>89</v>
      </c>
      <c r="F13" s="62">
        <v>90</v>
      </c>
      <c r="G13" s="64">
        <f>D13</f>
        <v>92</v>
      </c>
      <c r="H13" s="64">
        <f>E13</f>
        <v>89</v>
      </c>
      <c r="I13" s="65">
        <f>(G13*0.5)+(H13*0.5)</f>
        <v>90.5</v>
      </c>
      <c r="J13" s="66" t="str">
        <f>IF(I13&gt;=85,"LULUS","REMED")</f>
        <v>LULUS</v>
      </c>
      <c r="K13" s="65">
        <f>F13</f>
        <v>90</v>
      </c>
      <c r="L13" s="66" t="str">
        <f>IF(K13&gt;=85,"LULUS","REMED")</f>
        <v>LULUS</v>
      </c>
      <c r="M13" s="66">
        <f>(I13*50%)+(K13*50%)</f>
        <v>90.25</v>
      </c>
      <c r="N13" s="65">
        <f>ROUND(M13,0)</f>
        <v>90</v>
      </c>
      <c r="O13" s="66" t="str">
        <f>IF(N13&gt;=97,"A+",IF(N13&gt;=94,"A",IF(N13&gt;=91,"B+",IF(N13&gt;=88,"B",IF(N13&gt;=85,"C","D")))))</f>
        <v>B</v>
      </c>
      <c r="R13" s="11"/>
    </row>
    <row r="14" spans="1:18" ht="15" customHeight="1" x14ac:dyDescent="0.25">
      <c r="A14" s="63">
        <v>2</v>
      </c>
      <c r="B14" s="72" t="s">
        <v>112</v>
      </c>
      <c r="C14" s="73" t="s">
        <v>113</v>
      </c>
      <c r="D14" s="60">
        <v>92</v>
      </c>
      <c r="E14" s="60">
        <v>90</v>
      </c>
      <c r="F14" s="62">
        <v>90</v>
      </c>
      <c r="G14" s="64">
        <f t="shared" ref="G14:G41" si="0">D14</f>
        <v>92</v>
      </c>
      <c r="H14" s="64">
        <f t="shared" ref="H14:H41" si="1">E14</f>
        <v>90</v>
      </c>
      <c r="I14" s="65">
        <f t="shared" ref="I14:I41" si="2">(G14*0.5)+(H14*0.5)</f>
        <v>91</v>
      </c>
      <c r="J14" s="66" t="str">
        <f t="shared" ref="J14:J41" si="3">IF(I14&gt;=85,"LULUS","REMED")</f>
        <v>LULUS</v>
      </c>
      <c r="K14" s="65">
        <f t="shared" ref="K14:K41" si="4">F14</f>
        <v>90</v>
      </c>
      <c r="L14" s="66" t="str">
        <f t="shared" ref="L14:L41" si="5">IF(K14&gt;=85,"LULUS","REMED")</f>
        <v>LULUS</v>
      </c>
      <c r="M14" s="66">
        <f t="shared" ref="M14:M41" si="6">(I14*50%)+(K14*50%)</f>
        <v>90.5</v>
      </c>
      <c r="N14" s="65">
        <f t="shared" ref="N14:N41" si="7">ROUND(M14,0)</f>
        <v>91</v>
      </c>
      <c r="O14" s="66" t="str">
        <f t="shared" ref="O14:O41" si="8">IF(N14&gt;=97,"A+",IF(N14&gt;=94,"A",IF(N14&gt;=91,"B+",IF(N14&gt;=88,"B",IF(N14&gt;=85,"C","D")))))</f>
        <v>B+</v>
      </c>
      <c r="R14" s="11"/>
    </row>
    <row r="15" spans="1:18" ht="15" customHeight="1" x14ac:dyDescent="0.25">
      <c r="A15" s="63">
        <v>3</v>
      </c>
      <c r="B15" s="72" t="s">
        <v>114</v>
      </c>
      <c r="C15" s="73" t="s">
        <v>115</v>
      </c>
      <c r="D15" s="60">
        <v>92</v>
      </c>
      <c r="E15" s="60">
        <v>90</v>
      </c>
      <c r="F15" s="62">
        <v>90</v>
      </c>
      <c r="G15" s="64">
        <f t="shared" si="0"/>
        <v>92</v>
      </c>
      <c r="H15" s="64">
        <f t="shared" si="1"/>
        <v>90</v>
      </c>
      <c r="I15" s="65">
        <f t="shared" si="2"/>
        <v>91</v>
      </c>
      <c r="J15" s="66" t="str">
        <f t="shared" si="3"/>
        <v>LULUS</v>
      </c>
      <c r="K15" s="65">
        <f t="shared" si="4"/>
        <v>90</v>
      </c>
      <c r="L15" s="66" t="str">
        <f t="shared" si="5"/>
        <v>LULUS</v>
      </c>
      <c r="M15" s="66">
        <f t="shared" si="6"/>
        <v>90.5</v>
      </c>
      <c r="N15" s="65">
        <f t="shared" si="7"/>
        <v>91</v>
      </c>
      <c r="O15" s="66" t="str">
        <f t="shared" si="8"/>
        <v>B+</v>
      </c>
      <c r="R15" s="11"/>
    </row>
    <row r="16" spans="1:18" ht="15" customHeight="1" x14ac:dyDescent="0.25">
      <c r="A16" s="63">
        <v>4</v>
      </c>
      <c r="B16" s="72" t="s">
        <v>116</v>
      </c>
      <c r="C16" s="73" t="s">
        <v>117</v>
      </c>
      <c r="D16" s="60">
        <v>95</v>
      </c>
      <c r="E16" s="60">
        <v>90</v>
      </c>
      <c r="F16" s="62">
        <v>90</v>
      </c>
      <c r="G16" s="64">
        <f t="shared" si="0"/>
        <v>95</v>
      </c>
      <c r="H16" s="64">
        <f t="shared" si="1"/>
        <v>90</v>
      </c>
      <c r="I16" s="65">
        <f t="shared" si="2"/>
        <v>92.5</v>
      </c>
      <c r="J16" s="66" t="str">
        <f t="shared" si="3"/>
        <v>LULUS</v>
      </c>
      <c r="K16" s="65">
        <f t="shared" si="4"/>
        <v>90</v>
      </c>
      <c r="L16" s="66" t="str">
        <f t="shared" si="5"/>
        <v>LULUS</v>
      </c>
      <c r="M16" s="66">
        <f t="shared" si="6"/>
        <v>91.25</v>
      </c>
      <c r="N16" s="65">
        <f t="shared" si="7"/>
        <v>91</v>
      </c>
      <c r="O16" s="66" t="str">
        <f t="shared" si="8"/>
        <v>B+</v>
      </c>
      <c r="R16" s="11"/>
    </row>
    <row r="17" spans="1:18" ht="15" customHeight="1" x14ac:dyDescent="0.25">
      <c r="A17" s="63">
        <v>5</v>
      </c>
      <c r="B17" s="72" t="s">
        <v>118</v>
      </c>
      <c r="C17" s="73" t="s">
        <v>119</v>
      </c>
      <c r="D17" s="60">
        <v>95</v>
      </c>
      <c r="E17" s="60">
        <v>90</v>
      </c>
      <c r="F17" s="62">
        <v>90</v>
      </c>
      <c r="G17" s="64">
        <f t="shared" si="0"/>
        <v>95</v>
      </c>
      <c r="H17" s="64">
        <f t="shared" si="1"/>
        <v>90</v>
      </c>
      <c r="I17" s="65">
        <f t="shared" si="2"/>
        <v>92.5</v>
      </c>
      <c r="J17" s="66" t="str">
        <f t="shared" si="3"/>
        <v>LULUS</v>
      </c>
      <c r="K17" s="65">
        <f t="shared" si="4"/>
        <v>90</v>
      </c>
      <c r="L17" s="66" t="str">
        <f t="shared" si="5"/>
        <v>LULUS</v>
      </c>
      <c r="M17" s="66">
        <f t="shared" si="6"/>
        <v>91.25</v>
      </c>
      <c r="N17" s="65">
        <f t="shared" si="7"/>
        <v>91</v>
      </c>
      <c r="O17" s="66" t="str">
        <f t="shared" si="8"/>
        <v>B+</v>
      </c>
      <c r="R17" s="11"/>
    </row>
    <row r="18" spans="1:18" ht="15" customHeight="1" x14ac:dyDescent="0.25">
      <c r="A18" s="63">
        <v>6</v>
      </c>
      <c r="B18" s="72" t="s">
        <v>120</v>
      </c>
      <c r="C18" s="74" t="s">
        <v>121</v>
      </c>
      <c r="D18" s="60">
        <v>98</v>
      </c>
      <c r="E18" s="60">
        <v>98</v>
      </c>
      <c r="F18" s="62">
        <v>98</v>
      </c>
      <c r="G18" s="64">
        <f t="shared" si="0"/>
        <v>98</v>
      </c>
      <c r="H18" s="64">
        <f t="shared" si="1"/>
        <v>98</v>
      </c>
      <c r="I18" s="65">
        <f t="shared" si="2"/>
        <v>98</v>
      </c>
      <c r="J18" s="66" t="str">
        <f t="shared" si="3"/>
        <v>LULUS</v>
      </c>
      <c r="K18" s="65">
        <f t="shared" si="4"/>
        <v>98</v>
      </c>
      <c r="L18" s="66" t="str">
        <f t="shared" si="5"/>
        <v>LULUS</v>
      </c>
      <c r="M18" s="66">
        <f t="shared" si="6"/>
        <v>98</v>
      </c>
      <c r="N18" s="65">
        <f t="shared" si="7"/>
        <v>98</v>
      </c>
      <c r="O18" s="66" t="str">
        <f t="shared" si="8"/>
        <v>A+</v>
      </c>
      <c r="R18" s="11"/>
    </row>
    <row r="19" spans="1:18" ht="15" customHeight="1" x14ac:dyDescent="0.25">
      <c r="A19" s="63">
        <v>7</v>
      </c>
      <c r="B19" s="72" t="s">
        <v>122</v>
      </c>
      <c r="C19" s="74" t="s">
        <v>123</v>
      </c>
      <c r="D19" s="60">
        <v>98</v>
      </c>
      <c r="E19" s="60">
        <v>98</v>
      </c>
      <c r="F19" s="62">
        <v>98</v>
      </c>
      <c r="G19" s="64">
        <f t="shared" si="0"/>
        <v>98</v>
      </c>
      <c r="H19" s="64">
        <f t="shared" si="1"/>
        <v>98</v>
      </c>
      <c r="I19" s="65">
        <f t="shared" si="2"/>
        <v>98</v>
      </c>
      <c r="J19" s="66" t="str">
        <f t="shared" si="3"/>
        <v>LULUS</v>
      </c>
      <c r="K19" s="65">
        <f t="shared" si="4"/>
        <v>98</v>
      </c>
      <c r="L19" s="66" t="str">
        <f t="shared" si="5"/>
        <v>LULUS</v>
      </c>
      <c r="M19" s="66">
        <f t="shared" si="6"/>
        <v>98</v>
      </c>
      <c r="N19" s="65">
        <f t="shared" si="7"/>
        <v>98</v>
      </c>
      <c r="O19" s="66" t="str">
        <f t="shared" si="8"/>
        <v>A+</v>
      </c>
      <c r="R19" s="11"/>
    </row>
    <row r="20" spans="1:18" ht="15" customHeight="1" x14ac:dyDescent="0.25">
      <c r="A20" s="63">
        <v>8</v>
      </c>
      <c r="B20" s="72" t="s">
        <v>124</v>
      </c>
      <c r="C20" s="73" t="s">
        <v>125</v>
      </c>
      <c r="D20" s="60">
        <v>98</v>
      </c>
      <c r="E20" s="60">
        <v>98</v>
      </c>
      <c r="F20" s="62">
        <v>98</v>
      </c>
      <c r="G20" s="64">
        <f t="shared" si="0"/>
        <v>98</v>
      </c>
      <c r="H20" s="64">
        <f t="shared" si="1"/>
        <v>98</v>
      </c>
      <c r="I20" s="65">
        <f t="shared" si="2"/>
        <v>98</v>
      </c>
      <c r="J20" s="66" t="str">
        <f t="shared" si="3"/>
        <v>LULUS</v>
      </c>
      <c r="K20" s="65">
        <f t="shared" si="4"/>
        <v>98</v>
      </c>
      <c r="L20" s="66" t="str">
        <f t="shared" si="5"/>
        <v>LULUS</v>
      </c>
      <c r="M20" s="66">
        <f t="shared" si="6"/>
        <v>98</v>
      </c>
      <c r="N20" s="65">
        <f t="shared" si="7"/>
        <v>98</v>
      </c>
      <c r="O20" s="66" t="str">
        <f t="shared" si="8"/>
        <v>A+</v>
      </c>
      <c r="R20" s="11"/>
    </row>
    <row r="21" spans="1:18" ht="15" customHeight="1" x14ac:dyDescent="0.25">
      <c r="A21" s="63">
        <v>9</v>
      </c>
      <c r="B21" s="72" t="s">
        <v>126</v>
      </c>
      <c r="C21" s="73" t="s">
        <v>127</v>
      </c>
      <c r="D21" s="60">
        <v>90</v>
      </c>
      <c r="E21" s="60">
        <v>90</v>
      </c>
      <c r="F21" s="62">
        <v>98</v>
      </c>
      <c r="G21" s="64">
        <f t="shared" si="0"/>
        <v>90</v>
      </c>
      <c r="H21" s="64">
        <f t="shared" si="1"/>
        <v>90</v>
      </c>
      <c r="I21" s="65">
        <f t="shared" si="2"/>
        <v>90</v>
      </c>
      <c r="J21" s="66" t="str">
        <f t="shared" si="3"/>
        <v>LULUS</v>
      </c>
      <c r="K21" s="65">
        <f t="shared" si="4"/>
        <v>98</v>
      </c>
      <c r="L21" s="66" t="str">
        <f t="shared" si="5"/>
        <v>LULUS</v>
      </c>
      <c r="M21" s="66">
        <f t="shared" si="6"/>
        <v>94</v>
      </c>
      <c r="N21" s="65">
        <f t="shared" si="7"/>
        <v>94</v>
      </c>
      <c r="O21" s="66" t="str">
        <f t="shared" si="8"/>
        <v>A</v>
      </c>
      <c r="R21" s="11"/>
    </row>
    <row r="22" spans="1:18" ht="15" customHeight="1" x14ac:dyDescent="0.25">
      <c r="A22" s="63">
        <v>10</v>
      </c>
      <c r="B22" s="72" t="s">
        <v>128</v>
      </c>
      <c r="C22" s="73" t="s">
        <v>129</v>
      </c>
      <c r="D22" s="60">
        <v>95</v>
      </c>
      <c r="E22" s="60">
        <v>95</v>
      </c>
      <c r="F22" s="62">
        <v>98</v>
      </c>
      <c r="G22" s="64">
        <f t="shared" si="0"/>
        <v>95</v>
      </c>
      <c r="H22" s="64">
        <f t="shared" si="1"/>
        <v>95</v>
      </c>
      <c r="I22" s="65">
        <f t="shared" si="2"/>
        <v>95</v>
      </c>
      <c r="J22" s="66" t="str">
        <f t="shared" si="3"/>
        <v>LULUS</v>
      </c>
      <c r="K22" s="65">
        <f t="shared" si="4"/>
        <v>98</v>
      </c>
      <c r="L22" s="66" t="str">
        <f t="shared" si="5"/>
        <v>LULUS</v>
      </c>
      <c r="M22" s="66">
        <f t="shared" si="6"/>
        <v>96.5</v>
      </c>
      <c r="N22" s="65">
        <f t="shared" si="7"/>
        <v>97</v>
      </c>
      <c r="O22" s="66" t="str">
        <f t="shared" si="8"/>
        <v>A+</v>
      </c>
      <c r="R22" s="11"/>
    </row>
    <row r="23" spans="1:18" ht="15" customHeight="1" x14ac:dyDescent="0.25">
      <c r="A23" s="63">
        <v>11</v>
      </c>
      <c r="B23" s="72" t="s">
        <v>130</v>
      </c>
      <c r="C23" s="73" t="s">
        <v>131</v>
      </c>
      <c r="D23" s="60">
        <v>95</v>
      </c>
      <c r="E23" s="60">
        <v>98</v>
      </c>
      <c r="F23" s="62">
        <v>90</v>
      </c>
      <c r="G23" s="64">
        <f t="shared" si="0"/>
        <v>95</v>
      </c>
      <c r="H23" s="64">
        <f t="shared" si="1"/>
        <v>98</v>
      </c>
      <c r="I23" s="65">
        <f t="shared" si="2"/>
        <v>96.5</v>
      </c>
      <c r="J23" s="66" t="str">
        <f t="shared" si="3"/>
        <v>LULUS</v>
      </c>
      <c r="K23" s="65">
        <f t="shared" si="4"/>
        <v>90</v>
      </c>
      <c r="L23" s="66" t="str">
        <f t="shared" si="5"/>
        <v>LULUS</v>
      </c>
      <c r="M23" s="66">
        <f t="shared" si="6"/>
        <v>93.25</v>
      </c>
      <c r="N23" s="65">
        <f t="shared" si="7"/>
        <v>93</v>
      </c>
      <c r="O23" s="66" t="str">
        <f t="shared" si="8"/>
        <v>B+</v>
      </c>
      <c r="R23" s="11"/>
    </row>
    <row r="24" spans="1:18" ht="15" customHeight="1" x14ac:dyDescent="0.25">
      <c r="A24" s="63">
        <v>12</v>
      </c>
      <c r="B24" s="72" t="s">
        <v>132</v>
      </c>
      <c r="C24" s="73" t="s">
        <v>133</v>
      </c>
      <c r="D24" s="60">
        <v>90</v>
      </c>
      <c r="E24" s="60">
        <v>95</v>
      </c>
      <c r="F24" s="62">
        <v>90</v>
      </c>
      <c r="G24" s="64">
        <f t="shared" si="0"/>
        <v>90</v>
      </c>
      <c r="H24" s="64">
        <f t="shared" si="1"/>
        <v>95</v>
      </c>
      <c r="I24" s="65">
        <f t="shared" si="2"/>
        <v>92.5</v>
      </c>
      <c r="J24" s="66" t="str">
        <f t="shared" si="3"/>
        <v>LULUS</v>
      </c>
      <c r="K24" s="65">
        <f t="shared" si="4"/>
        <v>90</v>
      </c>
      <c r="L24" s="66" t="str">
        <f t="shared" si="5"/>
        <v>LULUS</v>
      </c>
      <c r="M24" s="66">
        <f t="shared" si="6"/>
        <v>91.25</v>
      </c>
      <c r="N24" s="65">
        <f t="shared" si="7"/>
        <v>91</v>
      </c>
      <c r="O24" s="66" t="str">
        <f t="shared" si="8"/>
        <v>B+</v>
      </c>
      <c r="R24" s="11"/>
    </row>
    <row r="25" spans="1:18" ht="15" customHeight="1" x14ac:dyDescent="0.25">
      <c r="A25" s="63">
        <v>13</v>
      </c>
      <c r="B25" s="72" t="s">
        <v>134</v>
      </c>
      <c r="C25" s="74" t="s">
        <v>135</v>
      </c>
      <c r="D25" s="60">
        <v>90</v>
      </c>
      <c r="E25" s="60">
        <v>95</v>
      </c>
      <c r="F25" s="62">
        <v>90</v>
      </c>
      <c r="G25" s="64">
        <f t="shared" si="0"/>
        <v>90</v>
      </c>
      <c r="H25" s="64">
        <f t="shared" si="1"/>
        <v>95</v>
      </c>
      <c r="I25" s="65">
        <f t="shared" si="2"/>
        <v>92.5</v>
      </c>
      <c r="J25" s="66" t="str">
        <f t="shared" si="3"/>
        <v>LULUS</v>
      </c>
      <c r="K25" s="65">
        <f t="shared" si="4"/>
        <v>90</v>
      </c>
      <c r="L25" s="66" t="str">
        <f t="shared" si="5"/>
        <v>LULUS</v>
      </c>
      <c r="M25" s="66">
        <f t="shared" si="6"/>
        <v>91.25</v>
      </c>
      <c r="N25" s="65">
        <f t="shared" si="7"/>
        <v>91</v>
      </c>
      <c r="O25" s="66" t="str">
        <f t="shared" si="8"/>
        <v>B+</v>
      </c>
    </row>
    <row r="26" spans="1:18" ht="15" customHeight="1" x14ac:dyDescent="0.25">
      <c r="A26" s="63">
        <v>14</v>
      </c>
      <c r="B26" s="72" t="s">
        <v>136</v>
      </c>
      <c r="C26" s="74" t="s">
        <v>137</v>
      </c>
      <c r="D26" s="60">
        <v>90</v>
      </c>
      <c r="E26" s="60">
        <v>98</v>
      </c>
      <c r="F26" s="62">
        <v>90</v>
      </c>
      <c r="G26" s="64">
        <f t="shared" si="0"/>
        <v>90</v>
      </c>
      <c r="H26" s="64">
        <f t="shared" si="1"/>
        <v>98</v>
      </c>
      <c r="I26" s="65">
        <f t="shared" si="2"/>
        <v>94</v>
      </c>
      <c r="J26" s="66" t="str">
        <f t="shared" si="3"/>
        <v>LULUS</v>
      </c>
      <c r="K26" s="65">
        <f t="shared" si="4"/>
        <v>90</v>
      </c>
      <c r="L26" s="66" t="str">
        <f t="shared" si="5"/>
        <v>LULUS</v>
      </c>
      <c r="M26" s="66">
        <f t="shared" si="6"/>
        <v>92</v>
      </c>
      <c r="N26" s="65">
        <f t="shared" si="7"/>
        <v>92</v>
      </c>
      <c r="O26" s="66" t="str">
        <f t="shared" si="8"/>
        <v>B+</v>
      </c>
    </row>
    <row r="27" spans="1:18" ht="15" customHeight="1" x14ac:dyDescent="0.25">
      <c r="A27" s="63">
        <v>15</v>
      </c>
      <c r="B27" s="72" t="s">
        <v>138</v>
      </c>
      <c r="C27" s="73" t="s">
        <v>139</v>
      </c>
      <c r="D27" s="60">
        <v>90</v>
      </c>
      <c r="E27" s="60">
        <v>95</v>
      </c>
      <c r="F27" s="62">
        <v>90</v>
      </c>
      <c r="G27" s="64">
        <f t="shared" si="0"/>
        <v>90</v>
      </c>
      <c r="H27" s="64">
        <f t="shared" si="1"/>
        <v>95</v>
      </c>
      <c r="I27" s="65">
        <f t="shared" si="2"/>
        <v>92.5</v>
      </c>
      <c r="J27" s="66" t="str">
        <f t="shared" si="3"/>
        <v>LULUS</v>
      </c>
      <c r="K27" s="65">
        <f t="shared" si="4"/>
        <v>90</v>
      </c>
      <c r="L27" s="66" t="str">
        <f t="shared" si="5"/>
        <v>LULUS</v>
      </c>
      <c r="M27" s="66">
        <f t="shared" si="6"/>
        <v>91.25</v>
      </c>
      <c r="N27" s="65">
        <f t="shared" si="7"/>
        <v>91</v>
      </c>
      <c r="O27" s="66" t="str">
        <f t="shared" si="8"/>
        <v>B+</v>
      </c>
    </row>
    <row r="28" spans="1:18" ht="15" customHeight="1" x14ac:dyDescent="0.25">
      <c r="A28" s="63">
        <v>16</v>
      </c>
      <c r="B28" s="72" t="s">
        <v>140</v>
      </c>
      <c r="C28" s="74" t="s">
        <v>141</v>
      </c>
      <c r="D28" s="60">
        <v>90</v>
      </c>
      <c r="E28" s="60">
        <v>95</v>
      </c>
      <c r="F28" s="62">
        <v>90</v>
      </c>
      <c r="G28" s="64">
        <f t="shared" si="0"/>
        <v>90</v>
      </c>
      <c r="H28" s="64">
        <f t="shared" si="1"/>
        <v>95</v>
      </c>
      <c r="I28" s="65">
        <f t="shared" si="2"/>
        <v>92.5</v>
      </c>
      <c r="J28" s="66" t="str">
        <f t="shared" si="3"/>
        <v>LULUS</v>
      </c>
      <c r="K28" s="65">
        <f t="shared" si="4"/>
        <v>90</v>
      </c>
      <c r="L28" s="66" t="str">
        <f t="shared" si="5"/>
        <v>LULUS</v>
      </c>
      <c r="M28" s="66">
        <f t="shared" si="6"/>
        <v>91.25</v>
      </c>
      <c r="N28" s="65">
        <f t="shared" si="7"/>
        <v>91</v>
      </c>
      <c r="O28" s="66" t="str">
        <f t="shared" si="8"/>
        <v>B+</v>
      </c>
    </row>
    <row r="29" spans="1:18" ht="15" customHeight="1" x14ac:dyDescent="0.25">
      <c r="A29" s="63">
        <v>17</v>
      </c>
      <c r="B29" s="72" t="s">
        <v>142</v>
      </c>
      <c r="C29" s="74" t="s">
        <v>143</v>
      </c>
      <c r="D29" s="60">
        <v>95</v>
      </c>
      <c r="E29" s="60">
        <v>95</v>
      </c>
      <c r="F29" s="62">
        <v>95</v>
      </c>
      <c r="G29" s="64">
        <f t="shared" si="0"/>
        <v>95</v>
      </c>
      <c r="H29" s="64">
        <f t="shared" si="1"/>
        <v>95</v>
      </c>
      <c r="I29" s="65">
        <f t="shared" si="2"/>
        <v>95</v>
      </c>
      <c r="J29" s="66" t="str">
        <f t="shared" si="3"/>
        <v>LULUS</v>
      </c>
      <c r="K29" s="65">
        <f t="shared" si="4"/>
        <v>95</v>
      </c>
      <c r="L29" s="66" t="str">
        <f t="shared" si="5"/>
        <v>LULUS</v>
      </c>
      <c r="M29" s="66">
        <f t="shared" si="6"/>
        <v>95</v>
      </c>
      <c r="N29" s="65">
        <f t="shared" si="7"/>
        <v>95</v>
      </c>
      <c r="O29" s="66" t="str">
        <f t="shared" si="8"/>
        <v>A</v>
      </c>
    </row>
    <row r="30" spans="1:18" ht="15" customHeight="1" x14ac:dyDescent="0.25">
      <c r="A30" s="63">
        <v>18</v>
      </c>
      <c r="B30" s="72" t="s">
        <v>144</v>
      </c>
      <c r="C30" s="74" t="s">
        <v>145</v>
      </c>
      <c r="D30" s="60">
        <v>95</v>
      </c>
      <c r="E30" s="60">
        <v>98</v>
      </c>
      <c r="F30" s="62">
        <v>98</v>
      </c>
      <c r="G30" s="64">
        <f t="shared" si="0"/>
        <v>95</v>
      </c>
      <c r="H30" s="64">
        <f t="shared" si="1"/>
        <v>98</v>
      </c>
      <c r="I30" s="65">
        <f t="shared" si="2"/>
        <v>96.5</v>
      </c>
      <c r="J30" s="66" t="str">
        <f t="shared" si="3"/>
        <v>LULUS</v>
      </c>
      <c r="K30" s="65">
        <f t="shared" si="4"/>
        <v>98</v>
      </c>
      <c r="L30" s="66" t="str">
        <f t="shared" si="5"/>
        <v>LULUS</v>
      </c>
      <c r="M30" s="66">
        <f t="shared" si="6"/>
        <v>97.25</v>
      </c>
      <c r="N30" s="65">
        <f t="shared" si="7"/>
        <v>97</v>
      </c>
      <c r="O30" s="66" t="str">
        <f t="shared" si="8"/>
        <v>A+</v>
      </c>
    </row>
    <row r="31" spans="1:18" ht="15" customHeight="1" x14ac:dyDescent="0.25">
      <c r="A31" s="63">
        <v>19</v>
      </c>
      <c r="B31" s="72" t="s">
        <v>146</v>
      </c>
      <c r="C31" s="74" t="s">
        <v>147</v>
      </c>
      <c r="D31" s="60">
        <v>95</v>
      </c>
      <c r="E31" s="60">
        <v>98</v>
      </c>
      <c r="F31" s="62">
        <v>97</v>
      </c>
      <c r="G31" s="64">
        <f t="shared" si="0"/>
        <v>95</v>
      </c>
      <c r="H31" s="64">
        <f t="shared" si="1"/>
        <v>98</v>
      </c>
      <c r="I31" s="65">
        <f t="shared" si="2"/>
        <v>96.5</v>
      </c>
      <c r="J31" s="66" t="str">
        <f t="shared" si="3"/>
        <v>LULUS</v>
      </c>
      <c r="K31" s="65">
        <f t="shared" si="4"/>
        <v>97</v>
      </c>
      <c r="L31" s="66" t="str">
        <f t="shared" si="5"/>
        <v>LULUS</v>
      </c>
      <c r="M31" s="66">
        <f t="shared" si="6"/>
        <v>96.75</v>
      </c>
      <c r="N31" s="65">
        <f t="shared" si="7"/>
        <v>97</v>
      </c>
      <c r="O31" s="66" t="str">
        <f t="shared" si="8"/>
        <v>A+</v>
      </c>
    </row>
    <row r="32" spans="1:18" ht="15" customHeight="1" x14ac:dyDescent="0.25">
      <c r="A32" s="63">
        <v>20</v>
      </c>
      <c r="B32" s="72" t="s">
        <v>148</v>
      </c>
      <c r="C32" s="74" t="s">
        <v>149</v>
      </c>
      <c r="D32" s="60">
        <v>98</v>
      </c>
      <c r="E32" s="60">
        <v>98</v>
      </c>
      <c r="F32" s="62">
        <v>98</v>
      </c>
      <c r="G32" s="64">
        <f t="shared" si="0"/>
        <v>98</v>
      </c>
      <c r="H32" s="64">
        <f t="shared" si="1"/>
        <v>98</v>
      </c>
      <c r="I32" s="65">
        <f t="shared" si="2"/>
        <v>98</v>
      </c>
      <c r="J32" s="66" t="str">
        <f t="shared" si="3"/>
        <v>LULUS</v>
      </c>
      <c r="K32" s="65">
        <f t="shared" si="4"/>
        <v>98</v>
      </c>
      <c r="L32" s="66" t="str">
        <f t="shared" si="5"/>
        <v>LULUS</v>
      </c>
      <c r="M32" s="66">
        <f t="shared" si="6"/>
        <v>98</v>
      </c>
      <c r="N32" s="65">
        <f t="shared" si="7"/>
        <v>98</v>
      </c>
      <c r="O32" s="66" t="str">
        <f t="shared" si="8"/>
        <v>A+</v>
      </c>
    </row>
    <row r="33" spans="1:15" ht="15" customHeight="1" x14ac:dyDescent="0.25">
      <c r="A33" s="63">
        <v>21</v>
      </c>
      <c r="B33" s="72" t="s">
        <v>150</v>
      </c>
      <c r="C33" s="74" t="s">
        <v>151</v>
      </c>
      <c r="D33" s="60">
        <v>92</v>
      </c>
      <c r="E33" s="60">
        <v>97</v>
      </c>
      <c r="F33" s="62">
        <v>90</v>
      </c>
      <c r="G33" s="64">
        <f t="shared" si="0"/>
        <v>92</v>
      </c>
      <c r="H33" s="64">
        <f t="shared" si="1"/>
        <v>97</v>
      </c>
      <c r="I33" s="65">
        <f t="shared" si="2"/>
        <v>94.5</v>
      </c>
      <c r="J33" s="66" t="str">
        <f t="shared" si="3"/>
        <v>LULUS</v>
      </c>
      <c r="K33" s="65">
        <f t="shared" si="4"/>
        <v>90</v>
      </c>
      <c r="L33" s="66" t="str">
        <f t="shared" si="5"/>
        <v>LULUS</v>
      </c>
      <c r="M33" s="66">
        <f t="shared" si="6"/>
        <v>92.25</v>
      </c>
      <c r="N33" s="65">
        <f t="shared" si="7"/>
        <v>92</v>
      </c>
      <c r="O33" s="66" t="str">
        <f t="shared" si="8"/>
        <v>B+</v>
      </c>
    </row>
    <row r="34" spans="1:15" ht="15" customHeight="1" x14ac:dyDescent="0.25">
      <c r="A34" s="63">
        <v>22</v>
      </c>
      <c r="B34" s="72" t="s">
        <v>152</v>
      </c>
      <c r="C34" s="74" t="s">
        <v>153</v>
      </c>
      <c r="D34" s="60">
        <v>95</v>
      </c>
      <c r="E34" s="60">
        <v>97</v>
      </c>
      <c r="F34" s="62">
        <v>90</v>
      </c>
      <c r="G34" s="64">
        <f t="shared" si="0"/>
        <v>95</v>
      </c>
      <c r="H34" s="64">
        <f t="shared" si="1"/>
        <v>97</v>
      </c>
      <c r="I34" s="65">
        <f t="shared" si="2"/>
        <v>96</v>
      </c>
      <c r="J34" s="66" t="str">
        <f t="shared" si="3"/>
        <v>LULUS</v>
      </c>
      <c r="K34" s="65">
        <f t="shared" si="4"/>
        <v>90</v>
      </c>
      <c r="L34" s="66" t="str">
        <f t="shared" si="5"/>
        <v>LULUS</v>
      </c>
      <c r="M34" s="66">
        <f t="shared" si="6"/>
        <v>93</v>
      </c>
      <c r="N34" s="65">
        <f t="shared" si="7"/>
        <v>93</v>
      </c>
      <c r="O34" s="66" t="str">
        <f t="shared" si="8"/>
        <v>B+</v>
      </c>
    </row>
    <row r="35" spans="1:15" ht="15" customHeight="1" x14ac:dyDescent="0.25">
      <c r="A35" s="63">
        <v>23</v>
      </c>
      <c r="B35" s="72" t="s">
        <v>154</v>
      </c>
      <c r="C35" s="74" t="s">
        <v>155</v>
      </c>
      <c r="D35" s="60">
        <v>95</v>
      </c>
      <c r="E35" s="60">
        <v>97</v>
      </c>
      <c r="F35" s="62">
        <v>90</v>
      </c>
      <c r="G35" s="64">
        <f t="shared" si="0"/>
        <v>95</v>
      </c>
      <c r="H35" s="64">
        <f t="shared" si="1"/>
        <v>97</v>
      </c>
      <c r="I35" s="65">
        <f t="shared" si="2"/>
        <v>96</v>
      </c>
      <c r="J35" s="66" t="str">
        <f t="shared" si="3"/>
        <v>LULUS</v>
      </c>
      <c r="K35" s="65">
        <f t="shared" si="4"/>
        <v>90</v>
      </c>
      <c r="L35" s="66" t="str">
        <f t="shared" si="5"/>
        <v>LULUS</v>
      </c>
      <c r="M35" s="66">
        <f t="shared" si="6"/>
        <v>93</v>
      </c>
      <c r="N35" s="65">
        <f t="shared" si="7"/>
        <v>93</v>
      </c>
      <c r="O35" s="66" t="str">
        <f t="shared" si="8"/>
        <v>B+</v>
      </c>
    </row>
    <row r="36" spans="1:15" ht="15" customHeight="1" x14ac:dyDescent="0.25">
      <c r="A36" s="63">
        <v>24</v>
      </c>
      <c r="B36" s="72" t="s">
        <v>156</v>
      </c>
      <c r="C36" s="74" t="s">
        <v>157</v>
      </c>
      <c r="D36" s="60">
        <v>92</v>
      </c>
      <c r="E36" s="60">
        <v>90</v>
      </c>
      <c r="F36" s="62">
        <v>90</v>
      </c>
      <c r="G36" s="64">
        <f t="shared" si="0"/>
        <v>92</v>
      </c>
      <c r="H36" s="64">
        <f t="shared" si="1"/>
        <v>90</v>
      </c>
      <c r="I36" s="65">
        <f t="shared" si="2"/>
        <v>91</v>
      </c>
      <c r="J36" s="66" t="str">
        <f t="shared" si="3"/>
        <v>LULUS</v>
      </c>
      <c r="K36" s="65">
        <f t="shared" si="4"/>
        <v>90</v>
      </c>
      <c r="L36" s="66" t="str">
        <f t="shared" si="5"/>
        <v>LULUS</v>
      </c>
      <c r="M36" s="66">
        <f t="shared" si="6"/>
        <v>90.5</v>
      </c>
      <c r="N36" s="65">
        <f t="shared" si="7"/>
        <v>91</v>
      </c>
      <c r="O36" s="66" t="str">
        <f t="shared" si="8"/>
        <v>B+</v>
      </c>
    </row>
    <row r="37" spans="1:15" ht="15" customHeight="1" x14ac:dyDescent="0.25">
      <c r="A37" s="63">
        <v>25</v>
      </c>
      <c r="B37" s="72" t="s">
        <v>158</v>
      </c>
      <c r="C37" s="74" t="s">
        <v>159</v>
      </c>
      <c r="D37" s="60">
        <v>95</v>
      </c>
      <c r="E37" s="60">
        <v>95</v>
      </c>
      <c r="F37" s="62">
        <v>92</v>
      </c>
      <c r="G37" s="64">
        <f t="shared" si="0"/>
        <v>95</v>
      </c>
      <c r="H37" s="64">
        <f t="shared" si="1"/>
        <v>95</v>
      </c>
      <c r="I37" s="65">
        <f t="shared" si="2"/>
        <v>95</v>
      </c>
      <c r="J37" s="66" t="str">
        <f t="shared" si="3"/>
        <v>LULUS</v>
      </c>
      <c r="K37" s="65">
        <f t="shared" si="4"/>
        <v>92</v>
      </c>
      <c r="L37" s="66" t="str">
        <f t="shared" si="5"/>
        <v>LULUS</v>
      </c>
      <c r="M37" s="66">
        <f t="shared" si="6"/>
        <v>93.5</v>
      </c>
      <c r="N37" s="65">
        <f t="shared" si="7"/>
        <v>94</v>
      </c>
      <c r="O37" s="66" t="str">
        <f t="shared" si="8"/>
        <v>A</v>
      </c>
    </row>
    <row r="38" spans="1:15" ht="15" customHeight="1" x14ac:dyDescent="0.25">
      <c r="A38" s="63">
        <v>26</v>
      </c>
      <c r="B38" s="72" t="s">
        <v>160</v>
      </c>
      <c r="C38" s="74" t="s">
        <v>161</v>
      </c>
      <c r="D38" s="60">
        <v>95</v>
      </c>
      <c r="E38" s="60">
        <v>95</v>
      </c>
      <c r="F38" s="62">
        <v>92</v>
      </c>
      <c r="G38" s="64">
        <f t="shared" si="0"/>
        <v>95</v>
      </c>
      <c r="H38" s="64">
        <f t="shared" si="1"/>
        <v>95</v>
      </c>
      <c r="I38" s="65">
        <f t="shared" si="2"/>
        <v>95</v>
      </c>
      <c r="J38" s="66" t="str">
        <f t="shared" si="3"/>
        <v>LULUS</v>
      </c>
      <c r="K38" s="65">
        <f t="shared" si="4"/>
        <v>92</v>
      </c>
      <c r="L38" s="66" t="str">
        <f t="shared" si="5"/>
        <v>LULUS</v>
      </c>
      <c r="M38" s="66">
        <f t="shared" si="6"/>
        <v>93.5</v>
      </c>
      <c r="N38" s="65">
        <f t="shared" si="7"/>
        <v>94</v>
      </c>
      <c r="O38" s="66" t="str">
        <f t="shared" si="8"/>
        <v>A</v>
      </c>
    </row>
    <row r="39" spans="1:15" ht="15" customHeight="1" x14ac:dyDescent="0.25">
      <c r="A39" s="63">
        <v>27</v>
      </c>
      <c r="B39" s="72" t="s">
        <v>162</v>
      </c>
      <c r="C39" s="74" t="s">
        <v>163</v>
      </c>
      <c r="D39" s="60">
        <v>100</v>
      </c>
      <c r="E39" s="60">
        <v>100</v>
      </c>
      <c r="F39" s="62">
        <v>98</v>
      </c>
      <c r="G39" s="64">
        <f t="shared" si="0"/>
        <v>100</v>
      </c>
      <c r="H39" s="64">
        <f t="shared" si="1"/>
        <v>100</v>
      </c>
      <c r="I39" s="65">
        <f t="shared" si="2"/>
        <v>100</v>
      </c>
      <c r="J39" s="66" t="str">
        <f t="shared" si="3"/>
        <v>LULUS</v>
      </c>
      <c r="K39" s="65">
        <f t="shared" si="4"/>
        <v>98</v>
      </c>
      <c r="L39" s="66" t="str">
        <f t="shared" si="5"/>
        <v>LULUS</v>
      </c>
      <c r="M39" s="66">
        <f t="shared" si="6"/>
        <v>99</v>
      </c>
      <c r="N39" s="65">
        <f t="shared" si="7"/>
        <v>99</v>
      </c>
      <c r="O39" s="66" t="str">
        <f t="shared" si="8"/>
        <v>A+</v>
      </c>
    </row>
    <row r="40" spans="1:15" ht="15" customHeight="1" x14ac:dyDescent="0.25">
      <c r="A40" s="63">
        <v>28</v>
      </c>
      <c r="B40" s="72" t="s">
        <v>164</v>
      </c>
      <c r="C40" s="74" t="s">
        <v>165</v>
      </c>
      <c r="D40" s="60">
        <v>90</v>
      </c>
      <c r="E40" s="60">
        <v>98</v>
      </c>
      <c r="F40" s="62">
        <v>98</v>
      </c>
      <c r="G40" s="64">
        <f t="shared" si="0"/>
        <v>90</v>
      </c>
      <c r="H40" s="64">
        <f t="shared" si="1"/>
        <v>98</v>
      </c>
      <c r="I40" s="65">
        <f t="shared" si="2"/>
        <v>94</v>
      </c>
      <c r="J40" s="66" t="str">
        <f t="shared" si="3"/>
        <v>LULUS</v>
      </c>
      <c r="K40" s="65">
        <f t="shared" si="4"/>
        <v>98</v>
      </c>
      <c r="L40" s="66" t="str">
        <f t="shared" si="5"/>
        <v>LULUS</v>
      </c>
      <c r="M40" s="66">
        <f t="shared" si="6"/>
        <v>96</v>
      </c>
      <c r="N40" s="65">
        <f t="shared" si="7"/>
        <v>96</v>
      </c>
      <c r="O40" s="66" t="str">
        <f t="shared" si="8"/>
        <v>A</v>
      </c>
    </row>
    <row r="41" spans="1:15" ht="15" customHeight="1" x14ac:dyDescent="0.25">
      <c r="A41" s="63">
        <v>29</v>
      </c>
      <c r="B41" s="75" t="s">
        <v>166</v>
      </c>
      <c r="C41" s="76" t="s">
        <v>167</v>
      </c>
      <c r="D41" s="60">
        <v>95</v>
      </c>
      <c r="E41" s="60">
        <v>95</v>
      </c>
      <c r="F41" s="62">
        <v>95</v>
      </c>
      <c r="G41" s="64">
        <f t="shared" si="0"/>
        <v>95</v>
      </c>
      <c r="H41" s="64">
        <f t="shared" si="1"/>
        <v>95</v>
      </c>
      <c r="I41" s="65">
        <f t="shared" si="2"/>
        <v>95</v>
      </c>
      <c r="J41" s="66" t="str">
        <f t="shared" si="3"/>
        <v>LULUS</v>
      </c>
      <c r="K41" s="65">
        <f t="shared" si="4"/>
        <v>95</v>
      </c>
      <c r="L41" s="66" t="str">
        <f t="shared" si="5"/>
        <v>LULUS</v>
      </c>
      <c r="M41" s="66">
        <f t="shared" si="6"/>
        <v>95</v>
      </c>
      <c r="N41" s="65">
        <f t="shared" si="7"/>
        <v>95</v>
      </c>
      <c r="O41" s="66" t="str">
        <f t="shared" si="8"/>
        <v>A</v>
      </c>
    </row>
    <row r="42" spans="1:15" ht="15" customHeight="1" x14ac:dyDescent="0.25">
      <c r="A42" s="63">
        <v>30</v>
      </c>
      <c r="B42" s="75" t="s">
        <v>168</v>
      </c>
      <c r="C42" s="76" t="s">
        <v>169</v>
      </c>
      <c r="D42" s="60">
        <v>95</v>
      </c>
      <c r="E42" s="60">
        <v>95</v>
      </c>
      <c r="F42" s="62">
        <v>90</v>
      </c>
      <c r="G42" s="64">
        <f t="shared" ref="G42:G48" si="9">D42</f>
        <v>95</v>
      </c>
      <c r="H42" s="64">
        <f t="shared" ref="H42:H48" si="10">E42</f>
        <v>95</v>
      </c>
      <c r="I42" s="65">
        <f t="shared" ref="I42:I48" si="11">(G42*0.5)+(H42*0.5)</f>
        <v>95</v>
      </c>
      <c r="J42" s="66" t="str">
        <f t="shared" ref="J42:J48" si="12">IF(I42&gt;=85,"LULUS","REMED")</f>
        <v>LULUS</v>
      </c>
      <c r="K42" s="65">
        <f t="shared" ref="K42:K48" si="13">F42</f>
        <v>90</v>
      </c>
      <c r="L42" s="66" t="str">
        <f t="shared" ref="L42:L48" si="14">IF(K42&gt;=85,"LULUS","REMED")</f>
        <v>LULUS</v>
      </c>
      <c r="M42" s="66">
        <f t="shared" ref="M42:M48" si="15">(I42*50%)+(K42*50%)</f>
        <v>92.5</v>
      </c>
      <c r="N42" s="65">
        <f t="shared" ref="N42:N48" si="16">ROUND(M42,0)</f>
        <v>93</v>
      </c>
      <c r="O42" s="66" t="str">
        <f t="shared" ref="O42:O48" si="17">IF(N42&gt;=97,"A+",IF(N42&gt;=94,"A",IF(N42&gt;=91,"B+",IF(N42&gt;=88,"B",IF(N42&gt;=85,"C","D")))))</f>
        <v>B+</v>
      </c>
    </row>
    <row r="43" spans="1:15" ht="15" customHeight="1" x14ac:dyDescent="0.25">
      <c r="A43" s="63">
        <v>31</v>
      </c>
      <c r="B43" s="75" t="s">
        <v>170</v>
      </c>
      <c r="C43" s="76" t="s">
        <v>171</v>
      </c>
      <c r="D43" s="60">
        <v>90</v>
      </c>
      <c r="E43" s="60">
        <v>95</v>
      </c>
      <c r="F43" s="62">
        <v>90</v>
      </c>
      <c r="G43" s="64">
        <f t="shared" si="9"/>
        <v>90</v>
      </c>
      <c r="H43" s="64">
        <f t="shared" si="10"/>
        <v>95</v>
      </c>
      <c r="I43" s="65">
        <f t="shared" si="11"/>
        <v>92.5</v>
      </c>
      <c r="J43" s="66" t="str">
        <f t="shared" si="12"/>
        <v>LULUS</v>
      </c>
      <c r="K43" s="65">
        <f t="shared" si="13"/>
        <v>90</v>
      </c>
      <c r="L43" s="66" t="str">
        <f t="shared" si="14"/>
        <v>LULUS</v>
      </c>
      <c r="M43" s="66">
        <f t="shared" si="15"/>
        <v>91.25</v>
      </c>
      <c r="N43" s="65">
        <f t="shared" si="16"/>
        <v>91</v>
      </c>
      <c r="O43" s="66" t="str">
        <f t="shared" si="17"/>
        <v>B+</v>
      </c>
    </row>
    <row r="44" spans="1:15" ht="15" customHeight="1" x14ac:dyDescent="0.25">
      <c r="A44" s="63">
        <v>32</v>
      </c>
      <c r="B44" s="75" t="s">
        <v>172</v>
      </c>
      <c r="C44" s="76" t="s">
        <v>173</v>
      </c>
      <c r="D44" s="60">
        <v>95</v>
      </c>
      <c r="E44" s="60">
        <v>98</v>
      </c>
      <c r="F44" s="62">
        <v>90</v>
      </c>
      <c r="G44" s="64">
        <f t="shared" si="9"/>
        <v>95</v>
      </c>
      <c r="H44" s="64">
        <f t="shared" si="10"/>
        <v>98</v>
      </c>
      <c r="I44" s="65">
        <f t="shared" si="11"/>
        <v>96.5</v>
      </c>
      <c r="J44" s="66" t="str">
        <f t="shared" si="12"/>
        <v>LULUS</v>
      </c>
      <c r="K44" s="65">
        <f t="shared" si="13"/>
        <v>90</v>
      </c>
      <c r="L44" s="66" t="str">
        <f t="shared" si="14"/>
        <v>LULUS</v>
      </c>
      <c r="M44" s="66">
        <f t="shared" si="15"/>
        <v>93.25</v>
      </c>
      <c r="N44" s="65">
        <f t="shared" si="16"/>
        <v>93</v>
      </c>
      <c r="O44" s="66" t="str">
        <f t="shared" si="17"/>
        <v>B+</v>
      </c>
    </row>
    <row r="45" spans="1:15" ht="15" customHeight="1" x14ac:dyDescent="0.25">
      <c r="A45" s="63">
        <v>33</v>
      </c>
      <c r="B45" s="75" t="s">
        <v>174</v>
      </c>
      <c r="C45" s="76" t="s">
        <v>175</v>
      </c>
      <c r="D45" s="60">
        <v>90</v>
      </c>
      <c r="E45" s="60">
        <v>98</v>
      </c>
      <c r="F45" s="62">
        <v>90</v>
      </c>
      <c r="G45" s="64">
        <f t="shared" si="9"/>
        <v>90</v>
      </c>
      <c r="H45" s="64">
        <f t="shared" si="10"/>
        <v>98</v>
      </c>
      <c r="I45" s="65">
        <f t="shared" si="11"/>
        <v>94</v>
      </c>
      <c r="J45" s="66" t="str">
        <f t="shared" si="12"/>
        <v>LULUS</v>
      </c>
      <c r="K45" s="65">
        <f t="shared" si="13"/>
        <v>90</v>
      </c>
      <c r="L45" s="66" t="str">
        <f t="shared" si="14"/>
        <v>LULUS</v>
      </c>
      <c r="M45" s="66">
        <f t="shared" si="15"/>
        <v>92</v>
      </c>
      <c r="N45" s="65">
        <f t="shared" si="16"/>
        <v>92</v>
      </c>
      <c r="O45" s="66" t="str">
        <f t="shared" si="17"/>
        <v>B+</v>
      </c>
    </row>
    <row r="46" spans="1:15" ht="15" customHeight="1" x14ac:dyDescent="0.25">
      <c r="A46" s="63">
        <v>34</v>
      </c>
      <c r="B46" s="75" t="s">
        <v>176</v>
      </c>
      <c r="C46" s="76" t="s">
        <v>177</v>
      </c>
      <c r="D46" s="60">
        <v>92</v>
      </c>
      <c r="E46" s="60">
        <v>98</v>
      </c>
      <c r="F46" s="62">
        <v>90</v>
      </c>
      <c r="G46" s="64">
        <f t="shared" si="9"/>
        <v>92</v>
      </c>
      <c r="H46" s="64">
        <f t="shared" si="10"/>
        <v>98</v>
      </c>
      <c r="I46" s="65">
        <f t="shared" si="11"/>
        <v>95</v>
      </c>
      <c r="J46" s="66" t="str">
        <f t="shared" si="12"/>
        <v>LULUS</v>
      </c>
      <c r="K46" s="65">
        <f t="shared" si="13"/>
        <v>90</v>
      </c>
      <c r="L46" s="66" t="str">
        <f t="shared" si="14"/>
        <v>LULUS</v>
      </c>
      <c r="M46" s="66">
        <f t="shared" si="15"/>
        <v>92.5</v>
      </c>
      <c r="N46" s="65">
        <f t="shared" si="16"/>
        <v>93</v>
      </c>
      <c r="O46" s="66" t="str">
        <f t="shared" si="17"/>
        <v>B+</v>
      </c>
    </row>
    <row r="47" spans="1:15" ht="15" customHeight="1" x14ac:dyDescent="0.25">
      <c r="A47" s="63">
        <v>35</v>
      </c>
      <c r="B47" s="75" t="s">
        <v>178</v>
      </c>
      <c r="C47" s="76" t="s">
        <v>179</v>
      </c>
      <c r="D47" s="60">
        <v>92</v>
      </c>
      <c r="E47" s="60">
        <v>98</v>
      </c>
      <c r="F47" s="62">
        <v>90</v>
      </c>
      <c r="G47" s="64">
        <f t="shared" si="9"/>
        <v>92</v>
      </c>
      <c r="H47" s="64">
        <f t="shared" si="10"/>
        <v>98</v>
      </c>
      <c r="I47" s="65">
        <f t="shared" si="11"/>
        <v>95</v>
      </c>
      <c r="J47" s="66" t="str">
        <f t="shared" si="12"/>
        <v>LULUS</v>
      </c>
      <c r="K47" s="65">
        <f t="shared" si="13"/>
        <v>90</v>
      </c>
      <c r="L47" s="66" t="str">
        <f t="shared" si="14"/>
        <v>LULUS</v>
      </c>
      <c r="M47" s="66">
        <f t="shared" si="15"/>
        <v>92.5</v>
      </c>
      <c r="N47" s="65">
        <f t="shared" si="16"/>
        <v>93</v>
      </c>
      <c r="O47" s="66" t="str">
        <f t="shared" si="17"/>
        <v>B+</v>
      </c>
    </row>
    <row r="48" spans="1:15" ht="15" customHeight="1" x14ac:dyDescent="0.25">
      <c r="A48" s="63">
        <v>36</v>
      </c>
      <c r="B48" s="72" t="s">
        <v>180</v>
      </c>
      <c r="C48" s="73" t="s">
        <v>181</v>
      </c>
      <c r="D48" s="60">
        <v>90</v>
      </c>
      <c r="E48" s="60">
        <v>90</v>
      </c>
      <c r="F48" s="62">
        <v>90</v>
      </c>
      <c r="G48" s="64">
        <f t="shared" si="9"/>
        <v>90</v>
      </c>
      <c r="H48" s="64">
        <f t="shared" si="10"/>
        <v>90</v>
      </c>
      <c r="I48" s="65">
        <f t="shared" si="11"/>
        <v>90</v>
      </c>
      <c r="J48" s="66" t="str">
        <f t="shared" si="12"/>
        <v>LULUS</v>
      </c>
      <c r="K48" s="65">
        <f t="shared" si="13"/>
        <v>90</v>
      </c>
      <c r="L48" s="66" t="str">
        <f t="shared" si="14"/>
        <v>LULUS</v>
      </c>
      <c r="M48" s="66">
        <f t="shared" si="15"/>
        <v>90</v>
      </c>
      <c r="N48" s="65">
        <f t="shared" si="16"/>
        <v>90</v>
      </c>
      <c r="O48" s="66" t="str">
        <f t="shared" si="17"/>
        <v>B</v>
      </c>
    </row>
    <row r="49" spans="1:14" ht="15" customHeight="1" x14ac:dyDescent="0.25">
      <c r="A49" s="10"/>
      <c r="B49" s="10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s="4" customFormat="1" ht="15.95" customHeight="1" x14ac:dyDescent="0.25"/>
    <row r="51" spans="1:14" s="4" customFormat="1" ht="15.95" customHeight="1" x14ac:dyDescent="0.25"/>
    <row r="52" spans="1:14" s="4" customFormat="1" ht="15.95" customHeight="1" x14ac:dyDescent="0.25"/>
    <row r="53" spans="1:14" s="4" customFormat="1" ht="15.95" customHeight="1" x14ac:dyDescent="0.25"/>
    <row r="54" spans="1:14" ht="15.95" customHeight="1" x14ac:dyDescent="0.25"/>
    <row r="55" spans="1:14" ht="15.95" customHeight="1" x14ac:dyDescent="0.25"/>
    <row r="56" spans="1:14" ht="15.95" customHeight="1" x14ac:dyDescent="0.25"/>
    <row r="57" spans="1:14" ht="15.95" customHeight="1" x14ac:dyDescent="0.25"/>
    <row r="58" spans="1:14" ht="15.95" customHeight="1" x14ac:dyDescent="0.25"/>
    <row r="59" spans="1:14" ht="15.95" customHeight="1" x14ac:dyDescent="0.25"/>
    <row r="60" spans="1:14" ht="15.95" customHeight="1" x14ac:dyDescent="0.25"/>
    <row r="61" spans="1:14" ht="15.95" customHeight="1" x14ac:dyDescent="0.25"/>
    <row r="62" spans="1:14" ht="15.95" customHeight="1" x14ac:dyDescent="0.25"/>
    <row r="63" spans="1:14" ht="15.95" customHeight="1" x14ac:dyDescent="0.25"/>
    <row r="64" spans="1:1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</sheetData>
  <sheetProtection algorithmName="SHA-512" hashValue="Zw0obzjkglj3EzGuR7ji2J4lrBmTlKpfNSdUOf/4eqsuc6l/CabNS56LmuzZkJRI4cbCs4qUxKUK5lc7QvhlpQ==" saltValue="NjjwGWsPS+PJIlZIOQL+hg==" spinCount="100000" sheet="1" objects="1" scenarios="1"/>
  <mergeCells count="12">
    <mergeCell ref="A10:A12"/>
    <mergeCell ref="B10:B12"/>
    <mergeCell ref="C10:C12"/>
    <mergeCell ref="A1:O1"/>
    <mergeCell ref="A2:O2"/>
    <mergeCell ref="A3:O3"/>
    <mergeCell ref="G10:O10"/>
    <mergeCell ref="G11:J11"/>
    <mergeCell ref="K11:L11"/>
    <mergeCell ref="M11:O11"/>
    <mergeCell ref="D10:E11"/>
    <mergeCell ref="F10:F12"/>
  </mergeCells>
  <conditionalFormatting sqref="F13:L48">
    <cfRule type="cellIs" dxfId="9" priority="14" operator="lessThan">
      <formula>85</formula>
    </cfRule>
  </conditionalFormatting>
  <conditionalFormatting sqref="M13:M48">
    <cfRule type="cellIs" dxfId="8" priority="5" operator="lessThan">
      <formula>85</formula>
    </cfRule>
    <cfRule type="cellIs" dxfId="7" priority="13" operator="lessThan">
      <formula>80</formula>
    </cfRule>
  </conditionalFormatting>
  <conditionalFormatting sqref="O13:O48">
    <cfRule type="cellIs" dxfId="6" priority="12" operator="lessThan">
      <formula>80</formula>
    </cfRule>
  </conditionalFormatting>
  <conditionalFormatting sqref="D13:E17 D23:E48">
    <cfRule type="cellIs" dxfId="5" priority="7" operator="lessThan">
      <formula>85</formula>
    </cfRule>
  </conditionalFormatting>
  <conditionalFormatting sqref="K13:K48">
    <cfRule type="cellIs" dxfId="4" priority="6" operator="lessThan">
      <formula>85</formula>
    </cfRule>
  </conditionalFormatting>
  <conditionalFormatting sqref="N13:N48">
    <cfRule type="cellIs" dxfId="3" priority="4" operator="lessThan">
      <formula>80</formula>
    </cfRule>
  </conditionalFormatting>
  <conditionalFormatting sqref="N13:N48">
    <cfRule type="cellIs" dxfId="2" priority="3" operator="lessThan">
      <formula>80</formula>
    </cfRule>
  </conditionalFormatting>
  <conditionalFormatting sqref="D18:E22">
    <cfRule type="cellIs" dxfId="0" priority="1" operator="lessThan">
      <formula>80</formula>
    </cfRule>
  </conditionalFormatting>
  <printOptions horizontalCentered="1"/>
  <pageMargins left="0.23622047244094491" right="0.15748031496062992" top="0.23622047244094491" bottom="0.19685039370078741" header="0.15748031496062992" footer="0.15748031496062992"/>
  <pageSetup paperSize="258" scale="69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 ACUAN PENILAIAN (WAJIB BACA)</vt:lpstr>
      <vt:lpstr>NAS &amp; WIL </vt:lpstr>
      <vt:lpstr>KEL C (PRODUKTIF)</vt:lpstr>
      <vt:lpstr>' ACUAN PENILAIAN (WAJIB BACA)'!Print_Area</vt:lpstr>
      <vt:lpstr>'KEL C (PRODUKTIF)'!Print_Area</vt:lpstr>
      <vt:lpstr>'NAS &amp; WIL '!Print_Area</vt:lpstr>
    </vt:vector>
  </TitlesOfParts>
  <Company>MAKASSAR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ERMIATY</dc:creator>
  <cp:lastModifiedBy>oktavianto vian</cp:lastModifiedBy>
  <cp:lastPrinted>2021-07-09T05:48:03Z</cp:lastPrinted>
  <dcterms:created xsi:type="dcterms:W3CDTF">2008-08-21T14:05:32Z</dcterms:created>
  <dcterms:modified xsi:type="dcterms:W3CDTF">2021-11-29T22:25:42Z</dcterms:modified>
</cp:coreProperties>
</file>