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picode\esercitazioni\libreria\"/>
    </mc:Choice>
  </mc:AlternateContent>
  <bookViews>
    <workbookView xWindow="0" yWindow="0" windowWidth="23040" windowHeight="9192" firstSheet="1" activeTab="8"/>
  </bookViews>
  <sheets>
    <sheet name="SCENARIO-SPIEGAZIONE" sheetId="12" r:id="rId1"/>
    <sheet name="info libri" sheetId="2" r:id="rId2"/>
    <sheet name="posizione" sheetId="7" r:id="rId3"/>
    <sheet name="prestiti" sheetId="3" r:id="rId4"/>
    <sheet name="scadenzario" sheetId="15" r:id="rId5"/>
    <sheet name="id clienti" sheetId="4" r:id="rId6"/>
    <sheet name="id dipendenti" sheetId="5" r:id="rId7"/>
    <sheet name="turni" sheetId="6" r:id="rId8"/>
    <sheet name="ritardi" sheetId="10" r:id="rId9"/>
  </sheets>
  <definedNames>
    <definedName name="_xlnm._FilterDatabase" localSheetId="3" hidden="1">prestiti!$I$1:$I$23</definedName>
    <definedName name="_xlnm._FilterDatabase" localSheetId="4" hidden="1">scadenzario!$B$1:$B$23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0" l="1"/>
  <c r="E2" i="10" s="1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" i="15"/>
  <c r="D3" i="10"/>
  <c r="E3" i="10" s="1"/>
  <c r="D4" i="10"/>
  <c r="D5" i="10"/>
  <c r="E5" i="10" s="1"/>
  <c r="D6" i="10"/>
  <c r="E6" i="10" s="1"/>
  <c r="D7" i="10"/>
  <c r="E7" i="10" s="1"/>
  <c r="D8" i="10"/>
  <c r="E8" i="10" s="1"/>
  <c r="D9" i="10"/>
  <c r="E9" i="10" s="1"/>
  <c r="D10" i="10"/>
  <c r="E10" i="10" s="1"/>
  <c r="D11" i="10"/>
  <c r="E11" i="10" s="1"/>
  <c r="D12" i="10"/>
  <c r="E12" i="10" s="1"/>
  <c r="D13" i="10"/>
  <c r="E13" i="10" s="1"/>
  <c r="D14" i="10"/>
  <c r="E14" i="10" s="1"/>
  <c r="D15" i="10"/>
  <c r="E15" i="10" s="1"/>
  <c r="D16" i="10"/>
  <c r="E16" i="10" s="1"/>
  <c r="D17" i="10"/>
  <c r="E17" i="10" s="1"/>
  <c r="D18" i="10"/>
  <c r="E18" i="10" s="1"/>
  <c r="D19" i="10"/>
  <c r="E19" i="10" s="1"/>
  <c r="D20" i="10"/>
  <c r="E20" i="10" s="1"/>
  <c r="D21" i="10"/>
  <c r="E21" i="10" s="1"/>
  <c r="D22" i="10"/>
  <c r="E22" i="10" s="1"/>
  <c r="D23" i="10"/>
  <c r="E23" i="10" s="1"/>
  <c r="L1" i="15"/>
  <c r="C2" i="15" l="1"/>
  <c r="C10" i="15"/>
  <c r="C9" i="15"/>
  <c r="C8" i="15"/>
  <c r="C15" i="15"/>
  <c r="C22" i="15"/>
  <c r="C6" i="15"/>
  <c r="C21" i="15"/>
  <c r="C13" i="15"/>
  <c r="C20" i="15"/>
  <c r="C12" i="15"/>
  <c r="C4" i="15"/>
  <c r="C18" i="15"/>
  <c r="C17" i="15"/>
  <c r="C16" i="15"/>
  <c r="C23" i="15"/>
  <c r="C7" i="15"/>
  <c r="C14" i="15"/>
  <c r="C5" i="15"/>
  <c r="C19" i="15"/>
  <c r="C11" i="15"/>
  <c r="C3" i="15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O2" i="10" l="1"/>
  <c r="E4" i="10" s="1"/>
</calcChain>
</file>

<file path=xl/sharedStrings.xml><?xml version="1.0" encoding="utf-8"?>
<sst xmlns="http://schemas.openxmlformats.org/spreadsheetml/2006/main" count="859" uniqueCount="323">
  <si>
    <t>autore</t>
  </si>
  <si>
    <t>casa ed</t>
  </si>
  <si>
    <t>anno</t>
  </si>
  <si>
    <t>genere</t>
  </si>
  <si>
    <t>lingua</t>
  </si>
  <si>
    <t>pagine</t>
  </si>
  <si>
    <t>transazione cod.</t>
  </si>
  <si>
    <t>id cliente/tessera</t>
  </si>
  <si>
    <t>nome</t>
  </si>
  <si>
    <t>cognome</t>
  </si>
  <si>
    <t>città</t>
  </si>
  <si>
    <t>indirizzo</t>
  </si>
  <si>
    <t>mail</t>
  </si>
  <si>
    <t>cellulare</t>
  </si>
  <si>
    <t>commesso id</t>
  </si>
  <si>
    <t>cap</t>
  </si>
  <si>
    <t>piano</t>
  </si>
  <si>
    <t>titolo</t>
  </si>
  <si>
    <t>Il collezionista di ossa</t>
  </si>
  <si>
    <t>La canzone di Achille</t>
  </si>
  <si>
    <t>Casa di foglie</t>
  </si>
  <si>
    <t>Stanotte guardiamo le stelle</t>
  </si>
  <si>
    <t>Io posso.Due donne sole contro la mafia</t>
  </si>
  <si>
    <t>La casa delle luci</t>
  </si>
  <si>
    <t>La casa delle voci</t>
  </si>
  <si>
    <t>La casa senza ricordi</t>
  </si>
  <si>
    <t>Il mare senza stelle</t>
  </si>
  <si>
    <t>Cari mostri</t>
  </si>
  <si>
    <t>Bar sport</t>
  </si>
  <si>
    <t>Kamo.L'agenzia Babele</t>
  </si>
  <si>
    <t>id cliente</t>
  </si>
  <si>
    <t>isbn libro</t>
  </si>
  <si>
    <t>Jefferey Deaver</t>
  </si>
  <si>
    <t>Lo scheletro che balla</t>
  </si>
  <si>
    <t>Madeline Miller</t>
  </si>
  <si>
    <t>cartaceo</t>
  </si>
  <si>
    <t>978-8817066914</t>
  </si>
  <si>
    <t>isbn 13</t>
  </si>
  <si>
    <t>Rizzoli</t>
  </si>
  <si>
    <t>italiano</t>
  </si>
  <si>
    <t>thriller</t>
  </si>
  <si>
    <t>bur/rizzoli</t>
  </si>
  <si>
    <t>978-8817022842</t>
  </si>
  <si>
    <t>marsilio</t>
  </si>
  <si>
    <t>978-8831780988</t>
  </si>
  <si>
    <t>narrativa</t>
  </si>
  <si>
    <t>sonzogno</t>
  </si>
  <si>
    <t>978-8845403071</t>
  </si>
  <si>
    <t>Galatea. Ed. Illustrata</t>
  </si>
  <si>
    <t>Carlos Ruiz Zafon</t>
  </si>
  <si>
    <t>Mondadori</t>
  </si>
  <si>
    <t>978-8804750482</t>
  </si>
  <si>
    <t>66thand2nd</t>
  </si>
  <si>
    <t>horrror</t>
  </si>
  <si>
    <t>Mark Z. Danielewski</t>
  </si>
  <si>
    <t>978-8832970944</t>
  </si>
  <si>
    <t>QualityLand. Per ottimisti</t>
  </si>
  <si>
    <t>Marc-Uwe Kling</t>
  </si>
  <si>
    <t>Feltrinelli</t>
  </si>
  <si>
    <t>fantascienza</t>
  </si>
  <si>
    <t>978-8807033797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</si>
  <si>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</si>
  <si>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</si>
  <si>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</si>
  <si>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</si>
  <si>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</si>
  <si>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</si>
  <si>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</si>
  <si>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</si>
  <si>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</si>
  <si>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</si>
  <si>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</si>
  <si>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</si>
  <si>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</si>
  <si>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</si>
  <si>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</si>
  <si>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</si>
  <si>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</si>
  <si>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</si>
  <si>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</si>
  <si>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</si>
  <si>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Marco</t>
  </si>
  <si>
    <t>Rossi</t>
  </si>
  <si>
    <t>Di Paolo</t>
  </si>
  <si>
    <t>Carla</t>
  </si>
  <si>
    <t>Maria</t>
  </si>
  <si>
    <t>Andrea</t>
  </si>
  <si>
    <t>Mattia</t>
  </si>
  <si>
    <t>Francesco</t>
  </si>
  <si>
    <t>Claudio</t>
  </si>
  <si>
    <t>Claudia</t>
  </si>
  <si>
    <t>Elisa</t>
  </si>
  <si>
    <t>Ilaria</t>
  </si>
  <si>
    <t>Matteo</t>
  </si>
  <si>
    <t>Carlo</t>
  </si>
  <si>
    <t>Valerio</t>
  </si>
  <si>
    <t>Enrico</t>
  </si>
  <si>
    <t>Viola</t>
  </si>
  <si>
    <t>Valeria</t>
  </si>
  <si>
    <t>Giuseppe</t>
  </si>
  <si>
    <t>Gabriele</t>
  </si>
  <si>
    <t>Michela</t>
  </si>
  <si>
    <t>Ceccarelli</t>
  </si>
  <si>
    <t>Zeno</t>
  </si>
  <si>
    <t>Guaccero</t>
  </si>
  <si>
    <t>Di Rosa</t>
  </si>
  <si>
    <t>Di Leta</t>
  </si>
  <si>
    <t>Bianchi</t>
  </si>
  <si>
    <t>Esposito</t>
  </si>
  <si>
    <t>Rondoni</t>
  </si>
  <si>
    <t>Setti</t>
  </si>
  <si>
    <t>Fiore</t>
  </si>
  <si>
    <t>Verdi</t>
  </si>
  <si>
    <t>Raponi</t>
  </si>
  <si>
    <t>Valenti</t>
  </si>
  <si>
    <t>Casadei</t>
  </si>
  <si>
    <t>Balla</t>
  </si>
  <si>
    <t>De Angelis</t>
  </si>
  <si>
    <t>Nunez</t>
  </si>
  <si>
    <t>Roma</t>
  </si>
  <si>
    <t>Viale Trastevere, 207</t>
  </si>
  <si>
    <t>Viale America, 55</t>
  </si>
  <si>
    <t>Via Ostiense, 34</t>
  </si>
  <si>
    <t>Via Ostiense, 38</t>
  </si>
  <si>
    <t>Via Ostiense, 45</t>
  </si>
  <si>
    <t>Via Ostiense, 49</t>
  </si>
  <si>
    <t>Via Ostiense, 52</t>
  </si>
  <si>
    <t>Via Ostiense, 53</t>
  </si>
  <si>
    <t>Via Oberdan, 109</t>
  </si>
  <si>
    <t>Viale America, 140</t>
  </si>
  <si>
    <t>Via Ostiense, 90</t>
  </si>
  <si>
    <t>Via Pacinotti, 55</t>
  </si>
  <si>
    <t>Via Pacinotti, 87</t>
  </si>
  <si>
    <t>Via Pacinotti, 44</t>
  </si>
  <si>
    <t>Via Ostiense, 26</t>
  </si>
  <si>
    <t>Viale Trastevere, 203</t>
  </si>
  <si>
    <t>Viale Trastevere, 184</t>
  </si>
  <si>
    <t>Viale America, 77</t>
  </si>
  <si>
    <t>Viale America, 70</t>
  </si>
  <si>
    <t>Viale America, 69</t>
  </si>
  <si>
    <t>marco.rossi@gmail.com</t>
  </si>
  <si>
    <t>maria.ceccarelli@gmail.com</t>
  </si>
  <si>
    <t>mattia.rossi@gmail.com</t>
  </si>
  <si>
    <t>viola.valenti@gmail.com</t>
  </si>
  <si>
    <t>carladipaolo@gmail.com</t>
  </si>
  <si>
    <t>andreazeno@gmail.com</t>
  </si>
  <si>
    <t>francescoguaccero@gmail.com</t>
  </si>
  <si>
    <t>claudio.dirosa@gmail.com</t>
  </si>
  <si>
    <t>claudia_dileta@gmail.com</t>
  </si>
  <si>
    <t>elisabianchi.90@gmail.com</t>
  </si>
  <si>
    <t>ilaria91.esposito@gmail.com</t>
  </si>
  <si>
    <t>matteorondoni@gmail.com</t>
  </si>
  <si>
    <t>mattia.setti.iv@gmail.com</t>
  </si>
  <si>
    <t>carlofiore77@gmail.com</t>
  </si>
  <si>
    <t>valerio_verdi88@gmail.com</t>
  </si>
  <si>
    <t>enricoraponi_93@gmail.com</t>
  </si>
  <si>
    <t>valeriacasedei.ist@gmail.com</t>
  </si>
  <si>
    <t>giuseppedeangelis.nova@gmail.com</t>
  </si>
  <si>
    <t>gabriele_balla66@gmail.com</t>
  </si>
  <si>
    <t>michelanunez01@gmail.com</t>
  </si>
  <si>
    <t>Mirko</t>
  </si>
  <si>
    <t>Clelia</t>
  </si>
  <si>
    <t>Federico</t>
  </si>
  <si>
    <t>Federica</t>
  </si>
  <si>
    <t>Micol</t>
  </si>
  <si>
    <t>Caristo</t>
  </si>
  <si>
    <t>Iannarelli</t>
  </si>
  <si>
    <t>Messinan</t>
  </si>
  <si>
    <t>Iannarilli</t>
  </si>
  <si>
    <t>Zuma</t>
  </si>
  <si>
    <t>De Santis</t>
  </si>
  <si>
    <t>Sicignano</t>
  </si>
  <si>
    <t>Romano</t>
  </si>
  <si>
    <t>mirkoverdi@gmail.com</t>
  </si>
  <si>
    <t>francescozuma@gmail.com</t>
  </si>
  <si>
    <t>clelia58caristo@gmail.com</t>
  </si>
  <si>
    <t>marco.iannarelli_90@gmail.com</t>
  </si>
  <si>
    <t>andrea.messinan.art@gmail.com</t>
  </si>
  <si>
    <t>marco_iannarilli.sport@gmail.com</t>
  </si>
  <si>
    <t>federico.balla@gmail.com</t>
  </si>
  <si>
    <t>claudia_desantis08@gmail.com</t>
  </si>
  <si>
    <t>federica.sicignano@gmail.com</t>
  </si>
  <si>
    <t>ilaria_romano@gmail.com</t>
  </si>
  <si>
    <t>micolrossi97@gmail.com</t>
  </si>
  <si>
    <t>00141</t>
  </si>
  <si>
    <t>00146</t>
  </si>
  <si>
    <t>00148</t>
  </si>
  <si>
    <t>00145</t>
  </si>
  <si>
    <t>00186</t>
  </si>
  <si>
    <t>00165</t>
  </si>
  <si>
    <t>00166</t>
  </si>
  <si>
    <t xml:space="preserve">Alì Ehsani, Francesco Casolo </t>
  </si>
  <si>
    <t>Universale Economica</t>
  </si>
  <si>
    <t>978-8807889622</t>
  </si>
  <si>
    <t>narrativa - biografica</t>
  </si>
  <si>
    <t>Pif, Marco Lillo</t>
  </si>
  <si>
    <t>saggi</t>
  </si>
  <si>
    <t>978-8807173950</t>
  </si>
  <si>
    <t>Tea</t>
  </si>
  <si>
    <t>Donato Carrisi</t>
  </si>
  <si>
    <t>978-8850260201</t>
  </si>
  <si>
    <t>978-8850264858</t>
  </si>
  <si>
    <t>Longanesi</t>
  </si>
  <si>
    <t>978-8830453524</t>
  </si>
  <si>
    <t>Erin Morgenstern</t>
  </si>
  <si>
    <t>Fazi</t>
  </si>
  <si>
    <t>fantasy</t>
  </si>
  <si>
    <t>978-8893256360</t>
  </si>
  <si>
    <t>Stefano Benni</t>
  </si>
  <si>
    <t>Daniel Pennac</t>
  </si>
  <si>
    <t>Feltrinelli editore</t>
  </si>
  <si>
    <t>978-8807888151</t>
  </si>
  <si>
    <t>978-8807884627</t>
  </si>
  <si>
    <t>Einaudi ragazzi</t>
  </si>
  <si>
    <t>narrrativa</t>
  </si>
  <si>
    <t>narrativa - ragazzi</t>
  </si>
  <si>
    <t>978-8866561309</t>
  </si>
  <si>
    <t>data</t>
  </si>
  <si>
    <t>ora</t>
  </si>
  <si>
    <t>mattina</t>
  </si>
  <si>
    <t>pomeriggio</t>
  </si>
  <si>
    <t>8.30</t>
  </si>
  <si>
    <t>8.41</t>
  </si>
  <si>
    <t>8.44</t>
  </si>
  <si>
    <t>10.30</t>
  </si>
  <si>
    <t>14.00</t>
  </si>
  <si>
    <t>14.02</t>
  </si>
  <si>
    <t>14.05</t>
  </si>
  <si>
    <t>14.10</t>
  </si>
  <si>
    <t>14.08</t>
  </si>
  <si>
    <t>17.17</t>
  </si>
  <si>
    <t>15.45</t>
  </si>
  <si>
    <t>17.45</t>
  </si>
  <si>
    <t>17.33</t>
  </si>
  <si>
    <t>13.35</t>
  </si>
  <si>
    <t>13.00</t>
  </si>
  <si>
    <t>LOK1</t>
  </si>
  <si>
    <t>LOK2</t>
  </si>
  <si>
    <t>LOK3</t>
  </si>
  <si>
    <t>LOK4</t>
  </si>
  <si>
    <t>LOK5</t>
  </si>
  <si>
    <t>LOK6</t>
  </si>
  <si>
    <t>LOK7</t>
  </si>
  <si>
    <t>LOK8</t>
  </si>
  <si>
    <t>LOK9</t>
  </si>
  <si>
    <t>LOK10</t>
  </si>
  <si>
    <t>LOKD1</t>
  </si>
  <si>
    <t>data nascita</t>
  </si>
  <si>
    <t>29/02/1987</t>
  </si>
  <si>
    <t>Via dei colli portuensi 234</t>
  </si>
  <si>
    <t>Via della magliana, 277</t>
  </si>
  <si>
    <t>Via dei colli portuensi, 234</t>
  </si>
  <si>
    <t>Via ostiense, 15</t>
  </si>
  <si>
    <t>Via pacinotti, 20</t>
  </si>
  <si>
    <t>Via pacinotti, 44</t>
  </si>
  <si>
    <t>Via ostiense, 6</t>
  </si>
  <si>
    <t>Via ostiense, 39</t>
  </si>
  <si>
    <t>Via cardano, 18</t>
  </si>
  <si>
    <t>Via ostiense, 51</t>
  </si>
  <si>
    <t>Via della magliana, 266</t>
  </si>
  <si>
    <t>consultazione</t>
  </si>
  <si>
    <t>interna</t>
  </si>
  <si>
    <t>esterna</t>
  </si>
  <si>
    <t>attivo</t>
  </si>
  <si>
    <t>integrità</t>
  </si>
  <si>
    <t>transazione</t>
  </si>
  <si>
    <t>avviso</t>
  </si>
  <si>
    <t>penale</t>
  </si>
  <si>
    <t>dall'8 giorno</t>
  </si>
  <si>
    <t>dal 14 giorno</t>
  </si>
  <si>
    <t>Il visconte dimezzato</t>
  </si>
  <si>
    <t>Italo Calvino</t>
  </si>
  <si>
    <t>978-8804598909</t>
  </si>
  <si>
    <t>Treasure island</t>
  </si>
  <si>
    <t>Robert Louis Stevenson</t>
  </si>
  <si>
    <t>inglese</t>
  </si>
  <si>
    <t>Alma Books</t>
  </si>
  <si>
    <t>978-1847494863</t>
  </si>
  <si>
    <t>1T</t>
  </si>
  <si>
    <t>2T</t>
  </si>
  <si>
    <t>3P</t>
  </si>
  <si>
    <t>17.07</t>
  </si>
  <si>
    <t>A</t>
  </si>
  <si>
    <t>D</t>
  </si>
  <si>
    <t>B</t>
  </si>
  <si>
    <t>C</t>
  </si>
  <si>
    <t>E</t>
  </si>
  <si>
    <t>F</t>
  </si>
  <si>
    <t>data odierna</t>
  </si>
  <si>
    <t>si</t>
  </si>
  <si>
    <t>inserito il</t>
  </si>
  <si>
    <t>formato</t>
  </si>
  <si>
    <t>no</t>
  </si>
  <si>
    <t>L'ombra del vento</t>
  </si>
  <si>
    <t>terminale</t>
  </si>
  <si>
    <t xml:space="preserve"> consegna prevista</t>
  </si>
  <si>
    <t>id dipendente</t>
  </si>
  <si>
    <t>11.51</t>
  </si>
  <si>
    <t>FEBBRAIO</t>
  </si>
  <si>
    <t xml:space="preserve">I DIPENDENTI LAVORANO OGNI GIORNO PER 5 ORE. </t>
  </si>
  <si>
    <t>settore</t>
  </si>
  <si>
    <t>scaffale</t>
  </si>
  <si>
    <t>tipologia di avvisi</t>
  </si>
  <si>
    <t>inviato 1</t>
  </si>
  <si>
    <t>inviato 2</t>
  </si>
  <si>
    <t>in ritardo</t>
  </si>
  <si>
    <t>scadenza</t>
  </si>
  <si>
    <t>riconsegnata</t>
  </si>
  <si>
    <t>gg ritardo</t>
  </si>
  <si>
    <t>ragazzi</t>
  </si>
  <si>
    <t>tascabile</t>
  </si>
  <si>
    <t>DATA ODIERNA</t>
  </si>
  <si>
    <t>esito</t>
  </si>
  <si>
    <t>copia sistemata</t>
  </si>
  <si>
    <t>da sistemare</t>
  </si>
  <si>
    <t>TURNI: 8-13.00; 13.00-18.00</t>
  </si>
  <si>
    <t>17.47</t>
  </si>
  <si>
    <t>17.36</t>
  </si>
  <si>
    <t>17.55</t>
  </si>
  <si>
    <t>x</t>
  </si>
  <si>
    <t>stato</t>
  </si>
  <si>
    <t>stato (attivo/bloccato)</t>
  </si>
  <si>
    <t>LO10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</si>
</sst>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4">
    <xf numFmtId="0" fontId="0" fillId="0" borderId="0" xfId="0"/>
    <xf numFmtId="49" fontId="0" fillId="0" borderId="0" xfId="0" applyNumberFormat="1"/>
    <xf numFmtId="14" fontId="0" fillId="0" borderId="0" xfId="0" applyNumberFormat="1"/>
    <xf numFmtId="14" fontId="0" fillId="0" borderId="0" xfId="0" applyNumberFormat="1" applyFill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Fill="1" applyBorder="1"/>
    <xf numFmtId="0" fontId="0" fillId="0" borderId="4" xfId="0" applyBorder="1"/>
    <xf numFmtId="14" fontId="0" fillId="0" borderId="6" xfId="0" applyNumberFormat="1" applyFill="1" applyBorder="1"/>
    <xf numFmtId="0" fontId="0" fillId="0" borderId="7" xfId="0" applyBorder="1"/>
    <xf numFmtId="14" fontId="0" fillId="0" borderId="9" xfId="0" applyNumberFormat="1" applyFill="1" applyBorder="1"/>
    <xf numFmtId="0" fontId="0" fillId="0" borderId="10" xfId="0" applyBorder="1"/>
    <xf numFmtId="0" fontId="0" fillId="0" borderId="6" xfId="0" applyFill="1" applyBorder="1"/>
    <xf numFmtId="49" fontId="0" fillId="0" borderId="6" xfId="0" applyNumberFormat="1" applyBorder="1"/>
    <xf numFmtId="0" fontId="1" fillId="0" borderId="6" xfId="1" applyBorder="1"/>
    <xf numFmtId="0" fontId="0" fillId="2" borderId="9" xfId="0" applyFill="1" applyBorder="1"/>
    <xf numFmtId="49" fontId="0" fillId="0" borderId="9" xfId="0" applyNumberFormat="1" applyBorder="1"/>
    <xf numFmtId="0" fontId="1" fillId="0" borderId="9" xfId="1" applyBorder="1"/>
    <xf numFmtId="0" fontId="0" fillId="0" borderId="12" xfId="0" applyFill="1" applyBorder="1"/>
    <xf numFmtId="49" fontId="0" fillId="0" borderId="12" xfId="0" applyNumberFormat="1" applyBorder="1"/>
    <xf numFmtId="0" fontId="1" fillId="0" borderId="12" xfId="1" applyBorder="1"/>
    <xf numFmtId="0" fontId="0" fillId="0" borderId="13" xfId="0" applyBorder="1"/>
    <xf numFmtId="0" fontId="2" fillId="5" borderId="1" xfId="0" applyFont="1" applyFill="1" applyBorder="1"/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/>
    <xf numFmtId="0" fontId="0" fillId="0" borderId="9" xfId="0" applyBorder="1" applyAlignment="1">
      <alignment horizontal="right"/>
    </xf>
    <xf numFmtId="0" fontId="0" fillId="0" borderId="0" xfId="0" applyAlignment="1"/>
    <xf numFmtId="14" fontId="0" fillId="4" borderId="1" xfId="0" applyNumberFormat="1" applyFill="1" applyBorder="1"/>
    <xf numFmtId="0" fontId="0" fillId="7" borderId="1" xfId="0" applyFill="1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49" fontId="2" fillId="3" borderId="15" xfId="0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NumberFormat="1" applyFill="1" applyBorder="1"/>
    <xf numFmtId="0" fontId="0" fillId="0" borderId="6" xfId="0" applyNumberFormat="1" applyFill="1" applyBorder="1"/>
    <xf numFmtId="0" fontId="0" fillId="0" borderId="9" xfId="0" applyNumberFormat="1" applyFill="1" applyBorder="1"/>
    <xf numFmtId="0" fontId="2" fillId="3" borderId="1" xfId="0" applyNumberFormat="1" applyFont="1" applyFill="1" applyBorder="1" applyAlignment="1">
      <alignment horizontal="center"/>
    </xf>
    <xf numFmtId="0" fontId="0" fillId="0" borderId="0" xfId="0" applyNumberFormat="1" applyFill="1"/>
    <xf numFmtId="0" fontId="0" fillId="0" borderId="3" xfId="0" applyNumberFormat="1" applyBorder="1"/>
    <xf numFmtId="2" fontId="2" fillId="3" borderId="1" xfId="0" applyNumberFormat="1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/>
    <xf numFmtId="0" fontId="3" fillId="0" borderId="0" xfId="0" applyFont="1"/>
    <xf numFmtId="0" fontId="0" fillId="0" borderId="0" xfId="0" applyBorder="1"/>
    <xf numFmtId="0" fontId="0" fillId="0" borderId="3" xfId="0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Border="1" applyAlignment="1">
      <alignment horizontal="right"/>
    </xf>
    <xf numFmtId="14" fontId="0" fillId="0" borderId="4" xfId="0" applyNumberFormat="1" applyFill="1" applyBorder="1"/>
    <xf numFmtId="14" fontId="0" fillId="0" borderId="7" xfId="0" applyNumberFormat="1" applyFill="1" applyBorder="1"/>
    <xf numFmtId="14" fontId="0" fillId="0" borderId="10" xfId="0" applyNumberFormat="1" applyFill="1" applyBorder="1"/>
    <xf numFmtId="14" fontId="0" fillId="0" borderId="0" xfId="0" applyNumberFormat="1" applyFill="1" applyBorder="1"/>
    <xf numFmtId="0" fontId="2" fillId="8" borderId="17" xfId="0" applyFont="1" applyFill="1" applyBorder="1" applyAlignment="1">
      <alignment horizontal="center"/>
    </xf>
    <xf numFmtId="14" fontId="2" fillId="8" borderId="18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2" xfId="0" applyNumberFormat="1" applyBorder="1" applyAlignment="1">
      <alignment horizontal="center"/>
    </xf>
    <xf numFmtId="0" fontId="1" fillId="0" borderId="12" xfId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1" fillId="0" borderId="6" xfId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1" fillId="0" borderId="9" xfId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14" fontId="0" fillId="8" borderId="1" xfId="0" applyNumberFormat="1" applyFill="1" applyBorder="1" applyAlignment="1">
      <alignment horizontal="center"/>
    </xf>
    <xf numFmtId="0" fontId="0" fillId="0" borderId="6" xfId="0" applyNumberFormat="1" applyBorder="1"/>
    <xf numFmtId="1" fontId="0" fillId="0" borderId="6" xfId="0" applyNumberFormat="1" applyBorder="1" applyAlignment="1">
      <alignment horizontal="center" vertical="center"/>
    </xf>
    <xf numFmtId="0" fontId="0" fillId="0" borderId="9" xfId="0" applyNumberFormat="1" applyBorder="1"/>
    <xf numFmtId="1" fontId="0" fillId="0" borderId="9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2">
    <cellStyle name="Collegamento ipertestuale" xfId="1" builtinId="8"/>
    <cellStyle name="Normale" xfId="0" builtinId="0"/>
  </cellStyles>
  <dxfs count="1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auto="1"/>
      </font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rgb="FFFF9999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137160</xdr:rowOff>
    </xdr:from>
    <xdr:to>
      <xdr:col>16</xdr:col>
      <xdr:colOff>7620</xdr:colOff>
      <xdr:row>14</xdr:row>
      <xdr:rowOff>91440</xdr:rowOff>
    </xdr:to>
    <xdr:sp macro="" textlink="">
      <xdr:nvSpPr>
        <xdr:cNvPr id="2" name="CasellaDiTesto 1"/>
        <xdr:cNvSpPr txBox="1"/>
      </xdr:nvSpPr>
      <xdr:spPr>
        <a:xfrm>
          <a:off x="91440" y="137160"/>
          <a:ext cx="9669780" cy="251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SCENARIO</a:t>
          </a:r>
          <a:r>
            <a:rPr lang="it-IT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it-IT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biblioteca LETTURA OK è stata recentemente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riaperta (2019)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ed affidata a una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nuova gestione. </a:t>
          </a:r>
        </a:p>
        <a:p>
          <a:endParaRPr lang="it-IT" b="1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Nell' ultimo anno la crescente richiesta di libri ha fatto si che i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giorni di apertura passasero da 3 a 4 ed infine a 5, con orario: 8.00-19-00.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seguito dell'estensione dell'orario di apertura anche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dipendenti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sono passati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 5 a 7 ed infine a 10,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sta però valutando la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possibilità di una riorganizzazione dell'orario e dei turni al fine di poter aprire anche di sabato. </a:t>
          </a:r>
        </a:p>
        <a:p>
          <a:endParaRPr lang="it-IT" b="1">
            <a:effectLst/>
          </a:endParaRPr>
        </a:p>
        <a:p>
          <a:r>
            <a:rPr lang="it-IT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VALUTAZIONE SERVIZIO (DA CLIENTI):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biblioteca invia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tramite mail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ai clienti tesserati, un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sondaggio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google per testare il gradimento del servizio offerto. (es. sei soddisfatto del servizio (si/no)? ritieni che i tempi siano adeguati?(si/no) sei soddisfatto del catalogo(si/no)? quali formati preferisci? (tascabili/qualunque)...)</a:t>
          </a:r>
        </a:p>
        <a:p>
          <a:endParaRPr lang="it-IT">
            <a:effectLst/>
          </a:endParaRPr>
        </a:p>
        <a:p>
          <a:r>
            <a:rPr lang="it-IT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VALUTAZIONE INTERNA SERVIZIO: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direttore e i 10 dipendenti partecipano a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riunioni quadrimestrali per racogliere idee e suggerimenti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Al fine di non perdere i punti importanti della discussione, si esegue un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report dove sono riportati i punti chiave di miglioramento e problematiche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Il report è poi utile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 direttore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trasformare le note salienti in obiettivi di miglioramento. Visto l'esiguo numero di dipendenti, la discussione in riunione sembra la scelta migliore.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particolare le esigenze emerse sono: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0</xdr:col>
      <xdr:colOff>68580</xdr:colOff>
      <xdr:row>17</xdr:row>
      <xdr:rowOff>0</xdr:rowOff>
    </xdr:from>
    <xdr:to>
      <xdr:col>5</xdr:col>
      <xdr:colOff>144780</xdr:colOff>
      <xdr:row>28</xdr:row>
      <xdr:rowOff>175260</xdr:rowOff>
    </xdr:to>
    <xdr:sp macro="" textlink="">
      <xdr:nvSpPr>
        <xdr:cNvPr id="3" name="CasellaDiTesto 2"/>
        <xdr:cNvSpPr txBox="1"/>
      </xdr:nvSpPr>
      <xdr:spPr>
        <a:xfrm>
          <a:off x="68580" y="3108960"/>
          <a:ext cx="3124200" cy="2186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A- RISPONDERE PIU' VELOCEMENTE ALLE DOMANDE TIPICHE DEI CLIENTI:</a:t>
          </a:r>
        </a:p>
        <a:p>
          <a:endParaRPr lang="it-IT" b="1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-Avete questo libro...?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-E' presente questo autore... e quali suoi libri avete.?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-Avete libri per ragazzi?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-Avete libri in inglese?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-Avete libri brevi? di tot.. pag?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-Avete libri tascabili...?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-Quando tornerà disponibile questo libro...?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-Avete inserito nuovi libri questo mese...?</a:t>
          </a:r>
        </a:p>
        <a:p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5</xdr:col>
      <xdr:colOff>320040</xdr:colOff>
      <xdr:row>16</xdr:row>
      <xdr:rowOff>175260</xdr:rowOff>
    </xdr:from>
    <xdr:to>
      <xdr:col>10</xdr:col>
      <xdr:colOff>396240</xdr:colOff>
      <xdr:row>26</xdr:row>
      <xdr:rowOff>15240</xdr:rowOff>
    </xdr:to>
    <xdr:sp macro="" textlink="">
      <xdr:nvSpPr>
        <xdr:cNvPr id="4" name="CasellaDiTesto 3"/>
        <xdr:cNvSpPr txBox="1"/>
      </xdr:nvSpPr>
      <xdr:spPr>
        <a:xfrm>
          <a:off x="3368040" y="3101340"/>
          <a:ext cx="3124200" cy="1668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B- RISPONDERE ALLE ESIGENZE DEL PERSONALE:</a:t>
          </a:r>
        </a:p>
        <a:p>
          <a:endParaRPr lang="it-IT" b="1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-Dove si trova questo volume...?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-Questo libro è disponibile? Se disponibile è stato già risposto o è nell'area smistamento?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-Quando dovrò lavorare?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Questo cliente è attivo o bloccato per problemi?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-Quale avviso devo mandare in caso morosità?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-Bisogna bloccare un cliente...?</a:t>
          </a:r>
          <a:endParaRPr lang="it-IT">
            <a:effectLst/>
          </a:endParaRPr>
        </a:p>
        <a:p>
          <a:endParaRPr lang="it-IT">
            <a:effectLst/>
          </a:endParaRPr>
        </a:p>
        <a:p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11</xdr:col>
      <xdr:colOff>7620</xdr:colOff>
      <xdr:row>16</xdr:row>
      <xdr:rowOff>175260</xdr:rowOff>
    </xdr:from>
    <xdr:to>
      <xdr:col>16</xdr:col>
      <xdr:colOff>83820</xdr:colOff>
      <xdr:row>26</xdr:row>
      <xdr:rowOff>7620</xdr:rowOff>
    </xdr:to>
    <xdr:sp macro="" textlink="">
      <xdr:nvSpPr>
        <xdr:cNvPr id="5" name="CasellaDiTesto 4"/>
        <xdr:cNvSpPr txBox="1"/>
      </xdr:nvSpPr>
      <xdr:spPr>
        <a:xfrm>
          <a:off x="6713220" y="3101340"/>
          <a:ext cx="3124200" cy="1661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C- ESIGENZE GENERALI E SUGGERIMENTI DEL DIRETTORE:</a:t>
          </a:r>
        </a:p>
        <a:p>
          <a:endParaRPr lang="it-IT" b="1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-Avere una lista di novità (insermenti recenti)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-Capire chi siano i clienti più attivi e la loro età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-Capire i generi più richiesti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-Evidenziare giorni e orari più "frequentati"</a:t>
          </a:r>
          <a:endParaRPr lang="it-IT">
            <a:effectLst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-Avere un piano turni del personale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Valutare i libri più richiesti</a:t>
          </a:r>
          <a:endParaRPr lang="it-IT">
            <a:effectLst/>
          </a:endParaRPr>
        </a:p>
        <a:p>
          <a:endParaRPr lang="it-IT">
            <a:effectLst/>
          </a:endParaRPr>
        </a:p>
        <a:p>
          <a:endParaRPr lang="it-IT">
            <a:effectLst/>
          </a:endParaRPr>
        </a:p>
        <a:p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8</xdr:col>
      <xdr:colOff>144780</xdr:colOff>
      <xdr:row>14</xdr:row>
      <xdr:rowOff>152400</xdr:rowOff>
    </xdr:from>
    <xdr:to>
      <xdr:col>8</xdr:col>
      <xdr:colOff>350520</xdr:colOff>
      <xdr:row>16</xdr:row>
      <xdr:rowOff>137160</xdr:rowOff>
    </xdr:to>
    <xdr:sp macro="" textlink="">
      <xdr:nvSpPr>
        <xdr:cNvPr id="6" name="Freccia in giù 5"/>
        <xdr:cNvSpPr/>
      </xdr:nvSpPr>
      <xdr:spPr>
        <a:xfrm>
          <a:off x="5021580" y="2712720"/>
          <a:ext cx="205740" cy="3505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137160</xdr:colOff>
      <xdr:row>26</xdr:row>
      <xdr:rowOff>160020</xdr:rowOff>
    </xdr:from>
    <xdr:to>
      <xdr:col>8</xdr:col>
      <xdr:colOff>342900</xdr:colOff>
      <xdr:row>28</xdr:row>
      <xdr:rowOff>144780</xdr:rowOff>
    </xdr:to>
    <xdr:sp macro="" textlink="">
      <xdr:nvSpPr>
        <xdr:cNvPr id="7" name="Freccia in giù 6"/>
        <xdr:cNvSpPr/>
      </xdr:nvSpPr>
      <xdr:spPr>
        <a:xfrm>
          <a:off x="5013960" y="4914900"/>
          <a:ext cx="205740" cy="35052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0</xdr:col>
      <xdr:colOff>266700</xdr:colOff>
      <xdr:row>30</xdr:row>
      <xdr:rowOff>121920</xdr:rowOff>
    </xdr:from>
    <xdr:to>
      <xdr:col>15</xdr:col>
      <xdr:colOff>449580</xdr:colOff>
      <xdr:row>45</xdr:row>
      <xdr:rowOff>160020</xdr:rowOff>
    </xdr:to>
    <xdr:sp macro="" textlink="">
      <xdr:nvSpPr>
        <xdr:cNvPr id="8" name="CasellaDiTesto 7"/>
        <xdr:cNvSpPr txBox="1"/>
      </xdr:nvSpPr>
      <xdr:spPr>
        <a:xfrm>
          <a:off x="266700" y="5608320"/>
          <a:ext cx="9326880" cy="2781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it-IT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FOGLI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EXCEL CREATI:</a:t>
          </a:r>
        </a:p>
        <a:p>
          <a:endParaRPr lang="it-IT" b="1">
            <a:effectLst/>
          </a:endParaRPr>
        </a:p>
        <a:p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-INFO LIBRI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Qui è possibile risalire alle informazioi classiche legate ai libri e attraverso i comandi di filtra e ordina visualizzare i libri inseriti recentemente, i titoli per ragazzi, i libri di specifici autori...</a:t>
          </a:r>
          <a:endParaRPr lang="it-IT">
            <a:effectLst/>
          </a:endParaRPr>
        </a:p>
        <a:p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-POSIZIONE.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Tabella creata per risalire velocmente alla posizione di un libro. Si cerca il titolo in "INFO LIBRI" e poi, risalendo al codice univoco isbn, si ricerca quel codice in "POSIZIONE". Le due tabelle sono state spezzate per avere dei file con meno colonne.</a:t>
          </a:r>
          <a:endParaRPr lang="it-IT">
            <a:effectLst/>
          </a:endParaRPr>
        </a:p>
        <a:p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PRESTITI.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gestire le transazioni, ogni transazione ha un codice univoco con relative informazioni. Utile anche per vedere le disponibilità rispetto la giornata odierna.</a:t>
          </a:r>
          <a:endParaRPr lang="it-IT">
            <a:effectLst/>
          </a:endParaRPr>
        </a:p>
        <a:p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-SCADENZARIO.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 tracciare le scadenze ed i resi , valutare l'integrità dei volumi e capire se siano stati tutti rimessi a posto.</a:t>
          </a:r>
          <a:endParaRPr lang="it-IT">
            <a:effectLst/>
          </a:endParaRPr>
        </a:p>
        <a:p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-ID CLIENTI.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Anagrafica clienti con tutte le info per rintracciarli e eventualemnte incrociare i dati per vedere i clienti più attivi o l'eta.</a:t>
          </a:r>
          <a:endParaRPr lang="it-IT">
            <a:effectLst/>
          </a:endParaRPr>
        </a:p>
        <a:p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-ID DIPENDENTI.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avere le informazioni dei dipendenti in caso serva rintraccairli.</a:t>
          </a:r>
          <a:endParaRPr lang="it-IT">
            <a:effectLst/>
          </a:endParaRPr>
        </a:p>
        <a:p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-TURNI.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avere un piano roganizzato e ordinato dei turni o per rispondere a un cliente che chiede di uno specifico dipendente.</a:t>
          </a:r>
          <a:endParaRPr lang="it-IT">
            <a:effectLst/>
          </a:endParaRPr>
        </a:p>
        <a:p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-RITARDI.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gestire morosità. </a:t>
          </a:r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20</xdr:row>
      <xdr:rowOff>99060</xdr:rowOff>
    </xdr:from>
    <xdr:to>
      <xdr:col>2</xdr:col>
      <xdr:colOff>1005840</xdr:colOff>
      <xdr:row>25</xdr:row>
      <xdr:rowOff>129540</xdr:rowOff>
    </xdr:to>
    <xdr:sp macro="" textlink="">
      <xdr:nvSpPr>
        <xdr:cNvPr id="2" name="CasellaDiTesto 1"/>
        <xdr:cNvSpPr txBox="1"/>
      </xdr:nvSpPr>
      <xdr:spPr>
        <a:xfrm>
          <a:off x="182880" y="3756660"/>
          <a:ext cx="4206240" cy="9448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/>
            <a:t>Qui sono presenti tutte le info dei libri. Si possono</a:t>
          </a:r>
          <a:r>
            <a:rPr lang="it-IT" sz="1100" b="1" baseline="0"/>
            <a:t> inserire filtri per valutare i libri per ragazzi, quelli in inglese, il genere. O anche ordinare in base all'ultimo inserimento.</a:t>
          </a:r>
        </a:p>
        <a:p>
          <a:r>
            <a:rPr lang="it-IT" sz="1100" b="1" baseline="0"/>
            <a:t>Chiave primaria: ISBN13, presente anche nelle altre tabelle come chiave esterna</a:t>
          </a:r>
          <a:endParaRPr lang="it-IT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20</xdr:row>
      <xdr:rowOff>99060</xdr:rowOff>
    </xdr:from>
    <xdr:to>
      <xdr:col>5</xdr:col>
      <xdr:colOff>373380</xdr:colOff>
      <xdr:row>23</xdr:row>
      <xdr:rowOff>68580</xdr:rowOff>
    </xdr:to>
    <xdr:sp macro="" textlink="">
      <xdr:nvSpPr>
        <xdr:cNvPr id="2" name="CasellaDiTesto 1"/>
        <xdr:cNvSpPr txBox="1"/>
      </xdr:nvSpPr>
      <xdr:spPr>
        <a:xfrm>
          <a:off x="99060" y="3756660"/>
          <a:ext cx="3398520" cy="5181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/>
            <a:t>Per trovare rapidamente la collocazione del libro.</a:t>
          </a:r>
        </a:p>
        <a:p>
          <a:r>
            <a:rPr lang="it-IT" sz="1100" b="1"/>
            <a:t>Chiave primaria: isbn13.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24</xdr:row>
      <xdr:rowOff>0</xdr:rowOff>
    </xdr:from>
    <xdr:to>
      <xdr:col>5</xdr:col>
      <xdr:colOff>205740</xdr:colOff>
      <xdr:row>31</xdr:row>
      <xdr:rowOff>45720</xdr:rowOff>
    </xdr:to>
    <xdr:sp macro="" textlink="">
      <xdr:nvSpPr>
        <xdr:cNvPr id="2" name="CasellaDiTesto 1"/>
        <xdr:cNvSpPr txBox="1"/>
      </xdr:nvSpPr>
      <xdr:spPr>
        <a:xfrm>
          <a:off x="190500" y="4389120"/>
          <a:ext cx="4061460" cy="132588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/>
            <a:t>Qui si trovano i prestiti. Le consultazioni interne sono in verde in quanto le opere sono riconsegnate in giornate. Sono presetni gli</a:t>
          </a:r>
          <a:r>
            <a:rPr lang="it-IT" sz="1100" b="1" baseline="0"/>
            <a:t> id univoci della transazione (codice progressivo) e gli id di cliente e dipendente. E' riportata, inoltre, la stima della consegna per informare tempestivamente il cliente che richiede il libro</a:t>
          </a:r>
        </a:p>
        <a:p>
          <a:r>
            <a:rPr lang="it-IT" sz="1100" b="1" baseline="0"/>
            <a:t>Chiave primaria: codice transazione, presente anche nelle altre tabelle come chiave esterna.</a:t>
          </a:r>
          <a:endParaRPr lang="it-IT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24</xdr:row>
      <xdr:rowOff>22860</xdr:rowOff>
    </xdr:from>
    <xdr:to>
      <xdr:col>4</xdr:col>
      <xdr:colOff>815340</xdr:colOff>
      <xdr:row>31</xdr:row>
      <xdr:rowOff>38100</xdr:rowOff>
    </xdr:to>
    <xdr:sp macro="" textlink="">
      <xdr:nvSpPr>
        <xdr:cNvPr id="2" name="CasellaDiTesto 1"/>
        <xdr:cNvSpPr txBox="1"/>
      </xdr:nvSpPr>
      <xdr:spPr>
        <a:xfrm>
          <a:off x="304800" y="4419600"/>
          <a:ext cx="4008120" cy="1295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/>
            <a:t>Qui sono gestite le scadenze</a:t>
          </a:r>
          <a:r>
            <a:rPr lang="it-IT" sz="1100" b="1" baseline="0"/>
            <a:t> e i resi. Il prestito scaduto (rispetto la data odierna) ma riconsegnato è ok. Il prestito scaduto ma non riconsegnato apre una procedura di morosità, gestita nel database "RITARDI".</a:t>
          </a:r>
        </a:p>
        <a:p>
          <a:r>
            <a:rPr lang="it-IT" sz="1100" b="1" baseline="0"/>
            <a:t>Inoltre, alcune volte, il libro può risultare danneggiato o esser consegnato ma ancora in attesa di essere riposto (colonna-copia sistemata)</a:t>
          </a:r>
          <a:endParaRPr lang="it-IT" sz="11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5</xdr:col>
      <xdr:colOff>350520</xdr:colOff>
      <xdr:row>27</xdr:row>
      <xdr:rowOff>99060</xdr:rowOff>
    </xdr:to>
    <xdr:sp macro="" textlink="">
      <xdr:nvSpPr>
        <xdr:cNvPr id="2" name="CasellaDiTesto 1"/>
        <xdr:cNvSpPr txBox="1"/>
      </xdr:nvSpPr>
      <xdr:spPr>
        <a:xfrm>
          <a:off x="0" y="4023360"/>
          <a:ext cx="4061460" cy="10134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/>
            <a:t>Questa rappresenta l'anagrafica clienti. Si</a:t>
          </a:r>
          <a:r>
            <a:rPr lang="it-IT" sz="1100" b="1" baseline="0"/>
            <a:t> può accedere a mail o telefono in caso di necessità di comunicazioni ma è anche possibile in base alle transazioni -e agli id cliente più frequenti- valutare il cliente che richiede più prestiti e la sua età</a:t>
          </a:r>
          <a:endParaRPr lang="it-IT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13</xdr:row>
      <xdr:rowOff>30480</xdr:rowOff>
    </xdr:from>
    <xdr:to>
      <xdr:col>5</xdr:col>
      <xdr:colOff>365760</xdr:colOff>
      <xdr:row>16</xdr:row>
      <xdr:rowOff>129540</xdr:rowOff>
    </xdr:to>
    <xdr:sp macro="" textlink="">
      <xdr:nvSpPr>
        <xdr:cNvPr id="2" name="CasellaDiTesto 1"/>
        <xdr:cNvSpPr txBox="1"/>
      </xdr:nvSpPr>
      <xdr:spPr>
        <a:xfrm>
          <a:off x="175260" y="2407920"/>
          <a:ext cx="4206240" cy="6477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/>
            <a:t>Questa rappresenta l'anagrafica dipendenti.</a:t>
          </a:r>
          <a:r>
            <a:rPr lang="it-IT" sz="1100" b="1" baseline="0"/>
            <a:t> Il direttore è: Micol Rossi</a:t>
          </a:r>
          <a:endParaRPr lang="it-IT" sz="11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12</xdr:col>
      <xdr:colOff>403860</xdr:colOff>
      <xdr:row>14</xdr:row>
      <xdr:rowOff>15240</xdr:rowOff>
    </xdr:to>
    <xdr:sp macro="" textlink="">
      <xdr:nvSpPr>
        <xdr:cNvPr id="2" name="CasellaDiTesto 1"/>
        <xdr:cNvSpPr txBox="1"/>
      </xdr:nvSpPr>
      <xdr:spPr>
        <a:xfrm>
          <a:off x="3596640" y="914400"/>
          <a:ext cx="4061460" cy="16611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/>
            <a:t>Questo</a:t>
          </a:r>
          <a:r>
            <a:rPr lang="it-IT" sz="1100" b="1" baseline="0"/>
            <a:t> è un esempio di gestione dei turni. Ogni giorno ci sono due dipendenti la mattina e due il pomeriggio. Il direttore invece copre dalle 12.00 alle 17.00. La tabella risponde anche alla domande dei clienti: "quando trovo il dipendente...?"</a:t>
          </a:r>
        </a:p>
        <a:p>
          <a:r>
            <a:rPr lang="it-IT" sz="1100" b="1" baseline="0"/>
            <a:t>Sarebbe utile valutare i giorni e gli orari più "frequentati" e con maggiori prestiti per capire se sia necessaria una ridistribuzione del personale o un cambiamento degli orari. Es. il pomeriggio ci sono molte più persone e sarebbe meglio avere 3 dipendenti il pomeriggio e 1 solo la mattina</a:t>
          </a:r>
          <a:endParaRPr lang="it-IT" sz="11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5</xdr:col>
      <xdr:colOff>0</xdr:colOff>
      <xdr:row>29</xdr:row>
      <xdr:rowOff>99060</xdr:rowOff>
    </xdr:to>
    <xdr:sp macro="" textlink="">
      <xdr:nvSpPr>
        <xdr:cNvPr id="2" name="CasellaDiTesto 1"/>
        <xdr:cNvSpPr txBox="1"/>
      </xdr:nvSpPr>
      <xdr:spPr>
        <a:xfrm>
          <a:off x="0" y="4389120"/>
          <a:ext cx="4061460" cy="10134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/>
            <a:t>Qui sono gestite le morosità. Le transazioni</a:t>
          </a:r>
          <a:r>
            <a:rPr lang="it-IT" sz="1100" b="1" baseline="0"/>
            <a:t> (con codice univoco) conttrassegnate dalla dicitura "MOROSO" devono essere gestite con dei solleciti. Un primo sollecito viene inviato dopo 8 gg, un altro dopo 14. A 21 gg il cliente viene bloccato (colonna stato) e invitato a pagare una penale.</a:t>
          </a:r>
          <a:endParaRPr lang="it-IT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claudio.dirosa@gmail.com" TargetMode="External"/><Relationship Id="rId13" Type="http://schemas.openxmlformats.org/officeDocument/2006/relationships/hyperlink" Target="mailto:mattia.setti.iv@gmail.com" TargetMode="External"/><Relationship Id="rId18" Type="http://schemas.openxmlformats.org/officeDocument/2006/relationships/hyperlink" Target="mailto:valeriacasedei.ist@gmail.com" TargetMode="External"/><Relationship Id="rId3" Type="http://schemas.openxmlformats.org/officeDocument/2006/relationships/hyperlink" Target="mailto:carladipaolo@gmail.com" TargetMode="External"/><Relationship Id="rId21" Type="http://schemas.openxmlformats.org/officeDocument/2006/relationships/hyperlink" Target="mailto:michelanunez01@gmail.com" TargetMode="External"/><Relationship Id="rId7" Type="http://schemas.openxmlformats.org/officeDocument/2006/relationships/hyperlink" Target="mailto:francescoguaccero@gmail.com" TargetMode="External"/><Relationship Id="rId12" Type="http://schemas.openxmlformats.org/officeDocument/2006/relationships/hyperlink" Target="mailto:matteorondoni@gmail.com" TargetMode="External"/><Relationship Id="rId17" Type="http://schemas.openxmlformats.org/officeDocument/2006/relationships/hyperlink" Target="mailto:viola.valenti@gmail.com" TargetMode="External"/><Relationship Id="rId2" Type="http://schemas.openxmlformats.org/officeDocument/2006/relationships/hyperlink" Target="mailto:marco.rossi@gmail.com" TargetMode="External"/><Relationship Id="rId16" Type="http://schemas.openxmlformats.org/officeDocument/2006/relationships/hyperlink" Target="mailto:enricoraponi_93@gmail.com" TargetMode="External"/><Relationship Id="rId20" Type="http://schemas.openxmlformats.org/officeDocument/2006/relationships/hyperlink" Target="mailto:gabriele_balla66@gmail.com" TargetMode="External"/><Relationship Id="rId1" Type="http://schemas.openxmlformats.org/officeDocument/2006/relationships/hyperlink" Target="mailto:marco.rossi@gmail.com" TargetMode="External"/><Relationship Id="rId6" Type="http://schemas.openxmlformats.org/officeDocument/2006/relationships/hyperlink" Target="mailto:mattia.rossi@gmail.com" TargetMode="External"/><Relationship Id="rId11" Type="http://schemas.openxmlformats.org/officeDocument/2006/relationships/hyperlink" Target="mailto:ilaria91.esposito@gmail.com" TargetMode="External"/><Relationship Id="rId5" Type="http://schemas.openxmlformats.org/officeDocument/2006/relationships/hyperlink" Target="mailto:andreazeno@gmail.com" TargetMode="External"/><Relationship Id="rId15" Type="http://schemas.openxmlformats.org/officeDocument/2006/relationships/hyperlink" Target="mailto:valerio_verdi88@gmail.com" TargetMode="External"/><Relationship Id="rId10" Type="http://schemas.openxmlformats.org/officeDocument/2006/relationships/hyperlink" Target="mailto:elisabianchi.90@gmail.com" TargetMode="External"/><Relationship Id="rId19" Type="http://schemas.openxmlformats.org/officeDocument/2006/relationships/hyperlink" Target="mailto:giuseppedeangelis.nova@gmail.com" TargetMode="External"/><Relationship Id="rId4" Type="http://schemas.openxmlformats.org/officeDocument/2006/relationships/hyperlink" Target="mailto:maria.ceccarelli@gmail.com" TargetMode="External"/><Relationship Id="rId9" Type="http://schemas.openxmlformats.org/officeDocument/2006/relationships/hyperlink" Target="mailto:claudia_dileta@gmail.com" TargetMode="External"/><Relationship Id="rId14" Type="http://schemas.openxmlformats.org/officeDocument/2006/relationships/hyperlink" Target="mailto:carlofiore77@gmail.com" TargetMode="External"/><Relationship Id="rId22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claudia_desantis08@gmail.com" TargetMode="External"/><Relationship Id="rId3" Type="http://schemas.openxmlformats.org/officeDocument/2006/relationships/hyperlink" Target="mailto:marco.iannarelli_90@gmail.com" TargetMode="External"/><Relationship Id="rId7" Type="http://schemas.openxmlformats.org/officeDocument/2006/relationships/hyperlink" Target="mailto:federico.balla@gmail.com" TargetMode="External"/><Relationship Id="rId12" Type="http://schemas.openxmlformats.org/officeDocument/2006/relationships/drawing" Target="../drawings/drawing7.xml"/><Relationship Id="rId2" Type="http://schemas.openxmlformats.org/officeDocument/2006/relationships/hyperlink" Target="mailto:clelia58caristo@gmail.com" TargetMode="External"/><Relationship Id="rId1" Type="http://schemas.openxmlformats.org/officeDocument/2006/relationships/hyperlink" Target="mailto:mirkoverdi@gmail.com" TargetMode="External"/><Relationship Id="rId6" Type="http://schemas.openxmlformats.org/officeDocument/2006/relationships/hyperlink" Target="mailto:francescozuma@gmail.com" TargetMode="External"/><Relationship Id="rId11" Type="http://schemas.openxmlformats.org/officeDocument/2006/relationships/hyperlink" Target="mailto:micolrossi97@gmail.com" TargetMode="External"/><Relationship Id="rId5" Type="http://schemas.openxmlformats.org/officeDocument/2006/relationships/hyperlink" Target="mailto:marco_iannarilli.sport@gmail.com" TargetMode="External"/><Relationship Id="rId10" Type="http://schemas.openxmlformats.org/officeDocument/2006/relationships/hyperlink" Target="mailto:ilaria_romano@gmail.com" TargetMode="External"/><Relationship Id="rId4" Type="http://schemas.openxmlformats.org/officeDocument/2006/relationships/hyperlink" Target="mailto:andrea.messinan.art@gmail.com" TargetMode="External"/><Relationship Id="rId9" Type="http://schemas.openxmlformats.org/officeDocument/2006/relationships/hyperlink" Target="mailto:federica.sicignano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4:A42"/>
  <sheetViews>
    <sheetView topLeftCell="A13" workbookViewId="0">
      <selection activeCell="C56" sqref="C56"/>
    </sheetView>
  </sheetViews>
  <sheetFormatPr defaultRowHeight="14.4" x14ac:dyDescent="0.3"/>
  <sheetData>
    <row r="34" spans="1:1" x14ac:dyDescent="0.3">
      <c r="A34" s="75"/>
    </row>
    <row r="35" spans="1:1" x14ac:dyDescent="0.3">
      <c r="A35" s="75"/>
    </row>
    <row r="36" spans="1:1" x14ac:dyDescent="0.3">
      <c r="A36" s="75"/>
    </row>
    <row r="37" spans="1:1" x14ac:dyDescent="0.3">
      <c r="A37" s="75"/>
    </row>
    <row r="38" spans="1:1" x14ac:dyDescent="0.3">
      <c r="A38" s="75"/>
    </row>
    <row r="39" spans="1:1" x14ac:dyDescent="0.3">
      <c r="A39" s="75"/>
    </row>
    <row r="40" spans="1:1" x14ac:dyDescent="0.3">
      <c r="A40" s="75"/>
    </row>
    <row r="41" spans="1:1" x14ac:dyDescent="0.3">
      <c r="A41" s="75"/>
    </row>
    <row r="42" spans="1:1" x14ac:dyDescent="0.3">
      <c r="A42" s="7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26" sqref="D26"/>
    </sheetView>
  </sheetViews>
  <sheetFormatPr defaultRowHeight="14.4" x14ac:dyDescent="0.3"/>
  <cols>
    <col min="1" max="1" width="14.77734375" bestFit="1" customWidth="1"/>
    <col min="2" max="2" width="34.5546875" bestFit="1" customWidth="1"/>
    <col min="3" max="3" width="24.5546875" bestFit="1" customWidth="1"/>
    <col min="4" max="4" width="19.21875" bestFit="1" customWidth="1"/>
    <col min="5" max="5" width="5.88671875" style="12" bestFit="1" customWidth="1"/>
    <col min="6" max="6" width="18.21875" bestFit="1" customWidth="1"/>
    <col min="7" max="7" width="7.109375" bestFit="1" customWidth="1"/>
    <col min="8" max="8" width="8.21875" style="10" bestFit="1" customWidth="1"/>
    <col min="9" max="9" width="7.5546875" style="6" customWidth="1"/>
    <col min="10" max="10" width="13.88671875" customWidth="1"/>
    <col min="11" max="12" width="8.88671875" style="7"/>
  </cols>
  <sheetData>
    <row r="1" spans="1:12" s="4" customFormat="1" x14ac:dyDescent="0.3">
      <c r="A1" s="60" t="s">
        <v>37</v>
      </c>
      <c r="B1" s="60" t="s">
        <v>17</v>
      </c>
      <c r="C1" s="60" t="s">
        <v>0</v>
      </c>
      <c r="D1" s="60" t="s">
        <v>1</v>
      </c>
      <c r="E1" s="62" t="s">
        <v>2</v>
      </c>
      <c r="F1" s="60" t="s">
        <v>3</v>
      </c>
      <c r="G1" s="60" t="s">
        <v>4</v>
      </c>
      <c r="H1" s="60" t="s">
        <v>291</v>
      </c>
      <c r="I1" s="60" t="s">
        <v>5</v>
      </c>
      <c r="J1" s="60" t="s">
        <v>290</v>
      </c>
      <c r="K1" s="60" t="s">
        <v>309</v>
      </c>
      <c r="L1" s="60" t="s">
        <v>310</v>
      </c>
    </row>
    <row r="2" spans="1:12" x14ac:dyDescent="0.3">
      <c r="A2" s="25" t="s">
        <v>193</v>
      </c>
      <c r="B2" s="26" t="s">
        <v>21</v>
      </c>
      <c r="C2" s="26" t="s">
        <v>191</v>
      </c>
      <c r="D2" s="26" t="s">
        <v>192</v>
      </c>
      <c r="E2" s="77">
        <v>2017</v>
      </c>
      <c r="F2" s="26" t="s">
        <v>194</v>
      </c>
      <c r="G2" s="26" t="s">
        <v>39</v>
      </c>
      <c r="H2" s="78" t="s">
        <v>35</v>
      </c>
      <c r="I2" s="79">
        <v>272</v>
      </c>
      <c r="J2" s="27">
        <v>43590</v>
      </c>
      <c r="K2" s="53"/>
      <c r="L2" s="111" t="s">
        <v>289</v>
      </c>
    </row>
    <row r="3" spans="1:12" x14ac:dyDescent="0.3">
      <c r="A3" s="14" t="s">
        <v>51</v>
      </c>
      <c r="B3" s="15" t="s">
        <v>293</v>
      </c>
      <c r="C3" s="15" t="s">
        <v>49</v>
      </c>
      <c r="D3" s="15" t="s">
        <v>50</v>
      </c>
      <c r="E3" s="45">
        <v>2022</v>
      </c>
      <c r="F3" s="15" t="s">
        <v>45</v>
      </c>
      <c r="G3" s="15" t="s">
        <v>39</v>
      </c>
      <c r="H3" s="34" t="s">
        <v>35</v>
      </c>
      <c r="I3" s="46">
        <v>420</v>
      </c>
      <c r="J3" s="16">
        <v>44901</v>
      </c>
      <c r="K3" s="54"/>
      <c r="L3" s="17" t="s">
        <v>289</v>
      </c>
    </row>
    <row r="4" spans="1:12" x14ac:dyDescent="0.3">
      <c r="A4" s="14" t="s">
        <v>216</v>
      </c>
      <c r="B4" s="15" t="s">
        <v>29</v>
      </c>
      <c r="C4" s="15" t="s">
        <v>209</v>
      </c>
      <c r="D4" s="15" t="s">
        <v>213</v>
      </c>
      <c r="E4" s="45">
        <v>2014</v>
      </c>
      <c r="F4" s="15" t="s">
        <v>215</v>
      </c>
      <c r="G4" s="15" t="s">
        <v>39</v>
      </c>
      <c r="H4" s="34" t="s">
        <v>35</v>
      </c>
      <c r="I4" s="46">
        <v>97</v>
      </c>
      <c r="J4" s="16">
        <v>43592</v>
      </c>
      <c r="K4" s="110" t="s">
        <v>289</v>
      </c>
      <c r="L4" s="17" t="s">
        <v>289</v>
      </c>
    </row>
    <row r="5" spans="1:12" x14ac:dyDescent="0.3">
      <c r="A5" s="14" t="s">
        <v>200</v>
      </c>
      <c r="B5" s="15" t="s">
        <v>24</v>
      </c>
      <c r="C5" s="15" t="s">
        <v>199</v>
      </c>
      <c r="D5" s="15" t="s">
        <v>198</v>
      </c>
      <c r="E5" s="45">
        <v>2020</v>
      </c>
      <c r="F5" s="15" t="s">
        <v>40</v>
      </c>
      <c r="G5" s="15" t="s">
        <v>39</v>
      </c>
      <c r="H5" s="34" t="s">
        <v>35</v>
      </c>
      <c r="I5" s="46">
        <v>400</v>
      </c>
      <c r="J5" s="16">
        <v>44457</v>
      </c>
      <c r="K5" s="54"/>
      <c r="L5" s="17" t="s">
        <v>292</v>
      </c>
    </row>
    <row r="6" spans="1:12" x14ac:dyDescent="0.3">
      <c r="A6" s="14" t="s">
        <v>201</v>
      </c>
      <c r="B6" s="15" t="s">
        <v>25</v>
      </c>
      <c r="C6" s="15" t="s">
        <v>199</v>
      </c>
      <c r="D6" s="15" t="s">
        <v>198</v>
      </c>
      <c r="E6" s="45">
        <v>2023</v>
      </c>
      <c r="F6" s="15" t="s">
        <v>40</v>
      </c>
      <c r="G6" s="15" t="s">
        <v>39</v>
      </c>
      <c r="H6" s="34" t="s">
        <v>35</v>
      </c>
      <c r="I6" s="46">
        <v>400</v>
      </c>
      <c r="J6" s="16">
        <v>44904</v>
      </c>
      <c r="K6" s="54"/>
      <c r="L6" s="17" t="s">
        <v>292</v>
      </c>
    </row>
    <row r="7" spans="1:12" x14ac:dyDescent="0.3">
      <c r="A7" s="14" t="s">
        <v>203</v>
      </c>
      <c r="B7" s="15" t="s">
        <v>23</v>
      </c>
      <c r="C7" s="15" t="s">
        <v>199</v>
      </c>
      <c r="D7" s="15" t="s">
        <v>202</v>
      </c>
      <c r="E7" s="45">
        <v>2022</v>
      </c>
      <c r="F7" s="15" t="s">
        <v>40</v>
      </c>
      <c r="G7" s="15" t="s">
        <v>39</v>
      </c>
      <c r="H7" s="34" t="s">
        <v>35</v>
      </c>
      <c r="I7" s="46">
        <v>432</v>
      </c>
      <c r="J7" s="16">
        <v>44326</v>
      </c>
      <c r="K7" s="54"/>
      <c r="L7" s="17" t="s">
        <v>292</v>
      </c>
    </row>
    <row r="8" spans="1:12" x14ac:dyDescent="0.3">
      <c r="A8" s="14" t="s">
        <v>207</v>
      </c>
      <c r="B8" s="15" t="s">
        <v>26</v>
      </c>
      <c r="C8" s="15" t="s">
        <v>204</v>
      </c>
      <c r="D8" s="15" t="s">
        <v>205</v>
      </c>
      <c r="E8" s="45">
        <v>2020</v>
      </c>
      <c r="F8" s="15" t="s">
        <v>206</v>
      </c>
      <c r="G8" s="15" t="s">
        <v>39</v>
      </c>
      <c r="H8" s="34" t="s">
        <v>35</v>
      </c>
      <c r="I8" s="46">
        <v>600</v>
      </c>
      <c r="J8" s="16">
        <v>44763</v>
      </c>
      <c r="K8" s="54"/>
      <c r="L8" s="17" t="s">
        <v>292</v>
      </c>
    </row>
    <row r="9" spans="1:12" x14ac:dyDescent="0.3">
      <c r="A9" s="14" t="s">
        <v>272</v>
      </c>
      <c r="B9" s="15" t="s">
        <v>270</v>
      </c>
      <c r="C9" s="15" t="s">
        <v>271</v>
      </c>
      <c r="D9" s="15" t="s">
        <v>50</v>
      </c>
      <c r="E9" s="45">
        <v>2020</v>
      </c>
      <c r="F9" s="15" t="s">
        <v>215</v>
      </c>
      <c r="G9" s="15" t="s">
        <v>39</v>
      </c>
      <c r="H9" s="34" t="s">
        <v>35</v>
      </c>
      <c r="I9" s="46">
        <v>133</v>
      </c>
      <c r="J9" s="16">
        <v>44298</v>
      </c>
      <c r="K9" s="110" t="s">
        <v>289</v>
      </c>
      <c r="L9" s="17" t="s">
        <v>289</v>
      </c>
    </row>
    <row r="10" spans="1:12" x14ac:dyDescent="0.3">
      <c r="A10" s="14" t="s">
        <v>36</v>
      </c>
      <c r="B10" s="15" t="s">
        <v>18</v>
      </c>
      <c r="C10" s="15" t="s">
        <v>32</v>
      </c>
      <c r="D10" s="15" t="s">
        <v>38</v>
      </c>
      <c r="E10" s="45">
        <v>2013</v>
      </c>
      <c r="F10" s="15" t="s">
        <v>40</v>
      </c>
      <c r="G10" s="15" t="s">
        <v>39</v>
      </c>
      <c r="H10" s="34" t="s">
        <v>35</v>
      </c>
      <c r="I10" s="46">
        <v>446</v>
      </c>
      <c r="J10" s="16">
        <v>44225</v>
      </c>
      <c r="K10" s="54"/>
      <c r="L10" s="17" t="s">
        <v>292</v>
      </c>
    </row>
    <row r="11" spans="1:12" x14ac:dyDescent="0.3">
      <c r="A11" s="14" t="s">
        <v>42</v>
      </c>
      <c r="B11" s="15" t="s">
        <v>33</v>
      </c>
      <c r="C11" s="15" t="s">
        <v>32</v>
      </c>
      <c r="D11" s="15" t="s">
        <v>41</v>
      </c>
      <c r="E11" s="45">
        <v>2003</v>
      </c>
      <c r="F11" s="15" t="s">
        <v>40</v>
      </c>
      <c r="G11" s="15" t="s">
        <v>39</v>
      </c>
      <c r="H11" s="34" t="s">
        <v>35</v>
      </c>
      <c r="I11" s="46">
        <v>420</v>
      </c>
      <c r="J11" s="16">
        <v>44225</v>
      </c>
      <c r="K11" s="54"/>
      <c r="L11" s="17" t="s">
        <v>292</v>
      </c>
    </row>
    <row r="12" spans="1:12" x14ac:dyDescent="0.3">
      <c r="A12" s="14" t="s">
        <v>44</v>
      </c>
      <c r="B12" s="15" t="s">
        <v>19</v>
      </c>
      <c r="C12" s="15" t="s">
        <v>34</v>
      </c>
      <c r="D12" s="15" t="s">
        <v>43</v>
      </c>
      <c r="E12" s="45">
        <v>2019</v>
      </c>
      <c r="F12" s="15" t="s">
        <v>45</v>
      </c>
      <c r="G12" s="15" t="s">
        <v>39</v>
      </c>
      <c r="H12" s="34" t="s">
        <v>35</v>
      </c>
      <c r="I12" s="46">
        <v>382</v>
      </c>
      <c r="J12" s="16">
        <v>44593</v>
      </c>
      <c r="K12" s="54"/>
      <c r="L12" s="17" t="s">
        <v>289</v>
      </c>
    </row>
    <row r="13" spans="1:12" x14ac:dyDescent="0.3">
      <c r="A13" s="14" t="s">
        <v>47</v>
      </c>
      <c r="B13" s="15" t="s">
        <v>48</v>
      </c>
      <c r="C13" s="15" t="s">
        <v>34</v>
      </c>
      <c r="D13" s="15" t="s">
        <v>46</v>
      </c>
      <c r="E13" s="45">
        <v>2021</v>
      </c>
      <c r="F13" s="15" t="s">
        <v>45</v>
      </c>
      <c r="G13" s="15" t="s">
        <v>39</v>
      </c>
      <c r="H13" s="34" t="s">
        <v>35</v>
      </c>
      <c r="I13" s="46">
        <v>72</v>
      </c>
      <c r="J13" s="16">
        <v>44860</v>
      </c>
      <c r="K13" s="54"/>
      <c r="L13" s="17" t="s">
        <v>289</v>
      </c>
    </row>
    <row r="14" spans="1:12" x14ac:dyDescent="0.3">
      <c r="A14" s="14" t="s">
        <v>60</v>
      </c>
      <c r="B14" s="15" t="s">
        <v>56</v>
      </c>
      <c r="C14" s="15" t="s">
        <v>57</v>
      </c>
      <c r="D14" s="15" t="s">
        <v>58</v>
      </c>
      <c r="E14" s="45">
        <v>2020</v>
      </c>
      <c r="F14" s="15" t="s">
        <v>59</v>
      </c>
      <c r="G14" s="15" t="s">
        <v>39</v>
      </c>
      <c r="H14" s="34" t="s">
        <v>35</v>
      </c>
      <c r="I14" s="46">
        <v>368</v>
      </c>
      <c r="J14" s="16">
        <v>44272</v>
      </c>
      <c r="K14" s="54"/>
      <c r="L14" s="17" t="s">
        <v>292</v>
      </c>
    </row>
    <row r="15" spans="1:12" x14ac:dyDescent="0.3">
      <c r="A15" s="14" t="s">
        <v>55</v>
      </c>
      <c r="B15" s="15" t="s">
        <v>20</v>
      </c>
      <c r="C15" s="15" t="s">
        <v>54</v>
      </c>
      <c r="D15" s="15" t="s">
        <v>52</v>
      </c>
      <c r="E15" s="45">
        <v>2019</v>
      </c>
      <c r="F15" s="15" t="s">
        <v>53</v>
      </c>
      <c r="G15" s="15" t="s">
        <v>39</v>
      </c>
      <c r="H15" s="34" t="s">
        <v>35</v>
      </c>
      <c r="I15" s="46">
        <v>723</v>
      </c>
      <c r="J15" s="16">
        <v>43959</v>
      </c>
      <c r="K15" s="54"/>
      <c r="L15" s="17" t="s">
        <v>292</v>
      </c>
    </row>
    <row r="16" spans="1:12" x14ac:dyDescent="0.3">
      <c r="A16" s="14" t="s">
        <v>197</v>
      </c>
      <c r="B16" s="15" t="s">
        <v>22</v>
      </c>
      <c r="C16" s="15" t="s">
        <v>195</v>
      </c>
      <c r="D16" s="15" t="s">
        <v>58</v>
      </c>
      <c r="E16" s="45">
        <v>2021</v>
      </c>
      <c r="F16" s="15" t="s">
        <v>196</v>
      </c>
      <c r="G16" s="15" t="s">
        <v>39</v>
      </c>
      <c r="H16" s="34" t="s">
        <v>35</v>
      </c>
      <c r="I16" s="46">
        <v>160</v>
      </c>
      <c r="J16" s="16">
        <v>44700</v>
      </c>
      <c r="K16" s="54"/>
      <c r="L16" s="17" t="s">
        <v>289</v>
      </c>
    </row>
    <row r="17" spans="1:12" x14ac:dyDescent="0.3">
      <c r="A17" s="14" t="s">
        <v>277</v>
      </c>
      <c r="B17" s="15" t="s">
        <v>273</v>
      </c>
      <c r="C17" s="15" t="s">
        <v>274</v>
      </c>
      <c r="D17" s="15" t="s">
        <v>276</v>
      </c>
      <c r="E17" s="45">
        <v>2015</v>
      </c>
      <c r="F17" s="15" t="s">
        <v>215</v>
      </c>
      <c r="G17" s="15" t="s">
        <v>275</v>
      </c>
      <c r="H17" s="34" t="s">
        <v>35</v>
      </c>
      <c r="I17" s="46">
        <v>272</v>
      </c>
      <c r="J17" s="16">
        <v>43772</v>
      </c>
      <c r="K17" s="110" t="s">
        <v>289</v>
      </c>
      <c r="L17" s="17" t="s">
        <v>289</v>
      </c>
    </row>
    <row r="18" spans="1:12" x14ac:dyDescent="0.3">
      <c r="A18" s="14" t="s">
        <v>211</v>
      </c>
      <c r="B18" s="15" t="s">
        <v>27</v>
      </c>
      <c r="C18" s="15" t="s">
        <v>208</v>
      </c>
      <c r="D18" s="15" t="s">
        <v>210</v>
      </c>
      <c r="E18" s="45">
        <v>2018</v>
      </c>
      <c r="F18" s="15" t="s">
        <v>45</v>
      </c>
      <c r="G18" s="15" t="s">
        <v>39</v>
      </c>
      <c r="H18" s="34" t="s">
        <v>35</v>
      </c>
      <c r="I18" s="46">
        <v>256</v>
      </c>
      <c r="J18" s="16">
        <v>43606</v>
      </c>
      <c r="K18" s="54"/>
      <c r="L18" s="17" t="s">
        <v>289</v>
      </c>
    </row>
    <row r="19" spans="1:12" x14ac:dyDescent="0.3">
      <c r="A19" s="18" t="s">
        <v>212</v>
      </c>
      <c r="B19" s="19" t="s">
        <v>28</v>
      </c>
      <c r="C19" s="19" t="s">
        <v>208</v>
      </c>
      <c r="D19" s="19" t="s">
        <v>58</v>
      </c>
      <c r="E19" s="47">
        <v>2014</v>
      </c>
      <c r="F19" s="19" t="s">
        <v>214</v>
      </c>
      <c r="G19" s="19" t="s">
        <v>39</v>
      </c>
      <c r="H19" s="48" t="s">
        <v>35</v>
      </c>
      <c r="I19" s="49">
        <v>144</v>
      </c>
      <c r="J19" s="20">
        <v>43740</v>
      </c>
      <c r="K19" s="55"/>
      <c r="L19" s="21" t="s">
        <v>289</v>
      </c>
    </row>
    <row r="21" spans="1:12" x14ac:dyDescent="0.3">
      <c r="A21" s="10"/>
    </row>
    <row r="27" spans="1:12" x14ac:dyDescent="0.3">
      <c r="A27" s="4"/>
      <c r="B27" s="4"/>
      <c r="C27" s="4"/>
      <c r="D27" s="4"/>
      <c r="E27" s="11"/>
      <c r="F27" s="4"/>
      <c r="G27" s="4"/>
      <c r="H27" s="9"/>
      <c r="I27" s="5"/>
      <c r="J27" s="4"/>
    </row>
  </sheetData>
  <sortState ref="A2:M20">
    <sortCondition ref="C2:C20"/>
  </sortState>
  <conditionalFormatting sqref="I1:I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{922351EC-C4EC-4677-AA4A-C79D9DB3AA2A}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2351EC-C4EC-4677-AA4A-C79D9DB3AA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1" sqref="A21"/>
    </sheetView>
  </sheetViews>
  <sheetFormatPr defaultRowHeight="14.4" x14ac:dyDescent="0.3"/>
  <cols>
    <col min="1" max="1" width="14.77734375" bestFit="1" customWidth="1"/>
    <col min="2" max="2" width="5.77734375" bestFit="1" customWidth="1"/>
    <col min="3" max="3" width="7.77734375" bestFit="1" customWidth="1"/>
    <col min="4" max="4" width="8.33203125" bestFit="1" customWidth="1"/>
    <col min="13" max="13" width="10.5546875" bestFit="1" customWidth="1"/>
  </cols>
  <sheetData>
    <row r="1" spans="1:13" s="4" customFormat="1" x14ac:dyDescent="0.3">
      <c r="A1" s="56" t="s">
        <v>37</v>
      </c>
      <c r="B1" s="57" t="s">
        <v>16</v>
      </c>
      <c r="C1" s="57" t="s">
        <v>300</v>
      </c>
      <c r="D1" s="59" t="s">
        <v>301</v>
      </c>
    </row>
    <row r="2" spans="1:13" x14ac:dyDescent="0.3">
      <c r="A2" s="22" t="s">
        <v>193</v>
      </c>
      <c r="B2" s="23">
        <v>1</v>
      </c>
      <c r="C2" s="23" t="s">
        <v>282</v>
      </c>
      <c r="D2" s="43">
        <v>3</v>
      </c>
      <c r="M2" s="2"/>
    </row>
    <row r="3" spans="1:13" x14ac:dyDescent="0.3">
      <c r="A3" s="14" t="s">
        <v>51</v>
      </c>
      <c r="B3" s="15">
        <v>1</v>
      </c>
      <c r="C3" s="15" t="s">
        <v>284</v>
      </c>
      <c r="D3" s="31">
        <v>5</v>
      </c>
    </row>
    <row r="4" spans="1:13" x14ac:dyDescent="0.3">
      <c r="A4" s="14" t="s">
        <v>216</v>
      </c>
      <c r="B4" s="15">
        <v>2</v>
      </c>
      <c r="C4" s="15" t="s">
        <v>284</v>
      </c>
      <c r="D4" s="31">
        <v>7</v>
      </c>
    </row>
    <row r="5" spans="1:13" x14ac:dyDescent="0.3">
      <c r="A5" s="14" t="s">
        <v>200</v>
      </c>
      <c r="B5" s="15">
        <v>1</v>
      </c>
      <c r="C5" s="15" t="s">
        <v>282</v>
      </c>
      <c r="D5" s="31">
        <v>8</v>
      </c>
    </row>
    <row r="6" spans="1:13" x14ac:dyDescent="0.3">
      <c r="A6" s="14" t="s">
        <v>201</v>
      </c>
      <c r="B6" s="15">
        <v>1</v>
      </c>
      <c r="C6" s="15" t="s">
        <v>282</v>
      </c>
      <c r="D6" s="31">
        <v>8</v>
      </c>
    </row>
    <row r="7" spans="1:13" x14ac:dyDescent="0.3">
      <c r="A7" s="14" t="s">
        <v>203</v>
      </c>
      <c r="B7" s="15">
        <v>1</v>
      </c>
      <c r="C7" s="15" t="s">
        <v>285</v>
      </c>
      <c r="D7" s="31">
        <v>9</v>
      </c>
    </row>
    <row r="8" spans="1:13" x14ac:dyDescent="0.3">
      <c r="A8" s="14" t="s">
        <v>207</v>
      </c>
      <c r="B8" s="15">
        <v>1</v>
      </c>
      <c r="C8" s="15" t="s">
        <v>286</v>
      </c>
      <c r="D8" s="31">
        <v>9</v>
      </c>
    </row>
    <row r="9" spans="1:13" x14ac:dyDescent="0.3">
      <c r="A9" s="14" t="s">
        <v>272</v>
      </c>
      <c r="B9" s="15">
        <v>2</v>
      </c>
      <c r="C9" s="15" t="s">
        <v>287</v>
      </c>
      <c r="D9" s="31">
        <v>1</v>
      </c>
    </row>
    <row r="10" spans="1:13" x14ac:dyDescent="0.3">
      <c r="A10" s="14" t="s">
        <v>36</v>
      </c>
      <c r="B10" s="15">
        <v>1</v>
      </c>
      <c r="C10" s="15" t="s">
        <v>283</v>
      </c>
      <c r="D10" s="31">
        <v>6</v>
      </c>
    </row>
    <row r="11" spans="1:13" x14ac:dyDescent="0.3">
      <c r="A11" s="14" t="s">
        <v>42</v>
      </c>
      <c r="B11" s="15">
        <v>1</v>
      </c>
      <c r="C11" s="15" t="s">
        <v>285</v>
      </c>
      <c r="D11" s="31">
        <v>5</v>
      </c>
    </row>
    <row r="12" spans="1:13" x14ac:dyDescent="0.3">
      <c r="A12" s="14" t="s">
        <v>44</v>
      </c>
      <c r="B12" s="15"/>
      <c r="C12" s="15" t="s">
        <v>282</v>
      </c>
      <c r="D12" s="31">
        <v>8</v>
      </c>
    </row>
    <row r="13" spans="1:13" x14ac:dyDescent="0.3">
      <c r="A13" s="14" t="s">
        <v>47</v>
      </c>
      <c r="B13" s="15">
        <v>2</v>
      </c>
      <c r="C13" s="15" t="s">
        <v>282</v>
      </c>
      <c r="D13" s="31">
        <v>8</v>
      </c>
    </row>
    <row r="14" spans="1:13" x14ac:dyDescent="0.3">
      <c r="A14" s="14" t="s">
        <v>60</v>
      </c>
      <c r="B14" s="15">
        <v>2</v>
      </c>
      <c r="C14" s="15" t="s">
        <v>287</v>
      </c>
      <c r="D14" s="31">
        <v>1</v>
      </c>
    </row>
    <row r="15" spans="1:13" x14ac:dyDescent="0.3">
      <c r="A15" s="14" t="s">
        <v>55</v>
      </c>
      <c r="B15" s="15">
        <v>1</v>
      </c>
      <c r="C15" s="15" t="s">
        <v>287</v>
      </c>
      <c r="D15" s="31">
        <v>1</v>
      </c>
    </row>
    <row r="16" spans="1:13" x14ac:dyDescent="0.3">
      <c r="A16" s="14" t="s">
        <v>197</v>
      </c>
      <c r="B16" s="15">
        <v>1</v>
      </c>
      <c r="C16" s="15" t="s">
        <v>284</v>
      </c>
      <c r="D16" s="31">
        <v>5</v>
      </c>
    </row>
    <row r="17" spans="1:4" x14ac:dyDescent="0.3">
      <c r="A17" s="14" t="s">
        <v>277</v>
      </c>
      <c r="B17" s="15">
        <v>1</v>
      </c>
      <c r="C17" s="15" t="s">
        <v>284</v>
      </c>
      <c r="D17" s="31">
        <v>4</v>
      </c>
    </row>
    <row r="18" spans="1:4" x14ac:dyDescent="0.3">
      <c r="A18" s="14" t="s">
        <v>211</v>
      </c>
      <c r="B18" s="15">
        <v>1</v>
      </c>
      <c r="C18" s="15" t="s">
        <v>283</v>
      </c>
      <c r="D18" s="31">
        <v>6</v>
      </c>
    </row>
    <row r="19" spans="1:4" x14ac:dyDescent="0.3">
      <c r="A19" s="18" t="s">
        <v>212</v>
      </c>
      <c r="B19" s="19">
        <v>1</v>
      </c>
      <c r="C19" s="19" t="s">
        <v>283</v>
      </c>
      <c r="D19" s="33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opLeftCell="A4" workbookViewId="0">
      <selection sqref="A1:I1"/>
    </sheetView>
  </sheetViews>
  <sheetFormatPr defaultRowHeight="14.4" x14ac:dyDescent="0.3"/>
  <cols>
    <col min="1" max="1" width="14.88671875" bestFit="1" customWidth="1"/>
    <col min="2" max="2" width="8.44140625" customWidth="1"/>
    <col min="3" max="3" width="15.33203125" customWidth="1"/>
    <col min="4" max="4" width="8.33203125" bestFit="1" customWidth="1"/>
    <col min="5" max="5" width="12" bestFit="1" customWidth="1"/>
    <col min="6" max="6" width="10.88671875" style="2" customWidth="1"/>
    <col min="7" max="7" width="6.88671875" customWidth="1"/>
    <col min="8" max="8" width="12.109375" customWidth="1"/>
    <col min="9" max="9" width="16.6640625" style="3" bestFit="1" customWidth="1"/>
    <col min="10" max="10" width="14.109375" customWidth="1"/>
    <col min="14" max="14" width="10.5546875" bestFit="1" customWidth="1"/>
  </cols>
  <sheetData>
    <row r="1" spans="1:14" s="8" customFormat="1" x14ac:dyDescent="0.3">
      <c r="A1" s="60" t="s">
        <v>6</v>
      </c>
      <c r="B1" s="60" t="s">
        <v>294</v>
      </c>
      <c r="C1" s="60" t="s">
        <v>31</v>
      </c>
      <c r="D1" s="60" t="s">
        <v>30</v>
      </c>
      <c r="E1" s="60" t="s">
        <v>296</v>
      </c>
      <c r="F1" s="61" t="s">
        <v>217</v>
      </c>
      <c r="G1" s="60" t="s">
        <v>218</v>
      </c>
      <c r="H1" s="60" t="s">
        <v>260</v>
      </c>
      <c r="I1" s="61" t="s">
        <v>295</v>
      </c>
    </row>
    <row r="2" spans="1:14" x14ac:dyDescent="0.3">
      <c r="A2" s="25">
        <v>1</v>
      </c>
      <c r="B2" s="26" t="s">
        <v>278</v>
      </c>
      <c r="C2" s="29" t="s">
        <v>193</v>
      </c>
      <c r="D2" s="26" t="s">
        <v>80</v>
      </c>
      <c r="E2" s="29" t="s">
        <v>236</v>
      </c>
      <c r="F2" s="27">
        <v>44929</v>
      </c>
      <c r="G2" s="26" t="s">
        <v>221</v>
      </c>
      <c r="H2" s="26" t="s">
        <v>262</v>
      </c>
      <c r="I2" s="80">
        <f>IF(H2="esterna", F2+30, IF(H2="interna", F2))</f>
        <v>44959</v>
      </c>
    </row>
    <row r="3" spans="1:14" x14ac:dyDescent="0.3">
      <c r="A3" s="14">
        <v>2</v>
      </c>
      <c r="B3" s="15" t="s">
        <v>279</v>
      </c>
      <c r="C3" s="31" t="s">
        <v>51</v>
      </c>
      <c r="D3" s="15" t="s">
        <v>78</v>
      </c>
      <c r="E3" s="31" t="s">
        <v>237</v>
      </c>
      <c r="F3" s="16">
        <v>44930</v>
      </c>
      <c r="G3" s="15" t="s">
        <v>224</v>
      </c>
      <c r="H3" s="15" t="s">
        <v>261</v>
      </c>
      <c r="I3" s="81">
        <f t="shared" ref="I3:I23" si="0">IF(H3="esterna", F3+30, IF(H3="interna", F3))</f>
        <v>44930</v>
      </c>
    </row>
    <row r="4" spans="1:14" x14ac:dyDescent="0.3">
      <c r="A4" s="14">
        <v>3</v>
      </c>
      <c r="B4" s="15" t="s">
        <v>280</v>
      </c>
      <c r="C4" s="31" t="s">
        <v>216</v>
      </c>
      <c r="D4" s="15" t="s">
        <v>61</v>
      </c>
      <c r="E4" s="31" t="s">
        <v>238</v>
      </c>
      <c r="F4" s="16">
        <v>44930</v>
      </c>
      <c r="G4" s="15" t="s">
        <v>225</v>
      </c>
      <c r="H4" s="15" t="s">
        <v>262</v>
      </c>
      <c r="I4" s="81">
        <f t="shared" si="0"/>
        <v>44960</v>
      </c>
    </row>
    <row r="5" spans="1:14" x14ac:dyDescent="0.3">
      <c r="A5" s="14">
        <v>4</v>
      </c>
      <c r="B5" s="15" t="s">
        <v>278</v>
      </c>
      <c r="C5" s="31" t="s">
        <v>200</v>
      </c>
      <c r="D5" s="15" t="s">
        <v>63</v>
      </c>
      <c r="E5" s="31" t="s">
        <v>239</v>
      </c>
      <c r="F5" s="16">
        <v>44936</v>
      </c>
      <c r="G5" s="15" t="s">
        <v>226</v>
      </c>
      <c r="H5" s="15" t="s">
        <v>262</v>
      </c>
      <c r="I5" s="81">
        <f t="shared" si="0"/>
        <v>44966</v>
      </c>
      <c r="N5" s="2"/>
    </row>
    <row r="6" spans="1:14" x14ac:dyDescent="0.3">
      <c r="A6" s="14">
        <v>5</v>
      </c>
      <c r="B6" s="15" t="s">
        <v>278</v>
      </c>
      <c r="C6" s="31" t="s">
        <v>201</v>
      </c>
      <c r="D6" s="15" t="s">
        <v>68</v>
      </c>
      <c r="E6" s="31" t="s">
        <v>239</v>
      </c>
      <c r="F6" s="16">
        <v>44936</v>
      </c>
      <c r="G6" s="15" t="s">
        <v>227</v>
      </c>
      <c r="H6" s="15" t="s">
        <v>262</v>
      </c>
      <c r="I6" s="81">
        <f t="shared" si="0"/>
        <v>44966</v>
      </c>
    </row>
    <row r="7" spans="1:14" x14ac:dyDescent="0.3">
      <c r="A7" s="14">
        <v>6</v>
      </c>
      <c r="B7" s="15" t="s">
        <v>278</v>
      </c>
      <c r="C7" s="31" t="s">
        <v>203</v>
      </c>
      <c r="D7" s="15" t="s">
        <v>70</v>
      </c>
      <c r="E7" s="31" t="s">
        <v>239</v>
      </c>
      <c r="F7" s="16">
        <v>44936</v>
      </c>
      <c r="G7" s="15" t="s">
        <v>318</v>
      </c>
      <c r="H7" s="15" t="s">
        <v>262</v>
      </c>
      <c r="I7" s="81">
        <f t="shared" si="0"/>
        <v>44966</v>
      </c>
    </row>
    <row r="8" spans="1:14" x14ac:dyDescent="0.3">
      <c r="A8" s="14">
        <v>7</v>
      </c>
      <c r="B8" s="15" t="s">
        <v>279</v>
      </c>
      <c r="C8" s="31" t="s">
        <v>207</v>
      </c>
      <c r="D8" s="15" t="s">
        <v>71</v>
      </c>
      <c r="E8" s="31" t="s">
        <v>240</v>
      </c>
      <c r="F8" s="16">
        <v>44937</v>
      </c>
      <c r="G8" s="15" t="s">
        <v>317</v>
      </c>
      <c r="H8" s="15" t="s">
        <v>262</v>
      </c>
      <c r="I8" s="81">
        <f t="shared" si="0"/>
        <v>44967</v>
      </c>
    </row>
    <row r="9" spans="1:14" x14ac:dyDescent="0.3">
      <c r="A9" s="14">
        <v>8</v>
      </c>
      <c r="B9" s="15" t="s">
        <v>279</v>
      </c>
      <c r="C9" s="31" t="s">
        <v>272</v>
      </c>
      <c r="D9" s="15" t="s">
        <v>77</v>
      </c>
      <c r="E9" s="31" t="s">
        <v>241</v>
      </c>
      <c r="F9" s="16">
        <v>44938</v>
      </c>
      <c r="G9" s="15" t="s">
        <v>225</v>
      </c>
      <c r="H9" s="15" t="s">
        <v>262</v>
      </c>
      <c r="I9" s="81">
        <f t="shared" si="0"/>
        <v>44968</v>
      </c>
    </row>
    <row r="10" spans="1:14" x14ac:dyDescent="0.3">
      <c r="A10" s="14">
        <v>9</v>
      </c>
      <c r="B10" s="15" t="s">
        <v>280</v>
      </c>
      <c r="C10" s="31" t="s">
        <v>36</v>
      </c>
      <c r="D10" s="15" t="s">
        <v>75</v>
      </c>
      <c r="E10" s="31" t="s">
        <v>242</v>
      </c>
      <c r="F10" s="16">
        <v>44938</v>
      </c>
      <c r="G10" s="15" t="s">
        <v>228</v>
      </c>
      <c r="H10" s="15" t="s">
        <v>262</v>
      </c>
      <c r="I10" s="81">
        <f t="shared" si="0"/>
        <v>44968</v>
      </c>
    </row>
    <row r="11" spans="1:14" x14ac:dyDescent="0.3">
      <c r="A11" s="14">
        <v>10</v>
      </c>
      <c r="B11" s="15" t="s">
        <v>278</v>
      </c>
      <c r="C11" s="31" t="s">
        <v>42</v>
      </c>
      <c r="D11" s="15" t="s">
        <v>69</v>
      </c>
      <c r="E11" s="31" t="s">
        <v>243</v>
      </c>
      <c r="F11" s="16">
        <v>44938</v>
      </c>
      <c r="G11" s="15" t="s">
        <v>230</v>
      </c>
      <c r="H11" s="15" t="s">
        <v>262</v>
      </c>
      <c r="I11" s="81">
        <f t="shared" si="0"/>
        <v>44968</v>
      </c>
    </row>
    <row r="12" spans="1:14" x14ac:dyDescent="0.3">
      <c r="A12" s="14">
        <v>11</v>
      </c>
      <c r="B12" s="15" t="s">
        <v>280</v>
      </c>
      <c r="C12" s="31" t="s">
        <v>44</v>
      </c>
      <c r="D12" s="15" t="s">
        <v>62</v>
      </c>
      <c r="E12" s="31" t="s">
        <v>244</v>
      </c>
      <c r="F12" s="16">
        <v>44943</v>
      </c>
      <c r="G12" s="15" t="s">
        <v>222</v>
      </c>
      <c r="H12" s="15" t="s">
        <v>262</v>
      </c>
      <c r="I12" s="81">
        <f t="shared" si="0"/>
        <v>44973</v>
      </c>
    </row>
    <row r="13" spans="1:14" x14ac:dyDescent="0.3">
      <c r="A13" s="14">
        <v>12</v>
      </c>
      <c r="B13" s="15" t="s">
        <v>279</v>
      </c>
      <c r="C13" s="31" t="s">
        <v>47</v>
      </c>
      <c r="D13" s="15" t="s">
        <v>64</v>
      </c>
      <c r="E13" s="31" t="s">
        <v>236</v>
      </c>
      <c r="F13" s="16">
        <v>44949</v>
      </c>
      <c r="G13" s="15" t="s">
        <v>223</v>
      </c>
      <c r="H13" s="15" t="s">
        <v>262</v>
      </c>
      <c r="I13" s="81">
        <f t="shared" si="0"/>
        <v>44979</v>
      </c>
    </row>
    <row r="14" spans="1:14" x14ac:dyDescent="0.3">
      <c r="A14" s="14">
        <v>13</v>
      </c>
      <c r="B14" s="15" t="s">
        <v>280</v>
      </c>
      <c r="C14" s="31" t="s">
        <v>60</v>
      </c>
      <c r="D14" s="15" t="s">
        <v>76</v>
      </c>
      <c r="E14" s="31" t="s">
        <v>237</v>
      </c>
      <c r="F14" s="16">
        <v>44949</v>
      </c>
      <c r="G14" s="15" t="s">
        <v>231</v>
      </c>
      <c r="H14" s="15" t="s">
        <v>261</v>
      </c>
      <c r="I14" s="81">
        <f t="shared" si="0"/>
        <v>44949</v>
      </c>
    </row>
    <row r="15" spans="1:14" x14ac:dyDescent="0.3">
      <c r="A15" s="14">
        <v>14</v>
      </c>
      <c r="B15" s="15" t="s">
        <v>280</v>
      </c>
      <c r="C15" s="31" t="s">
        <v>55</v>
      </c>
      <c r="D15" s="15" t="s">
        <v>66</v>
      </c>
      <c r="E15" s="31" t="s">
        <v>238</v>
      </c>
      <c r="F15" s="16">
        <v>44951</v>
      </c>
      <c r="G15" s="15" t="s">
        <v>316</v>
      </c>
      <c r="H15" s="15" t="s">
        <v>261</v>
      </c>
      <c r="I15" s="81">
        <f t="shared" si="0"/>
        <v>44951</v>
      </c>
    </row>
    <row r="16" spans="1:14" x14ac:dyDescent="0.3">
      <c r="A16" s="14">
        <v>15</v>
      </c>
      <c r="B16" s="15" t="s">
        <v>279</v>
      </c>
      <c r="C16" s="31" t="s">
        <v>197</v>
      </c>
      <c r="D16" s="15" t="s">
        <v>67</v>
      </c>
      <c r="E16" s="31" t="s">
        <v>239</v>
      </c>
      <c r="F16" s="16">
        <v>44952</v>
      </c>
      <c r="G16" s="15" t="s">
        <v>229</v>
      </c>
      <c r="H16" s="15" t="s">
        <v>262</v>
      </c>
      <c r="I16" s="81">
        <f t="shared" si="0"/>
        <v>44982</v>
      </c>
    </row>
    <row r="17" spans="1:9" x14ac:dyDescent="0.3">
      <c r="A17" s="14">
        <v>16</v>
      </c>
      <c r="B17" s="15" t="s">
        <v>279</v>
      </c>
      <c r="C17" s="31" t="s">
        <v>277</v>
      </c>
      <c r="D17" s="15" t="s">
        <v>74</v>
      </c>
      <c r="E17" s="31" t="s">
        <v>240</v>
      </c>
      <c r="F17" s="16">
        <v>44953</v>
      </c>
      <c r="G17" s="15" t="s">
        <v>281</v>
      </c>
      <c r="H17" s="15" t="s">
        <v>262</v>
      </c>
      <c r="I17" s="81">
        <f t="shared" si="0"/>
        <v>44983</v>
      </c>
    </row>
    <row r="18" spans="1:9" x14ac:dyDescent="0.3">
      <c r="A18" s="14">
        <v>17</v>
      </c>
      <c r="B18" s="15" t="s">
        <v>278</v>
      </c>
      <c r="C18" s="31" t="s">
        <v>211</v>
      </c>
      <c r="D18" s="15" t="s">
        <v>65</v>
      </c>
      <c r="E18" s="31" t="s">
        <v>240</v>
      </c>
      <c r="F18" s="16">
        <v>44953</v>
      </c>
      <c r="G18" s="15" t="s">
        <v>233</v>
      </c>
      <c r="H18" s="15" t="s">
        <v>262</v>
      </c>
      <c r="I18" s="81">
        <f t="shared" si="0"/>
        <v>44983</v>
      </c>
    </row>
    <row r="19" spans="1:9" x14ac:dyDescent="0.3">
      <c r="A19" s="14">
        <v>18</v>
      </c>
      <c r="B19" s="15" t="s">
        <v>278</v>
      </c>
      <c r="C19" s="31" t="s">
        <v>212</v>
      </c>
      <c r="D19" s="15" t="s">
        <v>73</v>
      </c>
      <c r="E19" s="31" t="s">
        <v>240</v>
      </c>
      <c r="F19" s="16">
        <v>44953</v>
      </c>
      <c r="G19" s="15" t="s">
        <v>232</v>
      </c>
      <c r="H19" s="15" t="s">
        <v>262</v>
      </c>
      <c r="I19" s="81">
        <f t="shared" si="0"/>
        <v>44983</v>
      </c>
    </row>
    <row r="20" spans="1:9" x14ac:dyDescent="0.3">
      <c r="A20" s="14">
        <v>19</v>
      </c>
      <c r="B20" s="15" t="s">
        <v>279</v>
      </c>
      <c r="C20" s="31" t="s">
        <v>51</v>
      </c>
      <c r="D20" s="15" t="s">
        <v>72</v>
      </c>
      <c r="E20" s="31" t="s">
        <v>241</v>
      </c>
      <c r="F20" s="16">
        <v>44957</v>
      </c>
      <c r="G20" s="15" t="s">
        <v>297</v>
      </c>
      <c r="H20" s="15" t="s">
        <v>261</v>
      </c>
      <c r="I20" s="81">
        <f t="shared" si="0"/>
        <v>44957</v>
      </c>
    </row>
    <row r="21" spans="1:9" x14ac:dyDescent="0.3">
      <c r="A21" s="14">
        <v>20</v>
      </c>
      <c r="B21" s="15" t="s">
        <v>279</v>
      </c>
      <c r="C21" s="31" t="s">
        <v>60</v>
      </c>
      <c r="D21" s="15" t="s">
        <v>80</v>
      </c>
      <c r="E21" s="31" t="s">
        <v>243</v>
      </c>
      <c r="F21" s="16">
        <v>44960</v>
      </c>
      <c r="G21" s="15" t="s">
        <v>234</v>
      </c>
      <c r="H21" s="15" t="s">
        <v>262</v>
      </c>
      <c r="I21" s="81">
        <f t="shared" si="0"/>
        <v>44990</v>
      </c>
    </row>
    <row r="22" spans="1:9" x14ac:dyDescent="0.3">
      <c r="A22" s="14">
        <v>21</v>
      </c>
      <c r="B22" s="15" t="s">
        <v>278</v>
      </c>
      <c r="C22" s="31" t="s">
        <v>55</v>
      </c>
      <c r="D22" s="15" t="s">
        <v>78</v>
      </c>
      <c r="E22" s="31" t="s">
        <v>244</v>
      </c>
      <c r="F22" s="16">
        <v>44963</v>
      </c>
      <c r="G22" s="15" t="s">
        <v>235</v>
      </c>
      <c r="H22" s="15" t="s">
        <v>262</v>
      </c>
      <c r="I22" s="81">
        <f t="shared" si="0"/>
        <v>44993</v>
      </c>
    </row>
    <row r="23" spans="1:9" x14ac:dyDescent="0.3">
      <c r="A23" s="18">
        <v>22</v>
      </c>
      <c r="B23" s="19" t="s">
        <v>279</v>
      </c>
      <c r="C23" s="33" t="s">
        <v>51</v>
      </c>
      <c r="D23" s="19" t="s">
        <v>61</v>
      </c>
      <c r="E23" s="33" t="s">
        <v>242</v>
      </c>
      <c r="F23" s="20">
        <v>44964</v>
      </c>
      <c r="G23" s="19" t="s">
        <v>225</v>
      </c>
      <c r="H23" s="19" t="s">
        <v>262</v>
      </c>
      <c r="I23" s="82">
        <f t="shared" si="0"/>
        <v>44994</v>
      </c>
    </row>
  </sheetData>
  <conditionalFormatting sqref="H1:H1048576">
    <cfRule type="cellIs" dxfId="11" priority="2" operator="equal">
      <formula>"interna"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activeCell="K16" sqref="K16"/>
    </sheetView>
  </sheetViews>
  <sheetFormatPr defaultRowHeight="14.4" x14ac:dyDescent="0.3"/>
  <cols>
    <col min="1" max="1" width="14.6640625" customWidth="1"/>
    <col min="2" max="2" width="11.5546875" style="3" customWidth="1"/>
    <col min="3" max="3" width="16.6640625" style="67" customWidth="1"/>
    <col min="4" max="4" width="8.109375" customWidth="1"/>
    <col min="5" max="5" width="15.33203125" customWidth="1"/>
    <col min="6" max="6" width="11.77734375" style="86" bestFit="1" customWidth="1"/>
    <col min="7" max="7" width="12.33203125" style="86" customWidth="1"/>
    <col min="8" max="8" width="11.77734375" style="86" customWidth="1"/>
    <col min="9" max="9" width="14.109375" style="86" bestFit="1" customWidth="1"/>
    <col min="10" max="10" width="14.21875" customWidth="1"/>
    <col min="11" max="11" width="14.6640625" customWidth="1"/>
    <col min="12" max="12" width="10.77734375" bestFit="1" customWidth="1"/>
    <col min="13" max="13" width="10.5546875" bestFit="1" customWidth="1"/>
  </cols>
  <sheetData>
    <row r="1" spans="1:13" s="8" customFormat="1" ht="15" thickBot="1" x14ac:dyDescent="0.35">
      <c r="A1" s="60" t="s">
        <v>6</v>
      </c>
      <c r="B1" s="61" t="s">
        <v>306</v>
      </c>
      <c r="C1" s="66" t="s">
        <v>312</v>
      </c>
      <c r="D1" s="60" t="s">
        <v>30</v>
      </c>
      <c r="E1" s="60" t="s">
        <v>31</v>
      </c>
      <c r="F1" s="62" t="s">
        <v>307</v>
      </c>
      <c r="G1" s="62" t="s">
        <v>296</v>
      </c>
      <c r="H1" s="62" t="s">
        <v>264</v>
      </c>
      <c r="I1" s="62" t="s">
        <v>313</v>
      </c>
      <c r="J1" s="87"/>
      <c r="K1" s="84" t="s">
        <v>311</v>
      </c>
      <c r="L1" s="85">
        <f ca="1">TODAY()</f>
        <v>44977</v>
      </c>
    </row>
    <row r="2" spans="1:13" x14ac:dyDescent="0.3">
      <c r="A2" s="25">
        <v>1</v>
      </c>
      <c r="B2" s="28">
        <f>IF(prestiti!H2="esterna", prestiti!F2+30, IF(prestiti!H2="interna", prestiti!F2))</f>
        <v>44959</v>
      </c>
      <c r="C2" s="63" t="str">
        <f ca="1">IF($L$1-B2&gt;0, "scaduta", IF($L$1-B2&lt;0, "in attesa consegna"))</f>
        <v>scaduta</v>
      </c>
      <c r="D2" s="26" t="s">
        <v>80</v>
      </c>
      <c r="E2" s="26" t="s">
        <v>193</v>
      </c>
      <c r="F2" s="88" t="s">
        <v>289</v>
      </c>
      <c r="G2" s="88" t="s">
        <v>236</v>
      </c>
      <c r="H2" s="88" t="s">
        <v>289</v>
      </c>
      <c r="I2" s="89" t="s">
        <v>289</v>
      </c>
      <c r="K2" s="83"/>
    </row>
    <row r="3" spans="1:13" x14ac:dyDescent="0.3">
      <c r="A3" s="14">
        <v>2</v>
      </c>
      <c r="B3" s="30">
        <f>IF(prestiti!H3="esterna", prestiti!F3+30, IF(prestiti!H3="interna", prestiti!F3))</f>
        <v>44930</v>
      </c>
      <c r="C3" s="64" t="str">
        <f t="shared" ref="C3:C23" ca="1" si="0">IF($L$1-B3&gt;0, "scaduta", IF($L$1-B3&lt;0, "in attesa consegna"))</f>
        <v>scaduta</v>
      </c>
      <c r="D3" s="15" t="s">
        <v>78</v>
      </c>
      <c r="E3" s="15" t="s">
        <v>51</v>
      </c>
      <c r="F3" s="90" t="s">
        <v>289</v>
      </c>
      <c r="G3" s="90" t="s">
        <v>322</v>
      </c>
      <c r="H3" s="90" t="s">
        <v>289</v>
      </c>
      <c r="I3" s="91" t="s">
        <v>289</v>
      </c>
      <c r="J3" s="2"/>
      <c r="K3" s="83"/>
    </row>
    <row r="4" spans="1:13" x14ac:dyDescent="0.3">
      <c r="A4" s="14">
        <v>3</v>
      </c>
      <c r="B4" s="30">
        <f>IF(prestiti!H4="esterna", prestiti!F4+30, IF(prestiti!H4="interna", prestiti!F4))</f>
        <v>44960</v>
      </c>
      <c r="C4" s="64" t="str">
        <f t="shared" ca="1" si="0"/>
        <v>scaduta</v>
      </c>
      <c r="D4" s="15" t="s">
        <v>61</v>
      </c>
      <c r="E4" s="15" t="s">
        <v>216</v>
      </c>
      <c r="F4" s="90" t="s">
        <v>292</v>
      </c>
      <c r="G4" s="90"/>
      <c r="H4" s="90"/>
      <c r="I4" s="91"/>
      <c r="J4" s="2"/>
      <c r="K4" s="83"/>
    </row>
    <row r="5" spans="1:13" x14ac:dyDescent="0.3">
      <c r="A5" s="14">
        <v>4</v>
      </c>
      <c r="B5" s="30">
        <f>IF(prestiti!H5="esterna", prestiti!F5+30, IF(prestiti!H5="interna", prestiti!F5))</f>
        <v>44966</v>
      </c>
      <c r="C5" s="64" t="str">
        <f t="shared" ca="1" si="0"/>
        <v>scaduta</v>
      </c>
      <c r="D5" s="15" t="s">
        <v>63</v>
      </c>
      <c r="E5" s="15" t="s">
        <v>200</v>
      </c>
      <c r="F5" s="90" t="s">
        <v>289</v>
      </c>
      <c r="G5" s="90" t="s">
        <v>239</v>
      </c>
      <c r="H5" s="90" t="s">
        <v>289</v>
      </c>
      <c r="I5" s="91" t="s">
        <v>289</v>
      </c>
      <c r="J5" s="2"/>
      <c r="K5" s="83"/>
      <c r="M5" s="2"/>
    </row>
    <row r="6" spans="1:13" x14ac:dyDescent="0.3">
      <c r="A6" s="14">
        <v>5</v>
      </c>
      <c r="B6" s="30">
        <f>IF(prestiti!H6="esterna", prestiti!F6+30, IF(prestiti!H6="interna", prestiti!F6))</f>
        <v>44966</v>
      </c>
      <c r="C6" s="64" t="str">
        <f t="shared" ca="1" si="0"/>
        <v>scaduta</v>
      </c>
      <c r="D6" s="15" t="s">
        <v>68</v>
      </c>
      <c r="E6" s="15" t="s">
        <v>201</v>
      </c>
      <c r="F6" s="90" t="s">
        <v>289</v>
      </c>
      <c r="G6" s="90" t="s">
        <v>239</v>
      </c>
      <c r="H6" s="90" t="s">
        <v>289</v>
      </c>
      <c r="I6" s="91" t="s">
        <v>289</v>
      </c>
      <c r="J6" s="2"/>
      <c r="K6" s="83"/>
    </row>
    <row r="7" spans="1:13" x14ac:dyDescent="0.3">
      <c r="A7" s="14">
        <v>6</v>
      </c>
      <c r="B7" s="30">
        <f>IF(prestiti!H7="esterna", prestiti!F7+30, IF(prestiti!H7="interna", prestiti!F7))</f>
        <v>44966</v>
      </c>
      <c r="C7" s="64" t="str">
        <f t="shared" ca="1" si="0"/>
        <v>scaduta</v>
      </c>
      <c r="D7" s="15" t="s">
        <v>70</v>
      </c>
      <c r="E7" s="15" t="s">
        <v>203</v>
      </c>
      <c r="F7" s="90" t="s">
        <v>289</v>
      </c>
      <c r="G7" s="90" t="s">
        <v>239</v>
      </c>
      <c r="H7" s="90" t="s">
        <v>289</v>
      </c>
      <c r="I7" s="91" t="s">
        <v>289</v>
      </c>
      <c r="J7" s="2"/>
      <c r="K7" s="83"/>
    </row>
    <row r="8" spans="1:13" x14ac:dyDescent="0.3">
      <c r="A8" s="14">
        <v>7</v>
      </c>
      <c r="B8" s="30">
        <f>IF(prestiti!H8="esterna", prestiti!F8+30, IF(prestiti!H8="interna", prestiti!F8))</f>
        <v>44967</v>
      </c>
      <c r="C8" s="64" t="str">
        <f t="shared" ca="1" si="0"/>
        <v>scaduta</v>
      </c>
      <c r="D8" s="15" t="s">
        <v>71</v>
      </c>
      <c r="E8" s="15" t="s">
        <v>207</v>
      </c>
      <c r="F8" s="90" t="s">
        <v>289</v>
      </c>
      <c r="G8" s="90" t="s">
        <v>244</v>
      </c>
      <c r="H8" s="90" t="s">
        <v>289</v>
      </c>
      <c r="I8" s="91" t="s">
        <v>289</v>
      </c>
      <c r="J8" s="2"/>
      <c r="K8" s="83"/>
    </row>
    <row r="9" spans="1:13" x14ac:dyDescent="0.3">
      <c r="A9" s="14">
        <v>8</v>
      </c>
      <c r="B9" s="30">
        <f>IF(prestiti!H9="esterna", prestiti!F9+30, IF(prestiti!H9="interna", prestiti!F9))</f>
        <v>44968</v>
      </c>
      <c r="C9" s="64" t="str">
        <f t="shared" ca="1" si="0"/>
        <v>scaduta</v>
      </c>
      <c r="D9" s="15" t="s">
        <v>77</v>
      </c>
      <c r="E9" s="15" t="s">
        <v>272</v>
      </c>
      <c r="F9" s="90" t="s">
        <v>289</v>
      </c>
      <c r="G9" s="90" t="s">
        <v>245</v>
      </c>
      <c r="H9" s="90" t="s">
        <v>289</v>
      </c>
      <c r="I9" s="91" t="s">
        <v>289</v>
      </c>
      <c r="J9" s="2"/>
      <c r="K9" s="83"/>
    </row>
    <row r="10" spans="1:13" x14ac:dyDescent="0.3">
      <c r="A10" s="14">
        <v>9</v>
      </c>
      <c r="B10" s="30">
        <f>IF(prestiti!H10="esterna", prestiti!F10+30, IF(prestiti!H10="interna", prestiti!F10))</f>
        <v>44968</v>
      </c>
      <c r="C10" s="64" t="str">
        <f t="shared" ca="1" si="0"/>
        <v>scaduta</v>
      </c>
      <c r="D10" s="15" t="s">
        <v>75</v>
      </c>
      <c r="E10" s="15" t="s">
        <v>36</v>
      </c>
      <c r="F10" s="90" t="s">
        <v>289</v>
      </c>
      <c r="G10" s="90" t="s">
        <v>245</v>
      </c>
      <c r="H10" s="90" t="s">
        <v>289</v>
      </c>
      <c r="I10" s="91" t="s">
        <v>289</v>
      </c>
      <c r="J10" s="2"/>
      <c r="K10" s="83"/>
    </row>
    <row r="11" spans="1:13" x14ac:dyDescent="0.3">
      <c r="A11" s="14">
        <v>10</v>
      </c>
      <c r="B11" s="30">
        <f>IF(prestiti!H11="esterna", prestiti!F11+30, IF(prestiti!H11="interna", prestiti!F11))</f>
        <v>44968</v>
      </c>
      <c r="C11" s="64" t="str">
        <f t="shared" ca="1" si="0"/>
        <v>scaduta</v>
      </c>
      <c r="D11" s="15" t="s">
        <v>69</v>
      </c>
      <c r="E11" s="15" t="s">
        <v>42</v>
      </c>
      <c r="F11" s="90" t="s">
        <v>289</v>
      </c>
      <c r="G11" s="90" t="s">
        <v>245</v>
      </c>
      <c r="H11" s="90" t="s">
        <v>289</v>
      </c>
      <c r="I11" s="91" t="s">
        <v>289</v>
      </c>
      <c r="J11" s="2"/>
      <c r="K11" s="83"/>
    </row>
    <row r="12" spans="1:13" x14ac:dyDescent="0.3">
      <c r="A12" s="14">
        <v>11</v>
      </c>
      <c r="B12" s="30">
        <f>IF(prestiti!H12="esterna", prestiti!F12+30, IF(prestiti!H12="interna", prestiti!F12))</f>
        <v>44973</v>
      </c>
      <c r="C12" s="64" t="str">
        <f t="shared" ca="1" si="0"/>
        <v>scaduta</v>
      </c>
      <c r="D12" s="15" t="s">
        <v>62</v>
      </c>
      <c r="E12" s="15" t="s">
        <v>44</v>
      </c>
      <c r="F12" s="90" t="s">
        <v>289</v>
      </c>
      <c r="G12" s="90" t="s">
        <v>238</v>
      </c>
      <c r="H12" s="90" t="s">
        <v>289</v>
      </c>
      <c r="I12" s="91" t="s">
        <v>289</v>
      </c>
      <c r="J12" s="2"/>
      <c r="K12" s="83"/>
    </row>
    <row r="13" spans="1:13" x14ac:dyDescent="0.3">
      <c r="A13" s="14">
        <v>12</v>
      </c>
      <c r="B13" s="30">
        <f>IF(prestiti!H13="esterna", prestiti!F13+30, IF(prestiti!H13="interna", prestiti!F13))</f>
        <v>44979</v>
      </c>
      <c r="C13" s="64" t="str">
        <f t="shared" ca="1" si="0"/>
        <v>in attesa consegna</v>
      </c>
      <c r="D13" s="15" t="s">
        <v>64</v>
      </c>
      <c r="E13" s="15" t="s">
        <v>47</v>
      </c>
      <c r="F13" s="90"/>
      <c r="G13" s="90"/>
      <c r="H13" s="90"/>
      <c r="I13" s="91"/>
      <c r="J13" s="2"/>
      <c r="K13" s="83"/>
    </row>
    <row r="14" spans="1:13" x14ac:dyDescent="0.3">
      <c r="A14" s="14">
        <v>13</v>
      </c>
      <c r="B14" s="30">
        <f>IF(prestiti!H14="esterna", prestiti!F14+30, IF(prestiti!H14="interna", prestiti!F14))</f>
        <v>44949</v>
      </c>
      <c r="C14" s="64" t="str">
        <f t="shared" ca="1" si="0"/>
        <v>scaduta</v>
      </c>
      <c r="D14" s="15" t="s">
        <v>76</v>
      </c>
      <c r="E14" s="15" t="s">
        <v>60</v>
      </c>
      <c r="F14" s="90" t="s">
        <v>289</v>
      </c>
      <c r="G14" s="90" t="s">
        <v>236</v>
      </c>
      <c r="H14" s="90" t="s">
        <v>289</v>
      </c>
      <c r="I14" s="91" t="s">
        <v>289</v>
      </c>
      <c r="J14" s="2"/>
      <c r="K14" s="83"/>
    </row>
    <row r="15" spans="1:13" x14ac:dyDescent="0.3">
      <c r="A15" s="14">
        <v>14</v>
      </c>
      <c r="B15" s="30">
        <f>IF(prestiti!H15="esterna", prestiti!F15+30, IF(prestiti!H15="interna", prestiti!F15))</f>
        <v>44951</v>
      </c>
      <c r="C15" s="64" t="str">
        <f t="shared" ca="1" si="0"/>
        <v>scaduta</v>
      </c>
      <c r="D15" s="15" t="s">
        <v>66</v>
      </c>
      <c r="E15" s="15" t="s">
        <v>55</v>
      </c>
      <c r="F15" s="90" t="s">
        <v>289</v>
      </c>
      <c r="G15" s="90" t="s">
        <v>236</v>
      </c>
      <c r="H15" s="90" t="s">
        <v>289</v>
      </c>
      <c r="I15" s="91" t="s">
        <v>289</v>
      </c>
      <c r="J15" s="2"/>
      <c r="K15" s="83"/>
    </row>
    <row r="16" spans="1:13" x14ac:dyDescent="0.3">
      <c r="A16" s="14">
        <v>15</v>
      </c>
      <c r="B16" s="30">
        <f>IF(prestiti!H16="esterna", prestiti!F16+30, IF(prestiti!H16="interna", prestiti!F16))</f>
        <v>44982</v>
      </c>
      <c r="C16" s="64" t="str">
        <f t="shared" ca="1" si="0"/>
        <v>in attesa consegna</v>
      </c>
      <c r="D16" s="15" t="s">
        <v>67</v>
      </c>
      <c r="E16" s="15" t="s">
        <v>197</v>
      </c>
      <c r="F16" s="90"/>
      <c r="G16" s="90"/>
      <c r="H16" s="90"/>
      <c r="I16" s="91"/>
      <c r="J16" s="2"/>
      <c r="K16" s="83"/>
    </row>
    <row r="17" spans="1:11" x14ac:dyDescent="0.3">
      <c r="A17" s="14">
        <v>16</v>
      </c>
      <c r="B17" s="30">
        <f>IF(prestiti!H17="esterna", prestiti!F17+30, IF(prestiti!H17="interna", prestiti!F17))</f>
        <v>44983</v>
      </c>
      <c r="C17" s="64" t="str">
        <f t="shared" ca="1" si="0"/>
        <v>in attesa consegna</v>
      </c>
      <c r="D17" s="15" t="s">
        <v>74</v>
      </c>
      <c r="E17" s="15" t="s">
        <v>277</v>
      </c>
      <c r="F17" s="90"/>
      <c r="G17" s="90"/>
      <c r="H17" s="90"/>
      <c r="I17" s="91"/>
      <c r="J17" s="2"/>
      <c r="K17" s="83"/>
    </row>
    <row r="18" spans="1:11" x14ac:dyDescent="0.3">
      <c r="A18" s="14">
        <v>17</v>
      </c>
      <c r="B18" s="30">
        <f>IF(prestiti!H18="esterna", prestiti!F18+30, IF(prestiti!H18="interna", prestiti!F18))</f>
        <v>44983</v>
      </c>
      <c r="C18" s="64" t="str">
        <f t="shared" ca="1" si="0"/>
        <v>in attesa consegna</v>
      </c>
      <c r="D18" s="15" t="s">
        <v>65</v>
      </c>
      <c r="E18" s="15" t="s">
        <v>211</v>
      </c>
      <c r="F18" s="90"/>
      <c r="G18" s="90"/>
      <c r="H18" s="90"/>
      <c r="I18" s="91"/>
      <c r="J18" s="2"/>
      <c r="K18" s="83"/>
    </row>
    <row r="19" spans="1:11" x14ac:dyDescent="0.3">
      <c r="A19" s="14">
        <v>18</v>
      </c>
      <c r="B19" s="30">
        <f>IF(prestiti!H19="esterna", prestiti!F19+30, IF(prestiti!H19="interna", prestiti!F19))</f>
        <v>44983</v>
      </c>
      <c r="C19" s="64" t="str">
        <f t="shared" ca="1" si="0"/>
        <v>in attesa consegna</v>
      </c>
      <c r="D19" s="15" t="s">
        <v>73</v>
      </c>
      <c r="E19" s="15" t="s">
        <v>212</v>
      </c>
      <c r="F19" s="90"/>
      <c r="G19" s="90"/>
      <c r="H19" s="90"/>
      <c r="I19" s="91"/>
      <c r="J19" s="2"/>
      <c r="K19" s="83"/>
    </row>
    <row r="20" spans="1:11" x14ac:dyDescent="0.3">
      <c r="A20" s="14">
        <v>19</v>
      </c>
      <c r="B20" s="30">
        <f>IF(prestiti!H20="esterna", prestiti!F20+30, IF(prestiti!H20="interna", prestiti!F20))</f>
        <v>44957</v>
      </c>
      <c r="C20" s="64" t="str">
        <f t="shared" ca="1" si="0"/>
        <v>scaduta</v>
      </c>
      <c r="D20" s="15" t="s">
        <v>72</v>
      </c>
      <c r="E20" s="15" t="s">
        <v>51</v>
      </c>
      <c r="F20" s="90" t="s">
        <v>289</v>
      </c>
      <c r="G20" s="90" t="s">
        <v>237</v>
      </c>
      <c r="H20" s="90" t="s">
        <v>289</v>
      </c>
      <c r="I20" s="91" t="s">
        <v>314</v>
      </c>
      <c r="J20" s="2"/>
      <c r="K20" s="83"/>
    </row>
    <row r="21" spans="1:11" x14ac:dyDescent="0.3">
      <c r="A21" s="14">
        <v>20</v>
      </c>
      <c r="B21" s="30">
        <f>IF(prestiti!H21="esterna", prestiti!F21+30, IF(prestiti!H21="interna", prestiti!F21))</f>
        <v>44990</v>
      </c>
      <c r="C21" s="64" t="str">
        <f t="shared" ca="1" si="0"/>
        <v>in attesa consegna</v>
      </c>
      <c r="D21" s="15" t="s">
        <v>80</v>
      </c>
      <c r="E21" s="15" t="s">
        <v>60</v>
      </c>
      <c r="F21" s="90"/>
      <c r="G21" s="90"/>
      <c r="H21" s="90"/>
      <c r="I21" s="91"/>
      <c r="J21" s="2"/>
      <c r="K21" s="83"/>
    </row>
    <row r="22" spans="1:11" x14ac:dyDescent="0.3">
      <c r="A22" s="14">
        <v>21</v>
      </c>
      <c r="B22" s="30">
        <f>IF(prestiti!H22="esterna", prestiti!F22+30, IF(prestiti!H22="interna", prestiti!F22))</f>
        <v>44993</v>
      </c>
      <c r="C22" s="64" t="str">
        <f t="shared" ca="1" si="0"/>
        <v>in attesa consegna</v>
      </c>
      <c r="D22" s="15" t="s">
        <v>78</v>
      </c>
      <c r="E22" s="15" t="s">
        <v>55</v>
      </c>
      <c r="F22" s="90"/>
      <c r="G22" s="90"/>
      <c r="H22" s="90"/>
      <c r="I22" s="91"/>
      <c r="J22" s="2"/>
      <c r="K22" s="83"/>
    </row>
    <row r="23" spans="1:11" x14ac:dyDescent="0.3">
      <c r="A23" s="18">
        <v>22</v>
      </c>
      <c r="B23" s="32">
        <f>IF(prestiti!H23="esterna", prestiti!F23+30, IF(prestiti!H23="interna", prestiti!F23))</f>
        <v>44994</v>
      </c>
      <c r="C23" s="65" t="str">
        <f t="shared" ca="1" si="0"/>
        <v>in attesa consegna</v>
      </c>
      <c r="D23" s="19" t="s">
        <v>61</v>
      </c>
      <c r="E23" s="19" t="s">
        <v>51</v>
      </c>
      <c r="F23" s="92"/>
      <c r="G23" s="92"/>
      <c r="H23" s="92"/>
      <c r="I23" s="93"/>
      <c r="J23" s="2"/>
      <c r="K23" s="76"/>
    </row>
    <row r="24" spans="1:11" x14ac:dyDescent="0.3">
      <c r="K24" s="76"/>
    </row>
  </sheetData>
  <conditionalFormatting sqref="C2:C23">
    <cfRule type="cellIs" dxfId="10" priority="5" operator="equal">
      <formula>"scaduta"</formula>
    </cfRule>
  </conditionalFormatting>
  <conditionalFormatting sqref="I2:I23">
    <cfRule type="cellIs" dxfId="9" priority="3" operator="equal">
      <formula>"da sistemare"</formula>
    </cfRule>
    <cfRule type="cellIs" dxfId="8" priority="4" operator="equal">
      <formula>"sistemare"</formula>
    </cfRule>
  </conditionalFormatting>
  <conditionalFormatting sqref="F2:G23">
    <cfRule type="cellIs" dxfId="7" priority="1" operator="equal">
      <formula>"no"</formula>
    </cfRule>
    <cfRule type="cellIs" dxfId="6" priority="2" operator="equal">
      <formula>"si"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7" sqref="K7"/>
    </sheetView>
  </sheetViews>
  <sheetFormatPr defaultRowHeight="14.4" x14ac:dyDescent="0.3"/>
  <cols>
    <col min="1" max="1" width="15.109375" bestFit="1" customWidth="1"/>
    <col min="2" max="2" width="9.21875" bestFit="1" customWidth="1"/>
    <col min="3" max="3" width="9.33203125" bestFit="1" customWidth="1"/>
    <col min="5" max="5" width="11.5546875" customWidth="1"/>
    <col min="6" max="6" width="18.21875" bestFit="1" customWidth="1"/>
    <col min="7" max="7" width="31" bestFit="1" customWidth="1"/>
    <col min="8" max="8" width="11" bestFit="1" customWidth="1"/>
    <col min="9" max="9" width="19.33203125" style="7" bestFit="1" customWidth="1"/>
  </cols>
  <sheetData>
    <row r="1" spans="1:9" s="4" customFormat="1" x14ac:dyDescent="0.3">
      <c r="A1" s="60" t="s">
        <v>7</v>
      </c>
      <c r="B1" s="60" t="s">
        <v>8</v>
      </c>
      <c r="C1" s="60" t="s">
        <v>9</v>
      </c>
      <c r="D1" s="60" t="s">
        <v>10</v>
      </c>
      <c r="E1" s="60" t="s">
        <v>247</v>
      </c>
      <c r="F1" s="60" t="s">
        <v>11</v>
      </c>
      <c r="G1" s="60" t="s">
        <v>12</v>
      </c>
      <c r="H1" s="60" t="s">
        <v>13</v>
      </c>
      <c r="I1" s="60" t="s">
        <v>321</v>
      </c>
    </row>
    <row r="2" spans="1:9" x14ac:dyDescent="0.3">
      <c r="A2" s="94" t="s">
        <v>61</v>
      </c>
      <c r="B2" s="95" t="s">
        <v>81</v>
      </c>
      <c r="C2" s="95" t="s">
        <v>82</v>
      </c>
      <c r="D2" s="95" t="s">
        <v>119</v>
      </c>
      <c r="E2" s="96">
        <v>34141</v>
      </c>
      <c r="F2" s="95" t="s">
        <v>122</v>
      </c>
      <c r="G2" s="97" t="s">
        <v>140</v>
      </c>
      <c r="H2" s="95">
        <v>3336671890</v>
      </c>
      <c r="I2" s="24" t="s">
        <v>263</v>
      </c>
    </row>
    <row r="3" spans="1:9" x14ac:dyDescent="0.3">
      <c r="A3" s="98" t="s">
        <v>62</v>
      </c>
      <c r="B3" s="54" t="s">
        <v>84</v>
      </c>
      <c r="C3" s="54" t="s">
        <v>83</v>
      </c>
      <c r="D3" s="54" t="s">
        <v>119</v>
      </c>
      <c r="E3" s="99">
        <v>33107</v>
      </c>
      <c r="F3" s="54" t="s">
        <v>126</v>
      </c>
      <c r="G3" s="100" t="s">
        <v>144</v>
      </c>
      <c r="H3" s="54">
        <v>3334678950</v>
      </c>
      <c r="I3" s="17" t="s">
        <v>263</v>
      </c>
    </row>
    <row r="4" spans="1:9" x14ac:dyDescent="0.3">
      <c r="A4" s="98" t="s">
        <v>63</v>
      </c>
      <c r="B4" s="54" t="s">
        <v>85</v>
      </c>
      <c r="C4" s="54" t="s">
        <v>102</v>
      </c>
      <c r="D4" s="54" t="s">
        <v>119</v>
      </c>
      <c r="E4" s="99">
        <v>36690</v>
      </c>
      <c r="F4" s="54" t="s">
        <v>120</v>
      </c>
      <c r="G4" s="100" t="s">
        <v>141</v>
      </c>
      <c r="H4" s="54">
        <v>3316689170</v>
      </c>
      <c r="I4" s="17" t="s">
        <v>263</v>
      </c>
    </row>
    <row r="5" spans="1:9" x14ac:dyDescent="0.3">
      <c r="A5" s="98" t="s">
        <v>64</v>
      </c>
      <c r="B5" s="54" t="s">
        <v>86</v>
      </c>
      <c r="C5" s="54" t="s">
        <v>103</v>
      </c>
      <c r="D5" s="54" t="s">
        <v>119</v>
      </c>
      <c r="E5" s="99">
        <v>31874</v>
      </c>
      <c r="F5" s="54" t="s">
        <v>121</v>
      </c>
      <c r="G5" s="100" t="s">
        <v>145</v>
      </c>
      <c r="H5" s="54">
        <v>3471631590</v>
      </c>
      <c r="I5" s="17" t="s">
        <v>263</v>
      </c>
    </row>
    <row r="6" spans="1:9" x14ac:dyDescent="0.3">
      <c r="A6" s="98" t="s">
        <v>65</v>
      </c>
      <c r="B6" s="54" t="s">
        <v>87</v>
      </c>
      <c r="C6" s="54" t="s">
        <v>82</v>
      </c>
      <c r="D6" s="54" t="s">
        <v>119</v>
      </c>
      <c r="E6" s="99">
        <v>32462</v>
      </c>
      <c r="F6" s="54" t="s">
        <v>123</v>
      </c>
      <c r="G6" s="100" t="s">
        <v>142</v>
      </c>
      <c r="H6" s="54">
        <v>3286751901</v>
      </c>
      <c r="I6" s="17" t="s">
        <v>263</v>
      </c>
    </row>
    <row r="7" spans="1:9" x14ac:dyDescent="0.3">
      <c r="A7" s="98" t="s">
        <v>66</v>
      </c>
      <c r="B7" s="54" t="s">
        <v>88</v>
      </c>
      <c r="C7" s="54" t="s">
        <v>104</v>
      </c>
      <c r="D7" s="54" t="s">
        <v>119</v>
      </c>
      <c r="E7" s="99">
        <v>28485</v>
      </c>
      <c r="F7" s="54" t="s">
        <v>128</v>
      </c>
      <c r="G7" s="100" t="s">
        <v>146</v>
      </c>
      <c r="H7" s="54">
        <v>3285679018</v>
      </c>
      <c r="I7" s="17" t="s">
        <v>263</v>
      </c>
    </row>
    <row r="8" spans="1:9" x14ac:dyDescent="0.3">
      <c r="A8" s="98" t="s">
        <v>67</v>
      </c>
      <c r="B8" s="54" t="s">
        <v>89</v>
      </c>
      <c r="C8" s="54" t="s">
        <v>105</v>
      </c>
      <c r="D8" s="54" t="s">
        <v>119</v>
      </c>
      <c r="E8" s="99">
        <v>28862</v>
      </c>
      <c r="F8" s="54" t="s">
        <v>129</v>
      </c>
      <c r="G8" s="100" t="s">
        <v>147</v>
      </c>
      <c r="H8" s="54">
        <v>3450105707</v>
      </c>
      <c r="I8" s="17" t="s">
        <v>263</v>
      </c>
    </row>
    <row r="9" spans="1:9" x14ac:dyDescent="0.3">
      <c r="A9" s="98" t="s">
        <v>68</v>
      </c>
      <c r="B9" s="54" t="s">
        <v>90</v>
      </c>
      <c r="C9" s="54" t="s">
        <v>106</v>
      </c>
      <c r="D9" s="54" t="s">
        <v>119</v>
      </c>
      <c r="E9" s="99">
        <v>30375</v>
      </c>
      <c r="F9" s="54" t="s">
        <v>130</v>
      </c>
      <c r="G9" s="100" t="s">
        <v>148</v>
      </c>
      <c r="H9" s="54">
        <v>3331234589</v>
      </c>
      <c r="I9" s="17" t="s">
        <v>263</v>
      </c>
    </row>
    <row r="10" spans="1:9" x14ac:dyDescent="0.3">
      <c r="A10" s="98" t="s">
        <v>69</v>
      </c>
      <c r="B10" s="54" t="s">
        <v>91</v>
      </c>
      <c r="C10" s="54" t="s">
        <v>107</v>
      </c>
      <c r="D10" s="54" t="s">
        <v>119</v>
      </c>
      <c r="E10" s="99">
        <v>31572</v>
      </c>
      <c r="F10" s="54" t="s">
        <v>131</v>
      </c>
      <c r="G10" s="100" t="s">
        <v>149</v>
      </c>
      <c r="H10" s="54">
        <v>3281239901</v>
      </c>
      <c r="I10" s="17" t="s">
        <v>263</v>
      </c>
    </row>
    <row r="11" spans="1:9" x14ac:dyDescent="0.3">
      <c r="A11" s="98" t="s">
        <v>70</v>
      </c>
      <c r="B11" s="54" t="s">
        <v>92</v>
      </c>
      <c r="C11" s="54" t="s">
        <v>108</v>
      </c>
      <c r="D11" s="54" t="s">
        <v>119</v>
      </c>
      <c r="E11" s="99">
        <v>32597</v>
      </c>
      <c r="F11" s="54" t="s">
        <v>132</v>
      </c>
      <c r="G11" s="100" t="s">
        <v>150</v>
      </c>
      <c r="H11" s="54">
        <v>3316998567</v>
      </c>
      <c r="I11" s="17" t="s">
        <v>263</v>
      </c>
    </row>
    <row r="12" spans="1:9" x14ac:dyDescent="0.3">
      <c r="A12" s="98" t="s">
        <v>71</v>
      </c>
      <c r="B12" s="54" t="s">
        <v>93</v>
      </c>
      <c r="C12" s="54" t="s">
        <v>109</v>
      </c>
      <c r="D12" s="54" t="s">
        <v>119</v>
      </c>
      <c r="E12" s="99">
        <v>28672</v>
      </c>
      <c r="F12" s="54" t="s">
        <v>133</v>
      </c>
      <c r="G12" s="100" t="s">
        <v>151</v>
      </c>
      <c r="H12" s="54">
        <v>3456189550</v>
      </c>
      <c r="I12" s="17" t="s">
        <v>263</v>
      </c>
    </row>
    <row r="13" spans="1:9" x14ac:dyDescent="0.3">
      <c r="A13" s="98" t="s">
        <v>72</v>
      </c>
      <c r="B13" s="54" t="s">
        <v>87</v>
      </c>
      <c r="C13" s="54" t="s">
        <v>110</v>
      </c>
      <c r="D13" s="54" t="s">
        <v>119</v>
      </c>
      <c r="E13" s="99">
        <v>33452</v>
      </c>
      <c r="F13" s="54" t="s">
        <v>124</v>
      </c>
      <c r="G13" s="100" t="s">
        <v>152</v>
      </c>
      <c r="H13" s="54">
        <v>3478895678</v>
      </c>
      <c r="I13" s="17" t="s">
        <v>263</v>
      </c>
    </row>
    <row r="14" spans="1:9" x14ac:dyDescent="0.3">
      <c r="A14" s="98" t="s">
        <v>73</v>
      </c>
      <c r="B14" s="54" t="s">
        <v>94</v>
      </c>
      <c r="C14" s="54" t="s">
        <v>111</v>
      </c>
      <c r="D14" s="54" t="s">
        <v>119</v>
      </c>
      <c r="E14" s="99">
        <v>34153</v>
      </c>
      <c r="F14" s="54" t="s">
        <v>134</v>
      </c>
      <c r="G14" s="100" t="s">
        <v>153</v>
      </c>
      <c r="H14" s="54">
        <v>3336699071</v>
      </c>
      <c r="I14" s="17" t="s">
        <v>263</v>
      </c>
    </row>
    <row r="15" spans="1:9" x14ac:dyDescent="0.3">
      <c r="A15" s="98" t="s">
        <v>74</v>
      </c>
      <c r="B15" s="54" t="s">
        <v>95</v>
      </c>
      <c r="C15" s="54" t="s">
        <v>112</v>
      </c>
      <c r="D15" s="54" t="s">
        <v>119</v>
      </c>
      <c r="E15" s="99">
        <v>24374</v>
      </c>
      <c r="F15" s="54" t="s">
        <v>135</v>
      </c>
      <c r="G15" s="100" t="s">
        <v>154</v>
      </c>
      <c r="H15" s="54">
        <v>3339012774</v>
      </c>
      <c r="I15" s="17" t="s">
        <v>263</v>
      </c>
    </row>
    <row r="16" spans="1:9" x14ac:dyDescent="0.3">
      <c r="A16" s="98" t="s">
        <v>75</v>
      </c>
      <c r="B16" s="54" t="s">
        <v>96</v>
      </c>
      <c r="C16" s="54" t="s">
        <v>113</v>
      </c>
      <c r="D16" s="54" t="s">
        <v>119</v>
      </c>
      <c r="E16" s="99">
        <v>31366</v>
      </c>
      <c r="F16" s="54" t="s">
        <v>136</v>
      </c>
      <c r="G16" s="100" t="s">
        <v>155</v>
      </c>
      <c r="H16" s="54">
        <v>3315437454</v>
      </c>
      <c r="I16" s="17" t="s">
        <v>263</v>
      </c>
    </row>
    <row r="17" spans="1:9" x14ac:dyDescent="0.3">
      <c r="A17" s="98" t="s">
        <v>76</v>
      </c>
      <c r="B17" s="54" t="s">
        <v>97</v>
      </c>
      <c r="C17" s="54" t="s">
        <v>114</v>
      </c>
      <c r="D17" s="54" t="s">
        <v>119</v>
      </c>
      <c r="E17" s="99">
        <v>29936</v>
      </c>
      <c r="F17" s="54" t="s">
        <v>125</v>
      </c>
      <c r="G17" s="100" t="s">
        <v>143</v>
      </c>
      <c r="H17" s="54">
        <v>3280887906</v>
      </c>
      <c r="I17" s="17" t="s">
        <v>263</v>
      </c>
    </row>
    <row r="18" spans="1:9" x14ac:dyDescent="0.3">
      <c r="A18" s="98" t="s">
        <v>77</v>
      </c>
      <c r="B18" s="54" t="s">
        <v>98</v>
      </c>
      <c r="C18" s="54" t="s">
        <v>115</v>
      </c>
      <c r="D18" s="54" t="s">
        <v>119</v>
      </c>
      <c r="E18" s="99" t="s">
        <v>248</v>
      </c>
      <c r="F18" s="54" t="s">
        <v>137</v>
      </c>
      <c r="G18" s="100" t="s">
        <v>156</v>
      </c>
      <c r="H18" s="54">
        <v>3337189440</v>
      </c>
      <c r="I18" s="17" t="s">
        <v>263</v>
      </c>
    </row>
    <row r="19" spans="1:9" x14ac:dyDescent="0.3">
      <c r="A19" s="98" t="s">
        <v>78</v>
      </c>
      <c r="B19" s="54" t="s">
        <v>99</v>
      </c>
      <c r="C19" s="54" t="s">
        <v>117</v>
      </c>
      <c r="D19" s="54" t="s">
        <v>119</v>
      </c>
      <c r="E19" s="99">
        <v>35660</v>
      </c>
      <c r="F19" s="54" t="s">
        <v>138</v>
      </c>
      <c r="G19" s="100" t="s">
        <v>157</v>
      </c>
      <c r="H19" s="54">
        <v>3336189901</v>
      </c>
      <c r="I19" s="17" t="s">
        <v>263</v>
      </c>
    </row>
    <row r="20" spans="1:9" x14ac:dyDescent="0.3">
      <c r="A20" s="98" t="s">
        <v>79</v>
      </c>
      <c r="B20" s="54" t="s">
        <v>100</v>
      </c>
      <c r="C20" s="54" t="s">
        <v>116</v>
      </c>
      <c r="D20" s="54" t="s">
        <v>119</v>
      </c>
      <c r="E20" s="99">
        <v>30825</v>
      </c>
      <c r="F20" s="54" t="s">
        <v>139</v>
      </c>
      <c r="G20" s="100" t="s">
        <v>158</v>
      </c>
      <c r="H20" s="54">
        <v>3289077656</v>
      </c>
      <c r="I20" s="17" t="s">
        <v>263</v>
      </c>
    </row>
    <row r="21" spans="1:9" x14ac:dyDescent="0.3">
      <c r="A21" s="101" t="s">
        <v>80</v>
      </c>
      <c r="B21" s="55" t="s">
        <v>101</v>
      </c>
      <c r="C21" s="55" t="s">
        <v>118</v>
      </c>
      <c r="D21" s="55" t="s">
        <v>119</v>
      </c>
      <c r="E21" s="102">
        <v>36283</v>
      </c>
      <c r="F21" s="55" t="s">
        <v>127</v>
      </c>
      <c r="G21" s="103" t="s">
        <v>159</v>
      </c>
      <c r="H21" s="55">
        <v>3289661890</v>
      </c>
      <c r="I21" s="21" t="s">
        <v>263</v>
      </c>
    </row>
  </sheetData>
  <hyperlinks>
    <hyperlink ref="G2" r:id="rId1"/>
    <hyperlink ref="G3:G21" r:id="rId2" display="marco.rossi@gmail.com"/>
    <hyperlink ref="G3" r:id="rId3"/>
    <hyperlink ref="G4" r:id="rId4"/>
    <hyperlink ref="G5" r:id="rId5"/>
    <hyperlink ref="G6" r:id="rId6"/>
    <hyperlink ref="G7" r:id="rId7"/>
    <hyperlink ref="G8" r:id="rId8"/>
    <hyperlink ref="G9" r:id="rId9"/>
    <hyperlink ref="G10" r:id="rId10"/>
    <hyperlink ref="G11" r:id="rId11"/>
    <hyperlink ref="G12" r:id="rId12"/>
    <hyperlink ref="G13" r:id="rId13"/>
    <hyperlink ref="G14" r:id="rId14"/>
    <hyperlink ref="G15" r:id="rId15"/>
    <hyperlink ref="G16" r:id="rId16"/>
    <hyperlink ref="G17" r:id="rId17"/>
    <hyperlink ref="G18" r:id="rId18"/>
    <hyperlink ref="G19" r:id="rId19"/>
    <hyperlink ref="G20" r:id="rId20"/>
    <hyperlink ref="G21" r:id="rId21"/>
  </hyperlinks>
  <pageMargins left="0.7" right="0.7" top="0.75" bottom="0.75" header="0.3" footer="0.3"/>
  <drawing r:id="rId2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30" sqref="H30"/>
    </sheetView>
  </sheetViews>
  <sheetFormatPr defaultRowHeight="14.4" x14ac:dyDescent="0.3"/>
  <cols>
    <col min="1" max="1" width="12" bestFit="1" customWidth="1"/>
    <col min="2" max="2" width="8.88671875" style="10"/>
    <col min="3" max="3" width="8.88671875" bestFit="1" customWidth="1"/>
    <col min="4" max="4" width="22.5546875" bestFit="1" customWidth="1"/>
    <col min="5" max="5" width="6.21875" customWidth="1"/>
    <col min="6" max="6" width="6" style="1" bestFit="1" customWidth="1"/>
    <col min="7" max="7" width="29.6640625" bestFit="1" customWidth="1"/>
    <col min="8" max="8" width="11" bestFit="1" customWidth="1"/>
  </cols>
  <sheetData>
    <row r="1" spans="1:10" s="4" customFormat="1" x14ac:dyDescent="0.3">
      <c r="A1" s="56" t="s">
        <v>14</v>
      </c>
      <c r="B1" s="57" t="s">
        <v>8</v>
      </c>
      <c r="C1" s="57" t="s">
        <v>9</v>
      </c>
      <c r="D1" s="57" t="s">
        <v>11</v>
      </c>
      <c r="E1" s="57" t="s">
        <v>10</v>
      </c>
      <c r="F1" s="58" t="s">
        <v>15</v>
      </c>
      <c r="G1" s="57" t="s">
        <v>12</v>
      </c>
      <c r="H1" s="59" t="s">
        <v>13</v>
      </c>
    </row>
    <row r="2" spans="1:10" x14ac:dyDescent="0.3">
      <c r="A2" s="22" t="s">
        <v>236</v>
      </c>
      <c r="B2" s="40" t="s">
        <v>160</v>
      </c>
      <c r="C2" s="23" t="s">
        <v>112</v>
      </c>
      <c r="D2" s="23" t="s">
        <v>251</v>
      </c>
      <c r="E2" s="23" t="s">
        <v>119</v>
      </c>
      <c r="F2" s="41" t="s">
        <v>184</v>
      </c>
      <c r="G2" s="42" t="s">
        <v>173</v>
      </c>
      <c r="H2" s="43">
        <v>3338910129</v>
      </c>
    </row>
    <row r="3" spans="1:10" x14ac:dyDescent="0.3">
      <c r="A3" s="14" t="s">
        <v>237</v>
      </c>
      <c r="B3" s="34" t="s">
        <v>161</v>
      </c>
      <c r="C3" s="15" t="s">
        <v>165</v>
      </c>
      <c r="D3" s="15" t="s">
        <v>250</v>
      </c>
      <c r="E3" s="15" t="s">
        <v>119</v>
      </c>
      <c r="F3" s="35" t="s">
        <v>185</v>
      </c>
      <c r="G3" s="36" t="s">
        <v>175</v>
      </c>
      <c r="H3" s="31">
        <v>3338670950</v>
      </c>
    </row>
    <row r="4" spans="1:10" x14ac:dyDescent="0.3">
      <c r="A4" s="14" t="s">
        <v>238</v>
      </c>
      <c r="B4" s="34" t="s">
        <v>81</v>
      </c>
      <c r="C4" s="15" t="s">
        <v>166</v>
      </c>
      <c r="D4" s="15" t="s">
        <v>252</v>
      </c>
      <c r="E4" s="15" t="s">
        <v>119</v>
      </c>
      <c r="F4" s="35" t="s">
        <v>186</v>
      </c>
      <c r="G4" s="36" t="s">
        <v>176</v>
      </c>
      <c r="H4" s="31">
        <v>3358917057</v>
      </c>
    </row>
    <row r="5" spans="1:10" x14ac:dyDescent="0.3">
      <c r="A5" s="14" t="s">
        <v>239</v>
      </c>
      <c r="B5" s="34" t="s">
        <v>86</v>
      </c>
      <c r="C5" s="15" t="s">
        <v>167</v>
      </c>
      <c r="D5" s="15" t="s">
        <v>253</v>
      </c>
      <c r="E5" s="15" t="s">
        <v>119</v>
      </c>
      <c r="F5" s="35" t="s">
        <v>187</v>
      </c>
      <c r="G5" s="36" t="s">
        <v>177</v>
      </c>
      <c r="H5" s="31">
        <v>3471159088</v>
      </c>
    </row>
    <row r="6" spans="1:10" x14ac:dyDescent="0.3">
      <c r="A6" s="14" t="s">
        <v>240</v>
      </c>
      <c r="B6" s="34" t="s">
        <v>81</v>
      </c>
      <c r="C6" s="15" t="s">
        <v>168</v>
      </c>
      <c r="D6" s="15" t="s">
        <v>256</v>
      </c>
      <c r="E6" s="15" t="s">
        <v>119</v>
      </c>
      <c r="F6" s="35" t="s">
        <v>188</v>
      </c>
      <c r="G6" s="36" t="s">
        <v>178</v>
      </c>
      <c r="H6" s="31">
        <v>3286790156</v>
      </c>
    </row>
    <row r="7" spans="1:10" x14ac:dyDescent="0.3">
      <c r="A7" s="14" t="s">
        <v>241</v>
      </c>
      <c r="B7" s="34" t="s">
        <v>88</v>
      </c>
      <c r="C7" s="15" t="s">
        <v>169</v>
      </c>
      <c r="D7" s="15" t="s">
        <v>259</v>
      </c>
      <c r="E7" s="15" t="s">
        <v>119</v>
      </c>
      <c r="F7" s="35" t="s">
        <v>188</v>
      </c>
      <c r="G7" s="36" t="s">
        <v>174</v>
      </c>
      <c r="H7" s="31">
        <v>3387955018</v>
      </c>
    </row>
    <row r="8" spans="1:10" x14ac:dyDescent="0.3">
      <c r="A8" s="14" t="s">
        <v>242</v>
      </c>
      <c r="B8" s="34" t="s">
        <v>162</v>
      </c>
      <c r="C8" s="15" t="s">
        <v>116</v>
      </c>
      <c r="D8" s="15" t="s">
        <v>249</v>
      </c>
      <c r="E8" s="15" t="s">
        <v>119</v>
      </c>
      <c r="F8" s="35" t="s">
        <v>189</v>
      </c>
      <c r="G8" s="36" t="s">
        <v>179</v>
      </c>
      <c r="H8" s="31">
        <v>3453305407</v>
      </c>
    </row>
    <row r="9" spans="1:10" x14ac:dyDescent="0.3">
      <c r="A9" s="14" t="s">
        <v>243</v>
      </c>
      <c r="B9" s="34" t="s">
        <v>90</v>
      </c>
      <c r="C9" s="15" t="s">
        <v>170</v>
      </c>
      <c r="D9" s="15" t="s">
        <v>255</v>
      </c>
      <c r="E9" s="15" t="s">
        <v>119</v>
      </c>
      <c r="F9" s="35" t="s">
        <v>186</v>
      </c>
      <c r="G9" s="36" t="s">
        <v>180</v>
      </c>
      <c r="H9" s="31">
        <v>3331299589</v>
      </c>
    </row>
    <row r="10" spans="1:10" x14ac:dyDescent="0.3">
      <c r="A10" s="14" t="s">
        <v>244</v>
      </c>
      <c r="B10" s="34" t="s">
        <v>163</v>
      </c>
      <c r="C10" s="15" t="s">
        <v>171</v>
      </c>
      <c r="D10" s="15" t="s">
        <v>258</v>
      </c>
      <c r="E10" s="15" t="s">
        <v>119</v>
      </c>
      <c r="F10" s="35" t="s">
        <v>187</v>
      </c>
      <c r="G10" s="36" t="s">
        <v>181</v>
      </c>
      <c r="H10" s="31">
        <v>3282231101</v>
      </c>
    </row>
    <row r="11" spans="1:10" x14ac:dyDescent="0.3">
      <c r="A11" s="14" t="s">
        <v>245</v>
      </c>
      <c r="B11" s="34" t="s">
        <v>92</v>
      </c>
      <c r="C11" s="15" t="s">
        <v>172</v>
      </c>
      <c r="D11" s="15" t="s">
        <v>254</v>
      </c>
      <c r="E11" s="15" t="s">
        <v>119</v>
      </c>
      <c r="F11" s="35" t="s">
        <v>187</v>
      </c>
      <c r="G11" s="36" t="s">
        <v>182</v>
      </c>
      <c r="H11" s="31">
        <v>3319497567</v>
      </c>
    </row>
    <row r="12" spans="1:10" x14ac:dyDescent="0.3">
      <c r="A12" s="18" t="s">
        <v>246</v>
      </c>
      <c r="B12" s="37" t="s">
        <v>164</v>
      </c>
      <c r="C12" s="19" t="s">
        <v>82</v>
      </c>
      <c r="D12" s="19" t="s">
        <v>257</v>
      </c>
      <c r="E12" s="19" t="s">
        <v>119</v>
      </c>
      <c r="F12" s="38" t="s">
        <v>190</v>
      </c>
      <c r="G12" s="39" t="s">
        <v>183</v>
      </c>
      <c r="H12" s="33">
        <v>3431895620</v>
      </c>
      <c r="J12" s="4"/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</hyperlinks>
  <pageMargins left="0.7" right="0.7" top="0.75" bottom="0.75" header="0.3" footer="0.3"/>
  <drawing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G6" sqref="G6"/>
    </sheetView>
  </sheetViews>
  <sheetFormatPr defaultRowHeight="14.4" x14ac:dyDescent="0.3"/>
  <cols>
    <col min="2" max="2" width="7.21875" customWidth="1"/>
    <col min="3" max="3" width="9.6640625" customWidth="1"/>
  </cols>
  <sheetData>
    <row r="1" spans="1:8" x14ac:dyDescent="0.3">
      <c r="A1" s="44" t="s">
        <v>298</v>
      </c>
      <c r="B1" s="112" t="s">
        <v>219</v>
      </c>
      <c r="C1" s="112"/>
      <c r="D1" s="113" t="s">
        <v>220</v>
      </c>
      <c r="E1" s="113"/>
    </row>
    <row r="2" spans="1:8" x14ac:dyDescent="0.3">
      <c r="A2" s="25">
        <v>1</v>
      </c>
      <c r="B2" s="26" t="s">
        <v>238</v>
      </c>
      <c r="C2" s="26" t="s">
        <v>239</v>
      </c>
      <c r="D2" s="26" t="s">
        <v>236</v>
      </c>
      <c r="E2" s="29" t="s">
        <v>237</v>
      </c>
      <c r="G2" s="4" t="s">
        <v>299</v>
      </c>
      <c r="H2" s="4"/>
    </row>
    <row r="3" spans="1:8" x14ac:dyDescent="0.3">
      <c r="A3" s="14">
        <v>2</v>
      </c>
      <c r="B3" s="15" t="s">
        <v>240</v>
      </c>
      <c r="C3" s="15" t="s">
        <v>241</v>
      </c>
      <c r="D3" s="15" t="s">
        <v>242</v>
      </c>
      <c r="E3" s="31" t="s">
        <v>245</v>
      </c>
      <c r="G3" s="4" t="s">
        <v>315</v>
      </c>
      <c r="H3" s="4"/>
    </row>
    <row r="4" spans="1:8" x14ac:dyDescent="0.3">
      <c r="A4" s="14">
        <v>3</v>
      </c>
      <c r="B4" s="15" t="s">
        <v>236</v>
      </c>
      <c r="C4" s="15" t="s">
        <v>237</v>
      </c>
      <c r="D4" s="15" t="s">
        <v>243</v>
      </c>
      <c r="E4" s="31" t="s">
        <v>244</v>
      </c>
    </row>
    <row r="5" spans="1:8" x14ac:dyDescent="0.3">
      <c r="A5" s="14">
        <v>4</v>
      </c>
      <c r="B5" s="15" t="s">
        <v>245</v>
      </c>
      <c r="C5" s="15" t="s">
        <v>238</v>
      </c>
      <c r="D5" s="15" t="s">
        <v>239</v>
      </c>
      <c r="E5" s="31" t="s">
        <v>240</v>
      </c>
    </row>
    <row r="6" spans="1:8" x14ac:dyDescent="0.3">
      <c r="A6" s="14">
        <v>5</v>
      </c>
      <c r="B6" s="15" t="s">
        <v>241</v>
      </c>
      <c r="C6" s="15" t="s">
        <v>242</v>
      </c>
      <c r="D6" s="15" t="s">
        <v>243</v>
      </c>
      <c r="E6" s="31" t="s">
        <v>245</v>
      </c>
    </row>
    <row r="7" spans="1:8" x14ac:dyDescent="0.3">
      <c r="A7" s="14">
        <v>6</v>
      </c>
      <c r="B7" s="15" t="s">
        <v>236</v>
      </c>
      <c r="C7" s="15" t="s">
        <v>244</v>
      </c>
      <c r="D7" s="15" t="s">
        <v>237</v>
      </c>
      <c r="E7" s="31" t="s">
        <v>238</v>
      </c>
    </row>
    <row r="8" spans="1:8" x14ac:dyDescent="0.3">
      <c r="A8" s="14">
        <v>7</v>
      </c>
      <c r="B8" s="15" t="s">
        <v>239</v>
      </c>
      <c r="C8" s="15" t="s">
        <v>240</v>
      </c>
      <c r="D8" s="15" t="s">
        <v>242</v>
      </c>
      <c r="E8" s="31" t="s">
        <v>241</v>
      </c>
    </row>
    <row r="9" spans="1:8" x14ac:dyDescent="0.3">
      <c r="A9" s="14">
        <v>8</v>
      </c>
      <c r="B9" s="15" t="s">
        <v>243</v>
      </c>
      <c r="C9" s="15" t="s">
        <v>244</v>
      </c>
      <c r="D9" s="15" t="s">
        <v>245</v>
      </c>
      <c r="E9" s="31" t="s">
        <v>236</v>
      </c>
    </row>
    <row r="10" spans="1:8" x14ac:dyDescent="0.3">
      <c r="A10" s="14">
        <v>9</v>
      </c>
      <c r="B10" s="15" t="s">
        <v>237</v>
      </c>
      <c r="C10" s="15" t="s">
        <v>238</v>
      </c>
      <c r="D10" s="15" t="s">
        <v>239</v>
      </c>
      <c r="E10" s="31" t="s">
        <v>240</v>
      </c>
    </row>
    <row r="11" spans="1:8" x14ac:dyDescent="0.3">
      <c r="A11" s="14">
        <v>10</v>
      </c>
      <c r="B11" s="15" t="s">
        <v>241</v>
      </c>
      <c r="C11" s="15" t="s">
        <v>242</v>
      </c>
      <c r="D11" s="15" t="s">
        <v>243</v>
      </c>
      <c r="E11" s="31" t="s">
        <v>244</v>
      </c>
    </row>
    <row r="12" spans="1:8" x14ac:dyDescent="0.3">
      <c r="A12" s="14">
        <v>11</v>
      </c>
      <c r="B12" s="15" t="s">
        <v>245</v>
      </c>
      <c r="C12" s="15" t="s">
        <v>236</v>
      </c>
      <c r="D12" s="15" t="s">
        <v>237</v>
      </c>
      <c r="E12" s="31" t="s">
        <v>238</v>
      </c>
    </row>
    <row r="13" spans="1:8" x14ac:dyDescent="0.3">
      <c r="A13" s="14">
        <v>12</v>
      </c>
      <c r="B13" s="15" t="s">
        <v>239</v>
      </c>
      <c r="C13" s="15" t="s">
        <v>240</v>
      </c>
      <c r="D13" s="15" t="s">
        <v>241</v>
      </c>
      <c r="E13" s="31" t="s">
        <v>242</v>
      </c>
    </row>
    <row r="14" spans="1:8" x14ac:dyDescent="0.3">
      <c r="A14" s="14">
        <v>13</v>
      </c>
      <c r="B14" s="15" t="s">
        <v>243</v>
      </c>
      <c r="C14" s="15" t="s">
        <v>244</v>
      </c>
      <c r="D14" s="15" t="s">
        <v>245</v>
      </c>
      <c r="E14" s="31" t="s">
        <v>236</v>
      </c>
    </row>
    <row r="15" spans="1:8" x14ac:dyDescent="0.3">
      <c r="A15" s="14">
        <v>14</v>
      </c>
      <c r="B15" s="15" t="s">
        <v>237</v>
      </c>
      <c r="C15" s="15" t="s">
        <v>238</v>
      </c>
      <c r="D15" s="15" t="s">
        <v>239</v>
      </c>
      <c r="E15" s="31" t="s">
        <v>240</v>
      </c>
    </row>
    <row r="16" spans="1:8" x14ac:dyDescent="0.3">
      <c r="A16" s="14">
        <v>15</v>
      </c>
      <c r="B16" s="15" t="s">
        <v>241</v>
      </c>
      <c r="C16" s="15" t="s">
        <v>242</v>
      </c>
      <c r="D16" s="15" t="s">
        <v>243</v>
      </c>
      <c r="E16" s="31" t="s">
        <v>244</v>
      </c>
    </row>
    <row r="17" spans="1:5" x14ac:dyDescent="0.3">
      <c r="A17" s="14">
        <v>16</v>
      </c>
      <c r="B17" s="15" t="s">
        <v>245</v>
      </c>
      <c r="C17" s="15" t="s">
        <v>236</v>
      </c>
      <c r="D17" s="15" t="s">
        <v>237</v>
      </c>
      <c r="E17" s="31" t="s">
        <v>238</v>
      </c>
    </row>
    <row r="18" spans="1:5" x14ac:dyDescent="0.3">
      <c r="A18" s="14">
        <v>17</v>
      </c>
      <c r="B18" s="15" t="s">
        <v>239</v>
      </c>
      <c r="C18" s="15" t="s">
        <v>240</v>
      </c>
      <c r="D18" s="15" t="s">
        <v>241</v>
      </c>
      <c r="E18" s="31" t="s">
        <v>242</v>
      </c>
    </row>
    <row r="19" spans="1:5" x14ac:dyDescent="0.3">
      <c r="A19" s="14">
        <v>18</v>
      </c>
      <c r="B19" s="15" t="s">
        <v>243</v>
      </c>
      <c r="C19" s="15" t="s">
        <v>244</v>
      </c>
      <c r="D19" s="15" t="s">
        <v>245</v>
      </c>
      <c r="E19" s="31" t="s">
        <v>236</v>
      </c>
    </row>
    <row r="20" spans="1:5" x14ac:dyDescent="0.3">
      <c r="A20" s="14">
        <v>19</v>
      </c>
      <c r="B20" s="15" t="s">
        <v>237</v>
      </c>
      <c r="C20" s="15" t="s">
        <v>238</v>
      </c>
      <c r="D20" s="15" t="s">
        <v>239</v>
      </c>
      <c r="E20" s="31" t="s">
        <v>240</v>
      </c>
    </row>
    <row r="21" spans="1:5" x14ac:dyDescent="0.3">
      <c r="A21" s="14">
        <v>20</v>
      </c>
      <c r="B21" s="15" t="s">
        <v>241</v>
      </c>
      <c r="C21" s="15" t="s">
        <v>242</v>
      </c>
      <c r="D21" s="15" t="s">
        <v>243</v>
      </c>
      <c r="E21" s="31" t="s">
        <v>244</v>
      </c>
    </row>
    <row r="22" spans="1:5" x14ac:dyDescent="0.3">
      <c r="A22" s="14">
        <v>21</v>
      </c>
      <c r="B22" s="15" t="s">
        <v>245</v>
      </c>
      <c r="C22" s="15" t="s">
        <v>236</v>
      </c>
      <c r="D22" s="15" t="s">
        <v>237</v>
      </c>
      <c r="E22" s="31" t="s">
        <v>238</v>
      </c>
    </row>
    <row r="23" spans="1:5" x14ac:dyDescent="0.3">
      <c r="A23" s="14">
        <v>22</v>
      </c>
      <c r="B23" s="15" t="s">
        <v>239</v>
      </c>
      <c r="C23" s="15" t="s">
        <v>240</v>
      </c>
      <c r="D23" s="15" t="s">
        <v>241</v>
      </c>
      <c r="E23" s="31" t="s">
        <v>242</v>
      </c>
    </row>
    <row r="24" spans="1:5" x14ac:dyDescent="0.3">
      <c r="A24" s="14">
        <v>23</v>
      </c>
      <c r="B24" s="15" t="s">
        <v>243</v>
      </c>
      <c r="C24" s="15" t="s">
        <v>244</v>
      </c>
      <c r="D24" s="15" t="s">
        <v>245</v>
      </c>
      <c r="E24" s="31" t="s">
        <v>236</v>
      </c>
    </row>
    <row r="25" spans="1:5" x14ac:dyDescent="0.3">
      <c r="A25" s="14">
        <v>24</v>
      </c>
      <c r="B25" s="15" t="s">
        <v>237</v>
      </c>
      <c r="C25" s="15" t="s">
        <v>238</v>
      </c>
      <c r="D25" s="15" t="s">
        <v>239</v>
      </c>
      <c r="E25" s="31" t="s">
        <v>240</v>
      </c>
    </row>
    <row r="26" spans="1:5" x14ac:dyDescent="0.3">
      <c r="A26" s="14">
        <v>25</v>
      </c>
      <c r="B26" s="15" t="s">
        <v>241</v>
      </c>
      <c r="C26" s="15" t="s">
        <v>242</v>
      </c>
      <c r="D26" s="15" t="s">
        <v>243</v>
      </c>
      <c r="E26" s="31" t="s">
        <v>244</v>
      </c>
    </row>
    <row r="27" spans="1:5" x14ac:dyDescent="0.3">
      <c r="A27" s="14">
        <v>26</v>
      </c>
      <c r="B27" s="15" t="s">
        <v>245</v>
      </c>
      <c r="C27" s="15" t="s">
        <v>236</v>
      </c>
      <c r="D27" s="15" t="s">
        <v>237</v>
      </c>
      <c r="E27" s="31" t="s">
        <v>238</v>
      </c>
    </row>
    <row r="28" spans="1:5" x14ac:dyDescent="0.3">
      <c r="A28" s="14">
        <v>27</v>
      </c>
      <c r="B28" s="15" t="s">
        <v>239</v>
      </c>
      <c r="C28" s="15" t="s">
        <v>240</v>
      </c>
      <c r="D28" s="15" t="s">
        <v>241</v>
      </c>
      <c r="E28" s="31" t="s">
        <v>242</v>
      </c>
    </row>
    <row r="29" spans="1:5" x14ac:dyDescent="0.3">
      <c r="A29" s="14">
        <v>28</v>
      </c>
      <c r="B29" s="15" t="s">
        <v>243</v>
      </c>
      <c r="C29" s="15" t="s">
        <v>244</v>
      </c>
      <c r="D29" s="15" t="s">
        <v>245</v>
      </c>
      <c r="E29" s="31" t="s">
        <v>236</v>
      </c>
    </row>
    <row r="30" spans="1:5" x14ac:dyDescent="0.3">
      <c r="A30" s="14">
        <v>29</v>
      </c>
      <c r="B30" s="15"/>
      <c r="C30" s="15"/>
      <c r="D30" s="15"/>
      <c r="E30" s="31"/>
    </row>
    <row r="31" spans="1:5" x14ac:dyDescent="0.3">
      <c r="A31" s="14">
        <v>30</v>
      </c>
      <c r="B31" s="15"/>
      <c r="C31" s="15"/>
      <c r="D31" s="15"/>
      <c r="E31" s="31"/>
    </row>
    <row r="32" spans="1:5" x14ac:dyDescent="0.3">
      <c r="A32" s="18">
        <v>31</v>
      </c>
      <c r="B32" s="19"/>
      <c r="C32" s="19"/>
      <c r="D32" s="19"/>
      <c r="E32" s="33"/>
    </row>
  </sheetData>
  <mergeCells count="2">
    <mergeCell ref="B1:C1"/>
    <mergeCell ref="D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M15" sqref="M15"/>
    </sheetView>
  </sheetViews>
  <sheetFormatPr defaultRowHeight="14.4" x14ac:dyDescent="0.3"/>
  <cols>
    <col min="1" max="1" width="10.44140625" bestFit="1" customWidth="1"/>
    <col min="2" max="2" width="8.33203125" style="7" bestFit="1" customWidth="1"/>
    <col min="3" max="4" width="15.33203125" customWidth="1"/>
    <col min="5" max="5" width="9.77734375" style="72" customWidth="1"/>
    <col min="6" max="6" width="13.6640625" style="7" customWidth="1"/>
    <col min="7" max="8" width="8.21875" style="7" bestFit="1" customWidth="1"/>
    <col min="15" max="15" width="11" bestFit="1" customWidth="1"/>
    <col min="16" max="16" width="11.5546875" bestFit="1" customWidth="1"/>
  </cols>
  <sheetData>
    <row r="1" spans="1:17" s="8" customFormat="1" x14ac:dyDescent="0.3">
      <c r="A1" s="60" t="s">
        <v>265</v>
      </c>
      <c r="B1" s="60" t="s">
        <v>30</v>
      </c>
      <c r="C1" s="60" t="s">
        <v>31</v>
      </c>
      <c r="D1" s="60" t="s">
        <v>305</v>
      </c>
      <c r="E1" s="69" t="s">
        <v>308</v>
      </c>
      <c r="F1" s="60" t="s">
        <v>266</v>
      </c>
      <c r="G1" s="60" t="s">
        <v>303</v>
      </c>
      <c r="H1" s="60" t="s">
        <v>304</v>
      </c>
      <c r="I1" s="60" t="s">
        <v>267</v>
      </c>
      <c r="J1" s="60" t="s">
        <v>320</v>
      </c>
      <c r="K1" s="73"/>
      <c r="O1" s="104" t="s">
        <v>288</v>
      </c>
    </row>
    <row r="2" spans="1:17" x14ac:dyDescent="0.3">
      <c r="A2" s="25">
        <v>1</v>
      </c>
      <c r="B2" s="53" t="s">
        <v>80</v>
      </c>
      <c r="C2" s="26" t="s">
        <v>193</v>
      </c>
      <c r="D2" s="68" t="str">
        <f>IF(scadenzario!F2= "si", "no", IF(scadenzario!F2= "", "in attesa", IF(scadenzario!F2= "no", "MOROSO")))</f>
        <v>no</v>
      </c>
      <c r="E2" s="70" t="str">
        <f>IF(D2="moroso",($O$2-scadenzario!B2), IF(D2= "NO", ""))</f>
        <v/>
      </c>
      <c r="F2" s="53"/>
      <c r="G2" s="53"/>
      <c r="H2" s="53"/>
      <c r="I2" s="26"/>
      <c r="J2" s="29"/>
      <c r="K2" s="74"/>
      <c r="O2" s="105">
        <f ca="1">TODAY()</f>
        <v>44977</v>
      </c>
    </row>
    <row r="3" spans="1:17" x14ac:dyDescent="0.3">
      <c r="A3" s="14">
        <v>2</v>
      </c>
      <c r="B3" s="54" t="s">
        <v>78</v>
      </c>
      <c r="C3" s="15" t="s">
        <v>51</v>
      </c>
      <c r="D3" s="106" t="str">
        <f>IF(scadenzario!F3= "si", "no", IF(scadenzario!F3= "", "in attesa", IF(scadenzario!F3= "no", "MOROSO")))</f>
        <v>no</v>
      </c>
      <c r="E3" s="107" t="str">
        <f>IF(D3="moroso",($O$2-scadenzario!B3), IF(D3= "NO", ""))</f>
        <v/>
      </c>
      <c r="F3" s="54"/>
      <c r="G3" s="54"/>
      <c r="H3" s="54"/>
      <c r="I3" s="15"/>
      <c r="J3" s="31"/>
      <c r="K3" s="74"/>
    </row>
    <row r="4" spans="1:17" x14ac:dyDescent="0.3">
      <c r="A4" s="14">
        <v>3</v>
      </c>
      <c r="B4" s="54" t="s">
        <v>61</v>
      </c>
      <c r="C4" s="15" t="s">
        <v>216</v>
      </c>
      <c r="D4" s="106" t="str">
        <f>IF(scadenzario!F4= "si", "no", IF(scadenzario!F4= "", "in attesa", IF(scadenzario!F4= "no", "MOROSO")))</f>
        <v>MOROSO</v>
      </c>
      <c r="E4" s="107">
        <f ca="1">IF(D4="moroso",($O$2-scadenzario!B4), IF(D4= "NO", ""))</f>
        <v>17</v>
      </c>
      <c r="F4" s="54">
        <v>2</v>
      </c>
      <c r="G4" s="54" t="s">
        <v>319</v>
      </c>
      <c r="H4" s="54" t="s">
        <v>319</v>
      </c>
      <c r="I4" s="15"/>
      <c r="J4" s="31"/>
      <c r="K4" s="74"/>
      <c r="O4" s="113" t="s">
        <v>302</v>
      </c>
      <c r="P4" s="113"/>
      <c r="Q4" s="50"/>
    </row>
    <row r="5" spans="1:17" x14ac:dyDescent="0.3">
      <c r="A5" s="14">
        <v>4</v>
      </c>
      <c r="B5" s="54" t="s">
        <v>63</v>
      </c>
      <c r="C5" s="15" t="s">
        <v>200</v>
      </c>
      <c r="D5" s="106" t="str">
        <f>IF(scadenzario!F5= "si", "no", IF(scadenzario!F5= "", "in attesa", IF(scadenzario!F5= "no", "MOROSO")))</f>
        <v>no</v>
      </c>
      <c r="E5" s="107" t="str">
        <f>IF(D5="moroso",($O$2-scadenzario!B5), IF(D5= "NO", ""))</f>
        <v/>
      </c>
      <c r="F5" s="54"/>
      <c r="G5" s="54"/>
      <c r="H5" s="54"/>
      <c r="I5" s="15"/>
      <c r="J5" s="31"/>
      <c r="K5" s="74"/>
      <c r="O5" s="51" t="s">
        <v>268</v>
      </c>
      <c r="P5" s="52" t="s">
        <v>269</v>
      </c>
    </row>
    <row r="6" spans="1:17" x14ac:dyDescent="0.3">
      <c r="A6" s="14">
        <v>5</v>
      </c>
      <c r="B6" s="54" t="s">
        <v>68</v>
      </c>
      <c r="C6" s="15" t="s">
        <v>201</v>
      </c>
      <c r="D6" s="106" t="str">
        <f>IF(scadenzario!F6= "si", "no", IF(scadenzario!F6= "", "in attesa", IF(scadenzario!F6= "no", "MOROSO")))</f>
        <v>no</v>
      </c>
      <c r="E6" s="107" t="str">
        <f>IF(D6="moroso",($O$2-scadenzario!B6), IF(D6= "NO", ""))</f>
        <v/>
      </c>
      <c r="F6" s="54"/>
      <c r="G6" s="54"/>
      <c r="H6" s="54"/>
      <c r="I6" s="15"/>
      <c r="J6" s="31"/>
      <c r="K6" s="74"/>
      <c r="O6" s="13">
        <v>1</v>
      </c>
      <c r="P6" s="13">
        <v>2</v>
      </c>
    </row>
    <row r="7" spans="1:17" x14ac:dyDescent="0.3">
      <c r="A7" s="14">
        <v>6</v>
      </c>
      <c r="B7" s="54" t="s">
        <v>70</v>
      </c>
      <c r="C7" s="15" t="s">
        <v>203</v>
      </c>
      <c r="D7" s="106" t="str">
        <f>IF(scadenzario!F7= "si", "no", IF(scadenzario!F7= "", "in attesa", IF(scadenzario!F7= "no", "MOROSO")))</f>
        <v>no</v>
      </c>
      <c r="E7" s="107" t="str">
        <f>IF(D7="moroso",($O$2-scadenzario!B7), IF(D7= "NO", ""))</f>
        <v/>
      </c>
      <c r="F7" s="54"/>
      <c r="G7" s="54"/>
      <c r="H7" s="54"/>
      <c r="I7" s="15"/>
      <c r="J7" s="31"/>
      <c r="K7" s="74"/>
    </row>
    <row r="8" spans="1:17" x14ac:dyDescent="0.3">
      <c r="A8" s="14">
        <v>7</v>
      </c>
      <c r="B8" s="54" t="s">
        <v>71</v>
      </c>
      <c r="C8" s="15" t="s">
        <v>207</v>
      </c>
      <c r="D8" s="106" t="str">
        <f>IF(scadenzario!F8= "si", "no", IF(scadenzario!F8= "", "in attesa", IF(scadenzario!F8= "no", "MOROSO")))</f>
        <v>no</v>
      </c>
      <c r="E8" s="107" t="str">
        <f>IF(D8="moroso",($O$2-scadenzario!B8), IF(D8= "NO", ""))</f>
        <v/>
      </c>
      <c r="F8" s="54"/>
      <c r="G8" s="54"/>
      <c r="H8" s="54"/>
      <c r="I8" s="15"/>
      <c r="J8" s="31"/>
      <c r="K8" s="74"/>
    </row>
    <row r="9" spans="1:17" x14ac:dyDescent="0.3">
      <c r="A9" s="14">
        <v>8</v>
      </c>
      <c r="B9" s="54" t="s">
        <v>77</v>
      </c>
      <c r="C9" s="15" t="s">
        <v>272</v>
      </c>
      <c r="D9" s="106" t="str">
        <f>IF(scadenzario!F9= "si", "no", IF(scadenzario!F9= "", "in attesa", IF(scadenzario!F9= "no", "MOROSO")))</f>
        <v>no</v>
      </c>
      <c r="E9" s="107" t="str">
        <f>IF(D9="moroso",($O$2-scadenzario!B9), IF(D9= "NO", ""))</f>
        <v/>
      </c>
      <c r="F9" s="54"/>
      <c r="G9" s="54"/>
      <c r="H9" s="54"/>
      <c r="I9" s="15"/>
      <c r="J9" s="31"/>
      <c r="K9" s="74"/>
    </row>
    <row r="10" spans="1:17" x14ac:dyDescent="0.3">
      <c r="A10" s="14">
        <v>9</v>
      </c>
      <c r="B10" s="54" t="s">
        <v>75</v>
      </c>
      <c r="C10" s="15" t="s">
        <v>36</v>
      </c>
      <c r="D10" s="106" t="str">
        <f>IF(scadenzario!F10= "si", "no", IF(scadenzario!F10= "", "in attesa", IF(scadenzario!F10= "no", "MOROSO")))</f>
        <v>no</v>
      </c>
      <c r="E10" s="107" t="str">
        <f>IF(D10="moroso",($O$2-scadenzario!B10), IF(D10= "NO", ""))</f>
        <v/>
      </c>
      <c r="F10" s="54"/>
      <c r="G10" s="54"/>
      <c r="H10" s="54"/>
      <c r="I10" s="15"/>
      <c r="J10" s="31"/>
      <c r="K10" s="74"/>
    </row>
    <row r="11" spans="1:17" x14ac:dyDescent="0.3">
      <c r="A11" s="14">
        <v>10</v>
      </c>
      <c r="B11" s="54" t="s">
        <v>69</v>
      </c>
      <c r="C11" s="15" t="s">
        <v>42</v>
      </c>
      <c r="D11" s="106" t="str">
        <f>IF(scadenzario!F11= "si", "no", IF(scadenzario!F11= "", "in attesa", IF(scadenzario!F11= "no", "MOROSO")))</f>
        <v>no</v>
      </c>
      <c r="E11" s="107" t="str">
        <f>IF(D11="moroso",($O$2-scadenzario!B11), IF(D11= "NO", ""))</f>
        <v/>
      </c>
      <c r="F11" s="54"/>
      <c r="G11" s="54"/>
      <c r="H11" s="54"/>
      <c r="I11" s="15"/>
      <c r="J11" s="31"/>
      <c r="K11" s="74"/>
    </row>
    <row r="12" spans="1:17" x14ac:dyDescent="0.3">
      <c r="A12" s="14">
        <v>11</v>
      </c>
      <c r="B12" s="54" t="s">
        <v>62</v>
      </c>
      <c r="C12" s="15" t="s">
        <v>44</v>
      </c>
      <c r="D12" s="106" t="str">
        <f>IF(scadenzario!F12= "si", "no", IF(scadenzario!F12= "", "in attesa", IF(scadenzario!F12= "no", "MOROSO")))</f>
        <v>no</v>
      </c>
      <c r="E12" s="107" t="str">
        <f>IF(D12="moroso",($O$2-scadenzario!B12), IF(D12= "NO", ""))</f>
        <v/>
      </c>
      <c r="F12" s="54"/>
      <c r="G12" s="54"/>
      <c r="H12" s="54"/>
      <c r="I12" s="15"/>
      <c r="J12" s="31"/>
      <c r="K12" s="74"/>
    </row>
    <row r="13" spans="1:17" x14ac:dyDescent="0.3">
      <c r="A13" s="14">
        <v>12</v>
      </c>
      <c r="B13" s="54" t="s">
        <v>64</v>
      </c>
      <c r="C13" s="15" t="s">
        <v>47</v>
      </c>
      <c r="D13" s="106" t="str">
        <f>IF(scadenzario!F13= "si", "no", IF(scadenzario!F13= "", "in attesa", IF(scadenzario!F13= "no", "MOROSO")))</f>
        <v>in attesa</v>
      </c>
      <c r="E13" s="107" t="b">
        <f>IF(D13="moroso",($O$2-scadenzario!B13), IF(D13= "NO", ""))</f>
        <v>0</v>
      </c>
      <c r="F13" s="54"/>
      <c r="G13" s="54"/>
      <c r="H13" s="54"/>
      <c r="I13" s="15"/>
      <c r="J13" s="31"/>
      <c r="K13" s="74"/>
    </row>
    <row r="14" spans="1:17" x14ac:dyDescent="0.3">
      <c r="A14" s="14">
        <v>13</v>
      </c>
      <c r="B14" s="54" t="s">
        <v>76</v>
      </c>
      <c r="C14" s="15" t="s">
        <v>60</v>
      </c>
      <c r="D14" s="106" t="str">
        <f>IF(scadenzario!F14= "si", "no", IF(scadenzario!F14= "", "in attesa", IF(scadenzario!F14= "no", "MOROSO")))</f>
        <v>no</v>
      </c>
      <c r="E14" s="107" t="str">
        <f>IF(D14="moroso",($O$2-scadenzario!B14), IF(D14= "NO", ""))</f>
        <v/>
      </c>
      <c r="F14" s="54"/>
      <c r="G14" s="54"/>
      <c r="H14" s="54"/>
      <c r="I14" s="15"/>
      <c r="J14" s="31"/>
      <c r="K14" s="74"/>
    </row>
    <row r="15" spans="1:17" x14ac:dyDescent="0.3">
      <c r="A15" s="14">
        <v>14</v>
      </c>
      <c r="B15" s="54" t="s">
        <v>66</v>
      </c>
      <c r="C15" s="15" t="s">
        <v>55</v>
      </c>
      <c r="D15" s="106" t="str">
        <f>IF(scadenzario!F15= "si", "no", IF(scadenzario!F15= "", "in attesa", IF(scadenzario!F15= "no", "MOROSO")))</f>
        <v>no</v>
      </c>
      <c r="E15" s="107" t="str">
        <f>IF(D15="moroso",($O$2-scadenzario!B15), IF(D15= "NO", ""))</f>
        <v/>
      </c>
      <c r="F15" s="54"/>
      <c r="G15" s="54"/>
      <c r="H15" s="54"/>
      <c r="I15" s="15"/>
      <c r="J15" s="31"/>
      <c r="K15" s="74"/>
    </row>
    <row r="16" spans="1:17" x14ac:dyDescent="0.3">
      <c r="A16" s="14">
        <v>15</v>
      </c>
      <c r="B16" s="54" t="s">
        <v>67</v>
      </c>
      <c r="C16" s="15" t="s">
        <v>197</v>
      </c>
      <c r="D16" s="106" t="str">
        <f>IF(scadenzario!F16= "si", "no", IF(scadenzario!F16= "", "in attesa", IF(scadenzario!F16= "no", "MOROSO")))</f>
        <v>in attesa</v>
      </c>
      <c r="E16" s="107" t="b">
        <f>IF(D16="moroso",($O$2-scadenzario!B16), IF(D16= "NO", ""))</f>
        <v>0</v>
      </c>
      <c r="F16" s="54"/>
      <c r="G16" s="54"/>
      <c r="H16" s="54"/>
      <c r="I16" s="15"/>
      <c r="J16" s="31"/>
      <c r="K16" s="74"/>
    </row>
    <row r="17" spans="1:11" x14ac:dyDescent="0.3">
      <c r="A17" s="14">
        <v>16</v>
      </c>
      <c r="B17" s="54" t="s">
        <v>74</v>
      </c>
      <c r="C17" s="15" t="s">
        <v>277</v>
      </c>
      <c r="D17" s="106" t="str">
        <f>IF(scadenzario!F17= "si", "no", IF(scadenzario!F17= "", "in attesa", IF(scadenzario!F17= "no", "MOROSO")))</f>
        <v>in attesa</v>
      </c>
      <c r="E17" s="107" t="b">
        <f>IF(D17="moroso",($O$2-scadenzario!B17), IF(D17= "NO", ""))</f>
        <v>0</v>
      </c>
      <c r="F17" s="54"/>
      <c r="G17" s="54"/>
      <c r="H17" s="54"/>
      <c r="I17" s="15"/>
      <c r="J17" s="31"/>
      <c r="K17" s="74"/>
    </row>
    <row r="18" spans="1:11" x14ac:dyDescent="0.3">
      <c r="A18" s="14">
        <v>17</v>
      </c>
      <c r="B18" s="54" t="s">
        <v>65</v>
      </c>
      <c r="C18" s="15" t="s">
        <v>211</v>
      </c>
      <c r="D18" s="106" t="str">
        <f>IF(scadenzario!F18= "si", "no", IF(scadenzario!F18= "", "in attesa", IF(scadenzario!F18= "no", "MOROSO")))</f>
        <v>in attesa</v>
      </c>
      <c r="E18" s="107" t="b">
        <f>IF(D18="moroso",($O$2-scadenzario!B18), IF(D18= "NO", ""))</f>
        <v>0</v>
      </c>
      <c r="F18" s="54"/>
      <c r="G18" s="54"/>
      <c r="H18" s="54"/>
      <c r="I18" s="15"/>
      <c r="J18" s="31"/>
      <c r="K18" s="74"/>
    </row>
    <row r="19" spans="1:11" x14ac:dyDescent="0.3">
      <c r="A19" s="14">
        <v>18</v>
      </c>
      <c r="B19" s="54" t="s">
        <v>73</v>
      </c>
      <c r="C19" s="15" t="s">
        <v>212</v>
      </c>
      <c r="D19" s="106" t="str">
        <f>IF(scadenzario!F19= "si", "no", IF(scadenzario!F19= "", "in attesa", IF(scadenzario!F19= "no", "MOROSO")))</f>
        <v>in attesa</v>
      </c>
      <c r="E19" s="107" t="b">
        <f>IF(D19="moroso",($O$2-scadenzario!B19), IF(D19= "NO", ""))</f>
        <v>0</v>
      </c>
      <c r="F19" s="54"/>
      <c r="G19" s="54"/>
      <c r="H19" s="54"/>
      <c r="I19" s="15"/>
      <c r="J19" s="31"/>
      <c r="K19" s="74"/>
    </row>
    <row r="20" spans="1:11" x14ac:dyDescent="0.3">
      <c r="A20" s="14">
        <v>19</v>
      </c>
      <c r="B20" s="54" t="s">
        <v>72</v>
      </c>
      <c r="C20" s="15" t="s">
        <v>51</v>
      </c>
      <c r="D20" s="106" t="str">
        <f>IF(scadenzario!F20= "si", "no", IF(scadenzario!F20= "", "in attesa", IF(scadenzario!F20= "no", "MOROSO")))</f>
        <v>no</v>
      </c>
      <c r="E20" s="107" t="str">
        <f>IF(D20="moroso",($O$2-scadenzario!B20), IF(D20= "NO", ""))</f>
        <v/>
      </c>
      <c r="F20" s="54"/>
      <c r="G20" s="54"/>
      <c r="H20" s="54"/>
      <c r="I20" s="15"/>
      <c r="J20" s="31"/>
      <c r="K20" s="74"/>
    </row>
    <row r="21" spans="1:11" x14ac:dyDescent="0.3">
      <c r="A21" s="14">
        <v>20</v>
      </c>
      <c r="B21" s="54" t="s">
        <v>80</v>
      </c>
      <c r="C21" s="15" t="s">
        <v>60</v>
      </c>
      <c r="D21" s="106" t="str">
        <f>IF(scadenzario!F21= "si", "no", IF(scadenzario!F21= "", "in attesa", IF(scadenzario!F21= "no", "MOROSO")))</f>
        <v>in attesa</v>
      </c>
      <c r="E21" s="107" t="b">
        <f>IF(D21="moroso",($O$2-scadenzario!B21), IF(D21= "NO", ""))</f>
        <v>0</v>
      </c>
      <c r="F21" s="54"/>
      <c r="G21" s="54"/>
      <c r="H21" s="54"/>
      <c r="I21" s="15"/>
      <c r="J21" s="31"/>
      <c r="K21" s="74"/>
    </row>
    <row r="22" spans="1:11" x14ac:dyDescent="0.3">
      <c r="A22" s="14">
        <v>21</v>
      </c>
      <c r="B22" s="54" t="s">
        <v>78</v>
      </c>
      <c r="C22" s="15" t="s">
        <v>55</v>
      </c>
      <c r="D22" s="106" t="str">
        <f>IF(scadenzario!F22= "si", "no", IF(scadenzario!F22= "", "in attesa", IF(scadenzario!F22= "no", "MOROSO")))</f>
        <v>in attesa</v>
      </c>
      <c r="E22" s="107" t="b">
        <f>IF(D22="moroso",($O$2-scadenzario!B22), IF(D22= "NO", ""))</f>
        <v>0</v>
      </c>
      <c r="F22" s="54"/>
      <c r="G22" s="54"/>
      <c r="H22" s="54"/>
      <c r="I22" s="15"/>
      <c r="J22" s="31"/>
      <c r="K22" s="74"/>
    </row>
    <row r="23" spans="1:11" x14ac:dyDescent="0.3">
      <c r="A23" s="18">
        <v>22</v>
      </c>
      <c r="B23" s="55" t="s">
        <v>61</v>
      </c>
      <c r="C23" s="19" t="s">
        <v>51</v>
      </c>
      <c r="D23" s="108" t="str">
        <f>IF(scadenzario!F23= "si", "no", IF(scadenzario!F23= "", "in attesa", IF(scadenzario!F23= "no", "MOROSO")))</f>
        <v>in attesa</v>
      </c>
      <c r="E23" s="109" t="b">
        <f>IF(D23="moroso",($O$2-scadenzario!B23), IF(D23= "NO", ""))</f>
        <v>0</v>
      </c>
      <c r="F23" s="55"/>
      <c r="G23" s="55"/>
      <c r="H23" s="55"/>
      <c r="I23" s="19"/>
      <c r="J23" s="33"/>
      <c r="K23" s="74"/>
    </row>
    <row r="24" spans="1:11" x14ac:dyDescent="0.3">
      <c r="E24" s="71"/>
    </row>
    <row r="25" spans="1:11" x14ac:dyDescent="0.3">
      <c r="E25" s="71"/>
    </row>
    <row r="26" spans="1:11" x14ac:dyDescent="0.3">
      <c r="E26" s="71"/>
    </row>
  </sheetData>
  <mergeCells count="1">
    <mergeCell ref="O4:P4"/>
  </mergeCells>
  <conditionalFormatting sqref="D2:D23">
    <cfRule type="cellIs" dxfId="5" priority="1" operator="equal">
      <formula>"in attesa"</formula>
    </cfRule>
    <cfRule type="cellIs" dxfId="4" priority="6" operator="equal">
      <formula>"MOROSO"</formula>
    </cfRule>
  </conditionalFormatting>
  <conditionalFormatting sqref="K2:K14">
    <cfRule type="cellIs" dxfId="3" priority="2" operator="greaterThan">
      <formula>21</formula>
    </cfRule>
    <cfRule type="cellIs" dxfId="2" priority="3" operator="between">
      <formula>8</formula>
      <formula>14</formula>
    </cfRule>
    <cfRule type="cellIs" dxfId="1" priority="4" operator="greaterThan">
      <formula>8</formula>
    </cfRule>
    <cfRule type="cellIs" dxfId="0" priority="5" operator="equal">
      <formula>"""FALSO"""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SCENARIO-SPIEGAZIONE</vt:lpstr>
      <vt:lpstr>info libri</vt:lpstr>
      <vt:lpstr>posizione</vt:lpstr>
      <vt:lpstr>prestiti</vt:lpstr>
      <vt:lpstr>scadenzario</vt:lpstr>
      <vt:lpstr>id clienti</vt:lpstr>
      <vt:lpstr>id dipendenti</vt:lpstr>
      <vt:lpstr>turni</vt:lpstr>
      <vt:lpstr>ritardi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39328</dc:creator>
  <cp:lastModifiedBy>39328</cp:lastModifiedBy>
  <dcterms:created xsi:type="dcterms:W3CDTF">2023-02-15T15:38:22Z</dcterms:created>
  <dcterms:modified xsi:type="dcterms:W3CDTF">2023-02-20T16:11:26Z</dcterms:modified>
</cp:coreProperties>
</file>