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8_{4900BC11-A6ED-4E82-BA76-76D81CA059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<sst xmlns="http://schemas.openxmlformats.org/spreadsheetml/2006/main" count="84" uniqueCount="69">
  <si>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</si>
  <si>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</si>
  <si>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</si>
  <si>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</si>
  <si>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</si>
  <si>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</si>
  <si>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</si>
  <si>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</si>
  <si>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</si>
  <si>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</si>
  <si>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</si>
  <si>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</si>
  <si>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</si>
  <si>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</si>
  <si>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</si>
  <si>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</si>
  <si>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En proceso</t>
  </si>
  <si>
    <t xml:space="preserve">Media 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</si>
  <si>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</si>
  <si>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</si>
  <si>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</si>
  <si>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</si>
  <si>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</si>
  <si>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</si>
  <si>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</si>
  <si>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</si>
  <si>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</si>
  <si>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</si>
  <si>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</si>
  <si>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</si>
  <si>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</si>
  <si>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</si>
  <si>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Interfaz mustra un formulario a ser llenado, luego de enviado un mensaje "Sus datos fueron enviados correctamente"</t>
  </si>
  <si>
    <t>Ingreso al sistema</t>
  </si>
  <si>
    <t>Diana Barrera</t>
  </si>
  <si>
    <t>3 horas</t>
  </si>
  <si>
    <t>4 horas</t>
  </si>
  <si>
    <t>5 horas</t>
  </si>
  <si>
    <t>6 horas</t>
  </si>
  <si>
    <t>RQF-001</t>
  </si>
  <si>
    <t>RQF-002</t>
  </si>
  <si>
    <t>RQF-003</t>
  </si>
  <si>
    <t>RQF-004</t>
  </si>
  <si>
    <t>El sistema debe gestionar la información de los docentes que ingresan, se desea registrar nombre, dirección, teléfono, correo electrónico, salario.</t>
  </si>
  <si>
    <t>Iniciar la aplicación e ingresar usuario y contraseña, los usuarios tendran perfiles definidos como el de administrador, docentes y estudiantes.</t>
  </si>
  <si>
    <t xml:space="preserve">Para que los usuarios puedan acceder al sistema, los docentes se encargan de monitorear el progreso de estudiantes y de impartir clases. Los estudiantes pueden acceder al contenido educativo. </t>
  </si>
  <si>
    <t xml:space="preserve">Acceso a la aplicación </t>
  </si>
  <si>
    <t>El sistema debe permitir el acceso al administrador, docentes y alumnos.</t>
  </si>
  <si>
    <t>Administrador, docentes y estudiantes</t>
  </si>
  <si>
    <t xml:space="preserve">Interfaz muestra la pagina principal </t>
  </si>
  <si>
    <t>Incorporación de un formulario de registro de docentes al sistema</t>
  </si>
  <si>
    <t>Incorporación de un formulario de registro de estudiantes al sistema</t>
  </si>
  <si>
    <t xml:space="preserve">El sistema debe permitir gestionar la información de los estudiantes, se guardará nombre, apellido, dirección, teléfono. </t>
  </si>
  <si>
    <t>Registro de estudiantes</t>
  </si>
  <si>
    <t>Registro Docente</t>
  </si>
  <si>
    <t>Registro Estudiante</t>
  </si>
  <si>
    <t>Creacion de Aulas/Cursos</t>
  </si>
  <si>
    <t>Registro y monitoreo de docentes</t>
  </si>
  <si>
    <t>Steven Cardenas</t>
  </si>
  <si>
    <t>Karla Cazares</t>
  </si>
  <si>
    <t>Fernando Carrera</t>
  </si>
  <si>
    <t>Se desplega un formulario para registro de docentes en el sistema.</t>
  </si>
  <si>
    <t>Se desplega un formulario para registro de estudiantes en el sistema.</t>
  </si>
  <si>
    <t xml:space="preserve">El sistema debe gestionar los cursos y contenidos a ser visualizados por los estudiantes en cada asignatura. </t>
  </si>
  <si>
    <t>Creacion de Aula/Cursos</t>
  </si>
  <si>
    <t>Cargar las materias asignadas y monitorear el avance de revision de contenidos.</t>
  </si>
  <si>
    <t>El administrador carga las aulas y los contenidos</t>
  </si>
  <si>
    <t xml:space="preserve">La interfaz muestra contenido de las asignaturas. </t>
  </si>
  <si>
    <t>Interfaz mustra un formulario a ser completado, luego de enviado un mensaje "Sus datos fueron enviados correctamente"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</si>
</sst>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i/>
      <sz val="10"/>
      <color rgb="FF9C6500"/>
      <name val="Calibri"/>
      <family val="2"/>
    </font>
    <font>
      <b/>
      <i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9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9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3" fillId="0" borderId="3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7" fillId="6" borderId="11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8" xfId="0" applyFont="1" applyBorder="1"/>
    <xf numFmtId="0" fontId="1" fillId="5" borderId="12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3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21" xfId="0" applyFont="1" applyBorder="1"/>
    <xf numFmtId="0" fontId="6" fillId="0" borderId="20" xfId="0" applyFont="1" applyBorder="1"/>
    <xf numFmtId="0" fontId="9" fillId="2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C38F524-62CB-4189-9D12-6681F186AA1B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8</xdr:row>
      <xdr:rowOff>38100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96525" y="981075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tabSelected="1" topLeftCell="A3" zoomScale="60" zoomScaleNormal="60" workbookViewId="0">
      <selection activeCell="N15" sqref="N15"/>
    </sheetView>
  </sheetViews>
  <sheetFormatPr baseColWidth="10" defaultColWidth="12.625" defaultRowHeight="15" customHeight="1" x14ac:dyDescent="0.2"/>
  <cols>
    <col min="1" max="1" width="4.625" customWidth="1"/>
    <col min="2" max="2" width="10.75" customWidth="1"/>
    <col min="3" max="5" width="20.625" customWidth="1"/>
    <col min="6" max="6" width="13.75" customWidth="1"/>
    <col min="7" max="7" width="20.625" customWidth="1"/>
    <col min="8" max="8" width="14.75" customWidth="1"/>
    <col min="9" max="9" width="17.125" customWidth="1"/>
    <col min="10" max="10" width="12.625" customWidth="1"/>
    <col min="11" max="11" width="14.125" customWidth="1"/>
    <col min="12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59" t="s">
        <v>1</v>
      </c>
      <c r="C5" s="59" t="s">
        <v>2</v>
      </c>
      <c r="D5" s="60" t="s">
        <v>3</v>
      </c>
      <c r="E5" s="59" t="s">
        <v>4</v>
      </c>
      <c r="F5" s="59" t="s">
        <v>5</v>
      </c>
      <c r="G5" s="59" t="s">
        <v>6</v>
      </c>
      <c r="H5" s="59" t="s">
        <v>7</v>
      </c>
      <c r="I5" s="59" t="s">
        <v>8</v>
      </c>
      <c r="J5" s="59" t="s">
        <v>9</v>
      </c>
      <c r="K5" s="59" t="s">
        <v>10</v>
      </c>
      <c r="L5" s="59" t="s">
        <v>11</v>
      </c>
      <c r="M5" s="59" t="s">
        <v>12</v>
      </c>
      <c r="N5" s="59" t="s">
        <v>13</v>
      </c>
      <c r="O5" s="5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8.5" customHeight="1" x14ac:dyDescent="0.2">
      <c r="B6" s="30" t="s">
        <v>39</v>
      </c>
      <c r="C6" s="31" t="s">
        <v>47</v>
      </c>
      <c r="D6" s="31" t="s">
        <v>46</v>
      </c>
      <c r="E6" s="31" t="s">
        <v>45</v>
      </c>
      <c r="F6" s="31" t="s">
        <v>48</v>
      </c>
      <c r="G6" s="31" t="s">
        <v>44</v>
      </c>
      <c r="H6" s="28" t="s">
        <v>34</v>
      </c>
      <c r="I6" s="28" t="s">
        <v>35</v>
      </c>
      <c r="J6" s="29">
        <v>44710</v>
      </c>
      <c r="K6" s="28" t="s">
        <v>15</v>
      </c>
      <c r="L6" s="28" t="s">
        <v>20</v>
      </c>
      <c r="M6" s="31" t="s">
        <v>49</v>
      </c>
      <c r="N6" s="31"/>
      <c r="O6" s="31" t="s">
        <v>33</v>
      </c>
    </row>
    <row r="7" spans="1:26" ht="88.9" customHeight="1" x14ac:dyDescent="0.2">
      <c r="B7" s="30" t="s">
        <v>40</v>
      </c>
      <c r="C7" s="31" t="s">
        <v>50</v>
      </c>
      <c r="D7" s="31" t="s">
        <v>43</v>
      </c>
      <c r="E7" s="31" t="s">
        <v>57</v>
      </c>
      <c r="F7" s="31" t="s">
        <v>31</v>
      </c>
      <c r="G7" s="31" t="s">
        <v>61</v>
      </c>
      <c r="H7" s="28" t="s">
        <v>58</v>
      </c>
      <c r="I7" s="28" t="s">
        <v>36</v>
      </c>
      <c r="J7" s="29">
        <v>44710</v>
      </c>
      <c r="K7" s="28" t="s">
        <v>15</v>
      </c>
      <c r="L7" s="28" t="s">
        <v>20</v>
      </c>
      <c r="M7" s="31" t="s">
        <v>68</v>
      </c>
      <c r="N7" s="31"/>
      <c r="O7" s="31" t="s">
        <v>54</v>
      </c>
    </row>
    <row r="8" spans="1:26" ht="128.44999999999999" customHeight="1" x14ac:dyDescent="0.2">
      <c r="B8" s="30" t="s">
        <v>41</v>
      </c>
      <c r="C8" s="31" t="s">
        <v>51</v>
      </c>
      <c r="D8" s="31" t="s">
        <v>53</v>
      </c>
      <c r="E8" s="31" t="s">
        <v>52</v>
      </c>
      <c r="F8" s="31" t="s">
        <v>31</v>
      </c>
      <c r="G8" s="31" t="s">
        <v>62</v>
      </c>
      <c r="H8" s="28" t="s">
        <v>59</v>
      </c>
      <c r="I8" s="28" t="s">
        <v>37</v>
      </c>
      <c r="J8" s="29">
        <v>44710</v>
      </c>
      <c r="K8" s="28" t="s">
        <v>15</v>
      </c>
      <c r="L8" s="28" t="s">
        <v>20</v>
      </c>
      <c r="M8" s="31" t="s">
        <v>32</v>
      </c>
      <c r="N8" s="31"/>
      <c r="O8" s="31" t="s">
        <v>55</v>
      </c>
    </row>
    <row r="9" spans="1:26" ht="117" customHeight="1" x14ac:dyDescent="0.2">
      <c r="B9" s="30" t="s">
        <v>42</v>
      </c>
      <c r="C9" s="31" t="s">
        <v>64</v>
      </c>
      <c r="D9" s="31" t="s">
        <v>63</v>
      </c>
      <c r="E9" s="31" t="s">
        <v>65</v>
      </c>
      <c r="F9" s="31" t="s">
        <v>31</v>
      </c>
      <c r="G9" s="31" t="s">
        <v>66</v>
      </c>
      <c r="H9" s="28" t="s">
        <v>60</v>
      </c>
      <c r="I9" s="28" t="s">
        <v>38</v>
      </c>
      <c r="J9" s="29">
        <v>44710</v>
      </c>
      <c r="K9" s="28" t="s">
        <v>15</v>
      </c>
      <c r="L9" s="28" t="s">
        <v>20</v>
      </c>
      <c r="M9" s="31" t="s">
        <v>67</v>
      </c>
      <c r="N9" s="31"/>
      <c r="O9" s="31" t="s">
        <v>56</v>
      </c>
    </row>
    <row r="10" spans="1:26" ht="19.5" customHeight="1" x14ac:dyDescent="0.25">
      <c r="I10" s="1"/>
      <c r="J10" s="1"/>
      <c r="K10" s="2"/>
      <c r="L10" s="3"/>
    </row>
    <row r="11" spans="1:26" ht="19.5" customHeight="1" x14ac:dyDescent="0.25">
      <c r="I11" s="1"/>
      <c r="J11" s="1"/>
      <c r="K11" s="2"/>
      <c r="L11" s="3"/>
    </row>
    <row r="12" spans="1:26" ht="19.5" customHeight="1" x14ac:dyDescent="0.25">
      <c r="I12" s="1"/>
      <c r="J12" s="1"/>
      <c r="K12" s="2"/>
      <c r="L12" s="3"/>
    </row>
    <row r="13" spans="1:26" ht="19.5" customHeight="1" x14ac:dyDescent="0.25">
      <c r="I13" s="1"/>
      <c r="J13" s="1"/>
      <c r="K13" s="2" t="s">
        <v>15</v>
      </c>
      <c r="L13" s="1" t="s">
        <v>18</v>
      </c>
      <c r="M13" s="5"/>
    </row>
    <row r="14" spans="1:26" ht="19.5" customHeight="1" x14ac:dyDescent="0.25">
      <c r="I14" s="1"/>
      <c r="J14" s="1"/>
      <c r="K14" s="2" t="s">
        <v>17</v>
      </c>
      <c r="L14" s="1" t="s">
        <v>16</v>
      </c>
      <c r="M14" s="5"/>
    </row>
    <row r="15" spans="1:26" ht="19.5" customHeight="1" x14ac:dyDescent="0.25">
      <c r="I15" s="1"/>
      <c r="J15" s="1"/>
      <c r="K15" s="2" t="s">
        <v>19</v>
      </c>
      <c r="L15" s="1" t="s">
        <v>20</v>
      </c>
      <c r="M15" s="5"/>
    </row>
    <row r="16" spans="1:26" ht="19.5" customHeight="1" x14ac:dyDescent="0.25">
      <c r="I16" s="1"/>
      <c r="J16" s="1"/>
      <c r="K16" s="2"/>
      <c r="L16" s="1" t="s">
        <v>21</v>
      </c>
      <c r="M16" s="5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6"/>
      <c r="L983" s="3"/>
    </row>
    <row r="984" spans="9:12" ht="15.75" customHeight="1" x14ac:dyDescent="0.2">
      <c r="I984" s="3"/>
      <c r="J984" s="3"/>
      <c r="K984" s="6"/>
      <c r="L984" s="3"/>
    </row>
  </sheetData>
  <mergeCells count="1">
    <mergeCell ref="B3:O3"/>
  </mergeCells>
  <phoneticPr fontId="12" type="noConversion"/>
  <dataValidations count="2">
    <dataValidation type="list" allowBlank="1" showErrorMessage="1" sqref="L6:L9" xr:uid="{00000000-0002-0000-0000-000000000000}">
      <formula1>$L$13:$L$16</formula1>
    </dataValidation>
    <dataValidation type="list" allowBlank="1" showErrorMessage="1" sqref="K6:K9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7"/>
      <c r="D4" s="7"/>
      <c r="E4" s="7"/>
      <c r="F4" s="5"/>
    </row>
    <row r="5" spans="1:26" hidden="1" x14ac:dyDescent="0.25">
      <c r="C5" s="7"/>
      <c r="D5" s="7"/>
      <c r="E5" s="7"/>
      <c r="F5" s="5"/>
    </row>
    <row r="6" spans="1:26" ht="39.75" customHeight="1" x14ac:dyDescent="0.2">
      <c r="B6" s="56" t="s">
        <v>22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2"/>
    </row>
    <row r="7" spans="1:26" ht="9.75" customHeight="1" x14ac:dyDescent="0.2">
      <c r="A7" s="4"/>
      <c r="B7" s="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  <c r="Q8" s="4"/>
    </row>
    <row r="9" spans="1:26" ht="30" customHeight="1" x14ac:dyDescent="0.2">
      <c r="B9" s="14"/>
      <c r="C9" s="15" t="s">
        <v>1</v>
      </c>
      <c r="D9" s="16"/>
      <c r="E9" s="51" t="s">
        <v>23</v>
      </c>
      <c r="F9" s="52"/>
      <c r="G9" s="16"/>
      <c r="H9" s="51" t="s">
        <v>11</v>
      </c>
      <c r="I9" s="52"/>
      <c r="J9" s="17"/>
      <c r="K9" s="17"/>
      <c r="L9" s="17"/>
      <c r="M9" s="17"/>
      <c r="N9" s="17"/>
      <c r="O9" s="17"/>
      <c r="P9" s="18"/>
      <c r="Q9" s="4"/>
    </row>
    <row r="10" spans="1:26" ht="30" customHeight="1" x14ac:dyDescent="0.2">
      <c r="B10" s="14"/>
      <c r="C10" s="19" t="s">
        <v>42</v>
      </c>
      <c r="D10" s="20"/>
      <c r="E10" s="53" t="str">
        <f>VLOOKUP(C10,'Formato descripción HU'!B6:O9,5,0)</f>
        <v>Administrador</v>
      </c>
      <c r="F10" s="52"/>
      <c r="G10" s="21"/>
      <c r="H10" s="53" t="str">
        <f>VLOOKUP(C10,'Formato descripción HU'!B6:O9,11,0)</f>
        <v>Terminado</v>
      </c>
      <c r="I10" s="52"/>
      <c r="J10" s="21"/>
      <c r="K10" s="17"/>
      <c r="L10" s="17"/>
      <c r="M10" s="17"/>
      <c r="N10" s="17"/>
      <c r="O10" s="17"/>
      <c r="P10" s="18"/>
      <c r="Q10" s="4"/>
    </row>
    <row r="11" spans="1:26" ht="9.75" customHeight="1" x14ac:dyDescent="0.2">
      <c r="A11" s="4"/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14"/>
      <c r="C12" s="15" t="s">
        <v>24</v>
      </c>
      <c r="D12" s="20"/>
      <c r="E12" s="51" t="s">
        <v>10</v>
      </c>
      <c r="F12" s="52"/>
      <c r="G12" s="21"/>
      <c r="H12" s="51" t="s">
        <v>25</v>
      </c>
      <c r="I12" s="52"/>
      <c r="J12" s="21"/>
      <c r="K12" s="23"/>
      <c r="L12" s="23"/>
      <c r="M12" s="17"/>
      <c r="N12" s="23"/>
      <c r="O12" s="23"/>
      <c r="P12" s="1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14"/>
      <c r="C13" s="24" t="str">
        <f>VLOOKUP('Historia de Usuario'!C10,'Formato descripción HU'!B6:O9,8,0)</f>
        <v>6 horas</v>
      </c>
      <c r="D13" s="20"/>
      <c r="E13" s="53" t="str">
        <f>VLOOKUP(C10,'Formato descripción HU'!B6:O9,10,0)</f>
        <v>Alta</v>
      </c>
      <c r="F13" s="52"/>
      <c r="G13" s="21"/>
      <c r="H13" s="53" t="str">
        <f>VLOOKUP(C10,'Formato descripción HU'!B6:O9,7,0)</f>
        <v>Fernando Carrera</v>
      </c>
      <c r="I13" s="52"/>
      <c r="J13" s="21"/>
      <c r="K13" s="23"/>
      <c r="L13" s="23"/>
      <c r="M13" s="17"/>
      <c r="N13" s="23"/>
      <c r="O13" s="23"/>
      <c r="P13" s="1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14"/>
      <c r="C15" s="34" t="s">
        <v>26</v>
      </c>
      <c r="D15" s="58" t="str">
        <f>VLOOKUP(C10,'Formato descripción HU'!B6:O9,3,0)</f>
        <v xml:space="preserve">El sistema debe gestionar los cursos y contenidos a ser visualizados por los estudiantes en cada asignatura. </v>
      </c>
      <c r="E15" s="39"/>
      <c r="F15" s="17"/>
      <c r="G15" s="34" t="s">
        <v>27</v>
      </c>
      <c r="H15" s="58" t="str">
        <f>VLOOKUP(C10,'Formato descripción HU'!B6:O9,4,0)</f>
        <v>Cargar las materias asignadas y monitorear el avance de revision de contenidos.</v>
      </c>
      <c r="I15" s="38"/>
      <c r="J15" s="39"/>
      <c r="K15" s="17"/>
      <c r="L15" s="34" t="s">
        <v>28</v>
      </c>
      <c r="M15" s="37" t="str">
        <f>VLOOKUP(C10,'Formato descripción HU'!B6:O9,6,0)</f>
        <v>El administrador carga las aulas y los contenidos</v>
      </c>
      <c r="N15" s="38"/>
      <c r="O15" s="39"/>
      <c r="P15" s="1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14"/>
      <c r="C16" s="35"/>
      <c r="D16" s="40"/>
      <c r="E16" s="41"/>
      <c r="F16" s="17"/>
      <c r="G16" s="35"/>
      <c r="H16" s="40"/>
      <c r="I16" s="33"/>
      <c r="J16" s="41"/>
      <c r="K16" s="17"/>
      <c r="L16" s="35"/>
      <c r="M16" s="40"/>
      <c r="N16" s="33"/>
      <c r="O16" s="41"/>
      <c r="P16" s="1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14"/>
      <c r="C17" s="36"/>
      <c r="D17" s="42"/>
      <c r="E17" s="44"/>
      <c r="F17" s="17"/>
      <c r="G17" s="36"/>
      <c r="H17" s="42"/>
      <c r="I17" s="43"/>
      <c r="J17" s="44"/>
      <c r="K17" s="17"/>
      <c r="L17" s="36"/>
      <c r="M17" s="42"/>
      <c r="N17" s="43"/>
      <c r="O17" s="44"/>
      <c r="P17" s="1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14"/>
      <c r="C19" s="54" t="s">
        <v>29</v>
      </c>
      <c r="D19" s="39"/>
      <c r="E19" s="45" t="str">
        <f>VLOOKUP(C10,'Formato descripción HU'!B6:O9,14,0)</f>
        <v>Creacion de Aulas/Cursos</v>
      </c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18"/>
      <c r="Q19" s="4"/>
    </row>
    <row r="20" spans="1:26" ht="19.5" customHeight="1" x14ac:dyDescent="0.2">
      <c r="B20" s="14"/>
      <c r="C20" s="42"/>
      <c r="D20" s="44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18"/>
      <c r="Q20" s="4"/>
    </row>
    <row r="21" spans="1:2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4"/>
    </row>
    <row r="22" spans="1:26" ht="19.5" customHeight="1" x14ac:dyDescent="0.2">
      <c r="A22" s="4"/>
      <c r="B22" s="14"/>
      <c r="C22" s="55" t="s">
        <v>30</v>
      </c>
      <c r="D22" s="39"/>
      <c r="E22" s="37" t="str">
        <f>VLOOKUP(C10,'Formato descripción HU'!B6:O9,12,0)</f>
        <v xml:space="preserve">La interfaz muestra contenido de las asignaturas. </v>
      </c>
      <c r="F22" s="38"/>
      <c r="G22" s="38"/>
      <c r="H22" s="39"/>
      <c r="I22" s="17"/>
      <c r="J22" s="55" t="s">
        <v>13</v>
      </c>
      <c r="K22" s="39"/>
      <c r="L22" s="37">
        <f>VLOOKUP(C10,'Formato descripción HU'!B6:O9,13,0)</f>
        <v>0</v>
      </c>
      <c r="M22" s="38"/>
      <c r="N22" s="38"/>
      <c r="O22" s="39"/>
      <c r="P22" s="1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14"/>
      <c r="C23" s="40"/>
      <c r="D23" s="41"/>
      <c r="E23" s="40"/>
      <c r="F23" s="33"/>
      <c r="G23" s="33"/>
      <c r="H23" s="41"/>
      <c r="I23" s="17"/>
      <c r="J23" s="40"/>
      <c r="K23" s="41"/>
      <c r="L23" s="40"/>
      <c r="M23" s="33"/>
      <c r="N23" s="33"/>
      <c r="O23" s="41"/>
      <c r="P23" s="1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14"/>
      <c r="C24" s="42"/>
      <c r="D24" s="44"/>
      <c r="E24" s="42"/>
      <c r="F24" s="43"/>
      <c r="G24" s="43"/>
      <c r="H24" s="44"/>
      <c r="I24" s="17"/>
      <c r="J24" s="42"/>
      <c r="K24" s="44"/>
      <c r="L24" s="42"/>
      <c r="M24" s="43"/>
      <c r="N24" s="43"/>
      <c r="O24" s="44"/>
      <c r="P24" s="1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DIANA BARRERA</cp:lastModifiedBy>
  <dcterms:created xsi:type="dcterms:W3CDTF">2019-10-21T15:37:14Z</dcterms:created>
  <dcterms:modified xsi:type="dcterms:W3CDTF">2022-05-30T02:42:09Z</dcterms:modified>
</cp:coreProperties>
</file>