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hcp365-my.sharepoint.com/personal/rodrigo_parral_hacienda_gob_mx/Documents/DGPPP/Pobrezas/ENIGH/4-Notas/CarenciasAnalisis/"/>
    </mc:Choice>
  </mc:AlternateContent>
  <xr:revisionPtr revIDLastSave="0" documentId="14_{7EA7B595-8ADC-4C25-A86B-CE6F31BDEDA2}" xr6:coauthVersionLast="47" xr6:coauthVersionMax="47" xr10:uidLastSave="{00000000-0000-0000-0000-000000000000}"/>
  <bookViews>
    <workbookView xWindow="-120" yWindow="-120" windowWidth="28110" windowHeight="16440" tabRatio="930" activeTab="13" xr2:uid="{00000000-000D-0000-FFFF-FFFF00000000}"/>
  </bookViews>
  <sheets>
    <sheet name="Educativo" sheetId="1" r:id="rId1"/>
    <sheet name="Salud" sheetId="15" r:id="rId2"/>
    <sheet name="SegSocial" sheetId="16" r:id="rId3"/>
    <sheet name="Espacios_Viv" sheetId="17" r:id="rId4"/>
    <sheet name="Servicio_Viv" sheetId="18" r:id="rId5"/>
    <sheet name="Alimentacion" sheetId="19" r:id="rId6"/>
    <sheet name="Cuadro 4" sheetId="2" r:id="rId7"/>
    <sheet name="Cuadro 5" sheetId="3" r:id="rId8"/>
    <sheet name="RuralPop" sheetId="10" r:id="rId9"/>
    <sheet name="RuralPorc" sheetId="9" r:id="rId10"/>
    <sheet name="UrbanPop" sheetId="11" r:id="rId11"/>
    <sheet name="UrbanPorc" sheetId="12" r:id="rId12"/>
    <sheet name="SexoPop" sheetId="14" r:id="rId13"/>
    <sheet name="SexoPorc" sheetId="13" r:id="rId14"/>
  </sheets>
  <definedNames>
    <definedName name="_xlnm._FilterDatabase" localSheetId="10" hidden="1">UrbanPop!$A$1:$S$161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8" i="19" l="1"/>
  <c r="AO8" i="19"/>
  <c r="AP8" i="19"/>
  <c r="AQ8" i="19"/>
  <c r="AR8" i="19"/>
  <c r="AT8" i="19"/>
  <c r="AU8" i="19"/>
  <c r="AV8" i="19"/>
  <c r="AW8" i="19"/>
  <c r="AX8" i="19"/>
  <c r="AZ8" i="19"/>
  <c r="BA8" i="19"/>
  <c r="BB8" i="19"/>
  <c r="BC8" i="19"/>
  <c r="BD8" i="19"/>
  <c r="BF8" i="19"/>
  <c r="BG8" i="19"/>
  <c r="BH8" i="19"/>
  <c r="BI8" i="19"/>
  <c r="BJ8" i="19"/>
  <c r="AN9" i="19"/>
  <c r="AO9" i="19"/>
  <c r="AP9" i="19"/>
  <c r="AQ9" i="19"/>
  <c r="AR9" i="19"/>
  <c r="AT9" i="19"/>
  <c r="AU9" i="19"/>
  <c r="AV9" i="19"/>
  <c r="AW9" i="19"/>
  <c r="AX9" i="19"/>
  <c r="AZ9" i="19"/>
  <c r="BA9" i="19"/>
  <c r="BB9" i="19"/>
  <c r="BC9" i="19"/>
  <c r="BD9" i="19"/>
  <c r="BF9" i="19"/>
  <c r="BG9" i="19"/>
  <c r="BH9" i="19"/>
  <c r="BI9" i="19"/>
  <c r="BJ9" i="19"/>
  <c r="AN10" i="19"/>
  <c r="AO10" i="19"/>
  <c r="AP10" i="19"/>
  <c r="AQ10" i="19"/>
  <c r="AR10" i="19"/>
  <c r="AT10" i="19"/>
  <c r="AU10" i="19"/>
  <c r="AV10" i="19"/>
  <c r="AW10" i="19"/>
  <c r="AX10" i="19"/>
  <c r="AZ10" i="19"/>
  <c r="BA10" i="19"/>
  <c r="BB10" i="19"/>
  <c r="BC10" i="19"/>
  <c r="BD10" i="19"/>
  <c r="BF10" i="19"/>
  <c r="BG10" i="19"/>
  <c r="BH10" i="19"/>
  <c r="BI10" i="19"/>
  <c r="BJ10" i="19"/>
  <c r="AN11" i="19"/>
  <c r="AO11" i="19"/>
  <c r="AP11" i="19"/>
  <c r="AQ11" i="19"/>
  <c r="AR11" i="19"/>
  <c r="AT11" i="19"/>
  <c r="AU11" i="19"/>
  <c r="AV11" i="19"/>
  <c r="AW11" i="19"/>
  <c r="AX11" i="19"/>
  <c r="AZ11" i="19"/>
  <c r="BA11" i="19"/>
  <c r="BB11" i="19"/>
  <c r="BC11" i="19"/>
  <c r="BD11" i="19"/>
  <c r="BF11" i="19"/>
  <c r="BG11" i="19"/>
  <c r="BH11" i="19"/>
  <c r="BI11" i="19"/>
  <c r="BJ11" i="19"/>
  <c r="AN12" i="19"/>
  <c r="AO12" i="19"/>
  <c r="AP12" i="19"/>
  <c r="AQ12" i="19"/>
  <c r="AR12" i="19"/>
  <c r="AT12" i="19"/>
  <c r="AU12" i="19"/>
  <c r="AV12" i="19"/>
  <c r="AW12" i="19"/>
  <c r="AX12" i="19"/>
  <c r="AZ12" i="19"/>
  <c r="BA12" i="19"/>
  <c r="BB12" i="19"/>
  <c r="BC12" i="19"/>
  <c r="BD12" i="19"/>
  <c r="BF12" i="19"/>
  <c r="BG12" i="19"/>
  <c r="BH12" i="19"/>
  <c r="BI12" i="19"/>
  <c r="BJ12" i="19"/>
  <c r="AN13" i="19"/>
  <c r="AO13" i="19"/>
  <c r="AP13" i="19"/>
  <c r="AQ13" i="19"/>
  <c r="AR13" i="19"/>
  <c r="AT13" i="19"/>
  <c r="AU13" i="19"/>
  <c r="AV13" i="19"/>
  <c r="AW13" i="19"/>
  <c r="AX13" i="19"/>
  <c r="AZ13" i="19"/>
  <c r="BA13" i="19"/>
  <c r="BB13" i="19"/>
  <c r="BC13" i="19"/>
  <c r="BD13" i="19"/>
  <c r="BF13" i="19"/>
  <c r="BG13" i="19"/>
  <c r="BH13" i="19"/>
  <c r="BI13" i="19"/>
  <c r="BJ13" i="19"/>
  <c r="AN14" i="19"/>
  <c r="AO14" i="19"/>
  <c r="AP14" i="19"/>
  <c r="AQ14" i="19"/>
  <c r="AR14" i="19"/>
  <c r="AT14" i="19"/>
  <c r="AU14" i="19"/>
  <c r="AV14" i="19"/>
  <c r="AW14" i="19"/>
  <c r="AX14" i="19"/>
  <c r="AZ14" i="19"/>
  <c r="BA14" i="19"/>
  <c r="BB14" i="19"/>
  <c r="BC14" i="19"/>
  <c r="BD14" i="19"/>
  <c r="BF14" i="19"/>
  <c r="BG14" i="19"/>
  <c r="BH14" i="19"/>
  <c r="BI14" i="19"/>
  <c r="BJ14" i="19"/>
  <c r="AN15" i="19"/>
  <c r="AO15" i="19"/>
  <c r="AP15" i="19"/>
  <c r="AQ15" i="19"/>
  <c r="AR15" i="19"/>
  <c r="AT15" i="19"/>
  <c r="AU15" i="19"/>
  <c r="AV15" i="19"/>
  <c r="AW15" i="19"/>
  <c r="AX15" i="19"/>
  <c r="AZ15" i="19"/>
  <c r="BA15" i="19"/>
  <c r="BB15" i="19"/>
  <c r="BC15" i="19"/>
  <c r="BD15" i="19"/>
  <c r="BF15" i="19"/>
  <c r="BG15" i="19"/>
  <c r="BH15" i="19"/>
  <c r="BI15" i="19"/>
  <c r="BJ15" i="19"/>
  <c r="AN16" i="19"/>
  <c r="AO16" i="19"/>
  <c r="AP16" i="19"/>
  <c r="AQ16" i="19"/>
  <c r="AR16" i="19"/>
  <c r="AT16" i="19"/>
  <c r="AU16" i="19"/>
  <c r="AV16" i="19"/>
  <c r="AW16" i="19"/>
  <c r="AX16" i="19"/>
  <c r="AZ16" i="19"/>
  <c r="BA16" i="19"/>
  <c r="BB16" i="19"/>
  <c r="BC16" i="19"/>
  <c r="BD16" i="19"/>
  <c r="BF16" i="19"/>
  <c r="BG16" i="19"/>
  <c r="BH16" i="19"/>
  <c r="BI16" i="19"/>
  <c r="BJ16" i="19"/>
  <c r="AN17" i="19"/>
  <c r="AO17" i="19"/>
  <c r="AP17" i="19"/>
  <c r="AQ17" i="19"/>
  <c r="AR17" i="19"/>
  <c r="AT17" i="19"/>
  <c r="AU17" i="19"/>
  <c r="AV17" i="19"/>
  <c r="AW17" i="19"/>
  <c r="AX17" i="19"/>
  <c r="AZ17" i="19"/>
  <c r="BA17" i="19"/>
  <c r="BB17" i="19"/>
  <c r="BC17" i="19"/>
  <c r="BD17" i="19"/>
  <c r="BF17" i="19"/>
  <c r="BG17" i="19"/>
  <c r="BH17" i="19"/>
  <c r="BI17" i="19"/>
  <c r="BJ17" i="19"/>
  <c r="AN18" i="19"/>
  <c r="AO18" i="19"/>
  <c r="AP18" i="19"/>
  <c r="AQ18" i="19"/>
  <c r="AR18" i="19"/>
  <c r="AT18" i="19"/>
  <c r="AU18" i="19"/>
  <c r="AV18" i="19"/>
  <c r="AW18" i="19"/>
  <c r="AX18" i="19"/>
  <c r="AZ18" i="19"/>
  <c r="BA18" i="19"/>
  <c r="BB18" i="19"/>
  <c r="BC18" i="19"/>
  <c r="BD18" i="19"/>
  <c r="BF18" i="19"/>
  <c r="BG18" i="19"/>
  <c r="BH18" i="19"/>
  <c r="BI18" i="19"/>
  <c r="BJ18" i="19"/>
  <c r="AN19" i="19"/>
  <c r="AO19" i="19"/>
  <c r="AP19" i="19"/>
  <c r="AQ19" i="19"/>
  <c r="AR19" i="19"/>
  <c r="AT19" i="19"/>
  <c r="AU19" i="19"/>
  <c r="AV19" i="19"/>
  <c r="AW19" i="19"/>
  <c r="AX19" i="19"/>
  <c r="AZ19" i="19"/>
  <c r="BA19" i="19"/>
  <c r="BB19" i="19"/>
  <c r="BC19" i="19"/>
  <c r="BD19" i="19"/>
  <c r="BF19" i="19"/>
  <c r="BG19" i="19"/>
  <c r="BH19" i="19"/>
  <c r="BI19" i="19"/>
  <c r="BJ19" i="19"/>
  <c r="AN20" i="19"/>
  <c r="AO20" i="19"/>
  <c r="AP20" i="19"/>
  <c r="AQ20" i="19"/>
  <c r="AR20" i="19"/>
  <c r="AT20" i="19"/>
  <c r="AU20" i="19"/>
  <c r="AV20" i="19"/>
  <c r="AW20" i="19"/>
  <c r="AX20" i="19"/>
  <c r="AZ20" i="19"/>
  <c r="BA20" i="19"/>
  <c r="BB20" i="19"/>
  <c r="BC20" i="19"/>
  <c r="BD20" i="19"/>
  <c r="BF20" i="19"/>
  <c r="BG20" i="19"/>
  <c r="BH20" i="19"/>
  <c r="BI20" i="19"/>
  <c r="BJ20" i="19"/>
  <c r="AN21" i="19"/>
  <c r="AO21" i="19"/>
  <c r="AP21" i="19"/>
  <c r="AQ21" i="19"/>
  <c r="AR21" i="19"/>
  <c r="AT21" i="19"/>
  <c r="AU21" i="19"/>
  <c r="AV21" i="19"/>
  <c r="AW21" i="19"/>
  <c r="AX21" i="19"/>
  <c r="AZ21" i="19"/>
  <c r="BA21" i="19"/>
  <c r="BB21" i="19"/>
  <c r="BC21" i="19"/>
  <c r="BD21" i="19"/>
  <c r="BF21" i="19"/>
  <c r="BG21" i="19"/>
  <c r="BH21" i="19"/>
  <c r="BI21" i="19"/>
  <c r="BJ21" i="19"/>
  <c r="AN22" i="19"/>
  <c r="AO22" i="19"/>
  <c r="AP22" i="19"/>
  <c r="AQ22" i="19"/>
  <c r="AR22" i="19"/>
  <c r="AT22" i="19"/>
  <c r="AU22" i="19"/>
  <c r="AV22" i="19"/>
  <c r="AW22" i="19"/>
  <c r="AX22" i="19"/>
  <c r="AZ22" i="19"/>
  <c r="BA22" i="19"/>
  <c r="BB22" i="19"/>
  <c r="BC22" i="19"/>
  <c r="BD22" i="19"/>
  <c r="BF22" i="19"/>
  <c r="BG22" i="19"/>
  <c r="BH22" i="19"/>
  <c r="BI22" i="19"/>
  <c r="BJ22" i="19"/>
  <c r="AN23" i="19"/>
  <c r="AO23" i="19"/>
  <c r="AP23" i="19"/>
  <c r="AQ23" i="19"/>
  <c r="AR23" i="19"/>
  <c r="AT23" i="19"/>
  <c r="AU23" i="19"/>
  <c r="AV23" i="19"/>
  <c r="AW23" i="19"/>
  <c r="AX23" i="19"/>
  <c r="AZ23" i="19"/>
  <c r="BA23" i="19"/>
  <c r="BB23" i="19"/>
  <c r="BC23" i="19"/>
  <c r="BD23" i="19"/>
  <c r="BF23" i="19"/>
  <c r="BG23" i="19"/>
  <c r="BH23" i="19"/>
  <c r="BI23" i="19"/>
  <c r="BJ23" i="19"/>
  <c r="AN24" i="19"/>
  <c r="AO24" i="19"/>
  <c r="AP24" i="19"/>
  <c r="AQ24" i="19"/>
  <c r="AR24" i="19"/>
  <c r="AT24" i="19"/>
  <c r="AU24" i="19"/>
  <c r="AV24" i="19"/>
  <c r="AW24" i="19"/>
  <c r="AX24" i="19"/>
  <c r="AZ24" i="19"/>
  <c r="BA24" i="19"/>
  <c r="BB24" i="19"/>
  <c r="BC24" i="19"/>
  <c r="BD24" i="19"/>
  <c r="BF24" i="19"/>
  <c r="BG24" i="19"/>
  <c r="BH24" i="19"/>
  <c r="BI24" i="19"/>
  <c r="BJ24" i="19"/>
  <c r="AN25" i="19"/>
  <c r="AO25" i="19"/>
  <c r="AP25" i="19"/>
  <c r="AQ25" i="19"/>
  <c r="AR25" i="19"/>
  <c r="AT25" i="19"/>
  <c r="AU25" i="19"/>
  <c r="AV25" i="19"/>
  <c r="AW25" i="19"/>
  <c r="AX25" i="19"/>
  <c r="AZ25" i="19"/>
  <c r="BA25" i="19"/>
  <c r="BB25" i="19"/>
  <c r="BC25" i="19"/>
  <c r="BD25" i="19"/>
  <c r="BF25" i="19"/>
  <c r="BG25" i="19"/>
  <c r="BH25" i="19"/>
  <c r="BI25" i="19"/>
  <c r="BJ25" i="19"/>
  <c r="AN26" i="19"/>
  <c r="AO26" i="19"/>
  <c r="AP26" i="19"/>
  <c r="AQ26" i="19"/>
  <c r="AR26" i="19"/>
  <c r="AT26" i="19"/>
  <c r="AU26" i="19"/>
  <c r="AV26" i="19"/>
  <c r="AW26" i="19"/>
  <c r="AX26" i="19"/>
  <c r="AZ26" i="19"/>
  <c r="BA26" i="19"/>
  <c r="BB26" i="19"/>
  <c r="BC26" i="19"/>
  <c r="BD26" i="19"/>
  <c r="BF26" i="19"/>
  <c r="BG26" i="19"/>
  <c r="BH26" i="19"/>
  <c r="BI26" i="19"/>
  <c r="BJ26" i="19"/>
  <c r="AN27" i="19"/>
  <c r="AO27" i="19"/>
  <c r="AP27" i="19"/>
  <c r="AQ27" i="19"/>
  <c r="AR27" i="19"/>
  <c r="AT27" i="19"/>
  <c r="AU27" i="19"/>
  <c r="AV27" i="19"/>
  <c r="AW27" i="19"/>
  <c r="AX27" i="19"/>
  <c r="AZ27" i="19"/>
  <c r="BA27" i="19"/>
  <c r="BB27" i="19"/>
  <c r="BC27" i="19"/>
  <c r="BD27" i="19"/>
  <c r="BF27" i="19"/>
  <c r="BG27" i="19"/>
  <c r="BH27" i="19"/>
  <c r="BI27" i="19"/>
  <c r="BJ27" i="19"/>
  <c r="AN28" i="19"/>
  <c r="AO28" i="19"/>
  <c r="AP28" i="19"/>
  <c r="AQ28" i="19"/>
  <c r="AR28" i="19"/>
  <c r="AT28" i="19"/>
  <c r="AU28" i="19"/>
  <c r="AV28" i="19"/>
  <c r="AW28" i="19"/>
  <c r="AX28" i="19"/>
  <c r="AZ28" i="19"/>
  <c r="BA28" i="19"/>
  <c r="BB28" i="19"/>
  <c r="BC28" i="19"/>
  <c r="BD28" i="19"/>
  <c r="BF28" i="19"/>
  <c r="BG28" i="19"/>
  <c r="BH28" i="19"/>
  <c r="BI28" i="19"/>
  <c r="BJ28" i="19"/>
  <c r="AN29" i="19"/>
  <c r="AO29" i="19"/>
  <c r="AP29" i="19"/>
  <c r="AQ29" i="19"/>
  <c r="AR29" i="19"/>
  <c r="AT29" i="19"/>
  <c r="AU29" i="19"/>
  <c r="AV29" i="19"/>
  <c r="AW29" i="19"/>
  <c r="AX29" i="19"/>
  <c r="AZ29" i="19"/>
  <c r="BA29" i="19"/>
  <c r="BB29" i="19"/>
  <c r="BC29" i="19"/>
  <c r="BD29" i="19"/>
  <c r="BF29" i="19"/>
  <c r="BG29" i="19"/>
  <c r="BH29" i="19"/>
  <c r="BI29" i="19"/>
  <c r="BJ29" i="19"/>
  <c r="AN30" i="19"/>
  <c r="AO30" i="19"/>
  <c r="AP30" i="19"/>
  <c r="AQ30" i="19"/>
  <c r="AR30" i="19"/>
  <c r="AT30" i="19"/>
  <c r="AU30" i="19"/>
  <c r="AV30" i="19"/>
  <c r="AW30" i="19"/>
  <c r="AX30" i="19"/>
  <c r="AZ30" i="19"/>
  <c r="BA30" i="19"/>
  <c r="BB30" i="19"/>
  <c r="BC30" i="19"/>
  <c r="BD30" i="19"/>
  <c r="BF30" i="19"/>
  <c r="BG30" i="19"/>
  <c r="BH30" i="19"/>
  <c r="BI30" i="19"/>
  <c r="BJ30" i="19"/>
  <c r="AN31" i="19"/>
  <c r="AO31" i="19"/>
  <c r="AP31" i="19"/>
  <c r="AQ31" i="19"/>
  <c r="AR31" i="19"/>
  <c r="AT31" i="19"/>
  <c r="AU31" i="19"/>
  <c r="AV31" i="19"/>
  <c r="AW31" i="19"/>
  <c r="AX31" i="19"/>
  <c r="AZ31" i="19"/>
  <c r="BA31" i="19"/>
  <c r="BB31" i="19"/>
  <c r="BC31" i="19"/>
  <c r="BD31" i="19"/>
  <c r="BF31" i="19"/>
  <c r="BG31" i="19"/>
  <c r="BH31" i="19"/>
  <c r="BI31" i="19"/>
  <c r="BJ31" i="19"/>
  <c r="AN32" i="19"/>
  <c r="AO32" i="19"/>
  <c r="AP32" i="19"/>
  <c r="AQ32" i="19"/>
  <c r="AR32" i="19"/>
  <c r="AT32" i="19"/>
  <c r="AU32" i="19"/>
  <c r="AV32" i="19"/>
  <c r="AW32" i="19"/>
  <c r="AX32" i="19"/>
  <c r="AZ32" i="19"/>
  <c r="BA32" i="19"/>
  <c r="BB32" i="19"/>
  <c r="BC32" i="19"/>
  <c r="BD32" i="19"/>
  <c r="BF32" i="19"/>
  <c r="BG32" i="19"/>
  <c r="BH32" i="19"/>
  <c r="BI32" i="19"/>
  <c r="BJ32" i="19"/>
  <c r="AN33" i="19"/>
  <c r="AO33" i="19"/>
  <c r="AP33" i="19"/>
  <c r="AQ33" i="19"/>
  <c r="AR33" i="19"/>
  <c r="AT33" i="19"/>
  <c r="AU33" i="19"/>
  <c r="AV33" i="19"/>
  <c r="AW33" i="19"/>
  <c r="AX33" i="19"/>
  <c r="AZ33" i="19"/>
  <c r="BA33" i="19"/>
  <c r="BB33" i="19"/>
  <c r="BC33" i="19"/>
  <c r="BD33" i="19"/>
  <c r="BF33" i="19"/>
  <c r="BG33" i="19"/>
  <c r="BH33" i="19"/>
  <c r="BI33" i="19"/>
  <c r="BJ33" i="19"/>
  <c r="AN34" i="19"/>
  <c r="AO34" i="19"/>
  <c r="AP34" i="19"/>
  <c r="AQ34" i="19"/>
  <c r="AR34" i="19"/>
  <c r="AT34" i="19"/>
  <c r="AU34" i="19"/>
  <c r="AV34" i="19"/>
  <c r="AW34" i="19"/>
  <c r="AX34" i="19"/>
  <c r="AZ34" i="19"/>
  <c r="BA34" i="19"/>
  <c r="BB34" i="19"/>
  <c r="BC34" i="19"/>
  <c r="BD34" i="19"/>
  <c r="BF34" i="19"/>
  <c r="BG34" i="19"/>
  <c r="BH34" i="19"/>
  <c r="BI34" i="19"/>
  <c r="BJ34" i="19"/>
  <c r="AN35" i="19"/>
  <c r="AO35" i="19"/>
  <c r="AP35" i="19"/>
  <c r="AQ35" i="19"/>
  <c r="AR35" i="19"/>
  <c r="AT35" i="19"/>
  <c r="AU35" i="19"/>
  <c r="AV35" i="19"/>
  <c r="AW35" i="19"/>
  <c r="AX35" i="19"/>
  <c r="AZ35" i="19"/>
  <c r="BA35" i="19"/>
  <c r="BB35" i="19"/>
  <c r="BC35" i="19"/>
  <c r="BD35" i="19"/>
  <c r="BF35" i="19"/>
  <c r="BG35" i="19"/>
  <c r="BH35" i="19"/>
  <c r="BI35" i="19"/>
  <c r="BJ35" i="19"/>
  <c r="AN36" i="19"/>
  <c r="AO36" i="19"/>
  <c r="AP36" i="19"/>
  <c r="AQ36" i="19"/>
  <c r="AR36" i="19"/>
  <c r="AT36" i="19"/>
  <c r="AU36" i="19"/>
  <c r="AV36" i="19"/>
  <c r="AW36" i="19"/>
  <c r="AX36" i="19"/>
  <c r="AZ36" i="19"/>
  <c r="BA36" i="19"/>
  <c r="BB36" i="19"/>
  <c r="BC36" i="19"/>
  <c r="BD36" i="19"/>
  <c r="BF36" i="19"/>
  <c r="BG36" i="19"/>
  <c r="BH36" i="19"/>
  <c r="BI36" i="19"/>
  <c r="BJ36" i="19"/>
  <c r="AN37" i="19"/>
  <c r="AO37" i="19"/>
  <c r="AP37" i="19"/>
  <c r="AQ37" i="19"/>
  <c r="AR37" i="19"/>
  <c r="AT37" i="19"/>
  <c r="AU37" i="19"/>
  <c r="AV37" i="19"/>
  <c r="AW37" i="19"/>
  <c r="AX37" i="19"/>
  <c r="AZ37" i="19"/>
  <c r="BA37" i="19"/>
  <c r="BB37" i="19"/>
  <c r="BC37" i="19"/>
  <c r="BD37" i="19"/>
  <c r="BF37" i="19"/>
  <c r="BG37" i="19"/>
  <c r="BH37" i="19"/>
  <c r="BI37" i="19"/>
  <c r="BJ37" i="19"/>
  <c r="AN38" i="19"/>
  <c r="AO38" i="19"/>
  <c r="AP38" i="19"/>
  <c r="AQ38" i="19"/>
  <c r="AR38" i="19"/>
  <c r="AT38" i="19"/>
  <c r="AU38" i="19"/>
  <c r="AV38" i="19"/>
  <c r="AW38" i="19"/>
  <c r="AX38" i="19"/>
  <c r="AZ38" i="19"/>
  <c r="BA38" i="19"/>
  <c r="BB38" i="19"/>
  <c r="BC38" i="19"/>
  <c r="BD38" i="19"/>
  <c r="BF38" i="19"/>
  <c r="BG38" i="19"/>
  <c r="BH38" i="19"/>
  <c r="BI38" i="19"/>
  <c r="BJ38" i="19"/>
  <c r="BG7" i="19"/>
  <c r="BH7" i="19"/>
  <c r="BI7" i="19"/>
  <c r="BJ7" i="19"/>
  <c r="BA6" i="19"/>
  <c r="BB6" i="19"/>
  <c r="BC6" i="19"/>
  <c r="BD6" i="19"/>
  <c r="BA7" i="19"/>
  <c r="BB7" i="19"/>
  <c r="BC7" i="19"/>
  <c r="BD7" i="19"/>
  <c r="AU7" i="19"/>
  <c r="AV7" i="19"/>
  <c r="AW7" i="19"/>
  <c r="AX7" i="19"/>
  <c r="AO6" i="19"/>
  <c r="AP6" i="19"/>
  <c r="AQ6" i="19"/>
  <c r="AR6" i="19"/>
  <c r="AO7" i="19"/>
  <c r="AP7" i="19"/>
  <c r="AQ7" i="19"/>
  <c r="AR7" i="19"/>
  <c r="BF7" i="19"/>
  <c r="AZ7" i="19"/>
  <c r="AZ6" i="19"/>
  <c r="AT7" i="19"/>
  <c r="AN7" i="19"/>
  <c r="AN6" i="19"/>
  <c r="P8" i="19"/>
  <c r="Q8" i="19"/>
  <c r="R8" i="19"/>
  <c r="S8" i="19"/>
  <c r="T8" i="19"/>
  <c r="V8" i="19"/>
  <c r="W8" i="19"/>
  <c r="X8" i="19"/>
  <c r="Y8" i="19"/>
  <c r="Z8" i="19"/>
  <c r="P9" i="19"/>
  <c r="Q9" i="19"/>
  <c r="R9" i="19"/>
  <c r="S9" i="19"/>
  <c r="T9" i="19"/>
  <c r="V9" i="19"/>
  <c r="W9" i="19"/>
  <c r="X9" i="19"/>
  <c r="Y9" i="19"/>
  <c r="Z9" i="19"/>
  <c r="P10" i="19"/>
  <c r="Q10" i="19"/>
  <c r="R10" i="19"/>
  <c r="S10" i="19"/>
  <c r="T10" i="19"/>
  <c r="V10" i="19"/>
  <c r="W10" i="19"/>
  <c r="X10" i="19"/>
  <c r="Y10" i="19"/>
  <c r="Z10" i="19"/>
  <c r="P11" i="19"/>
  <c r="Q11" i="19"/>
  <c r="R11" i="19"/>
  <c r="S11" i="19"/>
  <c r="T11" i="19"/>
  <c r="V11" i="19"/>
  <c r="W11" i="19"/>
  <c r="X11" i="19"/>
  <c r="Y11" i="19"/>
  <c r="Z11" i="19"/>
  <c r="P12" i="19"/>
  <c r="Q12" i="19"/>
  <c r="R12" i="19"/>
  <c r="S12" i="19"/>
  <c r="T12" i="19"/>
  <c r="V12" i="19"/>
  <c r="W12" i="19"/>
  <c r="X12" i="19"/>
  <c r="Y12" i="19"/>
  <c r="Z12" i="19"/>
  <c r="P13" i="19"/>
  <c r="Q13" i="19"/>
  <c r="R13" i="19"/>
  <c r="S13" i="19"/>
  <c r="T13" i="19"/>
  <c r="V13" i="19"/>
  <c r="W13" i="19"/>
  <c r="X13" i="19"/>
  <c r="Y13" i="19"/>
  <c r="Z13" i="19"/>
  <c r="P14" i="19"/>
  <c r="Q14" i="19"/>
  <c r="R14" i="19"/>
  <c r="S14" i="19"/>
  <c r="T14" i="19"/>
  <c r="V14" i="19"/>
  <c r="W14" i="19"/>
  <c r="X14" i="19"/>
  <c r="Y14" i="19"/>
  <c r="Z14" i="19"/>
  <c r="P15" i="19"/>
  <c r="Q15" i="19"/>
  <c r="R15" i="19"/>
  <c r="S15" i="19"/>
  <c r="T15" i="19"/>
  <c r="V15" i="19"/>
  <c r="W15" i="19"/>
  <c r="X15" i="19"/>
  <c r="Y15" i="19"/>
  <c r="Z15" i="19"/>
  <c r="P16" i="19"/>
  <c r="Q16" i="19"/>
  <c r="R16" i="19"/>
  <c r="S16" i="19"/>
  <c r="T16" i="19"/>
  <c r="V16" i="19"/>
  <c r="W16" i="19"/>
  <c r="X16" i="19"/>
  <c r="Y16" i="19"/>
  <c r="Z16" i="19"/>
  <c r="P17" i="19"/>
  <c r="Q17" i="19"/>
  <c r="R17" i="19"/>
  <c r="S17" i="19"/>
  <c r="T17" i="19"/>
  <c r="V17" i="19"/>
  <c r="W17" i="19"/>
  <c r="X17" i="19"/>
  <c r="Y17" i="19"/>
  <c r="Z17" i="19"/>
  <c r="P18" i="19"/>
  <c r="Q18" i="19"/>
  <c r="R18" i="19"/>
  <c r="S18" i="19"/>
  <c r="T18" i="19"/>
  <c r="V18" i="19"/>
  <c r="W18" i="19"/>
  <c r="X18" i="19"/>
  <c r="Y18" i="19"/>
  <c r="Z18" i="19"/>
  <c r="P19" i="19"/>
  <c r="Q19" i="19"/>
  <c r="R19" i="19"/>
  <c r="S19" i="19"/>
  <c r="T19" i="19"/>
  <c r="V19" i="19"/>
  <c r="W19" i="19"/>
  <c r="X19" i="19"/>
  <c r="Y19" i="19"/>
  <c r="Z19" i="19"/>
  <c r="P20" i="19"/>
  <c r="Q20" i="19"/>
  <c r="R20" i="19"/>
  <c r="S20" i="19"/>
  <c r="T20" i="19"/>
  <c r="V20" i="19"/>
  <c r="W20" i="19"/>
  <c r="X20" i="19"/>
  <c r="Y20" i="19"/>
  <c r="Z20" i="19"/>
  <c r="P21" i="19"/>
  <c r="Q21" i="19"/>
  <c r="R21" i="19"/>
  <c r="S21" i="19"/>
  <c r="T21" i="19"/>
  <c r="V21" i="19"/>
  <c r="W21" i="19"/>
  <c r="X21" i="19"/>
  <c r="Y21" i="19"/>
  <c r="Z21" i="19"/>
  <c r="P22" i="19"/>
  <c r="Q22" i="19"/>
  <c r="R22" i="19"/>
  <c r="S22" i="19"/>
  <c r="T22" i="19"/>
  <c r="V22" i="19"/>
  <c r="W22" i="19"/>
  <c r="X22" i="19"/>
  <c r="Y22" i="19"/>
  <c r="Z22" i="19"/>
  <c r="P23" i="19"/>
  <c r="Q23" i="19"/>
  <c r="R23" i="19"/>
  <c r="S23" i="19"/>
  <c r="T23" i="19"/>
  <c r="V23" i="19"/>
  <c r="W23" i="19"/>
  <c r="X23" i="19"/>
  <c r="Y23" i="19"/>
  <c r="Z23" i="19"/>
  <c r="P24" i="19"/>
  <c r="Q24" i="19"/>
  <c r="R24" i="19"/>
  <c r="S24" i="19"/>
  <c r="T24" i="19"/>
  <c r="V24" i="19"/>
  <c r="W24" i="19"/>
  <c r="X24" i="19"/>
  <c r="Y24" i="19"/>
  <c r="Z24" i="19"/>
  <c r="P25" i="19"/>
  <c r="Q25" i="19"/>
  <c r="R25" i="19"/>
  <c r="S25" i="19"/>
  <c r="T25" i="19"/>
  <c r="V25" i="19"/>
  <c r="W25" i="19"/>
  <c r="X25" i="19"/>
  <c r="Y25" i="19"/>
  <c r="Z25" i="19"/>
  <c r="P26" i="19"/>
  <c r="Q26" i="19"/>
  <c r="R26" i="19"/>
  <c r="S26" i="19"/>
  <c r="T26" i="19"/>
  <c r="V26" i="19"/>
  <c r="W26" i="19"/>
  <c r="X26" i="19"/>
  <c r="Y26" i="19"/>
  <c r="Z26" i="19"/>
  <c r="P27" i="19"/>
  <c r="Q27" i="19"/>
  <c r="R27" i="19"/>
  <c r="S27" i="19"/>
  <c r="T27" i="19"/>
  <c r="V27" i="19"/>
  <c r="W27" i="19"/>
  <c r="X27" i="19"/>
  <c r="Y27" i="19"/>
  <c r="Z27" i="19"/>
  <c r="P28" i="19"/>
  <c r="Q28" i="19"/>
  <c r="R28" i="19"/>
  <c r="S28" i="19"/>
  <c r="T28" i="19"/>
  <c r="V28" i="19"/>
  <c r="W28" i="19"/>
  <c r="X28" i="19"/>
  <c r="Y28" i="19"/>
  <c r="Z28" i="19"/>
  <c r="P29" i="19"/>
  <c r="Q29" i="19"/>
  <c r="R29" i="19"/>
  <c r="S29" i="19"/>
  <c r="T29" i="19"/>
  <c r="V29" i="19"/>
  <c r="W29" i="19"/>
  <c r="X29" i="19"/>
  <c r="Y29" i="19"/>
  <c r="Z29" i="19"/>
  <c r="P30" i="19"/>
  <c r="Q30" i="19"/>
  <c r="R30" i="19"/>
  <c r="S30" i="19"/>
  <c r="T30" i="19"/>
  <c r="V30" i="19"/>
  <c r="W30" i="19"/>
  <c r="X30" i="19"/>
  <c r="Y30" i="19"/>
  <c r="Z30" i="19"/>
  <c r="P31" i="19"/>
  <c r="Q31" i="19"/>
  <c r="R31" i="19"/>
  <c r="S31" i="19"/>
  <c r="T31" i="19"/>
  <c r="V31" i="19"/>
  <c r="W31" i="19"/>
  <c r="X31" i="19"/>
  <c r="Y31" i="19"/>
  <c r="Z31" i="19"/>
  <c r="P32" i="19"/>
  <c r="Q32" i="19"/>
  <c r="R32" i="19"/>
  <c r="S32" i="19"/>
  <c r="T32" i="19"/>
  <c r="V32" i="19"/>
  <c r="W32" i="19"/>
  <c r="X32" i="19"/>
  <c r="Y32" i="19"/>
  <c r="Z32" i="19"/>
  <c r="P33" i="19"/>
  <c r="Q33" i="19"/>
  <c r="R33" i="19"/>
  <c r="S33" i="19"/>
  <c r="T33" i="19"/>
  <c r="V33" i="19"/>
  <c r="W33" i="19"/>
  <c r="X33" i="19"/>
  <c r="Y33" i="19"/>
  <c r="Z33" i="19"/>
  <c r="P34" i="19"/>
  <c r="Q34" i="19"/>
  <c r="R34" i="19"/>
  <c r="S34" i="19"/>
  <c r="T34" i="19"/>
  <c r="V34" i="19"/>
  <c r="W34" i="19"/>
  <c r="X34" i="19"/>
  <c r="Y34" i="19"/>
  <c r="Z34" i="19"/>
  <c r="P35" i="19"/>
  <c r="Q35" i="19"/>
  <c r="R35" i="19"/>
  <c r="S35" i="19"/>
  <c r="T35" i="19"/>
  <c r="V35" i="19"/>
  <c r="W35" i="19"/>
  <c r="X35" i="19"/>
  <c r="Y35" i="19"/>
  <c r="Z35" i="19"/>
  <c r="P36" i="19"/>
  <c r="Q36" i="19"/>
  <c r="R36" i="19"/>
  <c r="S36" i="19"/>
  <c r="T36" i="19"/>
  <c r="V36" i="19"/>
  <c r="W36" i="19"/>
  <c r="X36" i="19"/>
  <c r="Y36" i="19"/>
  <c r="Z36" i="19"/>
  <c r="P37" i="19"/>
  <c r="Q37" i="19"/>
  <c r="R37" i="19"/>
  <c r="S37" i="19"/>
  <c r="T37" i="19"/>
  <c r="V37" i="19"/>
  <c r="W37" i="19"/>
  <c r="X37" i="19"/>
  <c r="Y37" i="19"/>
  <c r="Z37" i="19"/>
  <c r="P38" i="19"/>
  <c r="Q38" i="19"/>
  <c r="R38" i="19"/>
  <c r="S38" i="19"/>
  <c r="T38" i="19"/>
  <c r="V38" i="19"/>
  <c r="W38" i="19"/>
  <c r="X38" i="19"/>
  <c r="Y38" i="19"/>
  <c r="Z38" i="19"/>
  <c r="W7" i="19"/>
  <c r="X7" i="19"/>
  <c r="Y7" i="19"/>
  <c r="Z7" i="19"/>
  <c r="Q6" i="19"/>
  <c r="R6" i="19"/>
  <c r="S6" i="19"/>
  <c r="T6" i="19"/>
  <c r="Q7" i="19"/>
  <c r="R7" i="19"/>
  <c r="S7" i="19"/>
  <c r="T7" i="19"/>
  <c r="P6" i="19"/>
  <c r="P7" i="19"/>
  <c r="V7" i="19"/>
  <c r="AB8" i="19"/>
  <c r="AC8" i="19"/>
  <c r="AD8" i="19"/>
  <c r="AE8" i="19"/>
  <c r="AF8" i="19"/>
  <c r="AH8" i="19"/>
  <c r="AI8" i="19"/>
  <c r="AJ8" i="19"/>
  <c r="AK8" i="19"/>
  <c r="AL8" i="19"/>
  <c r="AB9" i="19"/>
  <c r="AC9" i="19"/>
  <c r="AD9" i="19"/>
  <c r="AE9" i="19"/>
  <c r="AF9" i="19"/>
  <c r="AH9" i="19"/>
  <c r="AI9" i="19"/>
  <c r="AJ9" i="19"/>
  <c r="AK9" i="19"/>
  <c r="AL9" i="19"/>
  <c r="AB10" i="19"/>
  <c r="AC10" i="19"/>
  <c r="AD10" i="19"/>
  <c r="AE10" i="19"/>
  <c r="AF10" i="19"/>
  <c r="AH10" i="19"/>
  <c r="AI10" i="19"/>
  <c r="AJ10" i="19"/>
  <c r="AK10" i="19"/>
  <c r="AL10" i="19"/>
  <c r="AB11" i="19"/>
  <c r="AC11" i="19"/>
  <c r="AD11" i="19"/>
  <c r="AE11" i="19"/>
  <c r="AF11" i="19"/>
  <c r="AH11" i="19"/>
  <c r="AI11" i="19"/>
  <c r="AJ11" i="19"/>
  <c r="AK11" i="19"/>
  <c r="AL11" i="19"/>
  <c r="AB12" i="19"/>
  <c r="AC12" i="19"/>
  <c r="AD12" i="19"/>
  <c r="AE12" i="19"/>
  <c r="AF12" i="19"/>
  <c r="AH12" i="19"/>
  <c r="AI12" i="19"/>
  <c r="AJ12" i="19"/>
  <c r="AK12" i="19"/>
  <c r="AL12" i="19"/>
  <c r="AB13" i="19"/>
  <c r="AC13" i="19"/>
  <c r="AD13" i="19"/>
  <c r="AE13" i="19"/>
  <c r="AF13" i="19"/>
  <c r="AH13" i="19"/>
  <c r="AI13" i="19"/>
  <c r="AJ13" i="19"/>
  <c r="AK13" i="19"/>
  <c r="AL13" i="19"/>
  <c r="AB14" i="19"/>
  <c r="AC14" i="19"/>
  <c r="AD14" i="19"/>
  <c r="AE14" i="19"/>
  <c r="AF14" i="19"/>
  <c r="AH14" i="19"/>
  <c r="AI14" i="19"/>
  <c r="AJ14" i="19"/>
  <c r="AK14" i="19"/>
  <c r="AL14" i="19"/>
  <c r="AB15" i="19"/>
  <c r="AC15" i="19"/>
  <c r="AD15" i="19"/>
  <c r="AE15" i="19"/>
  <c r="AF15" i="19"/>
  <c r="AH15" i="19"/>
  <c r="AI15" i="19"/>
  <c r="AJ15" i="19"/>
  <c r="AK15" i="19"/>
  <c r="AL15" i="19"/>
  <c r="AB16" i="19"/>
  <c r="AC16" i="19"/>
  <c r="AD16" i="19"/>
  <c r="AE16" i="19"/>
  <c r="AF16" i="19"/>
  <c r="AH16" i="19"/>
  <c r="AI16" i="19"/>
  <c r="AJ16" i="19"/>
  <c r="AK16" i="19"/>
  <c r="AL16" i="19"/>
  <c r="AB17" i="19"/>
  <c r="AC17" i="19"/>
  <c r="AD17" i="19"/>
  <c r="AE17" i="19"/>
  <c r="AF17" i="19"/>
  <c r="AH17" i="19"/>
  <c r="AI17" i="19"/>
  <c r="AJ17" i="19"/>
  <c r="AK17" i="19"/>
  <c r="AL17" i="19"/>
  <c r="AB18" i="19"/>
  <c r="AC18" i="19"/>
  <c r="AD18" i="19"/>
  <c r="AE18" i="19"/>
  <c r="AF18" i="19"/>
  <c r="AH18" i="19"/>
  <c r="AI18" i="19"/>
  <c r="AJ18" i="19"/>
  <c r="AK18" i="19"/>
  <c r="AL18" i="19"/>
  <c r="AB19" i="19"/>
  <c r="AC19" i="19"/>
  <c r="AD19" i="19"/>
  <c r="AE19" i="19"/>
  <c r="AF19" i="19"/>
  <c r="AH19" i="19"/>
  <c r="AI19" i="19"/>
  <c r="AJ19" i="19"/>
  <c r="AK19" i="19"/>
  <c r="AL19" i="19"/>
  <c r="AB20" i="19"/>
  <c r="AC20" i="19"/>
  <c r="AD20" i="19"/>
  <c r="AE20" i="19"/>
  <c r="AF20" i="19"/>
  <c r="AH20" i="19"/>
  <c r="AI20" i="19"/>
  <c r="AJ20" i="19"/>
  <c r="AK20" i="19"/>
  <c r="AL20" i="19"/>
  <c r="AB21" i="19"/>
  <c r="AC21" i="19"/>
  <c r="AD21" i="19"/>
  <c r="AE21" i="19"/>
  <c r="AF21" i="19"/>
  <c r="AH21" i="19"/>
  <c r="AI21" i="19"/>
  <c r="AJ21" i="19"/>
  <c r="AK21" i="19"/>
  <c r="AL21" i="19"/>
  <c r="AB22" i="19"/>
  <c r="AC22" i="19"/>
  <c r="AD22" i="19"/>
  <c r="AE22" i="19"/>
  <c r="AF22" i="19"/>
  <c r="AH22" i="19"/>
  <c r="AI22" i="19"/>
  <c r="AJ22" i="19"/>
  <c r="AK22" i="19"/>
  <c r="AL22" i="19"/>
  <c r="AB23" i="19"/>
  <c r="AC23" i="19"/>
  <c r="AD23" i="19"/>
  <c r="AE23" i="19"/>
  <c r="AF23" i="19"/>
  <c r="AH23" i="19"/>
  <c r="AI23" i="19"/>
  <c r="AJ23" i="19"/>
  <c r="AK23" i="19"/>
  <c r="AL23" i="19"/>
  <c r="AB24" i="19"/>
  <c r="AC24" i="19"/>
  <c r="AD24" i="19"/>
  <c r="AE24" i="19"/>
  <c r="AF24" i="19"/>
  <c r="AH24" i="19"/>
  <c r="AI24" i="19"/>
  <c r="AJ24" i="19"/>
  <c r="AK24" i="19"/>
  <c r="AL24" i="19"/>
  <c r="AB25" i="19"/>
  <c r="AC25" i="19"/>
  <c r="AD25" i="19"/>
  <c r="AE25" i="19"/>
  <c r="AF25" i="19"/>
  <c r="AH25" i="19"/>
  <c r="AI25" i="19"/>
  <c r="AJ25" i="19"/>
  <c r="AK25" i="19"/>
  <c r="AL25" i="19"/>
  <c r="AB26" i="19"/>
  <c r="AC26" i="19"/>
  <c r="AD26" i="19"/>
  <c r="AE26" i="19"/>
  <c r="AF26" i="19"/>
  <c r="AH26" i="19"/>
  <c r="AI26" i="19"/>
  <c r="AJ26" i="19"/>
  <c r="AK26" i="19"/>
  <c r="AL26" i="19"/>
  <c r="AB27" i="19"/>
  <c r="AC27" i="19"/>
  <c r="AD27" i="19"/>
  <c r="AE27" i="19"/>
  <c r="AF27" i="19"/>
  <c r="AH27" i="19"/>
  <c r="AI27" i="19"/>
  <c r="AJ27" i="19"/>
  <c r="AK27" i="19"/>
  <c r="AL27" i="19"/>
  <c r="AB28" i="19"/>
  <c r="AC28" i="19"/>
  <c r="AD28" i="19"/>
  <c r="AE28" i="19"/>
  <c r="AF28" i="19"/>
  <c r="AH28" i="19"/>
  <c r="AI28" i="19"/>
  <c r="AJ28" i="19"/>
  <c r="AK28" i="19"/>
  <c r="AL28" i="19"/>
  <c r="AB29" i="19"/>
  <c r="AC29" i="19"/>
  <c r="AD29" i="19"/>
  <c r="AE29" i="19"/>
  <c r="AF29" i="19"/>
  <c r="AH29" i="19"/>
  <c r="AI29" i="19"/>
  <c r="AJ29" i="19"/>
  <c r="AK29" i="19"/>
  <c r="AL29" i="19"/>
  <c r="AB30" i="19"/>
  <c r="AC30" i="19"/>
  <c r="AD30" i="19"/>
  <c r="AE30" i="19"/>
  <c r="AF30" i="19"/>
  <c r="AH30" i="19"/>
  <c r="AI30" i="19"/>
  <c r="AJ30" i="19"/>
  <c r="AK30" i="19"/>
  <c r="AL30" i="19"/>
  <c r="AB31" i="19"/>
  <c r="AC31" i="19"/>
  <c r="AD31" i="19"/>
  <c r="AE31" i="19"/>
  <c r="AF31" i="19"/>
  <c r="AH31" i="19"/>
  <c r="AI31" i="19"/>
  <c r="AJ31" i="19"/>
  <c r="AK31" i="19"/>
  <c r="AL31" i="19"/>
  <c r="AB32" i="19"/>
  <c r="AC32" i="19"/>
  <c r="AD32" i="19"/>
  <c r="AE32" i="19"/>
  <c r="AF32" i="19"/>
  <c r="AH32" i="19"/>
  <c r="AI32" i="19"/>
  <c r="AJ32" i="19"/>
  <c r="AK32" i="19"/>
  <c r="AL32" i="19"/>
  <c r="AB33" i="19"/>
  <c r="AC33" i="19"/>
  <c r="AD33" i="19"/>
  <c r="AE33" i="19"/>
  <c r="AF33" i="19"/>
  <c r="AH33" i="19"/>
  <c r="AI33" i="19"/>
  <c r="AJ33" i="19"/>
  <c r="AK33" i="19"/>
  <c r="AL33" i="19"/>
  <c r="AB34" i="19"/>
  <c r="AC34" i="19"/>
  <c r="AD34" i="19"/>
  <c r="AE34" i="19"/>
  <c r="AF34" i="19"/>
  <c r="AH34" i="19"/>
  <c r="AI34" i="19"/>
  <c r="AJ34" i="19"/>
  <c r="AK34" i="19"/>
  <c r="AL34" i="19"/>
  <c r="AB35" i="19"/>
  <c r="AC35" i="19"/>
  <c r="AD35" i="19"/>
  <c r="AE35" i="19"/>
  <c r="AF35" i="19"/>
  <c r="AH35" i="19"/>
  <c r="AI35" i="19"/>
  <c r="AJ35" i="19"/>
  <c r="AK35" i="19"/>
  <c r="AL35" i="19"/>
  <c r="AB36" i="19"/>
  <c r="AC36" i="19"/>
  <c r="AD36" i="19"/>
  <c r="AE36" i="19"/>
  <c r="AF36" i="19"/>
  <c r="AH36" i="19"/>
  <c r="AI36" i="19"/>
  <c r="AJ36" i="19"/>
  <c r="AK36" i="19"/>
  <c r="AL36" i="19"/>
  <c r="AB37" i="19"/>
  <c r="AC37" i="19"/>
  <c r="AD37" i="19"/>
  <c r="AE37" i="19"/>
  <c r="AF37" i="19"/>
  <c r="AH37" i="19"/>
  <c r="AI37" i="19"/>
  <c r="AJ37" i="19"/>
  <c r="AK37" i="19"/>
  <c r="AL37" i="19"/>
  <c r="AB38" i="19"/>
  <c r="AC38" i="19"/>
  <c r="AD38" i="19"/>
  <c r="AE38" i="19"/>
  <c r="AF38" i="19"/>
  <c r="AH38" i="19"/>
  <c r="AI38" i="19"/>
  <c r="AJ38" i="19"/>
  <c r="AK38" i="19"/>
  <c r="AL38" i="19"/>
  <c r="AI7" i="19"/>
  <c r="AJ7" i="19"/>
  <c r="AK7" i="19"/>
  <c r="AL7" i="19"/>
  <c r="AC6" i="19"/>
  <c r="AD6" i="19"/>
  <c r="AE6" i="19"/>
  <c r="AF6" i="19"/>
  <c r="AC7" i="19"/>
  <c r="AD7" i="19"/>
  <c r="AE7" i="19"/>
  <c r="AF7" i="19"/>
  <c r="AH7" i="19"/>
  <c r="AB7" i="19"/>
  <c r="AB6" i="19"/>
  <c r="D7" i="19"/>
  <c r="E7" i="19"/>
  <c r="F7" i="19"/>
  <c r="G7" i="19"/>
  <c r="H7" i="19"/>
  <c r="J7" i="19"/>
  <c r="K7" i="19"/>
  <c r="L7" i="19"/>
  <c r="M7" i="19"/>
  <c r="N7" i="19"/>
  <c r="D8" i="19"/>
  <c r="E8" i="19"/>
  <c r="F8" i="19"/>
  <c r="G8" i="19"/>
  <c r="H8" i="19"/>
  <c r="J8" i="19"/>
  <c r="K8" i="19"/>
  <c r="L8" i="19"/>
  <c r="M8" i="19"/>
  <c r="N8" i="19"/>
  <c r="D9" i="19"/>
  <c r="E9" i="19"/>
  <c r="F9" i="19"/>
  <c r="G9" i="19"/>
  <c r="H9" i="19"/>
  <c r="J9" i="19"/>
  <c r="K9" i="19"/>
  <c r="L9" i="19"/>
  <c r="M9" i="19"/>
  <c r="N9" i="19"/>
  <c r="D10" i="19"/>
  <c r="E10" i="19"/>
  <c r="F10" i="19"/>
  <c r="G10" i="19"/>
  <c r="H10" i="19"/>
  <c r="J10" i="19"/>
  <c r="K10" i="19"/>
  <c r="L10" i="19"/>
  <c r="M10" i="19"/>
  <c r="N10" i="19"/>
  <c r="D11" i="19"/>
  <c r="E11" i="19"/>
  <c r="F11" i="19"/>
  <c r="G11" i="19"/>
  <c r="H11" i="19"/>
  <c r="J11" i="19"/>
  <c r="K11" i="19"/>
  <c r="L11" i="19"/>
  <c r="M11" i="19"/>
  <c r="N11" i="19"/>
  <c r="D12" i="19"/>
  <c r="E12" i="19"/>
  <c r="F12" i="19"/>
  <c r="G12" i="19"/>
  <c r="H12" i="19"/>
  <c r="J12" i="19"/>
  <c r="K12" i="19"/>
  <c r="L12" i="19"/>
  <c r="M12" i="19"/>
  <c r="N12" i="19"/>
  <c r="D13" i="19"/>
  <c r="E13" i="19"/>
  <c r="F13" i="19"/>
  <c r="G13" i="19"/>
  <c r="H13" i="19"/>
  <c r="J13" i="19"/>
  <c r="K13" i="19"/>
  <c r="L13" i="19"/>
  <c r="M13" i="19"/>
  <c r="N13" i="19"/>
  <c r="D14" i="19"/>
  <c r="E14" i="19"/>
  <c r="F14" i="19"/>
  <c r="G14" i="19"/>
  <c r="H14" i="19"/>
  <c r="J14" i="19"/>
  <c r="K14" i="19"/>
  <c r="L14" i="19"/>
  <c r="M14" i="19"/>
  <c r="N14" i="19"/>
  <c r="D15" i="19"/>
  <c r="E15" i="19"/>
  <c r="F15" i="19"/>
  <c r="G15" i="19"/>
  <c r="H15" i="19"/>
  <c r="J15" i="19"/>
  <c r="K15" i="19"/>
  <c r="L15" i="19"/>
  <c r="M15" i="19"/>
  <c r="N15" i="19"/>
  <c r="D16" i="19"/>
  <c r="E16" i="19"/>
  <c r="F16" i="19"/>
  <c r="G16" i="19"/>
  <c r="H16" i="19"/>
  <c r="J16" i="19"/>
  <c r="K16" i="19"/>
  <c r="L16" i="19"/>
  <c r="M16" i="19"/>
  <c r="N16" i="19"/>
  <c r="D17" i="19"/>
  <c r="E17" i="19"/>
  <c r="F17" i="19"/>
  <c r="G17" i="19"/>
  <c r="H17" i="19"/>
  <c r="J17" i="19"/>
  <c r="K17" i="19"/>
  <c r="L17" i="19"/>
  <c r="M17" i="19"/>
  <c r="N17" i="19"/>
  <c r="D18" i="19"/>
  <c r="E18" i="19"/>
  <c r="F18" i="19"/>
  <c r="G18" i="19"/>
  <c r="H18" i="19"/>
  <c r="J18" i="19"/>
  <c r="K18" i="19"/>
  <c r="L18" i="19"/>
  <c r="M18" i="19"/>
  <c r="N18" i="19"/>
  <c r="D19" i="19"/>
  <c r="E19" i="19"/>
  <c r="F19" i="19"/>
  <c r="G19" i="19"/>
  <c r="H19" i="19"/>
  <c r="J19" i="19"/>
  <c r="K19" i="19"/>
  <c r="L19" i="19"/>
  <c r="M19" i="19"/>
  <c r="N19" i="19"/>
  <c r="D20" i="19"/>
  <c r="E20" i="19"/>
  <c r="F20" i="19"/>
  <c r="G20" i="19"/>
  <c r="H20" i="19"/>
  <c r="J20" i="19"/>
  <c r="K20" i="19"/>
  <c r="L20" i="19"/>
  <c r="M20" i="19"/>
  <c r="N20" i="19"/>
  <c r="D21" i="19"/>
  <c r="E21" i="19"/>
  <c r="F21" i="19"/>
  <c r="G21" i="19"/>
  <c r="H21" i="19"/>
  <c r="J21" i="19"/>
  <c r="K21" i="19"/>
  <c r="L21" i="19"/>
  <c r="M21" i="19"/>
  <c r="N21" i="19"/>
  <c r="D22" i="19"/>
  <c r="E22" i="19"/>
  <c r="F22" i="19"/>
  <c r="G22" i="19"/>
  <c r="H22" i="19"/>
  <c r="J22" i="19"/>
  <c r="K22" i="19"/>
  <c r="L22" i="19"/>
  <c r="M22" i="19"/>
  <c r="N22" i="19"/>
  <c r="D23" i="19"/>
  <c r="E23" i="19"/>
  <c r="F23" i="19"/>
  <c r="G23" i="19"/>
  <c r="H23" i="19"/>
  <c r="J23" i="19"/>
  <c r="K23" i="19"/>
  <c r="L23" i="19"/>
  <c r="M23" i="19"/>
  <c r="N23" i="19"/>
  <c r="D24" i="19"/>
  <c r="E24" i="19"/>
  <c r="F24" i="19"/>
  <c r="G24" i="19"/>
  <c r="H24" i="19"/>
  <c r="J24" i="19"/>
  <c r="K24" i="19"/>
  <c r="L24" i="19"/>
  <c r="M24" i="19"/>
  <c r="N24" i="19"/>
  <c r="D25" i="19"/>
  <c r="E25" i="19"/>
  <c r="F25" i="19"/>
  <c r="G25" i="19"/>
  <c r="H25" i="19"/>
  <c r="J25" i="19"/>
  <c r="K25" i="19"/>
  <c r="L25" i="19"/>
  <c r="M25" i="19"/>
  <c r="N25" i="19"/>
  <c r="D26" i="19"/>
  <c r="E26" i="19"/>
  <c r="F26" i="19"/>
  <c r="G26" i="19"/>
  <c r="H26" i="19"/>
  <c r="J26" i="19"/>
  <c r="K26" i="19"/>
  <c r="L26" i="19"/>
  <c r="M26" i="19"/>
  <c r="N26" i="19"/>
  <c r="D27" i="19"/>
  <c r="E27" i="19"/>
  <c r="F27" i="19"/>
  <c r="G27" i="19"/>
  <c r="H27" i="19"/>
  <c r="J27" i="19"/>
  <c r="K27" i="19"/>
  <c r="L27" i="19"/>
  <c r="M27" i="19"/>
  <c r="N27" i="19"/>
  <c r="D28" i="19"/>
  <c r="E28" i="19"/>
  <c r="F28" i="19"/>
  <c r="G28" i="19"/>
  <c r="H28" i="19"/>
  <c r="J28" i="19"/>
  <c r="K28" i="19"/>
  <c r="L28" i="19"/>
  <c r="M28" i="19"/>
  <c r="N28" i="19"/>
  <c r="D29" i="19"/>
  <c r="E29" i="19"/>
  <c r="F29" i="19"/>
  <c r="G29" i="19"/>
  <c r="H29" i="19"/>
  <c r="J29" i="19"/>
  <c r="K29" i="19"/>
  <c r="L29" i="19"/>
  <c r="M29" i="19"/>
  <c r="N29" i="19"/>
  <c r="D30" i="19"/>
  <c r="E30" i="19"/>
  <c r="F30" i="19"/>
  <c r="G30" i="19"/>
  <c r="H30" i="19"/>
  <c r="J30" i="19"/>
  <c r="K30" i="19"/>
  <c r="L30" i="19"/>
  <c r="M30" i="19"/>
  <c r="N30" i="19"/>
  <c r="D31" i="19"/>
  <c r="E31" i="19"/>
  <c r="F31" i="19"/>
  <c r="G31" i="19"/>
  <c r="H31" i="19"/>
  <c r="J31" i="19"/>
  <c r="K31" i="19"/>
  <c r="L31" i="19"/>
  <c r="M31" i="19"/>
  <c r="N31" i="19"/>
  <c r="D32" i="19"/>
  <c r="E32" i="19"/>
  <c r="F32" i="19"/>
  <c r="G32" i="19"/>
  <c r="H32" i="19"/>
  <c r="J32" i="19"/>
  <c r="K32" i="19"/>
  <c r="L32" i="19"/>
  <c r="M32" i="19"/>
  <c r="N32" i="19"/>
  <c r="D33" i="19"/>
  <c r="E33" i="19"/>
  <c r="F33" i="19"/>
  <c r="G33" i="19"/>
  <c r="H33" i="19"/>
  <c r="J33" i="19"/>
  <c r="K33" i="19"/>
  <c r="L33" i="19"/>
  <c r="M33" i="19"/>
  <c r="N33" i="19"/>
  <c r="D34" i="19"/>
  <c r="E34" i="19"/>
  <c r="F34" i="19"/>
  <c r="G34" i="19"/>
  <c r="H34" i="19"/>
  <c r="J34" i="19"/>
  <c r="K34" i="19"/>
  <c r="L34" i="19"/>
  <c r="M34" i="19"/>
  <c r="N34" i="19"/>
  <c r="D35" i="19"/>
  <c r="E35" i="19"/>
  <c r="F35" i="19"/>
  <c r="G35" i="19"/>
  <c r="H35" i="19"/>
  <c r="J35" i="19"/>
  <c r="K35" i="19"/>
  <c r="L35" i="19"/>
  <c r="M35" i="19"/>
  <c r="N35" i="19"/>
  <c r="D36" i="19"/>
  <c r="E36" i="19"/>
  <c r="F36" i="19"/>
  <c r="G36" i="19"/>
  <c r="H36" i="19"/>
  <c r="J36" i="19"/>
  <c r="K36" i="19"/>
  <c r="L36" i="19"/>
  <c r="M36" i="19"/>
  <c r="N36" i="19"/>
  <c r="D37" i="19"/>
  <c r="E37" i="19"/>
  <c r="F37" i="19"/>
  <c r="G37" i="19"/>
  <c r="H37" i="19"/>
  <c r="J37" i="19"/>
  <c r="K37" i="19"/>
  <c r="L37" i="19"/>
  <c r="M37" i="19"/>
  <c r="N37" i="19"/>
  <c r="D38" i="19"/>
  <c r="E38" i="19"/>
  <c r="F38" i="19"/>
  <c r="G38" i="19"/>
  <c r="H38" i="19"/>
  <c r="J38" i="19"/>
  <c r="K38" i="19"/>
  <c r="L38" i="19"/>
  <c r="M38" i="19"/>
  <c r="N38" i="19"/>
  <c r="K6" i="19"/>
  <c r="L6" i="19"/>
  <c r="M6" i="19"/>
  <c r="N6" i="19"/>
  <c r="E6" i="19"/>
  <c r="F6" i="19"/>
  <c r="G6" i="19"/>
  <c r="H6" i="19"/>
  <c r="J6" i="19"/>
  <c r="D6" i="19"/>
  <c r="AN8" i="18"/>
  <c r="AO8" i="18"/>
  <c r="AP8" i="18"/>
  <c r="AQ8" i="18"/>
  <c r="AR8" i="18"/>
  <c r="AT8" i="18"/>
  <c r="AU8" i="18"/>
  <c r="AV8" i="18"/>
  <c r="AW8" i="18"/>
  <c r="AX8" i="18"/>
  <c r="AZ8" i="18"/>
  <c r="BA8" i="18"/>
  <c r="BB8" i="18"/>
  <c r="BC8" i="18"/>
  <c r="BD8" i="18"/>
  <c r="BF8" i="18"/>
  <c r="BG8" i="18"/>
  <c r="BH8" i="18"/>
  <c r="BI8" i="18"/>
  <c r="BJ8" i="18"/>
  <c r="AN9" i="18"/>
  <c r="AO9" i="18"/>
  <c r="AP9" i="18"/>
  <c r="AQ9" i="18"/>
  <c r="AR9" i="18"/>
  <c r="AT9" i="18"/>
  <c r="AU9" i="18"/>
  <c r="AV9" i="18"/>
  <c r="AW9" i="18"/>
  <c r="AX9" i="18"/>
  <c r="AZ9" i="18"/>
  <c r="BA9" i="18"/>
  <c r="BB9" i="18"/>
  <c r="BC9" i="18"/>
  <c r="BD9" i="18"/>
  <c r="BF9" i="18"/>
  <c r="BG9" i="18"/>
  <c r="BH9" i="18"/>
  <c r="BI9" i="18"/>
  <c r="BJ9" i="18"/>
  <c r="AN10" i="18"/>
  <c r="AO10" i="18"/>
  <c r="AP10" i="18"/>
  <c r="AQ10" i="18"/>
  <c r="AR10" i="18"/>
  <c r="AT10" i="18"/>
  <c r="AU10" i="18"/>
  <c r="AV10" i="18"/>
  <c r="AW10" i="18"/>
  <c r="AX10" i="18"/>
  <c r="AZ10" i="18"/>
  <c r="BA10" i="18"/>
  <c r="BB10" i="18"/>
  <c r="BC10" i="18"/>
  <c r="BD10" i="18"/>
  <c r="BF10" i="18"/>
  <c r="BG10" i="18"/>
  <c r="BH10" i="18"/>
  <c r="BI10" i="18"/>
  <c r="BJ10" i="18"/>
  <c r="AN11" i="18"/>
  <c r="AO11" i="18"/>
  <c r="AP11" i="18"/>
  <c r="AQ11" i="18"/>
  <c r="AR11" i="18"/>
  <c r="AT11" i="18"/>
  <c r="AU11" i="18"/>
  <c r="AV11" i="18"/>
  <c r="AW11" i="18"/>
  <c r="AX11" i="18"/>
  <c r="AZ11" i="18"/>
  <c r="BA11" i="18"/>
  <c r="BB11" i="18"/>
  <c r="BC11" i="18"/>
  <c r="BD11" i="18"/>
  <c r="BF11" i="18"/>
  <c r="BG11" i="18"/>
  <c r="BH11" i="18"/>
  <c r="BI11" i="18"/>
  <c r="BJ11" i="18"/>
  <c r="AN12" i="18"/>
  <c r="AO12" i="18"/>
  <c r="AP12" i="18"/>
  <c r="AQ12" i="18"/>
  <c r="AR12" i="18"/>
  <c r="AT12" i="18"/>
  <c r="AU12" i="18"/>
  <c r="AV12" i="18"/>
  <c r="AW12" i="18"/>
  <c r="AX12" i="18"/>
  <c r="AZ12" i="18"/>
  <c r="BA12" i="18"/>
  <c r="BB12" i="18"/>
  <c r="BC12" i="18"/>
  <c r="BD12" i="18"/>
  <c r="BF12" i="18"/>
  <c r="BG12" i="18"/>
  <c r="BH12" i="18"/>
  <c r="BI12" i="18"/>
  <c r="BJ12" i="18"/>
  <c r="AN13" i="18"/>
  <c r="AO13" i="18"/>
  <c r="AP13" i="18"/>
  <c r="AQ13" i="18"/>
  <c r="AR13" i="18"/>
  <c r="AT13" i="18"/>
  <c r="AU13" i="18"/>
  <c r="AV13" i="18"/>
  <c r="AW13" i="18"/>
  <c r="AX13" i="18"/>
  <c r="AZ13" i="18"/>
  <c r="BA13" i="18"/>
  <c r="BB13" i="18"/>
  <c r="BC13" i="18"/>
  <c r="BD13" i="18"/>
  <c r="BF13" i="18"/>
  <c r="BG13" i="18"/>
  <c r="BH13" i="18"/>
  <c r="BI13" i="18"/>
  <c r="BJ13" i="18"/>
  <c r="AN14" i="18"/>
  <c r="AO14" i="18"/>
  <c r="AP14" i="18"/>
  <c r="AQ14" i="18"/>
  <c r="AR14" i="18"/>
  <c r="AT14" i="18"/>
  <c r="AU14" i="18"/>
  <c r="AV14" i="18"/>
  <c r="AW14" i="18"/>
  <c r="AX14" i="18"/>
  <c r="AZ14" i="18"/>
  <c r="BA14" i="18"/>
  <c r="BB14" i="18"/>
  <c r="BC14" i="18"/>
  <c r="BD14" i="18"/>
  <c r="BF14" i="18"/>
  <c r="BG14" i="18"/>
  <c r="BH14" i="18"/>
  <c r="BI14" i="18"/>
  <c r="BJ14" i="18"/>
  <c r="AN15" i="18"/>
  <c r="AO15" i="18"/>
  <c r="AP15" i="18"/>
  <c r="AQ15" i="18"/>
  <c r="AR15" i="18"/>
  <c r="AT15" i="18"/>
  <c r="AU15" i="18"/>
  <c r="AV15" i="18"/>
  <c r="AW15" i="18"/>
  <c r="AX15" i="18"/>
  <c r="AZ15" i="18"/>
  <c r="BA15" i="18"/>
  <c r="BB15" i="18"/>
  <c r="BC15" i="18"/>
  <c r="BD15" i="18"/>
  <c r="BF15" i="18"/>
  <c r="BG15" i="18"/>
  <c r="BH15" i="18"/>
  <c r="BI15" i="18"/>
  <c r="BJ15" i="18"/>
  <c r="AN16" i="18"/>
  <c r="AO16" i="18"/>
  <c r="AP16" i="18"/>
  <c r="AQ16" i="18"/>
  <c r="AR16" i="18"/>
  <c r="AT16" i="18"/>
  <c r="AU16" i="18"/>
  <c r="AV16" i="18"/>
  <c r="AW16" i="18"/>
  <c r="AX16" i="18"/>
  <c r="AZ16" i="18"/>
  <c r="BA16" i="18"/>
  <c r="BB16" i="18"/>
  <c r="BC16" i="18"/>
  <c r="BD16" i="18"/>
  <c r="BF16" i="18"/>
  <c r="BG16" i="18"/>
  <c r="BH16" i="18"/>
  <c r="BI16" i="18"/>
  <c r="BJ16" i="18"/>
  <c r="AN17" i="18"/>
  <c r="AO17" i="18"/>
  <c r="AP17" i="18"/>
  <c r="AQ17" i="18"/>
  <c r="AR17" i="18"/>
  <c r="AT17" i="18"/>
  <c r="AU17" i="18"/>
  <c r="AV17" i="18"/>
  <c r="AW17" i="18"/>
  <c r="AX17" i="18"/>
  <c r="AZ17" i="18"/>
  <c r="BA17" i="18"/>
  <c r="BB17" i="18"/>
  <c r="BC17" i="18"/>
  <c r="BD17" i="18"/>
  <c r="BF17" i="18"/>
  <c r="BG17" i="18"/>
  <c r="BH17" i="18"/>
  <c r="BI17" i="18"/>
  <c r="BJ17" i="18"/>
  <c r="AN18" i="18"/>
  <c r="AO18" i="18"/>
  <c r="AP18" i="18"/>
  <c r="AQ18" i="18"/>
  <c r="AR18" i="18"/>
  <c r="AT18" i="18"/>
  <c r="AU18" i="18"/>
  <c r="AV18" i="18"/>
  <c r="AW18" i="18"/>
  <c r="AX18" i="18"/>
  <c r="AZ18" i="18"/>
  <c r="BA18" i="18"/>
  <c r="BB18" i="18"/>
  <c r="BC18" i="18"/>
  <c r="BD18" i="18"/>
  <c r="BF18" i="18"/>
  <c r="BG18" i="18"/>
  <c r="BH18" i="18"/>
  <c r="BI18" i="18"/>
  <c r="BJ18" i="18"/>
  <c r="AN19" i="18"/>
  <c r="AO19" i="18"/>
  <c r="AP19" i="18"/>
  <c r="AQ19" i="18"/>
  <c r="AR19" i="18"/>
  <c r="AT19" i="18"/>
  <c r="AU19" i="18"/>
  <c r="AV19" i="18"/>
  <c r="AW19" i="18"/>
  <c r="AX19" i="18"/>
  <c r="AZ19" i="18"/>
  <c r="BA19" i="18"/>
  <c r="BB19" i="18"/>
  <c r="BC19" i="18"/>
  <c r="BD19" i="18"/>
  <c r="BF19" i="18"/>
  <c r="BG19" i="18"/>
  <c r="BH19" i="18"/>
  <c r="BI19" i="18"/>
  <c r="BJ19" i="18"/>
  <c r="AN20" i="18"/>
  <c r="AO20" i="18"/>
  <c r="AP20" i="18"/>
  <c r="AQ20" i="18"/>
  <c r="AR20" i="18"/>
  <c r="AT20" i="18"/>
  <c r="AU20" i="18"/>
  <c r="AV20" i="18"/>
  <c r="AW20" i="18"/>
  <c r="AX20" i="18"/>
  <c r="AZ20" i="18"/>
  <c r="BA20" i="18"/>
  <c r="BB20" i="18"/>
  <c r="BC20" i="18"/>
  <c r="BD20" i="18"/>
  <c r="BF20" i="18"/>
  <c r="BG20" i="18"/>
  <c r="BH20" i="18"/>
  <c r="BI20" i="18"/>
  <c r="BJ20" i="18"/>
  <c r="AN21" i="18"/>
  <c r="AO21" i="18"/>
  <c r="AP21" i="18"/>
  <c r="AQ21" i="18"/>
  <c r="AR21" i="18"/>
  <c r="AT21" i="18"/>
  <c r="AU21" i="18"/>
  <c r="AV21" i="18"/>
  <c r="AW21" i="18"/>
  <c r="AX21" i="18"/>
  <c r="AZ21" i="18"/>
  <c r="BA21" i="18"/>
  <c r="BB21" i="18"/>
  <c r="BC21" i="18"/>
  <c r="BD21" i="18"/>
  <c r="BF21" i="18"/>
  <c r="BG21" i="18"/>
  <c r="BH21" i="18"/>
  <c r="BI21" i="18"/>
  <c r="BJ21" i="18"/>
  <c r="AN22" i="18"/>
  <c r="AO22" i="18"/>
  <c r="AP22" i="18"/>
  <c r="AQ22" i="18"/>
  <c r="AR22" i="18"/>
  <c r="AT22" i="18"/>
  <c r="AU22" i="18"/>
  <c r="AV22" i="18"/>
  <c r="AW22" i="18"/>
  <c r="AX22" i="18"/>
  <c r="AZ22" i="18"/>
  <c r="BA22" i="18"/>
  <c r="BB22" i="18"/>
  <c r="BC22" i="18"/>
  <c r="BD22" i="18"/>
  <c r="BF22" i="18"/>
  <c r="BG22" i="18"/>
  <c r="BH22" i="18"/>
  <c r="BI22" i="18"/>
  <c r="BJ22" i="18"/>
  <c r="AN23" i="18"/>
  <c r="AO23" i="18"/>
  <c r="AP23" i="18"/>
  <c r="AQ23" i="18"/>
  <c r="AR23" i="18"/>
  <c r="AT23" i="18"/>
  <c r="AU23" i="18"/>
  <c r="AV23" i="18"/>
  <c r="AW23" i="18"/>
  <c r="AX23" i="18"/>
  <c r="AZ23" i="18"/>
  <c r="BA23" i="18"/>
  <c r="BB23" i="18"/>
  <c r="BC23" i="18"/>
  <c r="BD23" i="18"/>
  <c r="BF23" i="18"/>
  <c r="BG23" i="18"/>
  <c r="BH23" i="18"/>
  <c r="BI23" i="18"/>
  <c r="BJ23" i="18"/>
  <c r="AN24" i="18"/>
  <c r="AO24" i="18"/>
  <c r="AP24" i="18"/>
  <c r="AQ24" i="18"/>
  <c r="AR24" i="18"/>
  <c r="AT24" i="18"/>
  <c r="AU24" i="18"/>
  <c r="AV24" i="18"/>
  <c r="AW24" i="18"/>
  <c r="AX24" i="18"/>
  <c r="AZ24" i="18"/>
  <c r="BA24" i="18"/>
  <c r="BB24" i="18"/>
  <c r="BC24" i="18"/>
  <c r="BD24" i="18"/>
  <c r="BF24" i="18"/>
  <c r="BG24" i="18"/>
  <c r="BH24" i="18"/>
  <c r="BI24" i="18"/>
  <c r="BJ24" i="18"/>
  <c r="AN25" i="18"/>
  <c r="AO25" i="18"/>
  <c r="AP25" i="18"/>
  <c r="AQ25" i="18"/>
  <c r="AR25" i="18"/>
  <c r="AT25" i="18"/>
  <c r="AU25" i="18"/>
  <c r="AV25" i="18"/>
  <c r="AW25" i="18"/>
  <c r="AX25" i="18"/>
  <c r="AZ25" i="18"/>
  <c r="BA25" i="18"/>
  <c r="BB25" i="18"/>
  <c r="BC25" i="18"/>
  <c r="BD25" i="18"/>
  <c r="BF25" i="18"/>
  <c r="BG25" i="18"/>
  <c r="BH25" i="18"/>
  <c r="BI25" i="18"/>
  <c r="BJ25" i="18"/>
  <c r="AN26" i="18"/>
  <c r="AO26" i="18"/>
  <c r="AP26" i="18"/>
  <c r="AQ26" i="18"/>
  <c r="AR26" i="18"/>
  <c r="AT26" i="18"/>
  <c r="AU26" i="18"/>
  <c r="AV26" i="18"/>
  <c r="AW26" i="18"/>
  <c r="AX26" i="18"/>
  <c r="AZ26" i="18"/>
  <c r="BA26" i="18"/>
  <c r="BB26" i="18"/>
  <c r="BC26" i="18"/>
  <c r="BD26" i="18"/>
  <c r="BF26" i="18"/>
  <c r="BG26" i="18"/>
  <c r="BH26" i="18"/>
  <c r="BI26" i="18"/>
  <c r="BJ26" i="18"/>
  <c r="AN27" i="18"/>
  <c r="AO27" i="18"/>
  <c r="AP27" i="18"/>
  <c r="AQ27" i="18"/>
  <c r="AR27" i="18"/>
  <c r="AT27" i="18"/>
  <c r="AU27" i="18"/>
  <c r="AV27" i="18"/>
  <c r="AW27" i="18"/>
  <c r="AX27" i="18"/>
  <c r="AZ27" i="18"/>
  <c r="BA27" i="18"/>
  <c r="BB27" i="18"/>
  <c r="BC27" i="18"/>
  <c r="BD27" i="18"/>
  <c r="BF27" i="18"/>
  <c r="BG27" i="18"/>
  <c r="BH27" i="18"/>
  <c r="BI27" i="18"/>
  <c r="BJ27" i="18"/>
  <c r="AN28" i="18"/>
  <c r="AO28" i="18"/>
  <c r="AP28" i="18"/>
  <c r="AQ28" i="18"/>
  <c r="AR28" i="18"/>
  <c r="AT28" i="18"/>
  <c r="AU28" i="18"/>
  <c r="AV28" i="18"/>
  <c r="AW28" i="18"/>
  <c r="AX28" i="18"/>
  <c r="AZ28" i="18"/>
  <c r="BA28" i="18"/>
  <c r="BB28" i="18"/>
  <c r="BC28" i="18"/>
  <c r="BD28" i="18"/>
  <c r="BF28" i="18"/>
  <c r="BG28" i="18"/>
  <c r="BH28" i="18"/>
  <c r="BI28" i="18"/>
  <c r="BJ28" i="18"/>
  <c r="AN29" i="18"/>
  <c r="AO29" i="18"/>
  <c r="AP29" i="18"/>
  <c r="AQ29" i="18"/>
  <c r="AR29" i="18"/>
  <c r="AT29" i="18"/>
  <c r="AU29" i="18"/>
  <c r="AV29" i="18"/>
  <c r="AW29" i="18"/>
  <c r="AX29" i="18"/>
  <c r="AZ29" i="18"/>
  <c r="BA29" i="18"/>
  <c r="BB29" i="18"/>
  <c r="BC29" i="18"/>
  <c r="BD29" i="18"/>
  <c r="BF29" i="18"/>
  <c r="BG29" i="18"/>
  <c r="BH29" i="18"/>
  <c r="BI29" i="18"/>
  <c r="BJ29" i="18"/>
  <c r="AN30" i="18"/>
  <c r="AO30" i="18"/>
  <c r="AP30" i="18"/>
  <c r="AQ30" i="18"/>
  <c r="AR30" i="18"/>
  <c r="AT30" i="18"/>
  <c r="AU30" i="18"/>
  <c r="AV30" i="18"/>
  <c r="AW30" i="18"/>
  <c r="AX30" i="18"/>
  <c r="AZ30" i="18"/>
  <c r="BA30" i="18"/>
  <c r="BB30" i="18"/>
  <c r="BC30" i="18"/>
  <c r="BD30" i="18"/>
  <c r="BF30" i="18"/>
  <c r="BG30" i="18"/>
  <c r="BH30" i="18"/>
  <c r="BI30" i="18"/>
  <c r="BJ30" i="18"/>
  <c r="AN31" i="18"/>
  <c r="AO31" i="18"/>
  <c r="AP31" i="18"/>
  <c r="AQ31" i="18"/>
  <c r="AR31" i="18"/>
  <c r="AT31" i="18"/>
  <c r="AU31" i="18"/>
  <c r="AV31" i="18"/>
  <c r="AW31" i="18"/>
  <c r="AX31" i="18"/>
  <c r="AZ31" i="18"/>
  <c r="BA31" i="18"/>
  <c r="BB31" i="18"/>
  <c r="BC31" i="18"/>
  <c r="BD31" i="18"/>
  <c r="BF31" i="18"/>
  <c r="BG31" i="18"/>
  <c r="BH31" i="18"/>
  <c r="BI31" i="18"/>
  <c r="BJ31" i="18"/>
  <c r="AN32" i="18"/>
  <c r="AO32" i="18"/>
  <c r="AP32" i="18"/>
  <c r="AQ32" i="18"/>
  <c r="AR32" i="18"/>
  <c r="AT32" i="18"/>
  <c r="AU32" i="18"/>
  <c r="AV32" i="18"/>
  <c r="AW32" i="18"/>
  <c r="AX32" i="18"/>
  <c r="AZ32" i="18"/>
  <c r="BA32" i="18"/>
  <c r="BB32" i="18"/>
  <c r="BC32" i="18"/>
  <c r="BD32" i="18"/>
  <c r="BF32" i="18"/>
  <c r="BG32" i="18"/>
  <c r="BH32" i="18"/>
  <c r="BI32" i="18"/>
  <c r="BJ32" i="18"/>
  <c r="AN33" i="18"/>
  <c r="AO33" i="18"/>
  <c r="AP33" i="18"/>
  <c r="AQ33" i="18"/>
  <c r="AR33" i="18"/>
  <c r="AT33" i="18"/>
  <c r="AU33" i="18"/>
  <c r="AV33" i="18"/>
  <c r="AW33" i="18"/>
  <c r="AX33" i="18"/>
  <c r="AZ33" i="18"/>
  <c r="BA33" i="18"/>
  <c r="BB33" i="18"/>
  <c r="BC33" i="18"/>
  <c r="BD33" i="18"/>
  <c r="BF33" i="18"/>
  <c r="BG33" i="18"/>
  <c r="BH33" i="18"/>
  <c r="BI33" i="18"/>
  <c r="BJ33" i="18"/>
  <c r="AN34" i="18"/>
  <c r="AO34" i="18"/>
  <c r="AP34" i="18"/>
  <c r="AQ34" i="18"/>
  <c r="AR34" i="18"/>
  <c r="AT34" i="18"/>
  <c r="AU34" i="18"/>
  <c r="AV34" i="18"/>
  <c r="AW34" i="18"/>
  <c r="AX34" i="18"/>
  <c r="AZ34" i="18"/>
  <c r="BA34" i="18"/>
  <c r="BB34" i="18"/>
  <c r="BC34" i="18"/>
  <c r="BD34" i="18"/>
  <c r="BF34" i="18"/>
  <c r="BG34" i="18"/>
  <c r="BH34" i="18"/>
  <c r="BI34" i="18"/>
  <c r="BJ34" i="18"/>
  <c r="AN35" i="18"/>
  <c r="AO35" i="18"/>
  <c r="AP35" i="18"/>
  <c r="AQ35" i="18"/>
  <c r="AR35" i="18"/>
  <c r="AT35" i="18"/>
  <c r="AU35" i="18"/>
  <c r="AV35" i="18"/>
  <c r="AW35" i="18"/>
  <c r="AX35" i="18"/>
  <c r="AZ35" i="18"/>
  <c r="BA35" i="18"/>
  <c r="BB35" i="18"/>
  <c r="BC35" i="18"/>
  <c r="BD35" i="18"/>
  <c r="BF35" i="18"/>
  <c r="BG35" i="18"/>
  <c r="BH35" i="18"/>
  <c r="BI35" i="18"/>
  <c r="BJ35" i="18"/>
  <c r="AN36" i="18"/>
  <c r="AO36" i="18"/>
  <c r="AP36" i="18"/>
  <c r="AQ36" i="18"/>
  <c r="AR36" i="18"/>
  <c r="AT36" i="18"/>
  <c r="AU36" i="18"/>
  <c r="AV36" i="18"/>
  <c r="AW36" i="18"/>
  <c r="AX36" i="18"/>
  <c r="AZ36" i="18"/>
  <c r="BA36" i="18"/>
  <c r="BB36" i="18"/>
  <c r="BC36" i="18"/>
  <c r="BD36" i="18"/>
  <c r="BF36" i="18"/>
  <c r="BG36" i="18"/>
  <c r="BH36" i="18"/>
  <c r="BI36" i="18"/>
  <c r="BJ36" i="18"/>
  <c r="AN37" i="18"/>
  <c r="AO37" i="18"/>
  <c r="AP37" i="18"/>
  <c r="AQ37" i="18"/>
  <c r="AR37" i="18"/>
  <c r="AT37" i="18"/>
  <c r="AU37" i="18"/>
  <c r="AV37" i="18"/>
  <c r="AW37" i="18"/>
  <c r="AX37" i="18"/>
  <c r="AZ37" i="18"/>
  <c r="BA37" i="18"/>
  <c r="BB37" i="18"/>
  <c r="BC37" i="18"/>
  <c r="BD37" i="18"/>
  <c r="BF37" i="18"/>
  <c r="BG37" i="18"/>
  <c r="BH37" i="18"/>
  <c r="BI37" i="18"/>
  <c r="BJ37" i="18"/>
  <c r="AN38" i="18"/>
  <c r="AO38" i="18"/>
  <c r="AP38" i="18"/>
  <c r="AQ38" i="18"/>
  <c r="AR38" i="18"/>
  <c r="AT38" i="18"/>
  <c r="AU38" i="18"/>
  <c r="AV38" i="18"/>
  <c r="AW38" i="18"/>
  <c r="AX38" i="18"/>
  <c r="AZ38" i="18"/>
  <c r="BA38" i="18"/>
  <c r="BB38" i="18"/>
  <c r="BC38" i="18"/>
  <c r="BD38" i="18"/>
  <c r="BF38" i="18"/>
  <c r="BG38" i="18"/>
  <c r="BH38" i="18"/>
  <c r="BI38" i="18"/>
  <c r="BJ38" i="18"/>
  <c r="BG7" i="18"/>
  <c r="BH7" i="18"/>
  <c r="BI7" i="18"/>
  <c r="BJ7" i="18"/>
  <c r="BA6" i="18"/>
  <c r="BB6" i="18"/>
  <c r="BC6" i="18"/>
  <c r="BD6" i="18"/>
  <c r="BA7" i="18"/>
  <c r="BB7" i="18"/>
  <c r="BC7" i="18"/>
  <c r="BD7" i="18"/>
  <c r="AU7" i="18"/>
  <c r="AV7" i="18"/>
  <c r="AW7" i="18"/>
  <c r="AX7" i="18"/>
  <c r="AO6" i="18"/>
  <c r="AP6" i="18"/>
  <c r="AQ6" i="18"/>
  <c r="AR6" i="18"/>
  <c r="AO7" i="18"/>
  <c r="AP7" i="18"/>
  <c r="AQ7" i="18"/>
  <c r="AR7" i="18"/>
  <c r="BF7" i="18"/>
  <c r="AZ7" i="18"/>
  <c r="AZ6" i="18"/>
  <c r="AT7" i="18"/>
  <c r="AN7" i="18"/>
  <c r="AN6" i="18"/>
  <c r="P8" i="18"/>
  <c r="Q8" i="18"/>
  <c r="R8" i="18"/>
  <c r="S8" i="18"/>
  <c r="T8" i="18"/>
  <c r="V8" i="18"/>
  <c r="W8" i="18"/>
  <c r="X8" i="18"/>
  <c r="Y8" i="18"/>
  <c r="Z8" i="18"/>
  <c r="AB8" i="18"/>
  <c r="AC8" i="18"/>
  <c r="AD8" i="18"/>
  <c r="AE8" i="18"/>
  <c r="AF8" i="18"/>
  <c r="AH8" i="18"/>
  <c r="AI8" i="18"/>
  <c r="AJ8" i="18"/>
  <c r="AK8" i="18"/>
  <c r="AL8" i="18"/>
  <c r="P9" i="18"/>
  <c r="Q9" i="18"/>
  <c r="R9" i="18"/>
  <c r="S9" i="18"/>
  <c r="T9" i="18"/>
  <c r="V9" i="18"/>
  <c r="W9" i="18"/>
  <c r="X9" i="18"/>
  <c r="Y9" i="18"/>
  <c r="Z9" i="18"/>
  <c r="AB9" i="18"/>
  <c r="AC9" i="18"/>
  <c r="AD9" i="18"/>
  <c r="AE9" i="18"/>
  <c r="AF9" i="18"/>
  <c r="AH9" i="18"/>
  <c r="AI9" i="18"/>
  <c r="AJ9" i="18"/>
  <c r="AK9" i="18"/>
  <c r="AL9" i="18"/>
  <c r="P10" i="18"/>
  <c r="Q10" i="18"/>
  <c r="R10" i="18"/>
  <c r="S10" i="18"/>
  <c r="T10" i="18"/>
  <c r="V10" i="18"/>
  <c r="W10" i="18"/>
  <c r="X10" i="18"/>
  <c r="Y10" i="18"/>
  <c r="Z10" i="18"/>
  <c r="AB10" i="18"/>
  <c r="AC10" i="18"/>
  <c r="AD10" i="18"/>
  <c r="AE10" i="18"/>
  <c r="AF10" i="18"/>
  <c r="AH10" i="18"/>
  <c r="AI10" i="18"/>
  <c r="AJ10" i="18"/>
  <c r="AK10" i="18"/>
  <c r="AL10" i="18"/>
  <c r="P11" i="18"/>
  <c r="Q11" i="18"/>
  <c r="R11" i="18"/>
  <c r="S11" i="18"/>
  <c r="T11" i="18"/>
  <c r="V11" i="18"/>
  <c r="W11" i="18"/>
  <c r="X11" i="18"/>
  <c r="Y11" i="18"/>
  <c r="Z11" i="18"/>
  <c r="AB11" i="18"/>
  <c r="AC11" i="18"/>
  <c r="AD11" i="18"/>
  <c r="AE11" i="18"/>
  <c r="AF11" i="18"/>
  <c r="AH11" i="18"/>
  <c r="AI11" i="18"/>
  <c r="AJ11" i="18"/>
  <c r="AK11" i="18"/>
  <c r="AL11" i="18"/>
  <c r="P12" i="18"/>
  <c r="Q12" i="18"/>
  <c r="R12" i="18"/>
  <c r="S12" i="18"/>
  <c r="T12" i="18"/>
  <c r="V12" i="18"/>
  <c r="W12" i="18"/>
  <c r="X12" i="18"/>
  <c r="Y12" i="18"/>
  <c r="Z12" i="18"/>
  <c r="AB12" i="18"/>
  <c r="AC12" i="18"/>
  <c r="AD12" i="18"/>
  <c r="AE12" i="18"/>
  <c r="AF12" i="18"/>
  <c r="AH12" i="18"/>
  <c r="AI12" i="18"/>
  <c r="AJ12" i="18"/>
  <c r="AK12" i="18"/>
  <c r="AL12" i="18"/>
  <c r="P13" i="18"/>
  <c r="Q13" i="18"/>
  <c r="R13" i="18"/>
  <c r="S13" i="18"/>
  <c r="T13" i="18"/>
  <c r="V13" i="18"/>
  <c r="W13" i="18"/>
  <c r="X13" i="18"/>
  <c r="Y13" i="18"/>
  <c r="Z13" i="18"/>
  <c r="AB13" i="18"/>
  <c r="AC13" i="18"/>
  <c r="AD13" i="18"/>
  <c r="AE13" i="18"/>
  <c r="AF13" i="18"/>
  <c r="AH13" i="18"/>
  <c r="AI13" i="18"/>
  <c r="AJ13" i="18"/>
  <c r="AK13" i="18"/>
  <c r="AL13" i="18"/>
  <c r="P14" i="18"/>
  <c r="Q14" i="18"/>
  <c r="R14" i="18"/>
  <c r="S14" i="18"/>
  <c r="T14" i="18"/>
  <c r="V14" i="18"/>
  <c r="W14" i="18"/>
  <c r="X14" i="18"/>
  <c r="Y14" i="18"/>
  <c r="Z14" i="18"/>
  <c r="AB14" i="18"/>
  <c r="AC14" i="18"/>
  <c r="AD14" i="18"/>
  <c r="AE14" i="18"/>
  <c r="AF14" i="18"/>
  <c r="AH14" i="18"/>
  <c r="AI14" i="18"/>
  <c r="AJ14" i="18"/>
  <c r="AK14" i="18"/>
  <c r="AL14" i="18"/>
  <c r="P15" i="18"/>
  <c r="Q15" i="18"/>
  <c r="R15" i="18"/>
  <c r="S15" i="18"/>
  <c r="T15" i="18"/>
  <c r="V15" i="18"/>
  <c r="W15" i="18"/>
  <c r="X15" i="18"/>
  <c r="Y15" i="18"/>
  <c r="Z15" i="18"/>
  <c r="AB15" i="18"/>
  <c r="AC15" i="18"/>
  <c r="AD15" i="18"/>
  <c r="AE15" i="18"/>
  <c r="AF15" i="18"/>
  <c r="AH15" i="18"/>
  <c r="AI15" i="18"/>
  <c r="AJ15" i="18"/>
  <c r="AK15" i="18"/>
  <c r="AL15" i="18"/>
  <c r="P16" i="18"/>
  <c r="Q16" i="18"/>
  <c r="R16" i="18"/>
  <c r="S16" i="18"/>
  <c r="T16" i="18"/>
  <c r="V16" i="18"/>
  <c r="W16" i="18"/>
  <c r="X16" i="18"/>
  <c r="Y16" i="18"/>
  <c r="Z16" i="18"/>
  <c r="AB16" i="18"/>
  <c r="AC16" i="18"/>
  <c r="AD16" i="18"/>
  <c r="AE16" i="18"/>
  <c r="AF16" i="18"/>
  <c r="AH16" i="18"/>
  <c r="AI16" i="18"/>
  <c r="AJ16" i="18"/>
  <c r="AK16" i="18"/>
  <c r="AL16" i="18"/>
  <c r="P17" i="18"/>
  <c r="Q17" i="18"/>
  <c r="R17" i="18"/>
  <c r="S17" i="18"/>
  <c r="T17" i="18"/>
  <c r="V17" i="18"/>
  <c r="W17" i="18"/>
  <c r="X17" i="18"/>
  <c r="Y17" i="18"/>
  <c r="Z17" i="18"/>
  <c r="AB17" i="18"/>
  <c r="AC17" i="18"/>
  <c r="AD17" i="18"/>
  <c r="AE17" i="18"/>
  <c r="AF17" i="18"/>
  <c r="AH17" i="18"/>
  <c r="AI17" i="18"/>
  <c r="AJ17" i="18"/>
  <c r="AK17" i="18"/>
  <c r="AL17" i="18"/>
  <c r="P18" i="18"/>
  <c r="Q18" i="18"/>
  <c r="R18" i="18"/>
  <c r="S18" i="18"/>
  <c r="T18" i="18"/>
  <c r="V18" i="18"/>
  <c r="W18" i="18"/>
  <c r="X18" i="18"/>
  <c r="Y18" i="18"/>
  <c r="Z18" i="18"/>
  <c r="AB18" i="18"/>
  <c r="AC18" i="18"/>
  <c r="AD18" i="18"/>
  <c r="AE18" i="18"/>
  <c r="AF18" i="18"/>
  <c r="AH18" i="18"/>
  <c r="AI18" i="18"/>
  <c r="AJ18" i="18"/>
  <c r="AK18" i="18"/>
  <c r="AL18" i="18"/>
  <c r="P19" i="18"/>
  <c r="Q19" i="18"/>
  <c r="R19" i="18"/>
  <c r="S19" i="18"/>
  <c r="T19" i="18"/>
  <c r="V19" i="18"/>
  <c r="W19" i="18"/>
  <c r="X19" i="18"/>
  <c r="Y19" i="18"/>
  <c r="Z19" i="18"/>
  <c r="AB19" i="18"/>
  <c r="AC19" i="18"/>
  <c r="AD19" i="18"/>
  <c r="AE19" i="18"/>
  <c r="AF19" i="18"/>
  <c r="AH19" i="18"/>
  <c r="AI19" i="18"/>
  <c r="AJ19" i="18"/>
  <c r="AK19" i="18"/>
  <c r="AL19" i="18"/>
  <c r="P20" i="18"/>
  <c r="Q20" i="18"/>
  <c r="R20" i="18"/>
  <c r="S20" i="18"/>
  <c r="T20" i="18"/>
  <c r="V20" i="18"/>
  <c r="W20" i="18"/>
  <c r="X20" i="18"/>
  <c r="Y20" i="18"/>
  <c r="Z20" i="18"/>
  <c r="AB20" i="18"/>
  <c r="AC20" i="18"/>
  <c r="AD20" i="18"/>
  <c r="AE20" i="18"/>
  <c r="AF20" i="18"/>
  <c r="AH20" i="18"/>
  <c r="AI20" i="18"/>
  <c r="AJ20" i="18"/>
  <c r="AK20" i="18"/>
  <c r="AL20" i="18"/>
  <c r="P21" i="18"/>
  <c r="Q21" i="18"/>
  <c r="R21" i="18"/>
  <c r="S21" i="18"/>
  <c r="T21" i="18"/>
  <c r="V21" i="18"/>
  <c r="W21" i="18"/>
  <c r="X21" i="18"/>
  <c r="Y21" i="18"/>
  <c r="Z21" i="18"/>
  <c r="AB21" i="18"/>
  <c r="AC21" i="18"/>
  <c r="AD21" i="18"/>
  <c r="AE21" i="18"/>
  <c r="AF21" i="18"/>
  <c r="AH21" i="18"/>
  <c r="AI21" i="18"/>
  <c r="AJ21" i="18"/>
  <c r="AK21" i="18"/>
  <c r="AL21" i="18"/>
  <c r="P22" i="18"/>
  <c r="Q22" i="18"/>
  <c r="R22" i="18"/>
  <c r="S22" i="18"/>
  <c r="T22" i="18"/>
  <c r="V22" i="18"/>
  <c r="W22" i="18"/>
  <c r="X22" i="18"/>
  <c r="Y22" i="18"/>
  <c r="Z22" i="18"/>
  <c r="AB22" i="18"/>
  <c r="AC22" i="18"/>
  <c r="AD22" i="18"/>
  <c r="AE22" i="18"/>
  <c r="AF22" i="18"/>
  <c r="AH22" i="18"/>
  <c r="AI22" i="18"/>
  <c r="AJ22" i="18"/>
  <c r="AK22" i="18"/>
  <c r="AL22" i="18"/>
  <c r="P23" i="18"/>
  <c r="Q23" i="18"/>
  <c r="R23" i="18"/>
  <c r="S23" i="18"/>
  <c r="T23" i="18"/>
  <c r="V23" i="18"/>
  <c r="W23" i="18"/>
  <c r="X23" i="18"/>
  <c r="Y23" i="18"/>
  <c r="Z23" i="18"/>
  <c r="AB23" i="18"/>
  <c r="AC23" i="18"/>
  <c r="AD23" i="18"/>
  <c r="AE23" i="18"/>
  <c r="AF23" i="18"/>
  <c r="AH23" i="18"/>
  <c r="AI23" i="18"/>
  <c r="AJ23" i="18"/>
  <c r="AK23" i="18"/>
  <c r="AL23" i="18"/>
  <c r="P24" i="18"/>
  <c r="Q24" i="18"/>
  <c r="R24" i="18"/>
  <c r="S24" i="18"/>
  <c r="T24" i="18"/>
  <c r="V24" i="18"/>
  <c r="W24" i="18"/>
  <c r="X24" i="18"/>
  <c r="Y24" i="18"/>
  <c r="Z24" i="18"/>
  <c r="AB24" i="18"/>
  <c r="AC24" i="18"/>
  <c r="AD24" i="18"/>
  <c r="AE24" i="18"/>
  <c r="AF24" i="18"/>
  <c r="AH24" i="18"/>
  <c r="AI24" i="18"/>
  <c r="AJ24" i="18"/>
  <c r="AK24" i="18"/>
  <c r="AL24" i="18"/>
  <c r="P25" i="18"/>
  <c r="Q25" i="18"/>
  <c r="R25" i="18"/>
  <c r="S25" i="18"/>
  <c r="T25" i="18"/>
  <c r="V25" i="18"/>
  <c r="W25" i="18"/>
  <c r="X25" i="18"/>
  <c r="Y25" i="18"/>
  <c r="Z25" i="18"/>
  <c r="AB25" i="18"/>
  <c r="AC25" i="18"/>
  <c r="AD25" i="18"/>
  <c r="AE25" i="18"/>
  <c r="AF25" i="18"/>
  <c r="AH25" i="18"/>
  <c r="AI25" i="18"/>
  <c r="AJ25" i="18"/>
  <c r="AK25" i="18"/>
  <c r="AL25" i="18"/>
  <c r="P26" i="18"/>
  <c r="Q26" i="18"/>
  <c r="R26" i="18"/>
  <c r="S26" i="18"/>
  <c r="T26" i="18"/>
  <c r="V26" i="18"/>
  <c r="W26" i="18"/>
  <c r="X26" i="18"/>
  <c r="Y26" i="18"/>
  <c r="Z26" i="18"/>
  <c r="AB26" i="18"/>
  <c r="AC26" i="18"/>
  <c r="AD26" i="18"/>
  <c r="AE26" i="18"/>
  <c r="AF26" i="18"/>
  <c r="AH26" i="18"/>
  <c r="AI26" i="18"/>
  <c r="AJ26" i="18"/>
  <c r="AK26" i="18"/>
  <c r="AL26" i="18"/>
  <c r="P27" i="18"/>
  <c r="Q27" i="18"/>
  <c r="R27" i="18"/>
  <c r="S27" i="18"/>
  <c r="T27" i="18"/>
  <c r="V27" i="18"/>
  <c r="W27" i="18"/>
  <c r="X27" i="18"/>
  <c r="Y27" i="18"/>
  <c r="Z27" i="18"/>
  <c r="AB27" i="18"/>
  <c r="AC27" i="18"/>
  <c r="AD27" i="18"/>
  <c r="AE27" i="18"/>
  <c r="AF27" i="18"/>
  <c r="AH27" i="18"/>
  <c r="AI27" i="18"/>
  <c r="AJ27" i="18"/>
  <c r="AK27" i="18"/>
  <c r="AL27" i="18"/>
  <c r="P28" i="18"/>
  <c r="Q28" i="18"/>
  <c r="R28" i="18"/>
  <c r="S28" i="18"/>
  <c r="T28" i="18"/>
  <c r="V28" i="18"/>
  <c r="W28" i="18"/>
  <c r="X28" i="18"/>
  <c r="Y28" i="18"/>
  <c r="Z28" i="18"/>
  <c r="AB28" i="18"/>
  <c r="AC28" i="18"/>
  <c r="AD28" i="18"/>
  <c r="AE28" i="18"/>
  <c r="AF28" i="18"/>
  <c r="AH28" i="18"/>
  <c r="AI28" i="18"/>
  <c r="AJ28" i="18"/>
  <c r="AK28" i="18"/>
  <c r="AL28" i="18"/>
  <c r="P29" i="18"/>
  <c r="Q29" i="18"/>
  <c r="R29" i="18"/>
  <c r="S29" i="18"/>
  <c r="T29" i="18"/>
  <c r="V29" i="18"/>
  <c r="W29" i="18"/>
  <c r="X29" i="18"/>
  <c r="Y29" i="18"/>
  <c r="Z29" i="18"/>
  <c r="AB29" i="18"/>
  <c r="AC29" i="18"/>
  <c r="AD29" i="18"/>
  <c r="AE29" i="18"/>
  <c r="AF29" i="18"/>
  <c r="AH29" i="18"/>
  <c r="AI29" i="18"/>
  <c r="AJ29" i="18"/>
  <c r="AK29" i="18"/>
  <c r="AL29" i="18"/>
  <c r="P30" i="18"/>
  <c r="Q30" i="18"/>
  <c r="R30" i="18"/>
  <c r="S30" i="18"/>
  <c r="T30" i="18"/>
  <c r="V30" i="18"/>
  <c r="W30" i="18"/>
  <c r="X30" i="18"/>
  <c r="Y30" i="18"/>
  <c r="Z30" i="18"/>
  <c r="AB30" i="18"/>
  <c r="AC30" i="18"/>
  <c r="AD30" i="18"/>
  <c r="AE30" i="18"/>
  <c r="AF30" i="18"/>
  <c r="AH30" i="18"/>
  <c r="AI30" i="18"/>
  <c r="AJ30" i="18"/>
  <c r="AK30" i="18"/>
  <c r="AL30" i="18"/>
  <c r="P31" i="18"/>
  <c r="Q31" i="18"/>
  <c r="R31" i="18"/>
  <c r="S31" i="18"/>
  <c r="T31" i="18"/>
  <c r="V31" i="18"/>
  <c r="W31" i="18"/>
  <c r="X31" i="18"/>
  <c r="Y31" i="18"/>
  <c r="Z31" i="18"/>
  <c r="AB31" i="18"/>
  <c r="AC31" i="18"/>
  <c r="AD31" i="18"/>
  <c r="AE31" i="18"/>
  <c r="AF31" i="18"/>
  <c r="AH31" i="18"/>
  <c r="AI31" i="18"/>
  <c r="AJ31" i="18"/>
  <c r="AK31" i="18"/>
  <c r="AL31" i="18"/>
  <c r="P32" i="18"/>
  <c r="Q32" i="18"/>
  <c r="R32" i="18"/>
  <c r="S32" i="18"/>
  <c r="T32" i="18"/>
  <c r="V32" i="18"/>
  <c r="W32" i="18"/>
  <c r="X32" i="18"/>
  <c r="Y32" i="18"/>
  <c r="Z32" i="18"/>
  <c r="AB32" i="18"/>
  <c r="AC32" i="18"/>
  <c r="AD32" i="18"/>
  <c r="AE32" i="18"/>
  <c r="AF32" i="18"/>
  <c r="AH32" i="18"/>
  <c r="AI32" i="18"/>
  <c r="AJ32" i="18"/>
  <c r="AK32" i="18"/>
  <c r="AL32" i="18"/>
  <c r="P33" i="18"/>
  <c r="Q33" i="18"/>
  <c r="R33" i="18"/>
  <c r="S33" i="18"/>
  <c r="T33" i="18"/>
  <c r="V33" i="18"/>
  <c r="W33" i="18"/>
  <c r="X33" i="18"/>
  <c r="Y33" i="18"/>
  <c r="Z33" i="18"/>
  <c r="AB33" i="18"/>
  <c r="AC33" i="18"/>
  <c r="AD33" i="18"/>
  <c r="AE33" i="18"/>
  <c r="AF33" i="18"/>
  <c r="AH33" i="18"/>
  <c r="AI33" i="18"/>
  <c r="AJ33" i="18"/>
  <c r="AK33" i="18"/>
  <c r="AL33" i="18"/>
  <c r="P34" i="18"/>
  <c r="Q34" i="18"/>
  <c r="R34" i="18"/>
  <c r="S34" i="18"/>
  <c r="T34" i="18"/>
  <c r="V34" i="18"/>
  <c r="W34" i="18"/>
  <c r="X34" i="18"/>
  <c r="Y34" i="18"/>
  <c r="Z34" i="18"/>
  <c r="AB34" i="18"/>
  <c r="AC34" i="18"/>
  <c r="AD34" i="18"/>
  <c r="AE34" i="18"/>
  <c r="AF34" i="18"/>
  <c r="AH34" i="18"/>
  <c r="AI34" i="18"/>
  <c r="AJ34" i="18"/>
  <c r="AK34" i="18"/>
  <c r="AL34" i="18"/>
  <c r="P35" i="18"/>
  <c r="Q35" i="18"/>
  <c r="R35" i="18"/>
  <c r="S35" i="18"/>
  <c r="T35" i="18"/>
  <c r="V35" i="18"/>
  <c r="W35" i="18"/>
  <c r="X35" i="18"/>
  <c r="Y35" i="18"/>
  <c r="Z35" i="18"/>
  <c r="AB35" i="18"/>
  <c r="AC35" i="18"/>
  <c r="AD35" i="18"/>
  <c r="AE35" i="18"/>
  <c r="AF35" i="18"/>
  <c r="AH35" i="18"/>
  <c r="AI35" i="18"/>
  <c r="AJ35" i="18"/>
  <c r="AK35" i="18"/>
  <c r="AL35" i="18"/>
  <c r="P36" i="18"/>
  <c r="Q36" i="18"/>
  <c r="R36" i="18"/>
  <c r="S36" i="18"/>
  <c r="T36" i="18"/>
  <c r="V36" i="18"/>
  <c r="W36" i="18"/>
  <c r="X36" i="18"/>
  <c r="Y36" i="18"/>
  <c r="Z36" i="18"/>
  <c r="AB36" i="18"/>
  <c r="AC36" i="18"/>
  <c r="AD36" i="18"/>
  <c r="AE36" i="18"/>
  <c r="AF36" i="18"/>
  <c r="AH36" i="18"/>
  <c r="AI36" i="18"/>
  <c r="AJ36" i="18"/>
  <c r="AK36" i="18"/>
  <c r="AL36" i="18"/>
  <c r="P37" i="18"/>
  <c r="Q37" i="18"/>
  <c r="R37" i="18"/>
  <c r="S37" i="18"/>
  <c r="T37" i="18"/>
  <c r="V37" i="18"/>
  <c r="W37" i="18"/>
  <c r="X37" i="18"/>
  <c r="Y37" i="18"/>
  <c r="Z37" i="18"/>
  <c r="AB37" i="18"/>
  <c r="AC37" i="18"/>
  <c r="AD37" i="18"/>
  <c r="AE37" i="18"/>
  <c r="AF37" i="18"/>
  <c r="AH37" i="18"/>
  <c r="AI37" i="18"/>
  <c r="AJ37" i="18"/>
  <c r="AK37" i="18"/>
  <c r="AL37" i="18"/>
  <c r="P38" i="18"/>
  <c r="Q38" i="18"/>
  <c r="R38" i="18"/>
  <c r="S38" i="18"/>
  <c r="T38" i="18"/>
  <c r="V38" i="18"/>
  <c r="W38" i="18"/>
  <c r="X38" i="18"/>
  <c r="Y38" i="18"/>
  <c r="Z38" i="18"/>
  <c r="AB38" i="18"/>
  <c r="AC38" i="18"/>
  <c r="AD38" i="18"/>
  <c r="AE38" i="18"/>
  <c r="AF38" i="18"/>
  <c r="AH38" i="18"/>
  <c r="AI38" i="18"/>
  <c r="AJ38" i="18"/>
  <c r="AK38" i="18"/>
  <c r="AL38" i="18"/>
  <c r="AI7" i="18"/>
  <c r="AJ7" i="18"/>
  <c r="AK7" i="18"/>
  <c r="AL7" i="18"/>
  <c r="AC6" i="18"/>
  <c r="AD6" i="18"/>
  <c r="AE6" i="18"/>
  <c r="AF6" i="18"/>
  <c r="AC7" i="18"/>
  <c r="AD7" i="18"/>
  <c r="AE7" i="18"/>
  <c r="AF7" i="18"/>
  <c r="W7" i="18"/>
  <c r="X7" i="18"/>
  <c r="Y7" i="18"/>
  <c r="Z7" i="18"/>
  <c r="Q6" i="18"/>
  <c r="R6" i="18"/>
  <c r="S6" i="18"/>
  <c r="T6" i="18"/>
  <c r="Q7" i="18"/>
  <c r="R7" i="18"/>
  <c r="S7" i="18"/>
  <c r="T7" i="18"/>
  <c r="AH7" i="18"/>
  <c r="AB7" i="18"/>
  <c r="AB6" i="18"/>
  <c r="V7" i="18"/>
  <c r="P7" i="18"/>
  <c r="P6" i="18"/>
  <c r="D7" i="18"/>
  <c r="E7" i="18"/>
  <c r="F7" i="18"/>
  <c r="G7" i="18"/>
  <c r="H7" i="18"/>
  <c r="J7" i="18"/>
  <c r="K7" i="18"/>
  <c r="L7" i="18"/>
  <c r="M7" i="18"/>
  <c r="N7" i="18"/>
  <c r="D8" i="18"/>
  <c r="E8" i="18"/>
  <c r="F8" i="18"/>
  <c r="G8" i="18"/>
  <c r="H8" i="18"/>
  <c r="J8" i="18"/>
  <c r="K8" i="18"/>
  <c r="L8" i="18"/>
  <c r="M8" i="18"/>
  <c r="N8" i="18"/>
  <c r="D9" i="18"/>
  <c r="E9" i="18"/>
  <c r="F9" i="18"/>
  <c r="G9" i="18"/>
  <c r="H9" i="18"/>
  <c r="J9" i="18"/>
  <c r="K9" i="18"/>
  <c r="L9" i="18"/>
  <c r="M9" i="18"/>
  <c r="N9" i="18"/>
  <c r="D10" i="18"/>
  <c r="E10" i="18"/>
  <c r="F10" i="18"/>
  <c r="G10" i="18"/>
  <c r="H10" i="18"/>
  <c r="J10" i="18"/>
  <c r="K10" i="18"/>
  <c r="L10" i="18"/>
  <c r="M10" i="18"/>
  <c r="N10" i="18"/>
  <c r="D11" i="18"/>
  <c r="E11" i="18"/>
  <c r="F11" i="18"/>
  <c r="G11" i="18"/>
  <c r="H11" i="18"/>
  <c r="J11" i="18"/>
  <c r="K11" i="18"/>
  <c r="L11" i="18"/>
  <c r="M11" i="18"/>
  <c r="N11" i="18"/>
  <c r="D12" i="18"/>
  <c r="E12" i="18"/>
  <c r="F12" i="18"/>
  <c r="G12" i="18"/>
  <c r="H12" i="18"/>
  <c r="J12" i="18"/>
  <c r="K12" i="18"/>
  <c r="L12" i="18"/>
  <c r="M12" i="18"/>
  <c r="N12" i="18"/>
  <c r="D13" i="18"/>
  <c r="E13" i="18"/>
  <c r="F13" i="18"/>
  <c r="G13" i="18"/>
  <c r="H13" i="18"/>
  <c r="J13" i="18"/>
  <c r="K13" i="18"/>
  <c r="L13" i="18"/>
  <c r="M13" i="18"/>
  <c r="N13" i="18"/>
  <c r="D14" i="18"/>
  <c r="E14" i="18"/>
  <c r="F14" i="18"/>
  <c r="G14" i="18"/>
  <c r="H14" i="18"/>
  <c r="J14" i="18"/>
  <c r="K14" i="18"/>
  <c r="L14" i="18"/>
  <c r="M14" i="18"/>
  <c r="N14" i="18"/>
  <c r="D15" i="18"/>
  <c r="E15" i="18"/>
  <c r="F15" i="18"/>
  <c r="G15" i="18"/>
  <c r="H15" i="18"/>
  <c r="J15" i="18"/>
  <c r="K15" i="18"/>
  <c r="L15" i="18"/>
  <c r="M15" i="18"/>
  <c r="N15" i="18"/>
  <c r="D16" i="18"/>
  <c r="E16" i="18"/>
  <c r="F16" i="18"/>
  <c r="G16" i="18"/>
  <c r="H16" i="18"/>
  <c r="J16" i="18"/>
  <c r="K16" i="18"/>
  <c r="L16" i="18"/>
  <c r="M16" i="18"/>
  <c r="N16" i="18"/>
  <c r="D17" i="18"/>
  <c r="E17" i="18"/>
  <c r="F17" i="18"/>
  <c r="G17" i="18"/>
  <c r="H17" i="18"/>
  <c r="J17" i="18"/>
  <c r="K17" i="18"/>
  <c r="L17" i="18"/>
  <c r="M17" i="18"/>
  <c r="N17" i="18"/>
  <c r="D18" i="18"/>
  <c r="E18" i="18"/>
  <c r="F18" i="18"/>
  <c r="G18" i="18"/>
  <c r="H18" i="18"/>
  <c r="J18" i="18"/>
  <c r="K18" i="18"/>
  <c r="L18" i="18"/>
  <c r="M18" i="18"/>
  <c r="N18" i="18"/>
  <c r="D19" i="18"/>
  <c r="E19" i="18"/>
  <c r="F19" i="18"/>
  <c r="G19" i="18"/>
  <c r="H19" i="18"/>
  <c r="J19" i="18"/>
  <c r="K19" i="18"/>
  <c r="L19" i="18"/>
  <c r="M19" i="18"/>
  <c r="N19" i="18"/>
  <c r="D20" i="18"/>
  <c r="E20" i="18"/>
  <c r="F20" i="18"/>
  <c r="G20" i="18"/>
  <c r="H20" i="18"/>
  <c r="J20" i="18"/>
  <c r="K20" i="18"/>
  <c r="L20" i="18"/>
  <c r="M20" i="18"/>
  <c r="N20" i="18"/>
  <c r="D21" i="18"/>
  <c r="E21" i="18"/>
  <c r="F21" i="18"/>
  <c r="G21" i="18"/>
  <c r="H21" i="18"/>
  <c r="J21" i="18"/>
  <c r="K21" i="18"/>
  <c r="L21" i="18"/>
  <c r="M21" i="18"/>
  <c r="N21" i="18"/>
  <c r="D22" i="18"/>
  <c r="E22" i="18"/>
  <c r="F22" i="18"/>
  <c r="G22" i="18"/>
  <c r="H22" i="18"/>
  <c r="J22" i="18"/>
  <c r="K22" i="18"/>
  <c r="L22" i="18"/>
  <c r="M22" i="18"/>
  <c r="N22" i="18"/>
  <c r="D23" i="18"/>
  <c r="E23" i="18"/>
  <c r="F23" i="18"/>
  <c r="G23" i="18"/>
  <c r="H23" i="18"/>
  <c r="J23" i="18"/>
  <c r="K23" i="18"/>
  <c r="L23" i="18"/>
  <c r="M23" i="18"/>
  <c r="N23" i="18"/>
  <c r="D24" i="18"/>
  <c r="E24" i="18"/>
  <c r="F24" i="18"/>
  <c r="G24" i="18"/>
  <c r="H24" i="18"/>
  <c r="J24" i="18"/>
  <c r="K24" i="18"/>
  <c r="L24" i="18"/>
  <c r="M24" i="18"/>
  <c r="N24" i="18"/>
  <c r="D25" i="18"/>
  <c r="E25" i="18"/>
  <c r="F25" i="18"/>
  <c r="G25" i="18"/>
  <c r="H25" i="18"/>
  <c r="J25" i="18"/>
  <c r="K25" i="18"/>
  <c r="L25" i="18"/>
  <c r="M25" i="18"/>
  <c r="N25" i="18"/>
  <c r="D26" i="18"/>
  <c r="E26" i="18"/>
  <c r="F26" i="18"/>
  <c r="G26" i="18"/>
  <c r="H26" i="18"/>
  <c r="J26" i="18"/>
  <c r="K26" i="18"/>
  <c r="L26" i="18"/>
  <c r="M26" i="18"/>
  <c r="N26" i="18"/>
  <c r="D27" i="18"/>
  <c r="E27" i="18"/>
  <c r="F27" i="18"/>
  <c r="G27" i="18"/>
  <c r="H27" i="18"/>
  <c r="J27" i="18"/>
  <c r="K27" i="18"/>
  <c r="L27" i="18"/>
  <c r="M27" i="18"/>
  <c r="N27" i="18"/>
  <c r="D28" i="18"/>
  <c r="E28" i="18"/>
  <c r="F28" i="18"/>
  <c r="G28" i="18"/>
  <c r="H28" i="18"/>
  <c r="J28" i="18"/>
  <c r="K28" i="18"/>
  <c r="L28" i="18"/>
  <c r="M28" i="18"/>
  <c r="N28" i="18"/>
  <c r="D29" i="18"/>
  <c r="E29" i="18"/>
  <c r="F29" i="18"/>
  <c r="G29" i="18"/>
  <c r="H29" i="18"/>
  <c r="J29" i="18"/>
  <c r="K29" i="18"/>
  <c r="L29" i="18"/>
  <c r="M29" i="18"/>
  <c r="N29" i="18"/>
  <c r="D30" i="18"/>
  <c r="E30" i="18"/>
  <c r="F30" i="18"/>
  <c r="G30" i="18"/>
  <c r="H30" i="18"/>
  <c r="J30" i="18"/>
  <c r="K30" i="18"/>
  <c r="L30" i="18"/>
  <c r="M30" i="18"/>
  <c r="N30" i="18"/>
  <c r="D31" i="18"/>
  <c r="E31" i="18"/>
  <c r="F31" i="18"/>
  <c r="G31" i="18"/>
  <c r="H31" i="18"/>
  <c r="J31" i="18"/>
  <c r="K31" i="18"/>
  <c r="L31" i="18"/>
  <c r="M31" i="18"/>
  <c r="N31" i="18"/>
  <c r="D32" i="18"/>
  <c r="E32" i="18"/>
  <c r="F32" i="18"/>
  <c r="G32" i="18"/>
  <c r="H32" i="18"/>
  <c r="J32" i="18"/>
  <c r="K32" i="18"/>
  <c r="L32" i="18"/>
  <c r="M32" i="18"/>
  <c r="N32" i="18"/>
  <c r="D33" i="18"/>
  <c r="E33" i="18"/>
  <c r="F33" i="18"/>
  <c r="G33" i="18"/>
  <c r="H33" i="18"/>
  <c r="J33" i="18"/>
  <c r="K33" i="18"/>
  <c r="L33" i="18"/>
  <c r="M33" i="18"/>
  <c r="N33" i="18"/>
  <c r="D34" i="18"/>
  <c r="E34" i="18"/>
  <c r="F34" i="18"/>
  <c r="G34" i="18"/>
  <c r="H34" i="18"/>
  <c r="J34" i="18"/>
  <c r="K34" i="18"/>
  <c r="L34" i="18"/>
  <c r="M34" i="18"/>
  <c r="N34" i="18"/>
  <c r="D35" i="18"/>
  <c r="E35" i="18"/>
  <c r="F35" i="18"/>
  <c r="G35" i="18"/>
  <c r="H35" i="18"/>
  <c r="J35" i="18"/>
  <c r="K35" i="18"/>
  <c r="L35" i="18"/>
  <c r="M35" i="18"/>
  <c r="N35" i="18"/>
  <c r="D36" i="18"/>
  <c r="E36" i="18"/>
  <c r="F36" i="18"/>
  <c r="G36" i="18"/>
  <c r="H36" i="18"/>
  <c r="J36" i="18"/>
  <c r="K36" i="18"/>
  <c r="L36" i="18"/>
  <c r="M36" i="18"/>
  <c r="N36" i="18"/>
  <c r="D37" i="18"/>
  <c r="E37" i="18"/>
  <c r="F37" i="18"/>
  <c r="G37" i="18"/>
  <c r="H37" i="18"/>
  <c r="J37" i="18"/>
  <c r="K37" i="18"/>
  <c r="L37" i="18"/>
  <c r="M37" i="18"/>
  <c r="N37" i="18"/>
  <c r="D38" i="18"/>
  <c r="E38" i="18"/>
  <c r="F38" i="18"/>
  <c r="G38" i="18"/>
  <c r="H38" i="18"/>
  <c r="J38" i="18"/>
  <c r="K38" i="18"/>
  <c r="L38" i="18"/>
  <c r="M38" i="18"/>
  <c r="N38" i="18"/>
  <c r="K6" i="18"/>
  <c r="L6" i="18"/>
  <c r="M6" i="18"/>
  <c r="N6" i="18"/>
  <c r="E6" i="18"/>
  <c r="F6" i="18"/>
  <c r="G6" i="18"/>
  <c r="H6" i="18"/>
  <c r="J6" i="18"/>
  <c r="D6" i="18"/>
  <c r="AN8" i="17"/>
  <c r="AO8" i="17"/>
  <c r="AP8" i="17"/>
  <c r="AQ8" i="17"/>
  <c r="AR8" i="17"/>
  <c r="AT8" i="17"/>
  <c r="AU8" i="17"/>
  <c r="AV8" i="17"/>
  <c r="AW8" i="17"/>
  <c r="AX8" i="17"/>
  <c r="AZ8" i="17"/>
  <c r="BA8" i="17"/>
  <c r="BB8" i="17"/>
  <c r="BC8" i="17"/>
  <c r="BD8" i="17"/>
  <c r="BF8" i="17"/>
  <c r="BG8" i="17"/>
  <c r="BH8" i="17"/>
  <c r="BI8" i="17"/>
  <c r="BJ8" i="17"/>
  <c r="AN9" i="17"/>
  <c r="AO9" i="17"/>
  <c r="AP9" i="17"/>
  <c r="AQ9" i="17"/>
  <c r="AR9" i="17"/>
  <c r="AT9" i="17"/>
  <c r="AU9" i="17"/>
  <c r="AV9" i="17"/>
  <c r="AW9" i="17"/>
  <c r="AX9" i="17"/>
  <c r="AZ9" i="17"/>
  <c r="BA9" i="17"/>
  <c r="BB9" i="17"/>
  <c r="BC9" i="17"/>
  <c r="BD9" i="17"/>
  <c r="BF9" i="17"/>
  <c r="BG9" i="17"/>
  <c r="BH9" i="17"/>
  <c r="BI9" i="17"/>
  <c r="BJ9" i="17"/>
  <c r="AN10" i="17"/>
  <c r="AO10" i="17"/>
  <c r="AP10" i="17"/>
  <c r="AQ10" i="17"/>
  <c r="AR10" i="17"/>
  <c r="AT10" i="17"/>
  <c r="AU10" i="17"/>
  <c r="AV10" i="17"/>
  <c r="AW10" i="17"/>
  <c r="AX10" i="17"/>
  <c r="AZ10" i="17"/>
  <c r="BA10" i="17"/>
  <c r="BB10" i="17"/>
  <c r="BC10" i="17"/>
  <c r="BD10" i="17"/>
  <c r="BF10" i="17"/>
  <c r="BG10" i="17"/>
  <c r="BH10" i="17"/>
  <c r="BI10" i="17"/>
  <c r="BJ10" i="17"/>
  <c r="AN11" i="17"/>
  <c r="AO11" i="17"/>
  <c r="AP11" i="17"/>
  <c r="AQ11" i="17"/>
  <c r="AR11" i="17"/>
  <c r="AT11" i="17"/>
  <c r="AU11" i="17"/>
  <c r="AV11" i="17"/>
  <c r="AW11" i="17"/>
  <c r="AX11" i="17"/>
  <c r="AZ11" i="17"/>
  <c r="BA11" i="17"/>
  <c r="BB11" i="17"/>
  <c r="BC11" i="17"/>
  <c r="BD11" i="17"/>
  <c r="BF11" i="17"/>
  <c r="BG11" i="17"/>
  <c r="BH11" i="17"/>
  <c r="BI11" i="17"/>
  <c r="BJ11" i="17"/>
  <c r="AN12" i="17"/>
  <c r="AO12" i="17"/>
  <c r="AP12" i="17"/>
  <c r="AQ12" i="17"/>
  <c r="AR12" i="17"/>
  <c r="AT12" i="17"/>
  <c r="AU12" i="17"/>
  <c r="AV12" i="17"/>
  <c r="AW12" i="17"/>
  <c r="AX12" i="17"/>
  <c r="AZ12" i="17"/>
  <c r="BA12" i="17"/>
  <c r="BB12" i="17"/>
  <c r="BC12" i="17"/>
  <c r="BD12" i="17"/>
  <c r="BF12" i="17"/>
  <c r="BG12" i="17"/>
  <c r="BH12" i="17"/>
  <c r="BI12" i="17"/>
  <c r="BJ12" i="17"/>
  <c r="AN13" i="17"/>
  <c r="AO13" i="17"/>
  <c r="AP13" i="17"/>
  <c r="AQ13" i="17"/>
  <c r="AR13" i="17"/>
  <c r="AT13" i="17"/>
  <c r="AU13" i="17"/>
  <c r="AV13" i="17"/>
  <c r="AW13" i="17"/>
  <c r="AX13" i="17"/>
  <c r="AZ13" i="17"/>
  <c r="BA13" i="17"/>
  <c r="BB13" i="17"/>
  <c r="BC13" i="17"/>
  <c r="BD13" i="17"/>
  <c r="BF13" i="17"/>
  <c r="BG13" i="17"/>
  <c r="BH13" i="17"/>
  <c r="BI13" i="17"/>
  <c r="BJ13" i="17"/>
  <c r="AN14" i="17"/>
  <c r="AO14" i="17"/>
  <c r="AP14" i="17"/>
  <c r="AQ14" i="17"/>
  <c r="AR14" i="17"/>
  <c r="AT14" i="17"/>
  <c r="AU14" i="17"/>
  <c r="AV14" i="17"/>
  <c r="AW14" i="17"/>
  <c r="AX14" i="17"/>
  <c r="AZ14" i="17"/>
  <c r="BA14" i="17"/>
  <c r="BB14" i="17"/>
  <c r="BC14" i="17"/>
  <c r="BD14" i="17"/>
  <c r="BF14" i="17"/>
  <c r="BG14" i="17"/>
  <c r="BH14" i="17"/>
  <c r="BI14" i="17"/>
  <c r="BJ14" i="17"/>
  <c r="AN15" i="17"/>
  <c r="AO15" i="17"/>
  <c r="AP15" i="17"/>
  <c r="AQ15" i="17"/>
  <c r="AR15" i="17"/>
  <c r="AT15" i="17"/>
  <c r="AU15" i="17"/>
  <c r="AV15" i="17"/>
  <c r="AW15" i="17"/>
  <c r="AX15" i="17"/>
  <c r="AZ15" i="17"/>
  <c r="BA15" i="17"/>
  <c r="BB15" i="17"/>
  <c r="BC15" i="17"/>
  <c r="BD15" i="17"/>
  <c r="BF15" i="17"/>
  <c r="BG15" i="17"/>
  <c r="BH15" i="17"/>
  <c r="BI15" i="17"/>
  <c r="BJ15" i="17"/>
  <c r="AN16" i="17"/>
  <c r="AO16" i="17"/>
  <c r="AP16" i="17"/>
  <c r="AQ16" i="17"/>
  <c r="AR16" i="17"/>
  <c r="AT16" i="17"/>
  <c r="AU16" i="17"/>
  <c r="AV16" i="17"/>
  <c r="AW16" i="17"/>
  <c r="AX16" i="17"/>
  <c r="AZ16" i="17"/>
  <c r="BA16" i="17"/>
  <c r="BB16" i="17"/>
  <c r="BC16" i="17"/>
  <c r="BD16" i="17"/>
  <c r="BF16" i="17"/>
  <c r="BG16" i="17"/>
  <c r="BH16" i="17"/>
  <c r="BI16" i="17"/>
  <c r="BJ16" i="17"/>
  <c r="AN17" i="17"/>
  <c r="AO17" i="17"/>
  <c r="AP17" i="17"/>
  <c r="AQ17" i="17"/>
  <c r="AR17" i="17"/>
  <c r="AT17" i="17"/>
  <c r="AU17" i="17"/>
  <c r="AV17" i="17"/>
  <c r="AW17" i="17"/>
  <c r="AX17" i="17"/>
  <c r="AZ17" i="17"/>
  <c r="BA17" i="17"/>
  <c r="BB17" i="17"/>
  <c r="BC17" i="17"/>
  <c r="BD17" i="17"/>
  <c r="BF17" i="17"/>
  <c r="BG17" i="17"/>
  <c r="BH17" i="17"/>
  <c r="BI17" i="17"/>
  <c r="BJ17" i="17"/>
  <c r="AN18" i="17"/>
  <c r="AO18" i="17"/>
  <c r="AP18" i="17"/>
  <c r="AQ18" i="17"/>
  <c r="AR18" i="17"/>
  <c r="AT18" i="17"/>
  <c r="AU18" i="17"/>
  <c r="AV18" i="17"/>
  <c r="AW18" i="17"/>
  <c r="AX18" i="17"/>
  <c r="AZ18" i="17"/>
  <c r="BA18" i="17"/>
  <c r="BB18" i="17"/>
  <c r="BC18" i="17"/>
  <c r="BD18" i="17"/>
  <c r="BF18" i="17"/>
  <c r="BG18" i="17"/>
  <c r="BH18" i="17"/>
  <c r="BI18" i="17"/>
  <c r="BJ18" i="17"/>
  <c r="AN19" i="17"/>
  <c r="AO19" i="17"/>
  <c r="AP19" i="17"/>
  <c r="AQ19" i="17"/>
  <c r="AR19" i="17"/>
  <c r="AT19" i="17"/>
  <c r="AU19" i="17"/>
  <c r="AV19" i="17"/>
  <c r="AW19" i="17"/>
  <c r="AX19" i="17"/>
  <c r="AZ19" i="17"/>
  <c r="BA19" i="17"/>
  <c r="BB19" i="17"/>
  <c r="BC19" i="17"/>
  <c r="BD19" i="17"/>
  <c r="BF19" i="17"/>
  <c r="BG19" i="17"/>
  <c r="BH19" i="17"/>
  <c r="BI19" i="17"/>
  <c r="BJ19" i="17"/>
  <c r="AN20" i="17"/>
  <c r="AO20" i="17"/>
  <c r="AP20" i="17"/>
  <c r="AQ20" i="17"/>
  <c r="AR20" i="17"/>
  <c r="AT20" i="17"/>
  <c r="AU20" i="17"/>
  <c r="AV20" i="17"/>
  <c r="AW20" i="17"/>
  <c r="AX20" i="17"/>
  <c r="AZ20" i="17"/>
  <c r="BA20" i="17"/>
  <c r="BB20" i="17"/>
  <c r="BC20" i="17"/>
  <c r="BD20" i="17"/>
  <c r="BF20" i="17"/>
  <c r="BG20" i="17"/>
  <c r="BH20" i="17"/>
  <c r="BI20" i="17"/>
  <c r="BJ20" i="17"/>
  <c r="AN21" i="17"/>
  <c r="AO21" i="17"/>
  <c r="AP21" i="17"/>
  <c r="AQ21" i="17"/>
  <c r="AR21" i="17"/>
  <c r="AT21" i="17"/>
  <c r="AU21" i="17"/>
  <c r="AV21" i="17"/>
  <c r="AW21" i="17"/>
  <c r="AX21" i="17"/>
  <c r="AZ21" i="17"/>
  <c r="BA21" i="17"/>
  <c r="BB21" i="17"/>
  <c r="BC21" i="17"/>
  <c r="BD21" i="17"/>
  <c r="BF21" i="17"/>
  <c r="BG21" i="17"/>
  <c r="BH21" i="17"/>
  <c r="BI21" i="17"/>
  <c r="BJ21" i="17"/>
  <c r="AN22" i="17"/>
  <c r="AO22" i="17"/>
  <c r="AP22" i="17"/>
  <c r="AQ22" i="17"/>
  <c r="AR22" i="17"/>
  <c r="AT22" i="17"/>
  <c r="AU22" i="17"/>
  <c r="AV22" i="17"/>
  <c r="AW22" i="17"/>
  <c r="AX22" i="17"/>
  <c r="AZ22" i="17"/>
  <c r="BA22" i="17"/>
  <c r="BB22" i="17"/>
  <c r="BC22" i="17"/>
  <c r="BD22" i="17"/>
  <c r="BF22" i="17"/>
  <c r="BG22" i="17"/>
  <c r="BH22" i="17"/>
  <c r="BI22" i="17"/>
  <c r="BJ22" i="17"/>
  <c r="AN23" i="17"/>
  <c r="AO23" i="17"/>
  <c r="AP23" i="17"/>
  <c r="AQ23" i="17"/>
  <c r="AR23" i="17"/>
  <c r="AT23" i="17"/>
  <c r="AU23" i="17"/>
  <c r="AV23" i="17"/>
  <c r="AW23" i="17"/>
  <c r="AX23" i="17"/>
  <c r="AZ23" i="17"/>
  <c r="BA23" i="17"/>
  <c r="BB23" i="17"/>
  <c r="BC23" i="17"/>
  <c r="BD23" i="17"/>
  <c r="BF23" i="17"/>
  <c r="BG23" i="17"/>
  <c r="BH23" i="17"/>
  <c r="BI23" i="17"/>
  <c r="BJ23" i="17"/>
  <c r="AN24" i="17"/>
  <c r="AO24" i="17"/>
  <c r="AP24" i="17"/>
  <c r="AQ24" i="17"/>
  <c r="AR24" i="17"/>
  <c r="AT24" i="17"/>
  <c r="AU24" i="17"/>
  <c r="AV24" i="17"/>
  <c r="AW24" i="17"/>
  <c r="AX24" i="17"/>
  <c r="AZ24" i="17"/>
  <c r="BA24" i="17"/>
  <c r="BB24" i="17"/>
  <c r="BC24" i="17"/>
  <c r="BD24" i="17"/>
  <c r="BF24" i="17"/>
  <c r="BG24" i="17"/>
  <c r="BH24" i="17"/>
  <c r="BI24" i="17"/>
  <c r="BJ24" i="17"/>
  <c r="AN25" i="17"/>
  <c r="AO25" i="17"/>
  <c r="AP25" i="17"/>
  <c r="AQ25" i="17"/>
  <c r="AR25" i="17"/>
  <c r="AT25" i="17"/>
  <c r="AU25" i="17"/>
  <c r="AV25" i="17"/>
  <c r="AW25" i="17"/>
  <c r="AX25" i="17"/>
  <c r="AZ25" i="17"/>
  <c r="BA25" i="17"/>
  <c r="BB25" i="17"/>
  <c r="BC25" i="17"/>
  <c r="BD25" i="17"/>
  <c r="BF25" i="17"/>
  <c r="BG25" i="17"/>
  <c r="BH25" i="17"/>
  <c r="BI25" i="17"/>
  <c r="BJ25" i="17"/>
  <c r="AN26" i="17"/>
  <c r="AO26" i="17"/>
  <c r="AP26" i="17"/>
  <c r="AQ26" i="17"/>
  <c r="AR26" i="17"/>
  <c r="AT26" i="17"/>
  <c r="AU26" i="17"/>
  <c r="AV26" i="17"/>
  <c r="AW26" i="17"/>
  <c r="AX26" i="17"/>
  <c r="AZ26" i="17"/>
  <c r="BA26" i="17"/>
  <c r="BB26" i="17"/>
  <c r="BC26" i="17"/>
  <c r="BD26" i="17"/>
  <c r="BF26" i="17"/>
  <c r="BG26" i="17"/>
  <c r="BH26" i="17"/>
  <c r="BI26" i="17"/>
  <c r="BJ26" i="17"/>
  <c r="AN27" i="17"/>
  <c r="AO27" i="17"/>
  <c r="AP27" i="17"/>
  <c r="AQ27" i="17"/>
  <c r="AR27" i="17"/>
  <c r="AT27" i="17"/>
  <c r="AU27" i="17"/>
  <c r="AV27" i="17"/>
  <c r="AW27" i="17"/>
  <c r="AX27" i="17"/>
  <c r="AZ27" i="17"/>
  <c r="BA27" i="17"/>
  <c r="BB27" i="17"/>
  <c r="BC27" i="17"/>
  <c r="BD27" i="17"/>
  <c r="BF27" i="17"/>
  <c r="BG27" i="17"/>
  <c r="BH27" i="17"/>
  <c r="BI27" i="17"/>
  <c r="BJ27" i="17"/>
  <c r="AN28" i="17"/>
  <c r="AO28" i="17"/>
  <c r="AP28" i="17"/>
  <c r="AQ28" i="17"/>
  <c r="AR28" i="17"/>
  <c r="AT28" i="17"/>
  <c r="AU28" i="17"/>
  <c r="AV28" i="17"/>
  <c r="AW28" i="17"/>
  <c r="AX28" i="17"/>
  <c r="AZ28" i="17"/>
  <c r="BA28" i="17"/>
  <c r="BB28" i="17"/>
  <c r="BC28" i="17"/>
  <c r="BD28" i="17"/>
  <c r="BF28" i="17"/>
  <c r="BG28" i="17"/>
  <c r="BH28" i="17"/>
  <c r="BI28" i="17"/>
  <c r="BJ28" i="17"/>
  <c r="AN29" i="17"/>
  <c r="AO29" i="17"/>
  <c r="AP29" i="17"/>
  <c r="AQ29" i="17"/>
  <c r="AR29" i="17"/>
  <c r="AT29" i="17"/>
  <c r="AU29" i="17"/>
  <c r="AV29" i="17"/>
  <c r="AW29" i="17"/>
  <c r="AX29" i="17"/>
  <c r="AZ29" i="17"/>
  <c r="BA29" i="17"/>
  <c r="BB29" i="17"/>
  <c r="BC29" i="17"/>
  <c r="BD29" i="17"/>
  <c r="BF29" i="17"/>
  <c r="BG29" i="17"/>
  <c r="BH29" i="17"/>
  <c r="BI29" i="17"/>
  <c r="BJ29" i="17"/>
  <c r="AN30" i="17"/>
  <c r="AO30" i="17"/>
  <c r="AP30" i="17"/>
  <c r="AQ30" i="17"/>
  <c r="AR30" i="17"/>
  <c r="AT30" i="17"/>
  <c r="AU30" i="17"/>
  <c r="AV30" i="17"/>
  <c r="AW30" i="17"/>
  <c r="AX30" i="17"/>
  <c r="AZ30" i="17"/>
  <c r="BA30" i="17"/>
  <c r="BB30" i="17"/>
  <c r="BC30" i="17"/>
  <c r="BD30" i="17"/>
  <c r="BF30" i="17"/>
  <c r="BG30" i="17"/>
  <c r="BH30" i="17"/>
  <c r="BI30" i="17"/>
  <c r="BJ30" i="17"/>
  <c r="AN31" i="17"/>
  <c r="AO31" i="17"/>
  <c r="AP31" i="17"/>
  <c r="AQ31" i="17"/>
  <c r="AR31" i="17"/>
  <c r="AT31" i="17"/>
  <c r="AU31" i="17"/>
  <c r="AV31" i="17"/>
  <c r="AW31" i="17"/>
  <c r="AX31" i="17"/>
  <c r="AZ31" i="17"/>
  <c r="BA31" i="17"/>
  <c r="BB31" i="17"/>
  <c r="BC31" i="17"/>
  <c r="BD31" i="17"/>
  <c r="BF31" i="17"/>
  <c r="BG31" i="17"/>
  <c r="BH31" i="17"/>
  <c r="BI31" i="17"/>
  <c r="BJ31" i="17"/>
  <c r="AN32" i="17"/>
  <c r="AO32" i="17"/>
  <c r="AP32" i="17"/>
  <c r="AQ32" i="17"/>
  <c r="AR32" i="17"/>
  <c r="AT32" i="17"/>
  <c r="AU32" i="17"/>
  <c r="AV32" i="17"/>
  <c r="AW32" i="17"/>
  <c r="AX32" i="17"/>
  <c r="AZ32" i="17"/>
  <c r="BA32" i="17"/>
  <c r="BB32" i="17"/>
  <c r="BC32" i="17"/>
  <c r="BD32" i="17"/>
  <c r="BF32" i="17"/>
  <c r="BG32" i="17"/>
  <c r="BH32" i="17"/>
  <c r="BI32" i="17"/>
  <c r="BJ32" i="17"/>
  <c r="AN33" i="17"/>
  <c r="AO33" i="17"/>
  <c r="AP33" i="17"/>
  <c r="AQ33" i="17"/>
  <c r="AR33" i="17"/>
  <c r="AT33" i="17"/>
  <c r="AU33" i="17"/>
  <c r="AV33" i="17"/>
  <c r="AW33" i="17"/>
  <c r="AX33" i="17"/>
  <c r="AZ33" i="17"/>
  <c r="BA33" i="17"/>
  <c r="BB33" i="17"/>
  <c r="BC33" i="17"/>
  <c r="BD33" i="17"/>
  <c r="BF33" i="17"/>
  <c r="BG33" i="17"/>
  <c r="BH33" i="17"/>
  <c r="BI33" i="17"/>
  <c r="BJ33" i="17"/>
  <c r="AN34" i="17"/>
  <c r="AO34" i="17"/>
  <c r="AP34" i="17"/>
  <c r="AQ34" i="17"/>
  <c r="AR34" i="17"/>
  <c r="AT34" i="17"/>
  <c r="AU34" i="17"/>
  <c r="AV34" i="17"/>
  <c r="AW34" i="17"/>
  <c r="AX34" i="17"/>
  <c r="AZ34" i="17"/>
  <c r="BA34" i="17"/>
  <c r="BB34" i="17"/>
  <c r="BC34" i="17"/>
  <c r="BD34" i="17"/>
  <c r="BF34" i="17"/>
  <c r="BG34" i="17"/>
  <c r="BH34" i="17"/>
  <c r="BI34" i="17"/>
  <c r="BJ34" i="17"/>
  <c r="AN35" i="17"/>
  <c r="AO35" i="17"/>
  <c r="AP35" i="17"/>
  <c r="AQ35" i="17"/>
  <c r="AR35" i="17"/>
  <c r="AT35" i="17"/>
  <c r="AU35" i="17"/>
  <c r="AV35" i="17"/>
  <c r="AW35" i="17"/>
  <c r="AX35" i="17"/>
  <c r="AZ35" i="17"/>
  <c r="BA35" i="17"/>
  <c r="BB35" i="17"/>
  <c r="BC35" i="17"/>
  <c r="BD35" i="17"/>
  <c r="BF35" i="17"/>
  <c r="BG35" i="17"/>
  <c r="BH35" i="17"/>
  <c r="BI35" i="17"/>
  <c r="BJ35" i="17"/>
  <c r="AN36" i="17"/>
  <c r="AO36" i="17"/>
  <c r="AP36" i="17"/>
  <c r="AQ36" i="17"/>
  <c r="AR36" i="17"/>
  <c r="AT36" i="17"/>
  <c r="AU36" i="17"/>
  <c r="AV36" i="17"/>
  <c r="AW36" i="17"/>
  <c r="AX36" i="17"/>
  <c r="AZ36" i="17"/>
  <c r="BA36" i="17"/>
  <c r="BB36" i="17"/>
  <c r="BC36" i="17"/>
  <c r="BD36" i="17"/>
  <c r="BF36" i="17"/>
  <c r="BG36" i="17"/>
  <c r="BH36" i="17"/>
  <c r="BI36" i="17"/>
  <c r="BJ36" i="17"/>
  <c r="AN37" i="17"/>
  <c r="AO37" i="17"/>
  <c r="AP37" i="17"/>
  <c r="AQ37" i="17"/>
  <c r="AR37" i="17"/>
  <c r="AT37" i="17"/>
  <c r="AU37" i="17"/>
  <c r="AV37" i="17"/>
  <c r="AW37" i="17"/>
  <c r="AX37" i="17"/>
  <c r="AZ37" i="17"/>
  <c r="BA37" i="17"/>
  <c r="BB37" i="17"/>
  <c r="BC37" i="17"/>
  <c r="BD37" i="17"/>
  <c r="BF37" i="17"/>
  <c r="BG37" i="17"/>
  <c r="BH37" i="17"/>
  <c r="BI37" i="17"/>
  <c r="BJ37" i="17"/>
  <c r="AN38" i="17"/>
  <c r="AO38" i="17"/>
  <c r="AP38" i="17"/>
  <c r="AQ38" i="17"/>
  <c r="AR38" i="17"/>
  <c r="AT38" i="17"/>
  <c r="AU38" i="17"/>
  <c r="AV38" i="17"/>
  <c r="AW38" i="17"/>
  <c r="AX38" i="17"/>
  <c r="AZ38" i="17"/>
  <c r="BA38" i="17"/>
  <c r="BB38" i="17"/>
  <c r="BC38" i="17"/>
  <c r="BD38" i="17"/>
  <c r="BF38" i="17"/>
  <c r="BG38" i="17"/>
  <c r="BH38" i="17"/>
  <c r="BI38" i="17"/>
  <c r="BJ38" i="17"/>
  <c r="BG7" i="17"/>
  <c r="BH7" i="17"/>
  <c r="BI7" i="17"/>
  <c r="BJ7" i="17"/>
  <c r="BA6" i="17"/>
  <c r="BB6" i="17"/>
  <c r="BC6" i="17"/>
  <c r="BD6" i="17"/>
  <c r="BA7" i="17"/>
  <c r="BB7" i="17"/>
  <c r="BC7" i="17"/>
  <c r="BD7" i="17"/>
  <c r="AU7" i="17"/>
  <c r="AV7" i="17"/>
  <c r="AW7" i="17"/>
  <c r="AX7" i="17"/>
  <c r="AO6" i="17"/>
  <c r="AP6" i="17"/>
  <c r="AQ6" i="17"/>
  <c r="AR6" i="17"/>
  <c r="AO7" i="17"/>
  <c r="AP7" i="17"/>
  <c r="AQ7" i="17"/>
  <c r="AR7" i="17"/>
  <c r="BF7" i="17"/>
  <c r="AZ7" i="17"/>
  <c r="AZ6" i="17"/>
  <c r="AT7" i="17"/>
  <c r="AN7" i="17"/>
  <c r="AN6" i="17"/>
  <c r="P8" i="17"/>
  <c r="Q8" i="17"/>
  <c r="R8" i="17"/>
  <c r="S8" i="17"/>
  <c r="T8" i="17"/>
  <c r="V8" i="17"/>
  <c r="W8" i="17"/>
  <c r="X8" i="17"/>
  <c r="Y8" i="17"/>
  <c r="Z8" i="17"/>
  <c r="AB8" i="17"/>
  <c r="AC8" i="17"/>
  <c r="AD8" i="17"/>
  <c r="AE8" i="17"/>
  <c r="AF8" i="17"/>
  <c r="AH8" i="17"/>
  <c r="AI8" i="17"/>
  <c r="AJ8" i="17"/>
  <c r="AK8" i="17"/>
  <c r="AL8" i="17"/>
  <c r="P9" i="17"/>
  <c r="Q9" i="17"/>
  <c r="R9" i="17"/>
  <c r="S9" i="17"/>
  <c r="T9" i="17"/>
  <c r="V9" i="17"/>
  <c r="W9" i="17"/>
  <c r="X9" i="17"/>
  <c r="Y9" i="17"/>
  <c r="Z9" i="17"/>
  <c r="AB9" i="17"/>
  <c r="AC9" i="17"/>
  <c r="AD9" i="17"/>
  <c r="AE9" i="17"/>
  <c r="AF9" i="17"/>
  <c r="AH9" i="17"/>
  <c r="AI9" i="17"/>
  <c r="AJ9" i="17"/>
  <c r="AK9" i="17"/>
  <c r="AL9" i="17"/>
  <c r="P10" i="17"/>
  <c r="Q10" i="17"/>
  <c r="R10" i="17"/>
  <c r="S10" i="17"/>
  <c r="T10" i="17"/>
  <c r="V10" i="17"/>
  <c r="W10" i="17"/>
  <c r="X10" i="17"/>
  <c r="Y10" i="17"/>
  <c r="Z10" i="17"/>
  <c r="AB10" i="17"/>
  <c r="AC10" i="17"/>
  <c r="AD10" i="17"/>
  <c r="AE10" i="17"/>
  <c r="AF10" i="17"/>
  <c r="AH10" i="17"/>
  <c r="AI10" i="17"/>
  <c r="AJ10" i="17"/>
  <c r="AK10" i="17"/>
  <c r="AL10" i="17"/>
  <c r="P11" i="17"/>
  <c r="Q11" i="17"/>
  <c r="R11" i="17"/>
  <c r="S11" i="17"/>
  <c r="T11" i="17"/>
  <c r="V11" i="17"/>
  <c r="W11" i="17"/>
  <c r="X11" i="17"/>
  <c r="Y11" i="17"/>
  <c r="Z11" i="17"/>
  <c r="AB11" i="17"/>
  <c r="AC11" i="17"/>
  <c r="AD11" i="17"/>
  <c r="AE11" i="17"/>
  <c r="AF11" i="17"/>
  <c r="AH11" i="17"/>
  <c r="AI11" i="17"/>
  <c r="AJ11" i="17"/>
  <c r="AK11" i="17"/>
  <c r="AL11" i="17"/>
  <c r="P12" i="17"/>
  <c r="Q12" i="17"/>
  <c r="R12" i="17"/>
  <c r="S12" i="17"/>
  <c r="T12" i="17"/>
  <c r="V12" i="17"/>
  <c r="W12" i="17"/>
  <c r="X12" i="17"/>
  <c r="Y12" i="17"/>
  <c r="Z12" i="17"/>
  <c r="AB12" i="17"/>
  <c r="AC12" i="17"/>
  <c r="AD12" i="17"/>
  <c r="AE12" i="17"/>
  <c r="AF12" i="17"/>
  <c r="AH12" i="17"/>
  <c r="AI12" i="17"/>
  <c r="AJ12" i="17"/>
  <c r="AK12" i="17"/>
  <c r="AL12" i="17"/>
  <c r="P13" i="17"/>
  <c r="Q13" i="17"/>
  <c r="R13" i="17"/>
  <c r="S13" i="17"/>
  <c r="T13" i="17"/>
  <c r="V13" i="17"/>
  <c r="W13" i="17"/>
  <c r="X13" i="17"/>
  <c r="Y13" i="17"/>
  <c r="Z13" i="17"/>
  <c r="AB13" i="17"/>
  <c r="AC13" i="17"/>
  <c r="AD13" i="17"/>
  <c r="AE13" i="17"/>
  <c r="AF13" i="17"/>
  <c r="AH13" i="17"/>
  <c r="AI13" i="17"/>
  <c r="AJ13" i="17"/>
  <c r="AK13" i="17"/>
  <c r="AL13" i="17"/>
  <c r="P14" i="17"/>
  <c r="Q14" i="17"/>
  <c r="R14" i="17"/>
  <c r="S14" i="17"/>
  <c r="T14" i="17"/>
  <c r="V14" i="17"/>
  <c r="W14" i="17"/>
  <c r="X14" i="17"/>
  <c r="Y14" i="17"/>
  <c r="Z14" i="17"/>
  <c r="AB14" i="17"/>
  <c r="AC14" i="17"/>
  <c r="AD14" i="17"/>
  <c r="AE14" i="17"/>
  <c r="AF14" i="17"/>
  <c r="AH14" i="17"/>
  <c r="AI14" i="17"/>
  <c r="AJ14" i="17"/>
  <c r="AK14" i="17"/>
  <c r="AL14" i="17"/>
  <c r="P15" i="17"/>
  <c r="Q15" i="17"/>
  <c r="R15" i="17"/>
  <c r="S15" i="17"/>
  <c r="T15" i="17"/>
  <c r="V15" i="17"/>
  <c r="W15" i="17"/>
  <c r="X15" i="17"/>
  <c r="Y15" i="17"/>
  <c r="Z15" i="17"/>
  <c r="AB15" i="17"/>
  <c r="AC15" i="17"/>
  <c r="AD15" i="17"/>
  <c r="AE15" i="17"/>
  <c r="AF15" i="17"/>
  <c r="AH15" i="17"/>
  <c r="AI15" i="17"/>
  <c r="AJ15" i="17"/>
  <c r="AK15" i="17"/>
  <c r="AL15" i="17"/>
  <c r="P16" i="17"/>
  <c r="Q16" i="17"/>
  <c r="R16" i="17"/>
  <c r="S16" i="17"/>
  <c r="T16" i="17"/>
  <c r="V16" i="17"/>
  <c r="W16" i="17"/>
  <c r="X16" i="17"/>
  <c r="Y16" i="17"/>
  <c r="Z16" i="17"/>
  <c r="AB16" i="17"/>
  <c r="AC16" i="17"/>
  <c r="AD16" i="17"/>
  <c r="AE16" i="17"/>
  <c r="AF16" i="17"/>
  <c r="AH16" i="17"/>
  <c r="AI16" i="17"/>
  <c r="AJ16" i="17"/>
  <c r="AK16" i="17"/>
  <c r="AL16" i="17"/>
  <c r="P17" i="17"/>
  <c r="Q17" i="17"/>
  <c r="R17" i="17"/>
  <c r="S17" i="17"/>
  <c r="T17" i="17"/>
  <c r="V17" i="17"/>
  <c r="W17" i="17"/>
  <c r="X17" i="17"/>
  <c r="Y17" i="17"/>
  <c r="Z17" i="17"/>
  <c r="AB17" i="17"/>
  <c r="AC17" i="17"/>
  <c r="AD17" i="17"/>
  <c r="AE17" i="17"/>
  <c r="AF17" i="17"/>
  <c r="AH17" i="17"/>
  <c r="AI17" i="17"/>
  <c r="AJ17" i="17"/>
  <c r="AK17" i="17"/>
  <c r="AL17" i="17"/>
  <c r="P18" i="17"/>
  <c r="Q18" i="17"/>
  <c r="R18" i="17"/>
  <c r="S18" i="17"/>
  <c r="T18" i="17"/>
  <c r="V18" i="17"/>
  <c r="W18" i="17"/>
  <c r="X18" i="17"/>
  <c r="Y18" i="17"/>
  <c r="Z18" i="17"/>
  <c r="AB18" i="17"/>
  <c r="AC18" i="17"/>
  <c r="AD18" i="17"/>
  <c r="AE18" i="17"/>
  <c r="AF18" i="17"/>
  <c r="AH18" i="17"/>
  <c r="AI18" i="17"/>
  <c r="AJ18" i="17"/>
  <c r="AK18" i="17"/>
  <c r="AL18" i="17"/>
  <c r="P19" i="17"/>
  <c r="Q19" i="17"/>
  <c r="R19" i="17"/>
  <c r="S19" i="17"/>
  <c r="T19" i="17"/>
  <c r="V19" i="17"/>
  <c r="W19" i="17"/>
  <c r="X19" i="17"/>
  <c r="Y19" i="17"/>
  <c r="Z19" i="17"/>
  <c r="AB19" i="17"/>
  <c r="AC19" i="17"/>
  <c r="AD19" i="17"/>
  <c r="AE19" i="17"/>
  <c r="AF19" i="17"/>
  <c r="AH19" i="17"/>
  <c r="AI19" i="17"/>
  <c r="AJ19" i="17"/>
  <c r="AK19" i="17"/>
  <c r="AL19" i="17"/>
  <c r="P20" i="17"/>
  <c r="Q20" i="17"/>
  <c r="R20" i="17"/>
  <c r="S20" i="17"/>
  <c r="T20" i="17"/>
  <c r="V20" i="17"/>
  <c r="W20" i="17"/>
  <c r="X20" i="17"/>
  <c r="Y20" i="17"/>
  <c r="Z20" i="17"/>
  <c r="AB20" i="17"/>
  <c r="AC20" i="17"/>
  <c r="AD20" i="17"/>
  <c r="AE20" i="17"/>
  <c r="AF20" i="17"/>
  <c r="AH20" i="17"/>
  <c r="AI20" i="17"/>
  <c r="AJ20" i="17"/>
  <c r="AK20" i="17"/>
  <c r="AL20" i="17"/>
  <c r="P21" i="17"/>
  <c r="Q21" i="17"/>
  <c r="R21" i="17"/>
  <c r="S21" i="17"/>
  <c r="T21" i="17"/>
  <c r="V21" i="17"/>
  <c r="W21" i="17"/>
  <c r="X21" i="17"/>
  <c r="Y21" i="17"/>
  <c r="Z21" i="17"/>
  <c r="AB21" i="17"/>
  <c r="AC21" i="17"/>
  <c r="AD21" i="17"/>
  <c r="AE21" i="17"/>
  <c r="AF21" i="17"/>
  <c r="AH21" i="17"/>
  <c r="AI21" i="17"/>
  <c r="AJ21" i="17"/>
  <c r="AK21" i="17"/>
  <c r="AL21" i="17"/>
  <c r="P22" i="17"/>
  <c r="Q22" i="17"/>
  <c r="R22" i="17"/>
  <c r="S22" i="17"/>
  <c r="T22" i="17"/>
  <c r="V22" i="17"/>
  <c r="W22" i="17"/>
  <c r="X22" i="17"/>
  <c r="Y22" i="17"/>
  <c r="Z22" i="17"/>
  <c r="AB22" i="17"/>
  <c r="AC22" i="17"/>
  <c r="AD22" i="17"/>
  <c r="AE22" i="17"/>
  <c r="AF22" i="17"/>
  <c r="AH22" i="17"/>
  <c r="AI22" i="17"/>
  <c r="AJ22" i="17"/>
  <c r="AK22" i="17"/>
  <c r="AL22" i="17"/>
  <c r="P23" i="17"/>
  <c r="Q23" i="17"/>
  <c r="R23" i="17"/>
  <c r="S23" i="17"/>
  <c r="T23" i="17"/>
  <c r="V23" i="17"/>
  <c r="W23" i="17"/>
  <c r="X23" i="17"/>
  <c r="Y23" i="17"/>
  <c r="Z23" i="17"/>
  <c r="AB23" i="17"/>
  <c r="AC23" i="17"/>
  <c r="AD23" i="17"/>
  <c r="AE23" i="17"/>
  <c r="AF23" i="17"/>
  <c r="AH23" i="17"/>
  <c r="AI23" i="17"/>
  <c r="AJ23" i="17"/>
  <c r="AK23" i="17"/>
  <c r="AL23" i="17"/>
  <c r="P24" i="17"/>
  <c r="Q24" i="17"/>
  <c r="R24" i="17"/>
  <c r="S24" i="17"/>
  <c r="T24" i="17"/>
  <c r="V24" i="17"/>
  <c r="W24" i="17"/>
  <c r="X24" i="17"/>
  <c r="Y24" i="17"/>
  <c r="Z24" i="17"/>
  <c r="AB24" i="17"/>
  <c r="AC24" i="17"/>
  <c r="AD24" i="17"/>
  <c r="AE24" i="17"/>
  <c r="AF24" i="17"/>
  <c r="AH24" i="17"/>
  <c r="AI24" i="17"/>
  <c r="AJ24" i="17"/>
  <c r="AK24" i="17"/>
  <c r="AL24" i="17"/>
  <c r="P25" i="17"/>
  <c r="Q25" i="17"/>
  <c r="R25" i="17"/>
  <c r="S25" i="17"/>
  <c r="T25" i="17"/>
  <c r="V25" i="17"/>
  <c r="W25" i="17"/>
  <c r="X25" i="17"/>
  <c r="Y25" i="17"/>
  <c r="Z25" i="17"/>
  <c r="AB25" i="17"/>
  <c r="AC25" i="17"/>
  <c r="AD25" i="17"/>
  <c r="AE25" i="17"/>
  <c r="AF25" i="17"/>
  <c r="AH25" i="17"/>
  <c r="AI25" i="17"/>
  <c r="AJ25" i="17"/>
  <c r="AK25" i="17"/>
  <c r="AL25" i="17"/>
  <c r="P26" i="17"/>
  <c r="Q26" i="17"/>
  <c r="R26" i="17"/>
  <c r="S26" i="17"/>
  <c r="T26" i="17"/>
  <c r="V26" i="17"/>
  <c r="W26" i="17"/>
  <c r="X26" i="17"/>
  <c r="Y26" i="17"/>
  <c r="Z26" i="17"/>
  <c r="AB26" i="17"/>
  <c r="AC26" i="17"/>
  <c r="AD26" i="17"/>
  <c r="AE26" i="17"/>
  <c r="AF26" i="17"/>
  <c r="AH26" i="17"/>
  <c r="AI26" i="17"/>
  <c r="AJ26" i="17"/>
  <c r="AK26" i="17"/>
  <c r="AL26" i="17"/>
  <c r="P27" i="17"/>
  <c r="Q27" i="17"/>
  <c r="R27" i="17"/>
  <c r="S27" i="17"/>
  <c r="T27" i="17"/>
  <c r="V27" i="17"/>
  <c r="W27" i="17"/>
  <c r="X27" i="17"/>
  <c r="Y27" i="17"/>
  <c r="Z27" i="17"/>
  <c r="AB27" i="17"/>
  <c r="AC27" i="17"/>
  <c r="AD27" i="17"/>
  <c r="AE27" i="17"/>
  <c r="AF27" i="17"/>
  <c r="AH27" i="17"/>
  <c r="AI27" i="17"/>
  <c r="AJ27" i="17"/>
  <c r="AK27" i="17"/>
  <c r="AL27" i="17"/>
  <c r="P28" i="17"/>
  <c r="Q28" i="17"/>
  <c r="R28" i="17"/>
  <c r="S28" i="17"/>
  <c r="T28" i="17"/>
  <c r="V28" i="17"/>
  <c r="W28" i="17"/>
  <c r="X28" i="17"/>
  <c r="Y28" i="17"/>
  <c r="Z28" i="17"/>
  <c r="AB28" i="17"/>
  <c r="AC28" i="17"/>
  <c r="AD28" i="17"/>
  <c r="AE28" i="17"/>
  <c r="AF28" i="17"/>
  <c r="AH28" i="17"/>
  <c r="AI28" i="17"/>
  <c r="AJ28" i="17"/>
  <c r="AK28" i="17"/>
  <c r="AL28" i="17"/>
  <c r="P29" i="17"/>
  <c r="Q29" i="17"/>
  <c r="R29" i="17"/>
  <c r="S29" i="17"/>
  <c r="T29" i="17"/>
  <c r="V29" i="17"/>
  <c r="W29" i="17"/>
  <c r="X29" i="17"/>
  <c r="Y29" i="17"/>
  <c r="Z29" i="17"/>
  <c r="AB29" i="17"/>
  <c r="AC29" i="17"/>
  <c r="AD29" i="17"/>
  <c r="AE29" i="17"/>
  <c r="AF29" i="17"/>
  <c r="AH29" i="17"/>
  <c r="AI29" i="17"/>
  <c r="AJ29" i="17"/>
  <c r="AK29" i="17"/>
  <c r="AL29" i="17"/>
  <c r="P30" i="17"/>
  <c r="Q30" i="17"/>
  <c r="R30" i="17"/>
  <c r="S30" i="17"/>
  <c r="T30" i="17"/>
  <c r="V30" i="17"/>
  <c r="W30" i="17"/>
  <c r="X30" i="17"/>
  <c r="Y30" i="17"/>
  <c r="Z30" i="17"/>
  <c r="AB30" i="17"/>
  <c r="AC30" i="17"/>
  <c r="AD30" i="17"/>
  <c r="AE30" i="17"/>
  <c r="AF30" i="17"/>
  <c r="AH30" i="17"/>
  <c r="AI30" i="17"/>
  <c r="AJ30" i="17"/>
  <c r="AK30" i="17"/>
  <c r="AL30" i="17"/>
  <c r="P31" i="17"/>
  <c r="Q31" i="17"/>
  <c r="R31" i="17"/>
  <c r="S31" i="17"/>
  <c r="T31" i="17"/>
  <c r="V31" i="17"/>
  <c r="W31" i="17"/>
  <c r="X31" i="17"/>
  <c r="Y31" i="17"/>
  <c r="Z31" i="17"/>
  <c r="AB31" i="17"/>
  <c r="AC31" i="17"/>
  <c r="AD31" i="17"/>
  <c r="AE31" i="17"/>
  <c r="AF31" i="17"/>
  <c r="AH31" i="17"/>
  <c r="AI31" i="17"/>
  <c r="AJ31" i="17"/>
  <c r="AK31" i="17"/>
  <c r="AL31" i="17"/>
  <c r="P32" i="17"/>
  <c r="Q32" i="17"/>
  <c r="R32" i="17"/>
  <c r="S32" i="17"/>
  <c r="T32" i="17"/>
  <c r="V32" i="17"/>
  <c r="W32" i="17"/>
  <c r="X32" i="17"/>
  <c r="Y32" i="17"/>
  <c r="Z32" i="17"/>
  <c r="AB32" i="17"/>
  <c r="AC32" i="17"/>
  <c r="AD32" i="17"/>
  <c r="AE32" i="17"/>
  <c r="AF32" i="17"/>
  <c r="AH32" i="17"/>
  <c r="AI32" i="17"/>
  <c r="AJ32" i="17"/>
  <c r="AK32" i="17"/>
  <c r="AL32" i="17"/>
  <c r="P33" i="17"/>
  <c r="Q33" i="17"/>
  <c r="R33" i="17"/>
  <c r="S33" i="17"/>
  <c r="T33" i="17"/>
  <c r="V33" i="17"/>
  <c r="W33" i="17"/>
  <c r="X33" i="17"/>
  <c r="Y33" i="17"/>
  <c r="Z33" i="17"/>
  <c r="AB33" i="17"/>
  <c r="AC33" i="17"/>
  <c r="AD33" i="17"/>
  <c r="AE33" i="17"/>
  <c r="AF33" i="17"/>
  <c r="AH33" i="17"/>
  <c r="AI33" i="17"/>
  <c r="AJ33" i="17"/>
  <c r="AK33" i="17"/>
  <c r="AL33" i="17"/>
  <c r="P34" i="17"/>
  <c r="Q34" i="17"/>
  <c r="R34" i="17"/>
  <c r="S34" i="17"/>
  <c r="T34" i="17"/>
  <c r="V34" i="17"/>
  <c r="W34" i="17"/>
  <c r="X34" i="17"/>
  <c r="Y34" i="17"/>
  <c r="Z34" i="17"/>
  <c r="AB34" i="17"/>
  <c r="AC34" i="17"/>
  <c r="AD34" i="17"/>
  <c r="AE34" i="17"/>
  <c r="AF34" i="17"/>
  <c r="AH34" i="17"/>
  <c r="AI34" i="17"/>
  <c r="AJ34" i="17"/>
  <c r="AK34" i="17"/>
  <c r="AL34" i="17"/>
  <c r="P35" i="17"/>
  <c r="Q35" i="17"/>
  <c r="R35" i="17"/>
  <c r="S35" i="17"/>
  <c r="T35" i="17"/>
  <c r="V35" i="17"/>
  <c r="W35" i="17"/>
  <c r="X35" i="17"/>
  <c r="Y35" i="17"/>
  <c r="Z35" i="17"/>
  <c r="AB35" i="17"/>
  <c r="AC35" i="17"/>
  <c r="AD35" i="17"/>
  <c r="AE35" i="17"/>
  <c r="AF35" i="17"/>
  <c r="AH35" i="17"/>
  <c r="AI35" i="17"/>
  <c r="AJ35" i="17"/>
  <c r="AK35" i="17"/>
  <c r="AL35" i="17"/>
  <c r="P36" i="17"/>
  <c r="Q36" i="17"/>
  <c r="R36" i="17"/>
  <c r="S36" i="17"/>
  <c r="T36" i="17"/>
  <c r="V36" i="17"/>
  <c r="W36" i="17"/>
  <c r="X36" i="17"/>
  <c r="Y36" i="17"/>
  <c r="Z36" i="17"/>
  <c r="AB36" i="17"/>
  <c r="AC36" i="17"/>
  <c r="AD36" i="17"/>
  <c r="AE36" i="17"/>
  <c r="AF36" i="17"/>
  <c r="AH36" i="17"/>
  <c r="AI36" i="17"/>
  <c r="AJ36" i="17"/>
  <c r="AK36" i="17"/>
  <c r="AL36" i="17"/>
  <c r="P37" i="17"/>
  <c r="Q37" i="17"/>
  <c r="R37" i="17"/>
  <c r="S37" i="17"/>
  <c r="T37" i="17"/>
  <c r="V37" i="17"/>
  <c r="W37" i="17"/>
  <c r="X37" i="17"/>
  <c r="Y37" i="17"/>
  <c r="Z37" i="17"/>
  <c r="AB37" i="17"/>
  <c r="AC37" i="17"/>
  <c r="AD37" i="17"/>
  <c r="AE37" i="17"/>
  <c r="AF37" i="17"/>
  <c r="AH37" i="17"/>
  <c r="AI37" i="17"/>
  <c r="AJ37" i="17"/>
  <c r="AK37" i="17"/>
  <c r="AL37" i="17"/>
  <c r="P38" i="17"/>
  <c r="Q38" i="17"/>
  <c r="R38" i="17"/>
  <c r="S38" i="17"/>
  <c r="T38" i="17"/>
  <c r="V38" i="17"/>
  <c r="W38" i="17"/>
  <c r="X38" i="17"/>
  <c r="Y38" i="17"/>
  <c r="Z38" i="17"/>
  <c r="AB38" i="17"/>
  <c r="AC38" i="17"/>
  <c r="AD38" i="17"/>
  <c r="AE38" i="17"/>
  <c r="AF38" i="17"/>
  <c r="AH38" i="17"/>
  <c r="AI38" i="17"/>
  <c r="AJ38" i="17"/>
  <c r="AK38" i="17"/>
  <c r="AL38" i="17"/>
  <c r="AI7" i="17"/>
  <c r="AJ7" i="17"/>
  <c r="AK7" i="17"/>
  <c r="AL7" i="17"/>
  <c r="AC6" i="17"/>
  <c r="AD6" i="17"/>
  <c r="AE6" i="17"/>
  <c r="AF6" i="17"/>
  <c r="AC7" i="17"/>
  <c r="AD7" i="17"/>
  <c r="AE7" i="17"/>
  <c r="AF7" i="17"/>
  <c r="W7" i="17"/>
  <c r="X7" i="17"/>
  <c r="Y7" i="17"/>
  <c r="Z7" i="17"/>
  <c r="Q6" i="17"/>
  <c r="R6" i="17"/>
  <c r="S6" i="17"/>
  <c r="T6" i="17"/>
  <c r="Q7" i="17"/>
  <c r="R7" i="17"/>
  <c r="S7" i="17"/>
  <c r="T7" i="17"/>
  <c r="AH7" i="17"/>
  <c r="AB7" i="17"/>
  <c r="AB6" i="17"/>
  <c r="V7" i="17"/>
  <c r="P7" i="17"/>
  <c r="P6" i="17"/>
  <c r="D7" i="17"/>
  <c r="E7" i="17"/>
  <c r="F7" i="17"/>
  <c r="G7" i="17"/>
  <c r="H7" i="17"/>
  <c r="J7" i="17"/>
  <c r="K7" i="17"/>
  <c r="L7" i="17"/>
  <c r="M7" i="17"/>
  <c r="N7" i="17"/>
  <c r="D8" i="17"/>
  <c r="E8" i="17"/>
  <c r="F8" i="17"/>
  <c r="G8" i="17"/>
  <c r="H8" i="17"/>
  <c r="J8" i="17"/>
  <c r="K8" i="17"/>
  <c r="L8" i="17"/>
  <c r="M8" i="17"/>
  <c r="N8" i="17"/>
  <c r="D9" i="17"/>
  <c r="E9" i="17"/>
  <c r="F9" i="17"/>
  <c r="G9" i="17"/>
  <c r="H9" i="17"/>
  <c r="J9" i="17"/>
  <c r="K9" i="17"/>
  <c r="L9" i="17"/>
  <c r="M9" i="17"/>
  <c r="N9" i="17"/>
  <c r="D10" i="17"/>
  <c r="E10" i="17"/>
  <c r="F10" i="17"/>
  <c r="G10" i="17"/>
  <c r="H10" i="17"/>
  <c r="J10" i="17"/>
  <c r="K10" i="17"/>
  <c r="L10" i="17"/>
  <c r="M10" i="17"/>
  <c r="N10" i="17"/>
  <c r="D11" i="17"/>
  <c r="E11" i="17"/>
  <c r="F11" i="17"/>
  <c r="G11" i="17"/>
  <c r="H11" i="17"/>
  <c r="J11" i="17"/>
  <c r="K11" i="17"/>
  <c r="L11" i="17"/>
  <c r="M11" i="17"/>
  <c r="N11" i="17"/>
  <c r="D12" i="17"/>
  <c r="E12" i="17"/>
  <c r="F12" i="17"/>
  <c r="G12" i="17"/>
  <c r="H12" i="17"/>
  <c r="J12" i="17"/>
  <c r="K12" i="17"/>
  <c r="L12" i="17"/>
  <c r="M12" i="17"/>
  <c r="N12" i="17"/>
  <c r="D13" i="17"/>
  <c r="E13" i="17"/>
  <c r="F13" i="17"/>
  <c r="G13" i="17"/>
  <c r="H13" i="17"/>
  <c r="J13" i="17"/>
  <c r="K13" i="17"/>
  <c r="L13" i="17"/>
  <c r="M13" i="17"/>
  <c r="N13" i="17"/>
  <c r="D14" i="17"/>
  <c r="E14" i="17"/>
  <c r="F14" i="17"/>
  <c r="G14" i="17"/>
  <c r="H14" i="17"/>
  <c r="J14" i="17"/>
  <c r="K14" i="17"/>
  <c r="L14" i="17"/>
  <c r="M14" i="17"/>
  <c r="N14" i="17"/>
  <c r="D15" i="17"/>
  <c r="E15" i="17"/>
  <c r="F15" i="17"/>
  <c r="G15" i="17"/>
  <c r="H15" i="17"/>
  <c r="J15" i="17"/>
  <c r="K15" i="17"/>
  <c r="L15" i="17"/>
  <c r="M15" i="17"/>
  <c r="N15" i="17"/>
  <c r="D16" i="17"/>
  <c r="E16" i="17"/>
  <c r="F16" i="17"/>
  <c r="G16" i="17"/>
  <c r="H16" i="17"/>
  <c r="J16" i="17"/>
  <c r="K16" i="17"/>
  <c r="L16" i="17"/>
  <c r="M16" i="17"/>
  <c r="N16" i="17"/>
  <c r="D17" i="17"/>
  <c r="E17" i="17"/>
  <c r="F17" i="17"/>
  <c r="G17" i="17"/>
  <c r="H17" i="17"/>
  <c r="J17" i="17"/>
  <c r="K17" i="17"/>
  <c r="L17" i="17"/>
  <c r="M17" i="17"/>
  <c r="N17" i="17"/>
  <c r="D18" i="17"/>
  <c r="E18" i="17"/>
  <c r="F18" i="17"/>
  <c r="G18" i="17"/>
  <c r="H18" i="17"/>
  <c r="J18" i="17"/>
  <c r="K18" i="17"/>
  <c r="L18" i="17"/>
  <c r="M18" i="17"/>
  <c r="N18" i="17"/>
  <c r="D19" i="17"/>
  <c r="E19" i="17"/>
  <c r="F19" i="17"/>
  <c r="G19" i="17"/>
  <c r="H19" i="17"/>
  <c r="J19" i="17"/>
  <c r="K19" i="17"/>
  <c r="L19" i="17"/>
  <c r="M19" i="17"/>
  <c r="N19" i="17"/>
  <c r="D20" i="17"/>
  <c r="E20" i="17"/>
  <c r="F20" i="17"/>
  <c r="G20" i="17"/>
  <c r="H20" i="17"/>
  <c r="J20" i="17"/>
  <c r="K20" i="17"/>
  <c r="L20" i="17"/>
  <c r="M20" i="17"/>
  <c r="N20" i="17"/>
  <c r="D21" i="17"/>
  <c r="E21" i="17"/>
  <c r="F21" i="17"/>
  <c r="G21" i="17"/>
  <c r="H21" i="17"/>
  <c r="J21" i="17"/>
  <c r="K21" i="17"/>
  <c r="L21" i="17"/>
  <c r="M21" i="17"/>
  <c r="N21" i="17"/>
  <c r="D22" i="17"/>
  <c r="E22" i="17"/>
  <c r="F22" i="17"/>
  <c r="G22" i="17"/>
  <c r="H22" i="17"/>
  <c r="J22" i="17"/>
  <c r="K22" i="17"/>
  <c r="L22" i="17"/>
  <c r="M22" i="17"/>
  <c r="N22" i="17"/>
  <c r="D23" i="17"/>
  <c r="E23" i="17"/>
  <c r="F23" i="17"/>
  <c r="G23" i="17"/>
  <c r="H23" i="17"/>
  <c r="J23" i="17"/>
  <c r="K23" i="17"/>
  <c r="L23" i="17"/>
  <c r="M23" i="17"/>
  <c r="N23" i="17"/>
  <c r="D24" i="17"/>
  <c r="E24" i="17"/>
  <c r="F24" i="17"/>
  <c r="G24" i="17"/>
  <c r="H24" i="17"/>
  <c r="J24" i="17"/>
  <c r="K24" i="17"/>
  <c r="L24" i="17"/>
  <c r="M24" i="17"/>
  <c r="N24" i="17"/>
  <c r="D25" i="17"/>
  <c r="E25" i="17"/>
  <c r="F25" i="17"/>
  <c r="G25" i="17"/>
  <c r="H25" i="17"/>
  <c r="J25" i="17"/>
  <c r="K25" i="17"/>
  <c r="L25" i="17"/>
  <c r="M25" i="17"/>
  <c r="N25" i="17"/>
  <c r="D26" i="17"/>
  <c r="E26" i="17"/>
  <c r="F26" i="17"/>
  <c r="G26" i="17"/>
  <c r="H26" i="17"/>
  <c r="J26" i="17"/>
  <c r="K26" i="17"/>
  <c r="L26" i="17"/>
  <c r="M26" i="17"/>
  <c r="N26" i="17"/>
  <c r="D27" i="17"/>
  <c r="E27" i="17"/>
  <c r="F27" i="17"/>
  <c r="G27" i="17"/>
  <c r="H27" i="17"/>
  <c r="J27" i="17"/>
  <c r="K27" i="17"/>
  <c r="L27" i="17"/>
  <c r="M27" i="17"/>
  <c r="N27" i="17"/>
  <c r="D28" i="17"/>
  <c r="E28" i="17"/>
  <c r="F28" i="17"/>
  <c r="G28" i="17"/>
  <c r="H28" i="17"/>
  <c r="J28" i="17"/>
  <c r="K28" i="17"/>
  <c r="L28" i="17"/>
  <c r="M28" i="17"/>
  <c r="N28" i="17"/>
  <c r="D29" i="17"/>
  <c r="E29" i="17"/>
  <c r="F29" i="17"/>
  <c r="G29" i="17"/>
  <c r="H29" i="17"/>
  <c r="J29" i="17"/>
  <c r="K29" i="17"/>
  <c r="L29" i="17"/>
  <c r="M29" i="17"/>
  <c r="N29" i="17"/>
  <c r="D30" i="17"/>
  <c r="E30" i="17"/>
  <c r="F30" i="17"/>
  <c r="G30" i="17"/>
  <c r="H30" i="17"/>
  <c r="J30" i="17"/>
  <c r="K30" i="17"/>
  <c r="L30" i="17"/>
  <c r="M30" i="17"/>
  <c r="N30" i="17"/>
  <c r="D31" i="17"/>
  <c r="E31" i="17"/>
  <c r="F31" i="17"/>
  <c r="G31" i="17"/>
  <c r="H31" i="17"/>
  <c r="J31" i="17"/>
  <c r="K31" i="17"/>
  <c r="L31" i="17"/>
  <c r="M31" i="17"/>
  <c r="N31" i="17"/>
  <c r="D32" i="17"/>
  <c r="E32" i="17"/>
  <c r="F32" i="17"/>
  <c r="G32" i="17"/>
  <c r="H32" i="17"/>
  <c r="J32" i="17"/>
  <c r="K32" i="17"/>
  <c r="L32" i="17"/>
  <c r="M32" i="17"/>
  <c r="N32" i="17"/>
  <c r="D33" i="17"/>
  <c r="E33" i="17"/>
  <c r="F33" i="17"/>
  <c r="G33" i="17"/>
  <c r="H33" i="17"/>
  <c r="J33" i="17"/>
  <c r="K33" i="17"/>
  <c r="L33" i="17"/>
  <c r="M33" i="17"/>
  <c r="N33" i="17"/>
  <c r="D34" i="17"/>
  <c r="E34" i="17"/>
  <c r="F34" i="17"/>
  <c r="G34" i="17"/>
  <c r="H34" i="17"/>
  <c r="J34" i="17"/>
  <c r="K34" i="17"/>
  <c r="L34" i="17"/>
  <c r="M34" i="17"/>
  <c r="N34" i="17"/>
  <c r="D35" i="17"/>
  <c r="E35" i="17"/>
  <c r="F35" i="17"/>
  <c r="G35" i="17"/>
  <c r="H35" i="17"/>
  <c r="J35" i="17"/>
  <c r="K35" i="17"/>
  <c r="L35" i="17"/>
  <c r="M35" i="17"/>
  <c r="N35" i="17"/>
  <c r="D36" i="17"/>
  <c r="E36" i="17"/>
  <c r="F36" i="17"/>
  <c r="G36" i="17"/>
  <c r="H36" i="17"/>
  <c r="J36" i="17"/>
  <c r="K36" i="17"/>
  <c r="L36" i="17"/>
  <c r="M36" i="17"/>
  <c r="N36" i="17"/>
  <c r="D37" i="17"/>
  <c r="E37" i="17"/>
  <c r="F37" i="17"/>
  <c r="G37" i="17"/>
  <c r="H37" i="17"/>
  <c r="J37" i="17"/>
  <c r="K37" i="17"/>
  <c r="L37" i="17"/>
  <c r="M37" i="17"/>
  <c r="N37" i="17"/>
  <c r="D38" i="17"/>
  <c r="E38" i="17"/>
  <c r="F38" i="17"/>
  <c r="G38" i="17"/>
  <c r="H38" i="17"/>
  <c r="J38" i="17"/>
  <c r="K38" i="17"/>
  <c r="L38" i="17"/>
  <c r="M38" i="17"/>
  <c r="N38" i="17"/>
  <c r="K6" i="17"/>
  <c r="L6" i="17"/>
  <c r="M6" i="17"/>
  <c r="N6" i="17"/>
  <c r="E6" i="17"/>
  <c r="F6" i="17"/>
  <c r="G6" i="17"/>
  <c r="H6" i="17"/>
  <c r="J6" i="17"/>
  <c r="D6" i="17"/>
  <c r="AN8" i="16"/>
  <c r="AO8" i="16"/>
  <c r="AP8" i="16"/>
  <c r="AQ8" i="16"/>
  <c r="AR8" i="16"/>
  <c r="AT8" i="16"/>
  <c r="AU8" i="16"/>
  <c r="AV8" i="16"/>
  <c r="AW8" i="16"/>
  <c r="AX8" i="16"/>
  <c r="AZ8" i="16"/>
  <c r="BA8" i="16"/>
  <c r="BB8" i="16"/>
  <c r="BC8" i="16"/>
  <c r="BD8" i="16"/>
  <c r="BF8" i="16"/>
  <c r="BG8" i="16"/>
  <c r="BH8" i="16"/>
  <c r="BI8" i="16"/>
  <c r="BJ8" i="16"/>
  <c r="AN9" i="16"/>
  <c r="AO9" i="16"/>
  <c r="AP9" i="16"/>
  <c r="AQ9" i="16"/>
  <c r="AR9" i="16"/>
  <c r="AT9" i="16"/>
  <c r="AU9" i="16"/>
  <c r="AV9" i="16"/>
  <c r="AW9" i="16"/>
  <c r="AX9" i="16"/>
  <c r="AZ9" i="16"/>
  <c r="BA9" i="16"/>
  <c r="BB9" i="16"/>
  <c r="BC9" i="16"/>
  <c r="BD9" i="16"/>
  <c r="BF9" i="16"/>
  <c r="BG9" i="16"/>
  <c r="BH9" i="16"/>
  <c r="BI9" i="16"/>
  <c r="BJ9" i="16"/>
  <c r="AN10" i="16"/>
  <c r="AO10" i="16"/>
  <c r="AP10" i="16"/>
  <c r="AQ10" i="16"/>
  <c r="AR10" i="16"/>
  <c r="AT10" i="16"/>
  <c r="AU10" i="16"/>
  <c r="AV10" i="16"/>
  <c r="AW10" i="16"/>
  <c r="AX10" i="16"/>
  <c r="AZ10" i="16"/>
  <c r="BA10" i="16"/>
  <c r="BB10" i="16"/>
  <c r="BC10" i="16"/>
  <c r="BD10" i="16"/>
  <c r="BF10" i="16"/>
  <c r="BG10" i="16"/>
  <c r="BH10" i="16"/>
  <c r="BI10" i="16"/>
  <c r="BJ10" i="16"/>
  <c r="AN11" i="16"/>
  <c r="AO11" i="16"/>
  <c r="AP11" i="16"/>
  <c r="AQ11" i="16"/>
  <c r="AR11" i="16"/>
  <c r="AT11" i="16"/>
  <c r="AU11" i="16"/>
  <c r="AV11" i="16"/>
  <c r="AW11" i="16"/>
  <c r="AX11" i="16"/>
  <c r="AZ11" i="16"/>
  <c r="BA11" i="16"/>
  <c r="BB11" i="16"/>
  <c r="BC11" i="16"/>
  <c r="BD11" i="16"/>
  <c r="BF11" i="16"/>
  <c r="BG11" i="16"/>
  <c r="BH11" i="16"/>
  <c r="BI11" i="16"/>
  <c r="BJ11" i="16"/>
  <c r="AN12" i="16"/>
  <c r="AO12" i="16"/>
  <c r="AP12" i="16"/>
  <c r="AQ12" i="16"/>
  <c r="AR12" i="16"/>
  <c r="AT12" i="16"/>
  <c r="AU12" i="16"/>
  <c r="AV12" i="16"/>
  <c r="AW12" i="16"/>
  <c r="AX12" i="16"/>
  <c r="AZ12" i="16"/>
  <c r="BA12" i="16"/>
  <c r="BB12" i="16"/>
  <c r="BC12" i="16"/>
  <c r="BD12" i="16"/>
  <c r="BF12" i="16"/>
  <c r="BG12" i="16"/>
  <c r="BH12" i="16"/>
  <c r="BI12" i="16"/>
  <c r="BJ12" i="16"/>
  <c r="AN13" i="16"/>
  <c r="AO13" i="16"/>
  <c r="AP13" i="16"/>
  <c r="AQ13" i="16"/>
  <c r="AR13" i="16"/>
  <c r="AT13" i="16"/>
  <c r="AU13" i="16"/>
  <c r="AV13" i="16"/>
  <c r="AW13" i="16"/>
  <c r="AX13" i="16"/>
  <c r="AZ13" i="16"/>
  <c r="BA13" i="16"/>
  <c r="BB13" i="16"/>
  <c r="BC13" i="16"/>
  <c r="BD13" i="16"/>
  <c r="BF13" i="16"/>
  <c r="BG13" i="16"/>
  <c r="BH13" i="16"/>
  <c r="BI13" i="16"/>
  <c r="BJ13" i="16"/>
  <c r="AN14" i="16"/>
  <c r="AO14" i="16"/>
  <c r="AP14" i="16"/>
  <c r="AQ14" i="16"/>
  <c r="AR14" i="16"/>
  <c r="AT14" i="16"/>
  <c r="AU14" i="16"/>
  <c r="AV14" i="16"/>
  <c r="AW14" i="16"/>
  <c r="AX14" i="16"/>
  <c r="AZ14" i="16"/>
  <c r="BA14" i="16"/>
  <c r="BB14" i="16"/>
  <c r="BC14" i="16"/>
  <c r="BD14" i="16"/>
  <c r="BF14" i="16"/>
  <c r="BG14" i="16"/>
  <c r="BH14" i="16"/>
  <c r="BI14" i="16"/>
  <c r="BJ14" i="16"/>
  <c r="AN15" i="16"/>
  <c r="AO15" i="16"/>
  <c r="AP15" i="16"/>
  <c r="AQ15" i="16"/>
  <c r="AR15" i="16"/>
  <c r="AT15" i="16"/>
  <c r="AU15" i="16"/>
  <c r="AV15" i="16"/>
  <c r="AW15" i="16"/>
  <c r="AX15" i="16"/>
  <c r="AZ15" i="16"/>
  <c r="BA15" i="16"/>
  <c r="BB15" i="16"/>
  <c r="BC15" i="16"/>
  <c r="BD15" i="16"/>
  <c r="BF15" i="16"/>
  <c r="BG15" i="16"/>
  <c r="BH15" i="16"/>
  <c r="BI15" i="16"/>
  <c r="BJ15" i="16"/>
  <c r="AN16" i="16"/>
  <c r="AO16" i="16"/>
  <c r="AP16" i="16"/>
  <c r="AQ16" i="16"/>
  <c r="AR16" i="16"/>
  <c r="AT16" i="16"/>
  <c r="AU16" i="16"/>
  <c r="AV16" i="16"/>
  <c r="AW16" i="16"/>
  <c r="AX16" i="16"/>
  <c r="AZ16" i="16"/>
  <c r="BA16" i="16"/>
  <c r="BB16" i="16"/>
  <c r="BC16" i="16"/>
  <c r="BD16" i="16"/>
  <c r="BF16" i="16"/>
  <c r="BG16" i="16"/>
  <c r="BH16" i="16"/>
  <c r="BI16" i="16"/>
  <c r="BJ16" i="16"/>
  <c r="AN17" i="16"/>
  <c r="AO17" i="16"/>
  <c r="AP17" i="16"/>
  <c r="AQ17" i="16"/>
  <c r="AR17" i="16"/>
  <c r="AT17" i="16"/>
  <c r="AU17" i="16"/>
  <c r="AV17" i="16"/>
  <c r="AW17" i="16"/>
  <c r="AX17" i="16"/>
  <c r="AZ17" i="16"/>
  <c r="BA17" i="16"/>
  <c r="BB17" i="16"/>
  <c r="BC17" i="16"/>
  <c r="BD17" i="16"/>
  <c r="BF17" i="16"/>
  <c r="BG17" i="16"/>
  <c r="BH17" i="16"/>
  <c r="BI17" i="16"/>
  <c r="BJ17" i="16"/>
  <c r="AN18" i="16"/>
  <c r="AO18" i="16"/>
  <c r="AP18" i="16"/>
  <c r="AQ18" i="16"/>
  <c r="AR18" i="16"/>
  <c r="AT18" i="16"/>
  <c r="AU18" i="16"/>
  <c r="AV18" i="16"/>
  <c r="AW18" i="16"/>
  <c r="AX18" i="16"/>
  <c r="AZ18" i="16"/>
  <c r="BA18" i="16"/>
  <c r="BB18" i="16"/>
  <c r="BC18" i="16"/>
  <c r="BD18" i="16"/>
  <c r="BF18" i="16"/>
  <c r="BG18" i="16"/>
  <c r="BH18" i="16"/>
  <c r="BI18" i="16"/>
  <c r="BJ18" i="16"/>
  <c r="AN19" i="16"/>
  <c r="AO19" i="16"/>
  <c r="AP19" i="16"/>
  <c r="AQ19" i="16"/>
  <c r="AR19" i="16"/>
  <c r="AT19" i="16"/>
  <c r="AU19" i="16"/>
  <c r="AV19" i="16"/>
  <c r="AW19" i="16"/>
  <c r="AX19" i="16"/>
  <c r="AZ19" i="16"/>
  <c r="BA19" i="16"/>
  <c r="BB19" i="16"/>
  <c r="BC19" i="16"/>
  <c r="BD19" i="16"/>
  <c r="BF19" i="16"/>
  <c r="BG19" i="16"/>
  <c r="BH19" i="16"/>
  <c r="BI19" i="16"/>
  <c r="BJ19" i="16"/>
  <c r="AN20" i="16"/>
  <c r="AO20" i="16"/>
  <c r="AP20" i="16"/>
  <c r="AQ20" i="16"/>
  <c r="AR20" i="16"/>
  <c r="AT20" i="16"/>
  <c r="AU20" i="16"/>
  <c r="AV20" i="16"/>
  <c r="AW20" i="16"/>
  <c r="AX20" i="16"/>
  <c r="AZ20" i="16"/>
  <c r="BA20" i="16"/>
  <c r="BB20" i="16"/>
  <c r="BC20" i="16"/>
  <c r="BD20" i="16"/>
  <c r="BF20" i="16"/>
  <c r="BG20" i="16"/>
  <c r="BH20" i="16"/>
  <c r="BI20" i="16"/>
  <c r="BJ20" i="16"/>
  <c r="AN21" i="16"/>
  <c r="AO21" i="16"/>
  <c r="AP21" i="16"/>
  <c r="AQ21" i="16"/>
  <c r="AR21" i="16"/>
  <c r="AT21" i="16"/>
  <c r="AU21" i="16"/>
  <c r="AV21" i="16"/>
  <c r="AW21" i="16"/>
  <c r="AX21" i="16"/>
  <c r="AZ21" i="16"/>
  <c r="BA21" i="16"/>
  <c r="BB21" i="16"/>
  <c r="BC21" i="16"/>
  <c r="BD21" i="16"/>
  <c r="BF21" i="16"/>
  <c r="BG21" i="16"/>
  <c r="BH21" i="16"/>
  <c r="BI21" i="16"/>
  <c r="BJ21" i="16"/>
  <c r="AN22" i="16"/>
  <c r="AO22" i="16"/>
  <c r="AP22" i="16"/>
  <c r="AQ22" i="16"/>
  <c r="AR22" i="16"/>
  <c r="AT22" i="16"/>
  <c r="AU22" i="16"/>
  <c r="AV22" i="16"/>
  <c r="AW22" i="16"/>
  <c r="AX22" i="16"/>
  <c r="AZ22" i="16"/>
  <c r="BA22" i="16"/>
  <c r="BB22" i="16"/>
  <c r="BC22" i="16"/>
  <c r="BD22" i="16"/>
  <c r="BF22" i="16"/>
  <c r="BG22" i="16"/>
  <c r="BH22" i="16"/>
  <c r="BI22" i="16"/>
  <c r="BJ22" i="16"/>
  <c r="AN23" i="16"/>
  <c r="AO23" i="16"/>
  <c r="AP23" i="16"/>
  <c r="AQ23" i="16"/>
  <c r="AR23" i="16"/>
  <c r="AT23" i="16"/>
  <c r="AU23" i="16"/>
  <c r="AV23" i="16"/>
  <c r="AW23" i="16"/>
  <c r="AX23" i="16"/>
  <c r="AZ23" i="16"/>
  <c r="BA23" i="16"/>
  <c r="BB23" i="16"/>
  <c r="BC23" i="16"/>
  <c r="BD23" i="16"/>
  <c r="BF23" i="16"/>
  <c r="BG23" i="16"/>
  <c r="BH23" i="16"/>
  <c r="BI23" i="16"/>
  <c r="BJ23" i="16"/>
  <c r="AN24" i="16"/>
  <c r="AO24" i="16"/>
  <c r="AP24" i="16"/>
  <c r="AQ24" i="16"/>
  <c r="AR24" i="16"/>
  <c r="AT24" i="16"/>
  <c r="AU24" i="16"/>
  <c r="AV24" i="16"/>
  <c r="AW24" i="16"/>
  <c r="AX24" i="16"/>
  <c r="AZ24" i="16"/>
  <c r="BA24" i="16"/>
  <c r="BB24" i="16"/>
  <c r="BC24" i="16"/>
  <c r="BD24" i="16"/>
  <c r="BF24" i="16"/>
  <c r="BG24" i="16"/>
  <c r="BH24" i="16"/>
  <c r="BI24" i="16"/>
  <c r="BJ24" i="16"/>
  <c r="AN25" i="16"/>
  <c r="AO25" i="16"/>
  <c r="AP25" i="16"/>
  <c r="AQ25" i="16"/>
  <c r="AR25" i="16"/>
  <c r="AT25" i="16"/>
  <c r="AU25" i="16"/>
  <c r="AV25" i="16"/>
  <c r="AW25" i="16"/>
  <c r="AX25" i="16"/>
  <c r="AZ25" i="16"/>
  <c r="BA25" i="16"/>
  <c r="BB25" i="16"/>
  <c r="BC25" i="16"/>
  <c r="BD25" i="16"/>
  <c r="BF25" i="16"/>
  <c r="BG25" i="16"/>
  <c r="BH25" i="16"/>
  <c r="BI25" i="16"/>
  <c r="BJ25" i="16"/>
  <c r="AN26" i="16"/>
  <c r="AO26" i="16"/>
  <c r="AP26" i="16"/>
  <c r="AQ26" i="16"/>
  <c r="AR26" i="16"/>
  <c r="AT26" i="16"/>
  <c r="AU26" i="16"/>
  <c r="AV26" i="16"/>
  <c r="AW26" i="16"/>
  <c r="AX26" i="16"/>
  <c r="AZ26" i="16"/>
  <c r="BA26" i="16"/>
  <c r="BB26" i="16"/>
  <c r="BC26" i="16"/>
  <c r="BD26" i="16"/>
  <c r="BF26" i="16"/>
  <c r="BG26" i="16"/>
  <c r="BH26" i="16"/>
  <c r="BI26" i="16"/>
  <c r="BJ26" i="16"/>
  <c r="AN27" i="16"/>
  <c r="AO27" i="16"/>
  <c r="AP27" i="16"/>
  <c r="AQ27" i="16"/>
  <c r="AR27" i="16"/>
  <c r="AT27" i="16"/>
  <c r="AU27" i="16"/>
  <c r="AV27" i="16"/>
  <c r="AW27" i="16"/>
  <c r="AX27" i="16"/>
  <c r="AZ27" i="16"/>
  <c r="BA27" i="16"/>
  <c r="BB27" i="16"/>
  <c r="BC27" i="16"/>
  <c r="BD27" i="16"/>
  <c r="BF27" i="16"/>
  <c r="BG27" i="16"/>
  <c r="BH27" i="16"/>
  <c r="BI27" i="16"/>
  <c r="BJ27" i="16"/>
  <c r="AN28" i="16"/>
  <c r="AO28" i="16"/>
  <c r="AP28" i="16"/>
  <c r="AQ28" i="16"/>
  <c r="AR28" i="16"/>
  <c r="AT28" i="16"/>
  <c r="AU28" i="16"/>
  <c r="AV28" i="16"/>
  <c r="AW28" i="16"/>
  <c r="AX28" i="16"/>
  <c r="AZ28" i="16"/>
  <c r="BA28" i="16"/>
  <c r="BB28" i="16"/>
  <c r="BC28" i="16"/>
  <c r="BD28" i="16"/>
  <c r="BF28" i="16"/>
  <c r="BG28" i="16"/>
  <c r="BH28" i="16"/>
  <c r="BI28" i="16"/>
  <c r="BJ28" i="16"/>
  <c r="AN29" i="16"/>
  <c r="AO29" i="16"/>
  <c r="AP29" i="16"/>
  <c r="AQ29" i="16"/>
  <c r="AR29" i="16"/>
  <c r="AT29" i="16"/>
  <c r="AU29" i="16"/>
  <c r="AV29" i="16"/>
  <c r="AW29" i="16"/>
  <c r="AX29" i="16"/>
  <c r="AZ29" i="16"/>
  <c r="BA29" i="16"/>
  <c r="BB29" i="16"/>
  <c r="BC29" i="16"/>
  <c r="BD29" i="16"/>
  <c r="BF29" i="16"/>
  <c r="BG29" i="16"/>
  <c r="BH29" i="16"/>
  <c r="BI29" i="16"/>
  <c r="BJ29" i="16"/>
  <c r="AN30" i="16"/>
  <c r="AO30" i="16"/>
  <c r="AP30" i="16"/>
  <c r="AQ30" i="16"/>
  <c r="AR30" i="16"/>
  <c r="AT30" i="16"/>
  <c r="AU30" i="16"/>
  <c r="AV30" i="16"/>
  <c r="AW30" i="16"/>
  <c r="AX30" i="16"/>
  <c r="AZ30" i="16"/>
  <c r="BA30" i="16"/>
  <c r="BB30" i="16"/>
  <c r="BC30" i="16"/>
  <c r="BD30" i="16"/>
  <c r="BF30" i="16"/>
  <c r="BG30" i="16"/>
  <c r="BH30" i="16"/>
  <c r="BI30" i="16"/>
  <c r="BJ30" i="16"/>
  <c r="AN31" i="16"/>
  <c r="AO31" i="16"/>
  <c r="AP31" i="16"/>
  <c r="AQ31" i="16"/>
  <c r="AR31" i="16"/>
  <c r="AT31" i="16"/>
  <c r="AU31" i="16"/>
  <c r="AV31" i="16"/>
  <c r="AW31" i="16"/>
  <c r="AX31" i="16"/>
  <c r="AZ31" i="16"/>
  <c r="BA31" i="16"/>
  <c r="BB31" i="16"/>
  <c r="BC31" i="16"/>
  <c r="BD31" i="16"/>
  <c r="BF31" i="16"/>
  <c r="BG31" i="16"/>
  <c r="BH31" i="16"/>
  <c r="BI31" i="16"/>
  <c r="BJ31" i="16"/>
  <c r="AN32" i="16"/>
  <c r="AO32" i="16"/>
  <c r="AP32" i="16"/>
  <c r="AQ32" i="16"/>
  <c r="AR32" i="16"/>
  <c r="AT32" i="16"/>
  <c r="AU32" i="16"/>
  <c r="AV32" i="16"/>
  <c r="AW32" i="16"/>
  <c r="AX32" i="16"/>
  <c r="AZ32" i="16"/>
  <c r="BA32" i="16"/>
  <c r="BB32" i="16"/>
  <c r="BC32" i="16"/>
  <c r="BD32" i="16"/>
  <c r="BF32" i="16"/>
  <c r="BG32" i="16"/>
  <c r="BH32" i="16"/>
  <c r="BI32" i="16"/>
  <c r="BJ32" i="16"/>
  <c r="AN33" i="16"/>
  <c r="AO33" i="16"/>
  <c r="AP33" i="16"/>
  <c r="AQ33" i="16"/>
  <c r="AR33" i="16"/>
  <c r="AT33" i="16"/>
  <c r="AU33" i="16"/>
  <c r="AV33" i="16"/>
  <c r="AW33" i="16"/>
  <c r="AX33" i="16"/>
  <c r="AZ33" i="16"/>
  <c r="BA33" i="16"/>
  <c r="BB33" i="16"/>
  <c r="BC33" i="16"/>
  <c r="BD33" i="16"/>
  <c r="BF33" i="16"/>
  <c r="BG33" i="16"/>
  <c r="BH33" i="16"/>
  <c r="BI33" i="16"/>
  <c r="BJ33" i="16"/>
  <c r="AN34" i="16"/>
  <c r="AO34" i="16"/>
  <c r="AP34" i="16"/>
  <c r="AQ34" i="16"/>
  <c r="AR34" i="16"/>
  <c r="AT34" i="16"/>
  <c r="AU34" i="16"/>
  <c r="AV34" i="16"/>
  <c r="AW34" i="16"/>
  <c r="AX34" i="16"/>
  <c r="AZ34" i="16"/>
  <c r="BA34" i="16"/>
  <c r="BB34" i="16"/>
  <c r="BC34" i="16"/>
  <c r="BD34" i="16"/>
  <c r="BF34" i="16"/>
  <c r="BG34" i="16"/>
  <c r="BH34" i="16"/>
  <c r="BI34" i="16"/>
  <c r="BJ34" i="16"/>
  <c r="AN35" i="16"/>
  <c r="AO35" i="16"/>
  <c r="AP35" i="16"/>
  <c r="AQ35" i="16"/>
  <c r="AR35" i="16"/>
  <c r="AT35" i="16"/>
  <c r="AU35" i="16"/>
  <c r="AV35" i="16"/>
  <c r="AW35" i="16"/>
  <c r="AX35" i="16"/>
  <c r="AZ35" i="16"/>
  <c r="BA35" i="16"/>
  <c r="BB35" i="16"/>
  <c r="BC35" i="16"/>
  <c r="BD35" i="16"/>
  <c r="BF35" i="16"/>
  <c r="BG35" i="16"/>
  <c r="BH35" i="16"/>
  <c r="BI35" i="16"/>
  <c r="BJ35" i="16"/>
  <c r="AN36" i="16"/>
  <c r="AO36" i="16"/>
  <c r="AP36" i="16"/>
  <c r="AQ36" i="16"/>
  <c r="AR36" i="16"/>
  <c r="AT36" i="16"/>
  <c r="AU36" i="16"/>
  <c r="AV36" i="16"/>
  <c r="AW36" i="16"/>
  <c r="AX36" i="16"/>
  <c r="AZ36" i="16"/>
  <c r="BA36" i="16"/>
  <c r="BB36" i="16"/>
  <c r="BC36" i="16"/>
  <c r="BD36" i="16"/>
  <c r="BF36" i="16"/>
  <c r="BG36" i="16"/>
  <c r="BH36" i="16"/>
  <c r="BI36" i="16"/>
  <c r="BJ36" i="16"/>
  <c r="AN37" i="16"/>
  <c r="AO37" i="16"/>
  <c r="AP37" i="16"/>
  <c r="AQ37" i="16"/>
  <c r="AR37" i="16"/>
  <c r="AT37" i="16"/>
  <c r="AU37" i="16"/>
  <c r="AV37" i="16"/>
  <c r="AW37" i="16"/>
  <c r="AX37" i="16"/>
  <c r="AZ37" i="16"/>
  <c r="BA37" i="16"/>
  <c r="BB37" i="16"/>
  <c r="BC37" i="16"/>
  <c r="BD37" i="16"/>
  <c r="BF37" i="16"/>
  <c r="BG37" i="16"/>
  <c r="BH37" i="16"/>
  <c r="BI37" i="16"/>
  <c r="BJ37" i="16"/>
  <c r="AN38" i="16"/>
  <c r="AO38" i="16"/>
  <c r="AP38" i="16"/>
  <c r="AQ38" i="16"/>
  <c r="AR38" i="16"/>
  <c r="AT38" i="16"/>
  <c r="AU38" i="16"/>
  <c r="AV38" i="16"/>
  <c r="AW38" i="16"/>
  <c r="AX38" i="16"/>
  <c r="AZ38" i="16"/>
  <c r="BA38" i="16"/>
  <c r="BB38" i="16"/>
  <c r="BC38" i="16"/>
  <c r="BD38" i="16"/>
  <c r="BF38" i="16"/>
  <c r="BG38" i="16"/>
  <c r="BH38" i="16"/>
  <c r="BI38" i="16"/>
  <c r="BJ38" i="16"/>
  <c r="BG7" i="16"/>
  <c r="BH7" i="16"/>
  <c r="BI7" i="16"/>
  <c r="BJ7" i="16"/>
  <c r="BA6" i="16"/>
  <c r="BB6" i="16"/>
  <c r="BC6" i="16"/>
  <c r="BD6" i="16"/>
  <c r="BA7" i="16"/>
  <c r="BB7" i="16"/>
  <c r="BC7" i="16"/>
  <c r="BD7" i="16"/>
  <c r="AU7" i="16"/>
  <c r="AV7" i="16"/>
  <c r="AW7" i="16"/>
  <c r="AX7" i="16"/>
  <c r="AO6" i="16"/>
  <c r="AP6" i="16"/>
  <c r="AQ6" i="16"/>
  <c r="AR6" i="16"/>
  <c r="AO7" i="16"/>
  <c r="AP7" i="16"/>
  <c r="AQ7" i="16"/>
  <c r="AR7" i="16"/>
  <c r="BF7" i="16"/>
  <c r="AZ7" i="16"/>
  <c r="AZ6" i="16"/>
  <c r="AT7" i="16"/>
  <c r="AN7" i="16"/>
  <c r="AN6" i="16"/>
  <c r="D7" i="16"/>
  <c r="E7" i="16"/>
  <c r="F7" i="16"/>
  <c r="G7" i="16"/>
  <c r="H7" i="16"/>
  <c r="J7" i="16"/>
  <c r="K7" i="16"/>
  <c r="L7" i="16"/>
  <c r="M7" i="16"/>
  <c r="N7" i="16"/>
  <c r="D8" i="16"/>
  <c r="E8" i="16"/>
  <c r="F8" i="16"/>
  <c r="G8" i="16"/>
  <c r="H8" i="16"/>
  <c r="J8" i="16"/>
  <c r="K8" i="16"/>
  <c r="L8" i="16"/>
  <c r="M8" i="16"/>
  <c r="N8" i="16"/>
  <c r="D9" i="16"/>
  <c r="E9" i="16"/>
  <c r="F9" i="16"/>
  <c r="G9" i="16"/>
  <c r="H9" i="16"/>
  <c r="J9" i="16"/>
  <c r="K9" i="16"/>
  <c r="L9" i="16"/>
  <c r="M9" i="16"/>
  <c r="N9" i="16"/>
  <c r="D10" i="16"/>
  <c r="E10" i="16"/>
  <c r="F10" i="16"/>
  <c r="G10" i="16"/>
  <c r="H10" i="16"/>
  <c r="J10" i="16"/>
  <c r="K10" i="16"/>
  <c r="L10" i="16"/>
  <c r="M10" i="16"/>
  <c r="N10" i="16"/>
  <c r="D11" i="16"/>
  <c r="E11" i="16"/>
  <c r="F11" i="16"/>
  <c r="G11" i="16"/>
  <c r="H11" i="16"/>
  <c r="J11" i="16"/>
  <c r="K11" i="16"/>
  <c r="L11" i="16"/>
  <c r="M11" i="16"/>
  <c r="N11" i="16"/>
  <c r="D12" i="16"/>
  <c r="E12" i="16"/>
  <c r="F12" i="16"/>
  <c r="G12" i="16"/>
  <c r="H12" i="16"/>
  <c r="J12" i="16"/>
  <c r="K12" i="16"/>
  <c r="L12" i="16"/>
  <c r="M12" i="16"/>
  <c r="N12" i="16"/>
  <c r="D13" i="16"/>
  <c r="E13" i="16"/>
  <c r="F13" i="16"/>
  <c r="G13" i="16"/>
  <c r="H13" i="16"/>
  <c r="J13" i="16"/>
  <c r="K13" i="16"/>
  <c r="L13" i="16"/>
  <c r="M13" i="16"/>
  <c r="N13" i="16"/>
  <c r="D14" i="16"/>
  <c r="E14" i="16"/>
  <c r="F14" i="16"/>
  <c r="G14" i="16"/>
  <c r="H14" i="16"/>
  <c r="J14" i="16"/>
  <c r="K14" i="16"/>
  <c r="L14" i="16"/>
  <c r="M14" i="16"/>
  <c r="N14" i="16"/>
  <c r="D15" i="16"/>
  <c r="E15" i="16"/>
  <c r="F15" i="16"/>
  <c r="G15" i="16"/>
  <c r="H15" i="16"/>
  <c r="J15" i="16"/>
  <c r="K15" i="16"/>
  <c r="L15" i="16"/>
  <c r="M15" i="16"/>
  <c r="N15" i="16"/>
  <c r="D16" i="16"/>
  <c r="E16" i="16"/>
  <c r="F16" i="16"/>
  <c r="G16" i="16"/>
  <c r="H16" i="16"/>
  <c r="J16" i="16"/>
  <c r="K16" i="16"/>
  <c r="L16" i="16"/>
  <c r="M16" i="16"/>
  <c r="N16" i="16"/>
  <c r="D17" i="16"/>
  <c r="E17" i="16"/>
  <c r="F17" i="16"/>
  <c r="G17" i="16"/>
  <c r="H17" i="16"/>
  <c r="J17" i="16"/>
  <c r="K17" i="16"/>
  <c r="L17" i="16"/>
  <c r="M17" i="16"/>
  <c r="N17" i="16"/>
  <c r="D18" i="16"/>
  <c r="E18" i="16"/>
  <c r="F18" i="16"/>
  <c r="G18" i="16"/>
  <c r="H18" i="16"/>
  <c r="J18" i="16"/>
  <c r="K18" i="16"/>
  <c r="L18" i="16"/>
  <c r="M18" i="16"/>
  <c r="N18" i="16"/>
  <c r="D19" i="16"/>
  <c r="E19" i="16"/>
  <c r="F19" i="16"/>
  <c r="G19" i="16"/>
  <c r="H19" i="16"/>
  <c r="J19" i="16"/>
  <c r="K19" i="16"/>
  <c r="L19" i="16"/>
  <c r="M19" i="16"/>
  <c r="N19" i="16"/>
  <c r="D20" i="16"/>
  <c r="E20" i="16"/>
  <c r="F20" i="16"/>
  <c r="G20" i="16"/>
  <c r="H20" i="16"/>
  <c r="J20" i="16"/>
  <c r="K20" i="16"/>
  <c r="L20" i="16"/>
  <c r="M20" i="16"/>
  <c r="N20" i="16"/>
  <c r="D21" i="16"/>
  <c r="E21" i="16"/>
  <c r="F21" i="16"/>
  <c r="G21" i="16"/>
  <c r="H21" i="16"/>
  <c r="J21" i="16"/>
  <c r="K21" i="16"/>
  <c r="L21" i="16"/>
  <c r="M21" i="16"/>
  <c r="N21" i="16"/>
  <c r="D22" i="16"/>
  <c r="E22" i="16"/>
  <c r="F22" i="16"/>
  <c r="G22" i="16"/>
  <c r="H22" i="16"/>
  <c r="J22" i="16"/>
  <c r="K22" i="16"/>
  <c r="L22" i="16"/>
  <c r="M22" i="16"/>
  <c r="N22" i="16"/>
  <c r="D23" i="16"/>
  <c r="E23" i="16"/>
  <c r="F23" i="16"/>
  <c r="G23" i="16"/>
  <c r="H23" i="16"/>
  <c r="J23" i="16"/>
  <c r="K23" i="16"/>
  <c r="L23" i="16"/>
  <c r="M23" i="16"/>
  <c r="N23" i="16"/>
  <c r="D24" i="16"/>
  <c r="E24" i="16"/>
  <c r="F24" i="16"/>
  <c r="G24" i="16"/>
  <c r="H24" i="16"/>
  <c r="J24" i="16"/>
  <c r="K24" i="16"/>
  <c r="L24" i="16"/>
  <c r="M24" i="16"/>
  <c r="N24" i="16"/>
  <c r="D25" i="16"/>
  <c r="E25" i="16"/>
  <c r="F25" i="16"/>
  <c r="G25" i="16"/>
  <c r="H25" i="16"/>
  <c r="J25" i="16"/>
  <c r="K25" i="16"/>
  <c r="L25" i="16"/>
  <c r="M25" i="16"/>
  <c r="N25" i="16"/>
  <c r="D26" i="16"/>
  <c r="E26" i="16"/>
  <c r="F26" i="16"/>
  <c r="G26" i="16"/>
  <c r="H26" i="16"/>
  <c r="J26" i="16"/>
  <c r="K26" i="16"/>
  <c r="L26" i="16"/>
  <c r="M26" i="16"/>
  <c r="N26" i="16"/>
  <c r="D27" i="16"/>
  <c r="E27" i="16"/>
  <c r="F27" i="16"/>
  <c r="G27" i="16"/>
  <c r="H27" i="16"/>
  <c r="J27" i="16"/>
  <c r="K27" i="16"/>
  <c r="L27" i="16"/>
  <c r="M27" i="16"/>
  <c r="N27" i="16"/>
  <c r="D28" i="16"/>
  <c r="E28" i="16"/>
  <c r="F28" i="16"/>
  <c r="G28" i="16"/>
  <c r="H28" i="16"/>
  <c r="J28" i="16"/>
  <c r="K28" i="16"/>
  <c r="L28" i="16"/>
  <c r="M28" i="16"/>
  <c r="N28" i="16"/>
  <c r="D29" i="16"/>
  <c r="E29" i="16"/>
  <c r="F29" i="16"/>
  <c r="G29" i="16"/>
  <c r="H29" i="16"/>
  <c r="J29" i="16"/>
  <c r="K29" i="16"/>
  <c r="L29" i="16"/>
  <c r="M29" i="16"/>
  <c r="N29" i="16"/>
  <c r="D30" i="16"/>
  <c r="E30" i="16"/>
  <c r="F30" i="16"/>
  <c r="G30" i="16"/>
  <c r="H30" i="16"/>
  <c r="J30" i="16"/>
  <c r="K30" i="16"/>
  <c r="L30" i="16"/>
  <c r="M30" i="16"/>
  <c r="N30" i="16"/>
  <c r="D31" i="16"/>
  <c r="E31" i="16"/>
  <c r="F31" i="16"/>
  <c r="G31" i="16"/>
  <c r="H31" i="16"/>
  <c r="J31" i="16"/>
  <c r="K31" i="16"/>
  <c r="L31" i="16"/>
  <c r="M31" i="16"/>
  <c r="N31" i="16"/>
  <c r="D32" i="16"/>
  <c r="E32" i="16"/>
  <c r="F32" i="16"/>
  <c r="G32" i="16"/>
  <c r="H32" i="16"/>
  <c r="J32" i="16"/>
  <c r="K32" i="16"/>
  <c r="L32" i="16"/>
  <c r="M32" i="16"/>
  <c r="N32" i="16"/>
  <c r="D33" i="16"/>
  <c r="E33" i="16"/>
  <c r="F33" i="16"/>
  <c r="G33" i="16"/>
  <c r="H33" i="16"/>
  <c r="J33" i="16"/>
  <c r="K33" i="16"/>
  <c r="L33" i="16"/>
  <c r="M33" i="16"/>
  <c r="N33" i="16"/>
  <c r="D34" i="16"/>
  <c r="E34" i="16"/>
  <c r="F34" i="16"/>
  <c r="G34" i="16"/>
  <c r="H34" i="16"/>
  <c r="J34" i="16"/>
  <c r="K34" i="16"/>
  <c r="L34" i="16"/>
  <c r="M34" i="16"/>
  <c r="N34" i="16"/>
  <c r="D35" i="16"/>
  <c r="E35" i="16"/>
  <c r="F35" i="16"/>
  <c r="G35" i="16"/>
  <c r="H35" i="16"/>
  <c r="J35" i="16"/>
  <c r="K35" i="16"/>
  <c r="L35" i="16"/>
  <c r="M35" i="16"/>
  <c r="N35" i="16"/>
  <c r="D36" i="16"/>
  <c r="E36" i="16"/>
  <c r="F36" i="16"/>
  <c r="G36" i="16"/>
  <c r="H36" i="16"/>
  <c r="J36" i="16"/>
  <c r="K36" i="16"/>
  <c r="L36" i="16"/>
  <c r="M36" i="16"/>
  <c r="N36" i="16"/>
  <c r="D37" i="16"/>
  <c r="E37" i="16"/>
  <c r="F37" i="16"/>
  <c r="G37" i="16"/>
  <c r="H37" i="16"/>
  <c r="J37" i="16"/>
  <c r="K37" i="16"/>
  <c r="L37" i="16"/>
  <c r="M37" i="16"/>
  <c r="N37" i="16"/>
  <c r="D38" i="16"/>
  <c r="E38" i="16"/>
  <c r="F38" i="16"/>
  <c r="G38" i="16"/>
  <c r="H38" i="16"/>
  <c r="J38" i="16"/>
  <c r="K38" i="16"/>
  <c r="L38" i="16"/>
  <c r="M38" i="16"/>
  <c r="N38" i="16"/>
  <c r="K6" i="16"/>
  <c r="L6" i="16"/>
  <c r="M6" i="16"/>
  <c r="N6" i="16"/>
  <c r="E6" i="16"/>
  <c r="F6" i="16"/>
  <c r="G6" i="16"/>
  <c r="H6" i="16"/>
  <c r="J6" i="16"/>
  <c r="D6" i="16"/>
  <c r="D7" i="15"/>
  <c r="E7" i="15"/>
  <c r="F7" i="15"/>
  <c r="G7" i="15"/>
  <c r="H7" i="15"/>
  <c r="D8" i="15"/>
  <c r="E8" i="15"/>
  <c r="F8" i="15"/>
  <c r="G8" i="15"/>
  <c r="H8" i="15"/>
  <c r="D9" i="15"/>
  <c r="E9" i="15"/>
  <c r="F9" i="15"/>
  <c r="G9" i="15"/>
  <c r="H9" i="15"/>
  <c r="D10" i="15"/>
  <c r="E10" i="15"/>
  <c r="F10" i="15"/>
  <c r="G10" i="15"/>
  <c r="H10" i="15"/>
  <c r="D11" i="15"/>
  <c r="E11" i="15"/>
  <c r="F11" i="15"/>
  <c r="G11" i="15"/>
  <c r="H11" i="15"/>
  <c r="D12" i="15"/>
  <c r="E12" i="15"/>
  <c r="F12" i="15"/>
  <c r="G12" i="15"/>
  <c r="H12" i="15"/>
  <c r="D13" i="15"/>
  <c r="E13" i="15"/>
  <c r="F13" i="15"/>
  <c r="G13" i="15"/>
  <c r="H13" i="15"/>
  <c r="D14" i="15"/>
  <c r="E14" i="15"/>
  <c r="F14" i="15"/>
  <c r="G14" i="15"/>
  <c r="H14" i="15"/>
  <c r="D15" i="15"/>
  <c r="E15" i="15"/>
  <c r="F15" i="15"/>
  <c r="G15" i="15"/>
  <c r="H15" i="15"/>
  <c r="D16" i="15"/>
  <c r="E16" i="15"/>
  <c r="F16" i="15"/>
  <c r="G16" i="15"/>
  <c r="H16" i="15"/>
  <c r="D17" i="15"/>
  <c r="E17" i="15"/>
  <c r="F17" i="15"/>
  <c r="G17" i="15"/>
  <c r="H17" i="15"/>
  <c r="D18" i="15"/>
  <c r="E18" i="15"/>
  <c r="F18" i="15"/>
  <c r="G18" i="15"/>
  <c r="H18" i="15"/>
  <c r="D19" i="15"/>
  <c r="E19" i="15"/>
  <c r="F19" i="15"/>
  <c r="G19" i="15"/>
  <c r="H19" i="15"/>
  <c r="D20" i="15"/>
  <c r="E20" i="15"/>
  <c r="F20" i="15"/>
  <c r="G20" i="15"/>
  <c r="H20" i="15"/>
  <c r="D21" i="15"/>
  <c r="E21" i="15"/>
  <c r="F21" i="15"/>
  <c r="G21" i="15"/>
  <c r="H21" i="15"/>
  <c r="D22" i="15"/>
  <c r="E22" i="15"/>
  <c r="F22" i="15"/>
  <c r="G22" i="15"/>
  <c r="H22" i="15"/>
  <c r="D23" i="15"/>
  <c r="E23" i="15"/>
  <c r="F23" i="15"/>
  <c r="G23" i="15"/>
  <c r="H23" i="15"/>
  <c r="D24" i="15"/>
  <c r="E24" i="15"/>
  <c r="F24" i="15"/>
  <c r="G24" i="15"/>
  <c r="H24" i="15"/>
  <c r="D25" i="15"/>
  <c r="E25" i="15"/>
  <c r="F25" i="15"/>
  <c r="G25" i="15"/>
  <c r="H25" i="15"/>
  <c r="D26" i="15"/>
  <c r="E26" i="15"/>
  <c r="F26" i="15"/>
  <c r="G26" i="15"/>
  <c r="H26" i="15"/>
  <c r="D27" i="15"/>
  <c r="E27" i="15"/>
  <c r="F27" i="15"/>
  <c r="G27" i="15"/>
  <c r="H27" i="15"/>
  <c r="D28" i="15"/>
  <c r="E28" i="15"/>
  <c r="F28" i="15"/>
  <c r="G28" i="15"/>
  <c r="H28" i="15"/>
  <c r="D29" i="15"/>
  <c r="E29" i="15"/>
  <c r="F29" i="15"/>
  <c r="G29" i="15"/>
  <c r="H29" i="15"/>
  <c r="D30" i="15"/>
  <c r="E30" i="15"/>
  <c r="F30" i="15"/>
  <c r="G30" i="15"/>
  <c r="H30" i="15"/>
  <c r="D31" i="15"/>
  <c r="E31" i="15"/>
  <c r="F31" i="15"/>
  <c r="G31" i="15"/>
  <c r="H31" i="15"/>
  <c r="D32" i="15"/>
  <c r="E32" i="15"/>
  <c r="F32" i="15"/>
  <c r="G32" i="15"/>
  <c r="H32" i="15"/>
  <c r="D33" i="15"/>
  <c r="E33" i="15"/>
  <c r="F33" i="15"/>
  <c r="G33" i="15"/>
  <c r="H33" i="15"/>
  <c r="D34" i="15"/>
  <c r="E34" i="15"/>
  <c r="F34" i="15"/>
  <c r="G34" i="15"/>
  <c r="H34" i="15"/>
  <c r="D35" i="15"/>
  <c r="E35" i="15"/>
  <c r="F35" i="15"/>
  <c r="G35" i="15"/>
  <c r="H35" i="15"/>
  <c r="D36" i="15"/>
  <c r="E36" i="15"/>
  <c r="F36" i="15"/>
  <c r="G36" i="15"/>
  <c r="H36" i="15"/>
  <c r="D37" i="15"/>
  <c r="E37" i="15"/>
  <c r="F37" i="15"/>
  <c r="G37" i="15"/>
  <c r="H37" i="15"/>
  <c r="D38" i="15"/>
  <c r="E38" i="15"/>
  <c r="F38" i="15"/>
  <c r="G38" i="15"/>
  <c r="H38" i="15"/>
  <c r="J7" i="15"/>
  <c r="K7" i="15"/>
  <c r="L7" i="15"/>
  <c r="M7" i="15"/>
  <c r="N7" i="15"/>
  <c r="J8" i="15"/>
  <c r="K8" i="15"/>
  <c r="L8" i="15"/>
  <c r="M8" i="15"/>
  <c r="N8" i="15"/>
  <c r="J9" i="15"/>
  <c r="K9" i="15"/>
  <c r="L9" i="15"/>
  <c r="M9" i="15"/>
  <c r="N9" i="15"/>
  <c r="J10" i="15"/>
  <c r="K10" i="15"/>
  <c r="L10" i="15"/>
  <c r="M10" i="15"/>
  <c r="N10" i="15"/>
  <c r="J11" i="15"/>
  <c r="K11" i="15"/>
  <c r="L11" i="15"/>
  <c r="M11" i="15"/>
  <c r="N11" i="15"/>
  <c r="J12" i="15"/>
  <c r="K12" i="15"/>
  <c r="L12" i="15"/>
  <c r="M12" i="15"/>
  <c r="N12" i="15"/>
  <c r="J13" i="15"/>
  <c r="K13" i="15"/>
  <c r="L13" i="15"/>
  <c r="M13" i="15"/>
  <c r="N13" i="15"/>
  <c r="J14" i="15"/>
  <c r="K14" i="15"/>
  <c r="L14" i="15"/>
  <c r="M14" i="15"/>
  <c r="N14" i="15"/>
  <c r="J15" i="15"/>
  <c r="K15" i="15"/>
  <c r="L15" i="15"/>
  <c r="M15" i="15"/>
  <c r="N15" i="15"/>
  <c r="J16" i="15"/>
  <c r="K16" i="15"/>
  <c r="L16" i="15"/>
  <c r="M16" i="15"/>
  <c r="N16" i="15"/>
  <c r="J17" i="15"/>
  <c r="K17" i="15"/>
  <c r="L17" i="15"/>
  <c r="M17" i="15"/>
  <c r="N17" i="15"/>
  <c r="J18" i="15"/>
  <c r="K18" i="15"/>
  <c r="L18" i="15"/>
  <c r="M18" i="15"/>
  <c r="N18" i="15"/>
  <c r="J19" i="15"/>
  <c r="K19" i="15"/>
  <c r="L19" i="15"/>
  <c r="M19" i="15"/>
  <c r="N19" i="15"/>
  <c r="J20" i="15"/>
  <c r="K20" i="15"/>
  <c r="L20" i="15"/>
  <c r="M20" i="15"/>
  <c r="N20" i="15"/>
  <c r="J21" i="15"/>
  <c r="K21" i="15"/>
  <c r="L21" i="15"/>
  <c r="M21" i="15"/>
  <c r="N21" i="15"/>
  <c r="J22" i="15"/>
  <c r="K22" i="15"/>
  <c r="L22" i="15"/>
  <c r="M22" i="15"/>
  <c r="N22" i="15"/>
  <c r="J23" i="15"/>
  <c r="K23" i="15"/>
  <c r="L23" i="15"/>
  <c r="M23" i="15"/>
  <c r="N23" i="15"/>
  <c r="J24" i="15"/>
  <c r="K24" i="15"/>
  <c r="L24" i="15"/>
  <c r="M24" i="15"/>
  <c r="N24" i="15"/>
  <c r="J25" i="15"/>
  <c r="K25" i="15"/>
  <c r="L25" i="15"/>
  <c r="M25" i="15"/>
  <c r="N25" i="15"/>
  <c r="J26" i="15"/>
  <c r="K26" i="15"/>
  <c r="L26" i="15"/>
  <c r="M26" i="15"/>
  <c r="N26" i="15"/>
  <c r="J27" i="15"/>
  <c r="K27" i="15"/>
  <c r="L27" i="15"/>
  <c r="M27" i="15"/>
  <c r="N27" i="15"/>
  <c r="J28" i="15"/>
  <c r="K28" i="15"/>
  <c r="L28" i="15"/>
  <c r="M28" i="15"/>
  <c r="N28" i="15"/>
  <c r="J29" i="15"/>
  <c r="K29" i="15"/>
  <c r="L29" i="15"/>
  <c r="M29" i="15"/>
  <c r="N29" i="15"/>
  <c r="J30" i="15"/>
  <c r="K30" i="15"/>
  <c r="L30" i="15"/>
  <c r="M30" i="15"/>
  <c r="N30" i="15"/>
  <c r="J31" i="15"/>
  <c r="K31" i="15"/>
  <c r="L31" i="15"/>
  <c r="M31" i="15"/>
  <c r="N31" i="15"/>
  <c r="J32" i="15"/>
  <c r="K32" i="15"/>
  <c r="L32" i="15"/>
  <c r="M32" i="15"/>
  <c r="N32" i="15"/>
  <c r="J33" i="15"/>
  <c r="K33" i="15"/>
  <c r="L33" i="15"/>
  <c r="M33" i="15"/>
  <c r="N33" i="15"/>
  <c r="J34" i="15"/>
  <c r="K34" i="15"/>
  <c r="L34" i="15"/>
  <c r="M34" i="15"/>
  <c r="N34" i="15"/>
  <c r="J35" i="15"/>
  <c r="K35" i="15"/>
  <c r="L35" i="15"/>
  <c r="M35" i="15"/>
  <c r="N35" i="15"/>
  <c r="J36" i="15"/>
  <c r="K36" i="15"/>
  <c r="L36" i="15"/>
  <c r="M36" i="15"/>
  <c r="N36" i="15"/>
  <c r="J37" i="15"/>
  <c r="K37" i="15"/>
  <c r="L37" i="15"/>
  <c r="M37" i="15"/>
  <c r="N37" i="15"/>
  <c r="J38" i="15"/>
  <c r="K38" i="15"/>
  <c r="L38" i="15"/>
  <c r="M38" i="15"/>
  <c r="N38" i="15"/>
  <c r="K6" i="15"/>
  <c r="L6" i="15"/>
  <c r="M6" i="15"/>
  <c r="N6" i="15"/>
  <c r="E6" i="15"/>
  <c r="F6" i="15"/>
  <c r="G6" i="15"/>
  <c r="H6" i="15"/>
  <c r="J6" i="15"/>
  <c r="D6" i="15"/>
  <c r="P8" i="16"/>
  <c r="Q8" i="16"/>
  <c r="R8" i="16"/>
  <c r="S8" i="16"/>
  <c r="T8" i="16"/>
  <c r="V8" i="16"/>
  <c r="W8" i="16"/>
  <c r="X8" i="16"/>
  <c r="Y8" i="16"/>
  <c r="Z8" i="16"/>
  <c r="AB8" i="16"/>
  <c r="AC8" i="16"/>
  <c r="AD8" i="16"/>
  <c r="AE8" i="16"/>
  <c r="AF8" i="16"/>
  <c r="AH8" i="16"/>
  <c r="AI8" i="16"/>
  <c r="AJ8" i="16"/>
  <c r="AK8" i="16"/>
  <c r="AL8" i="16"/>
  <c r="P9" i="16"/>
  <c r="Q9" i="16"/>
  <c r="R9" i="16"/>
  <c r="S9" i="16"/>
  <c r="T9" i="16"/>
  <c r="V9" i="16"/>
  <c r="W9" i="16"/>
  <c r="X9" i="16"/>
  <c r="Y9" i="16"/>
  <c r="Z9" i="16"/>
  <c r="AB9" i="16"/>
  <c r="AC9" i="16"/>
  <c r="AD9" i="16"/>
  <c r="AE9" i="16"/>
  <c r="AF9" i="16"/>
  <c r="AH9" i="16"/>
  <c r="AI9" i="16"/>
  <c r="AJ9" i="16"/>
  <c r="AK9" i="16"/>
  <c r="AL9" i="16"/>
  <c r="P10" i="16"/>
  <c r="Q10" i="16"/>
  <c r="R10" i="16"/>
  <c r="S10" i="16"/>
  <c r="T10" i="16"/>
  <c r="V10" i="16"/>
  <c r="W10" i="16"/>
  <c r="X10" i="16"/>
  <c r="Y10" i="16"/>
  <c r="Z10" i="16"/>
  <c r="AB10" i="16"/>
  <c r="AC10" i="16"/>
  <c r="AD10" i="16"/>
  <c r="AE10" i="16"/>
  <c r="AF10" i="16"/>
  <c r="AH10" i="16"/>
  <c r="AI10" i="16"/>
  <c r="AJ10" i="16"/>
  <c r="AK10" i="16"/>
  <c r="AL10" i="16"/>
  <c r="P11" i="16"/>
  <c r="Q11" i="16"/>
  <c r="R11" i="16"/>
  <c r="S11" i="16"/>
  <c r="T11" i="16"/>
  <c r="V11" i="16"/>
  <c r="W11" i="16"/>
  <c r="X11" i="16"/>
  <c r="Y11" i="16"/>
  <c r="Z11" i="16"/>
  <c r="AB11" i="16"/>
  <c r="AC11" i="16"/>
  <c r="AD11" i="16"/>
  <c r="AE11" i="16"/>
  <c r="AF11" i="16"/>
  <c r="AH11" i="16"/>
  <c r="AI11" i="16"/>
  <c r="AJ11" i="16"/>
  <c r="AK11" i="16"/>
  <c r="AL11" i="16"/>
  <c r="P12" i="16"/>
  <c r="Q12" i="16"/>
  <c r="R12" i="16"/>
  <c r="S12" i="16"/>
  <c r="T12" i="16"/>
  <c r="V12" i="16"/>
  <c r="W12" i="16"/>
  <c r="X12" i="16"/>
  <c r="Y12" i="16"/>
  <c r="Z12" i="16"/>
  <c r="AB12" i="16"/>
  <c r="AC12" i="16"/>
  <c r="AD12" i="16"/>
  <c r="AE12" i="16"/>
  <c r="AF12" i="16"/>
  <c r="AH12" i="16"/>
  <c r="AI12" i="16"/>
  <c r="AJ12" i="16"/>
  <c r="AK12" i="16"/>
  <c r="AL12" i="16"/>
  <c r="P13" i="16"/>
  <c r="Q13" i="16"/>
  <c r="R13" i="16"/>
  <c r="S13" i="16"/>
  <c r="T13" i="16"/>
  <c r="V13" i="16"/>
  <c r="W13" i="16"/>
  <c r="X13" i="16"/>
  <c r="Y13" i="16"/>
  <c r="Z13" i="16"/>
  <c r="AB13" i="16"/>
  <c r="AC13" i="16"/>
  <c r="AD13" i="16"/>
  <c r="AE13" i="16"/>
  <c r="AF13" i="16"/>
  <c r="AH13" i="16"/>
  <c r="AI13" i="16"/>
  <c r="AJ13" i="16"/>
  <c r="AK13" i="16"/>
  <c r="AL13" i="16"/>
  <c r="P14" i="16"/>
  <c r="Q14" i="16"/>
  <c r="R14" i="16"/>
  <c r="S14" i="16"/>
  <c r="T14" i="16"/>
  <c r="V14" i="16"/>
  <c r="W14" i="16"/>
  <c r="X14" i="16"/>
  <c r="Y14" i="16"/>
  <c r="Z14" i="16"/>
  <c r="AB14" i="16"/>
  <c r="AC14" i="16"/>
  <c r="AD14" i="16"/>
  <c r="AE14" i="16"/>
  <c r="AF14" i="16"/>
  <c r="AH14" i="16"/>
  <c r="AI14" i="16"/>
  <c r="AJ14" i="16"/>
  <c r="AK14" i="16"/>
  <c r="AL14" i="16"/>
  <c r="P15" i="16"/>
  <c r="Q15" i="16"/>
  <c r="R15" i="16"/>
  <c r="S15" i="16"/>
  <c r="T15" i="16"/>
  <c r="V15" i="16"/>
  <c r="W15" i="16"/>
  <c r="X15" i="16"/>
  <c r="Y15" i="16"/>
  <c r="Z15" i="16"/>
  <c r="AB15" i="16"/>
  <c r="AC15" i="16"/>
  <c r="AD15" i="16"/>
  <c r="AE15" i="16"/>
  <c r="AF15" i="16"/>
  <c r="AH15" i="16"/>
  <c r="AI15" i="16"/>
  <c r="AJ15" i="16"/>
  <c r="AK15" i="16"/>
  <c r="AL15" i="16"/>
  <c r="P16" i="16"/>
  <c r="Q16" i="16"/>
  <c r="R16" i="16"/>
  <c r="S16" i="16"/>
  <c r="T16" i="16"/>
  <c r="V16" i="16"/>
  <c r="W16" i="16"/>
  <c r="X16" i="16"/>
  <c r="Y16" i="16"/>
  <c r="Z16" i="16"/>
  <c r="AB16" i="16"/>
  <c r="AC16" i="16"/>
  <c r="AD16" i="16"/>
  <c r="AE16" i="16"/>
  <c r="AF16" i="16"/>
  <c r="AH16" i="16"/>
  <c r="AI16" i="16"/>
  <c r="AJ16" i="16"/>
  <c r="AK16" i="16"/>
  <c r="AL16" i="16"/>
  <c r="P17" i="16"/>
  <c r="Q17" i="16"/>
  <c r="R17" i="16"/>
  <c r="S17" i="16"/>
  <c r="T17" i="16"/>
  <c r="V17" i="16"/>
  <c r="W17" i="16"/>
  <c r="X17" i="16"/>
  <c r="Y17" i="16"/>
  <c r="Z17" i="16"/>
  <c r="AB17" i="16"/>
  <c r="AC17" i="16"/>
  <c r="AD17" i="16"/>
  <c r="AE17" i="16"/>
  <c r="AF17" i="16"/>
  <c r="AH17" i="16"/>
  <c r="AI17" i="16"/>
  <c r="AJ17" i="16"/>
  <c r="AK17" i="16"/>
  <c r="AL17" i="16"/>
  <c r="P18" i="16"/>
  <c r="Q18" i="16"/>
  <c r="R18" i="16"/>
  <c r="S18" i="16"/>
  <c r="T18" i="16"/>
  <c r="V18" i="16"/>
  <c r="W18" i="16"/>
  <c r="X18" i="16"/>
  <c r="Y18" i="16"/>
  <c r="Z18" i="16"/>
  <c r="AB18" i="16"/>
  <c r="AC18" i="16"/>
  <c r="AD18" i="16"/>
  <c r="AE18" i="16"/>
  <c r="AF18" i="16"/>
  <c r="AH18" i="16"/>
  <c r="AI18" i="16"/>
  <c r="AJ18" i="16"/>
  <c r="AK18" i="16"/>
  <c r="AL18" i="16"/>
  <c r="P19" i="16"/>
  <c r="Q19" i="16"/>
  <c r="R19" i="16"/>
  <c r="S19" i="16"/>
  <c r="T19" i="16"/>
  <c r="V19" i="16"/>
  <c r="W19" i="16"/>
  <c r="X19" i="16"/>
  <c r="Y19" i="16"/>
  <c r="Z19" i="16"/>
  <c r="AB19" i="16"/>
  <c r="AC19" i="16"/>
  <c r="AD19" i="16"/>
  <c r="AE19" i="16"/>
  <c r="AF19" i="16"/>
  <c r="AH19" i="16"/>
  <c r="AI19" i="16"/>
  <c r="AJ19" i="16"/>
  <c r="AK19" i="16"/>
  <c r="AL19" i="16"/>
  <c r="P20" i="16"/>
  <c r="Q20" i="16"/>
  <c r="R20" i="16"/>
  <c r="S20" i="16"/>
  <c r="T20" i="16"/>
  <c r="V20" i="16"/>
  <c r="W20" i="16"/>
  <c r="X20" i="16"/>
  <c r="Y20" i="16"/>
  <c r="Z20" i="16"/>
  <c r="AB20" i="16"/>
  <c r="AC20" i="16"/>
  <c r="AD20" i="16"/>
  <c r="AE20" i="16"/>
  <c r="AF20" i="16"/>
  <c r="AH20" i="16"/>
  <c r="AI20" i="16"/>
  <c r="AJ20" i="16"/>
  <c r="AK20" i="16"/>
  <c r="AL20" i="16"/>
  <c r="P21" i="16"/>
  <c r="Q21" i="16"/>
  <c r="R21" i="16"/>
  <c r="S21" i="16"/>
  <c r="T21" i="16"/>
  <c r="V21" i="16"/>
  <c r="W21" i="16"/>
  <c r="X21" i="16"/>
  <c r="Y21" i="16"/>
  <c r="Z21" i="16"/>
  <c r="AB21" i="16"/>
  <c r="AC21" i="16"/>
  <c r="AD21" i="16"/>
  <c r="AE21" i="16"/>
  <c r="AF21" i="16"/>
  <c r="AH21" i="16"/>
  <c r="AI21" i="16"/>
  <c r="AJ21" i="16"/>
  <c r="AK21" i="16"/>
  <c r="AL21" i="16"/>
  <c r="P22" i="16"/>
  <c r="Q22" i="16"/>
  <c r="R22" i="16"/>
  <c r="S22" i="16"/>
  <c r="T22" i="16"/>
  <c r="V22" i="16"/>
  <c r="W22" i="16"/>
  <c r="X22" i="16"/>
  <c r="Y22" i="16"/>
  <c r="Z22" i="16"/>
  <c r="AB22" i="16"/>
  <c r="AC22" i="16"/>
  <c r="AD22" i="16"/>
  <c r="AE22" i="16"/>
  <c r="AF22" i="16"/>
  <c r="AH22" i="16"/>
  <c r="AI22" i="16"/>
  <c r="AJ22" i="16"/>
  <c r="AK22" i="16"/>
  <c r="AL22" i="16"/>
  <c r="P23" i="16"/>
  <c r="Q23" i="16"/>
  <c r="R23" i="16"/>
  <c r="S23" i="16"/>
  <c r="T23" i="16"/>
  <c r="V23" i="16"/>
  <c r="W23" i="16"/>
  <c r="X23" i="16"/>
  <c r="Y23" i="16"/>
  <c r="Z23" i="16"/>
  <c r="AB23" i="16"/>
  <c r="AC23" i="16"/>
  <c r="AD23" i="16"/>
  <c r="AE23" i="16"/>
  <c r="AF23" i="16"/>
  <c r="AH23" i="16"/>
  <c r="AI23" i="16"/>
  <c r="AJ23" i="16"/>
  <c r="AK23" i="16"/>
  <c r="AL23" i="16"/>
  <c r="P24" i="16"/>
  <c r="Q24" i="16"/>
  <c r="R24" i="16"/>
  <c r="S24" i="16"/>
  <c r="T24" i="16"/>
  <c r="V24" i="16"/>
  <c r="W24" i="16"/>
  <c r="X24" i="16"/>
  <c r="Y24" i="16"/>
  <c r="Z24" i="16"/>
  <c r="AB24" i="16"/>
  <c r="AC24" i="16"/>
  <c r="AD24" i="16"/>
  <c r="AE24" i="16"/>
  <c r="AF24" i="16"/>
  <c r="AH24" i="16"/>
  <c r="AI24" i="16"/>
  <c r="AJ24" i="16"/>
  <c r="AK24" i="16"/>
  <c r="AL24" i="16"/>
  <c r="P25" i="16"/>
  <c r="Q25" i="16"/>
  <c r="R25" i="16"/>
  <c r="S25" i="16"/>
  <c r="T25" i="16"/>
  <c r="V25" i="16"/>
  <c r="W25" i="16"/>
  <c r="X25" i="16"/>
  <c r="Y25" i="16"/>
  <c r="Z25" i="16"/>
  <c r="AB25" i="16"/>
  <c r="AC25" i="16"/>
  <c r="AD25" i="16"/>
  <c r="AE25" i="16"/>
  <c r="AF25" i="16"/>
  <c r="AH25" i="16"/>
  <c r="AI25" i="16"/>
  <c r="AJ25" i="16"/>
  <c r="AK25" i="16"/>
  <c r="AL25" i="16"/>
  <c r="P26" i="16"/>
  <c r="Q26" i="16"/>
  <c r="R26" i="16"/>
  <c r="S26" i="16"/>
  <c r="T26" i="16"/>
  <c r="V26" i="16"/>
  <c r="W26" i="16"/>
  <c r="X26" i="16"/>
  <c r="Y26" i="16"/>
  <c r="Z26" i="16"/>
  <c r="AB26" i="16"/>
  <c r="AC26" i="16"/>
  <c r="AD26" i="16"/>
  <c r="AE26" i="16"/>
  <c r="AF26" i="16"/>
  <c r="AH26" i="16"/>
  <c r="AI26" i="16"/>
  <c r="AJ26" i="16"/>
  <c r="AK26" i="16"/>
  <c r="AL26" i="16"/>
  <c r="P27" i="16"/>
  <c r="Q27" i="16"/>
  <c r="R27" i="16"/>
  <c r="S27" i="16"/>
  <c r="T27" i="16"/>
  <c r="V27" i="16"/>
  <c r="W27" i="16"/>
  <c r="X27" i="16"/>
  <c r="Y27" i="16"/>
  <c r="Z27" i="16"/>
  <c r="AB27" i="16"/>
  <c r="AC27" i="16"/>
  <c r="AD27" i="16"/>
  <c r="AE27" i="16"/>
  <c r="AF27" i="16"/>
  <c r="AH27" i="16"/>
  <c r="AI27" i="16"/>
  <c r="AJ27" i="16"/>
  <c r="AK27" i="16"/>
  <c r="AL27" i="16"/>
  <c r="P28" i="16"/>
  <c r="Q28" i="16"/>
  <c r="R28" i="16"/>
  <c r="S28" i="16"/>
  <c r="T28" i="16"/>
  <c r="V28" i="16"/>
  <c r="W28" i="16"/>
  <c r="X28" i="16"/>
  <c r="Y28" i="16"/>
  <c r="Z28" i="16"/>
  <c r="AB28" i="16"/>
  <c r="AC28" i="16"/>
  <c r="AD28" i="16"/>
  <c r="AE28" i="16"/>
  <c r="AF28" i="16"/>
  <c r="AH28" i="16"/>
  <c r="AI28" i="16"/>
  <c r="AJ28" i="16"/>
  <c r="AK28" i="16"/>
  <c r="AL28" i="16"/>
  <c r="P29" i="16"/>
  <c r="Q29" i="16"/>
  <c r="R29" i="16"/>
  <c r="S29" i="16"/>
  <c r="T29" i="16"/>
  <c r="V29" i="16"/>
  <c r="W29" i="16"/>
  <c r="X29" i="16"/>
  <c r="Y29" i="16"/>
  <c r="Z29" i="16"/>
  <c r="AB29" i="16"/>
  <c r="AC29" i="16"/>
  <c r="AD29" i="16"/>
  <c r="AE29" i="16"/>
  <c r="AF29" i="16"/>
  <c r="AH29" i="16"/>
  <c r="AI29" i="16"/>
  <c r="AJ29" i="16"/>
  <c r="AK29" i="16"/>
  <c r="AL29" i="16"/>
  <c r="P30" i="16"/>
  <c r="Q30" i="16"/>
  <c r="R30" i="16"/>
  <c r="S30" i="16"/>
  <c r="T30" i="16"/>
  <c r="V30" i="16"/>
  <c r="W30" i="16"/>
  <c r="X30" i="16"/>
  <c r="Y30" i="16"/>
  <c r="Z30" i="16"/>
  <c r="AB30" i="16"/>
  <c r="AC30" i="16"/>
  <c r="AD30" i="16"/>
  <c r="AE30" i="16"/>
  <c r="AF30" i="16"/>
  <c r="AH30" i="16"/>
  <c r="AI30" i="16"/>
  <c r="AJ30" i="16"/>
  <c r="AK30" i="16"/>
  <c r="AL30" i="16"/>
  <c r="P31" i="16"/>
  <c r="Q31" i="16"/>
  <c r="R31" i="16"/>
  <c r="S31" i="16"/>
  <c r="T31" i="16"/>
  <c r="V31" i="16"/>
  <c r="W31" i="16"/>
  <c r="X31" i="16"/>
  <c r="Y31" i="16"/>
  <c r="Z31" i="16"/>
  <c r="AB31" i="16"/>
  <c r="AC31" i="16"/>
  <c r="AD31" i="16"/>
  <c r="AE31" i="16"/>
  <c r="AF31" i="16"/>
  <c r="AH31" i="16"/>
  <c r="AI31" i="16"/>
  <c r="AJ31" i="16"/>
  <c r="AK31" i="16"/>
  <c r="AL31" i="16"/>
  <c r="P32" i="16"/>
  <c r="Q32" i="16"/>
  <c r="R32" i="16"/>
  <c r="S32" i="16"/>
  <c r="T32" i="16"/>
  <c r="V32" i="16"/>
  <c r="W32" i="16"/>
  <c r="X32" i="16"/>
  <c r="Y32" i="16"/>
  <c r="Z32" i="16"/>
  <c r="AB32" i="16"/>
  <c r="AC32" i="16"/>
  <c r="AD32" i="16"/>
  <c r="AE32" i="16"/>
  <c r="AF32" i="16"/>
  <c r="AH32" i="16"/>
  <c r="AI32" i="16"/>
  <c r="AJ32" i="16"/>
  <c r="AK32" i="16"/>
  <c r="AL32" i="16"/>
  <c r="P33" i="16"/>
  <c r="Q33" i="16"/>
  <c r="R33" i="16"/>
  <c r="S33" i="16"/>
  <c r="T33" i="16"/>
  <c r="V33" i="16"/>
  <c r="W33" i="16"/>
  <c r="X33" i="16"/>
  <c r="Y33" i="16"/>
  <c r="Z33" i="16"/>
  <c r="AB33" i="16"/>
  <c r="AC33" i="16"/>
  <c r="AD33" i="16"/>
  <c r="AE33" i="16"/>
  <c r="AF33" i="16"/>
  <c r="AH33" i="16"/>
  <c r="AI33" i="16"/>
  <c r="AJ33" i="16"/>
  <c r="AK33" i="16"/>
  <c r="AL33" i="16"/>
  <c r="P34" i="16"/>
  <c r="Q34" i="16"/>
  <c r="R34" i="16"/>
  <c r="S34" i="16"/>
  <c r="T34" i="16"/>
  <c r="V34" i="16"/>
  <c r="W34" i="16"/>
  <c r="X34" i="16"/>
  <c r="Y34" i="16"/>
  <c r="Z34" i="16"/>
  <c r="AB34" i="16"/>
  <c r="AC34" i="16"/>
  <c r="AD34" i="16"/>
  <c r="AE34" i="16"/>
  <c r="AF34" i="16"/>
  <c r="AH34" i="16"/>
  <c r="AI34" i="16"/>
  <c r="AJ34" i="16"/>
  <c r="AK34" i="16"/>
  <c r="AL34" i="16"/>
  <c r="P35" i="16"/>
  <c r="Q35" i="16"/>
  <c r="R35" i="16"/>
  <c r="S35" i="16"/>
  <c r="T35" i="16"/>
  <c r="V35" i="16"/>
  <c r="W35" i="16"/>
  <c r="X35" i="16"/>
  <c r="Y35" i="16"/>
  <c r="Z35" i="16"/>
  <c r="AB35" i="16"/>
  <c r="AC35" i="16"/>
  <c r="AD35" i="16"/>
  <c r="AE35" i="16"/>
  <c r="AF35" i="16"/>
  <c r="AH35" i="16"/>
  <c r="AI35" i="16"/>
  <c r="AJ35" i="16"/>
  <c r="AK35" i="16"/>
  <c r="AL35" i="16"/>
  <c r="P36" i="16"/>
  <c r="Q36" i="16"/>
  <c r="R36" i="16"/>
  <c r="S36" i="16"/>
  <c r="T36" i="16"/>
  <c r="V36" i="16"/>
  <c r="W36" i="16"/>
  <c r="X36" i="16"/>
  <c r="Y36" i="16"/>
  <c r="Z36" i="16"/>
  <c r="AB36" i="16"/>
  <c r="AC36" i="16"/>
  <c r="AD36" i="16"/>
  <c r="AE36" i="16"/>
  <c r="AF36" i="16"/>
  <c r="AH36" i="16"/>
  <c r="AI36" i="16"/>
  <c r="AJ36" i="16"/>
  <c r="AK36" i="16"/>
  <c r="AL36" i="16"/>
  <c r="P37" i="16"/>
  <c r="Q37" i="16"/>
  <c r="R37" i="16"/>
  <c r="S37" i="16"/>
  <c r="T37" i="16"/>
  <c r="V37" i="16"/>
  <c r="W37" i="16"/>
  <c r="X37" i="16"/>
  <c r="Y37" i="16"/>
  <c r="Z37" i="16"/>
  <c r="AB37" i="16"/>
  <c r="AC37" i="16"/>
  <c r="AD37" i="16"/>
  <c r="AE37" i="16"/>
  <c r="AF37" i="16"/>
  <c r="AH37" i="16"/>
  <c r="AI37" i="16"/>
  <c r="AJ37" i="16"/>
  <c r="AK37" i="16"/>
  <c r="AL37" i="16"/>
  <c r="P38" i="16"/>
  <c r="Q38" i="16"/>
  <c r="R38" i="16"/>
  <c r="S38" i="16"/>
  <c r="T38" i="16"/>
  <c r="V38" i="16"/>
  <c r="W38" i="16"/>
  <c r="X38" i="16"/>
  <c r="Y38" i="16"/>
  <c r="Z38" i="16"/>
  <c r="AB38" i="16"/>
  <c r="AC38" i="16"/>
  <c r="AD38" i="16"/>
  <c r="AD76" i="16" s="1"/>
  <c r="AE38" i="16"/>
  <c r="AF38" i="16"/>
  <c r="AH38" i="16"/>
  <c r="AI38" i="16"/>
  <c r="AJ38" i="16"/>
  <c r="AK38" i="16"/>
  <c r="AL38" i="16"/>
  <c r="AI7" i="16"/>
  <c r="AJ7" i="16"/>
  <c r="AK7" i="16"/>
  <c r="AL7" i="16"/>
  <c r="AC6" i="16"/>
  <c r="AD6" i="16"/>
  <c r="AE6" i="16"/>
  <c r="AF6" i="16"/>
  <c r="AC7" i="16"/>
  <c r="AD7" i="16"/>
  <c r="AE7" i="16"/>
  <c r="AF7" i="16"/>
  <c r="W7" i="16"/>
  <c r="X7" i="16"/>
  <c r="Y7" i="16"/>
  <c r="Z7" i="16"/>
  <c r="Q6" i="16"/>
  <c r="R6" i="16"/>
  <c r="S6" i="16"/>
  <c r="T6" i="16"/>
  <c r="Q7" i="16"/>
  <c r="R7" i="16"/>
  <c r="S7" i="16"/>
  <c r="T7" i="16"/>
  <c r="AH7" i="16"/>
  <c r="AB6" i="16"/>
  <c r="AB7" i="16"/>
  <c r="V7" i="16"/>
  <c r="P7" i="16"/>
  <c r="P6" i="16"/>
  <c r="BA6" i="15"/>
  <c r="BB6" i="15"/>
  <c r="BC6" i="15"/>
  <c r="BD6" i="15"/>
  <c r="AZ6" i="15"/>
  <c r="BF8" i="15"/>
  <c r="BG8" i="15"/>
  <c r="BH8" i="15"/>
  <c r="BI8" i="15"/>
  <c r="BJ8" i="15"/>
  <c r="BF9" i="15"/>
  <c r="BG9" i="15"/>
  <c r="BH9" i="15"/>
  <c r="BI9" i="15"/>
  <c r="BJ9" i="15"/>
  <c r="BF10" i="15"/>
  <c r="BG10" i="15"/>
  <c r="BH10" i="15"/>
  <c r="BI10" i="15"/>
  <c r="BJ10" i="15"/>
  <c r="BF11" i="15"/>
  <c r="BG11" i="15"/>
  <c r="BH11" i="15"/>
  <c r="BI11" i="15"/>
  <c r="BJ11" i="15"/>
  <c r="BF12" i="15"/>
  <c r="BG12" i="15"/>
  <c r="BH12" i="15"/>
  <c r="BI12" i="15"/>
  <c r="BJ12" i="15"/>
  <c r="BF13" i="15"/>
  <c r="BG13" i="15"/>
  <c r="BH13" i="15"/>
  <c r="BI13" i="15"/>
  <c r="BJ13" i="15"/>
  <c r="BF14" i="15"/>
  <c r="BG14" i="15"/>
  <c r="BH14" i="15"/>
  <c r="BI14" i="15"/>
  <c r="BJ14" i="15"/>
  <c r="BF15" i="15"/>
  <c r="BG15" i="15"/>
  <c r="BH15" i="15"/>
  <c r="BI15" i="15"/>
  <c r="BJ15" i="15"/>
  <c r="BF16" i="15"/>
  <c r="BG16" i="15"/>
  <c r="BH16" i="15"/>
  <c r="BI16" i="15"/>
  <c r="BJ16" i="15"/>
  <c r="BF17" i="15"/>
  <c r="BG17" i="15"/>
  <c r="BH17" i="15"/>
  <c r="BI17" i="15"/>
  <c r="BJ17" i="15"/>
  <c r="BF18" i="15"/>
  <c r="BG18" i="15"/>
  <c r="BH18" i="15"/>
  <c r="BI18" i="15"/>
  <c r="BJ18" i="15"/>
  <c r="BF19" i="15"/>
  <c r="BG19" i="15"/>
  <c r="BH19" i="15"/>
  <c r="BI19" i="15"/>
  <c r="BJ19" i="15"/>
  <c r="BF20" i="15"/>
  <c r="BG20" i="15"/>
  <c r="BH20" i="15"/>
  <c r="BI20" i="15"/>
  <c r="BJ20" i="15"/>
  <c r="BF21" i="15"/>
  <c r="BG21" i="15"/>
  <c r="BH21" i="15"/>
  <c r="BI21" i="15"/>
  <c r="BJ21" i="15"/>
  <c r="BF22" i="15"/>
  <c r="BG22" i="15"/>
  <c r="BH22" i="15"/>
  <c r="BI22" i="15"/>
  <c r="BJ22" i="15"/>
  <c r="BF23" i="15"/>
  <c r="BG23" i="15"/>
  <c r="BH23" i="15"/>
  <c r="BI23" i="15"/>
  <c r="BJ23" i="15"/>
  <c r="BF24" i="15"/>
  <c r="BG24" i="15"/>
  <c r="BH24" i="15"/>
  <c r="BI24" i="15"/>
  <c r="BJ24" i="15"/>
  <c r="BF25" i="15"/>
  <c r="BG25" i="15"/>
  <c r="BH25" i="15"/>
  <c r="BI25" i="15"/>
  <c r="BJ25" i="15"/>
  <c r="BF26" i="15"/>
  <c r="BG26" i="15"/>
  <c r="BH26" i="15"/>
  <c r="BI26" i="15"/>
  <c r="BJ26" i="15"/>
  <c r="BF27" i="15"/>
  <c r="BG27" i="15"/>
  <c r="BH27" i="15"/>
  <c r="BI27" i="15"/>
  <c r="BJ27" i="15"/>
  <c r="BF28" i="15"/>
  <c r="BG28" i="15"/>
  <c r="BH28" i="15"/>
  <c r="BI28" i="15"/>
  <c r="BJ28" i="15"/>
  <c r="BF29" i="15"/>
  <c r="BG29" i="15"/>
  <c r="BH29" i="15"/>
  <c r="BI29" i="15"/>
  <c r="BJ29" i="15"/>
  <c r="BF30" i="15"/>
  <c r="BG30" i="15"/>
  <c r="BH30" i="15"/>
  <c r="BI30" i="15"/>
  <c r="BJ30" i="15"/>
  <c r="BF31" i="15"/>
  <c r="BG31" i="15"/>
  <c r="BH31" i="15"/>
  <c r="BI31" i="15"/>
  <c r="BJ31" i="15"/>
  <c r="BF32" i="15"/>
  <c r="BG32" i="15"/>
  <c r="BH32" i="15"/>
  <c r="BI32" i="15"/>
  <c r="BJ32" i="15"/>
  <c r="BF33" i="15"/>
  <c r="BG33" i="15"/>
  <c r="BH33" i="15"/>
  <c r="BI33" i="15"/>
  <c r="BJ33" i="15"/>
  <c r="BF34" i="15"/>
  <c r="BG34" i="15"/>
  <c r="BH34" i="15"/>
  <c r="BI34" i="15"/>
  <c r="BJ34" i="15"/>
  <c r="BF35" i="15"/>
  <c r="BG35" i="15"/>
  <c r="BH35" i="15"/>
  <c r="BI35" i="15"/>
  <c r="BJ35" i="15"/>
  <c r="BF36" i="15"/>
  <c r="BG36" i="15"/>
  <c r="BH36" i="15"/>
  <c r="BI36" i="15"/>
  <c r="BJ36" i="15"/>
  <c r="BF37" i="15"/>
  <c r="BG37" i="15"/>
  <c r="BH37" i="15"/>
  <c r="BI37" i="15"/>
  <c r="BJ37" i="15"/>
  <c r="BF38" i="15"/>
  <c r="BG38" i="15"/>
  <c r="BH38" i="15"/>
  <c r="BI38" i="15"/>
  <c r="BJ38" i="15"/>
  <c r="AZ8" i="15"/>
  <c r="BA8" i="15"/>
  <c r="BB8" i="15"/>
  <c r="BC8" i="15"/>
  <c r="BD8" i="15"/>
  <c r="AZ9" i="15"/>
  <c r="BA9" i="15"/>
  <c r="BB9" i="15"/>
  <c r="BC9" i="15"/>
  <c r="BD9" i="15"/>
  <c r="AZ10" i="15"/>
  <c r="BA10" i="15"/>
  <c r="BB10" i="15"/>
  <c r="BC10" i="15"/>
  <c r="BD10" i="15"/>
  <c r="AZ11" i="15"/>
  <c r="BA11" i="15"/>
  <c r="BB11" i="15"/>
  <c r="BC11" i="15"/>
  <c r="BD11" i="15"/>
  <c r="AZ12" i="15"/>
  <c r="BA12" i="15"/>
  <c r="BB12" i="15"/>
  <c r="BC12" i="15"/>
  <c r="BD12" i="15"/>
  <c r="AZ13" i="15"/>
  <c r="BA13" i="15"/>
  <c r="BB13" i="15"/>
  <c r="BC13" i="15"/>
  <c r="BD13" i="15"/>
  <c r="AZ14" i="15"/>
  <c r="BA14" i="15"/>
  <c r="BB14" i="15"/>
  <c r="BC14" i="15"/>
  <c r="BD14" i="15"/>
  <c r="AZ15" i="15"/>
  <c r="BA15" i="15"/>
  <c r="BB15" i="15"/>
  <c r="BC15" i="15"/>
  <c r="BD15" i="15"/>
  <c r="AZ16" i="15"/>
  <c r="BA16" i="15"/>
  <c r="BB16" i="15"/>
  <c r="BC16" i="15"/>
  <c r="BD16" i="15"/>
  <c r="AZ17" i="15"/>
  <c r="BA17" i="15"/>
  <c r="BB17" i="15"/>
  <c r="BC17" i="15"/>
  <c r="BD17" i="15"/>
  <c r="AZ18" i="15"/>
  <c r="BA18" i="15"/>
  <c r="BB18" i="15"/>
  <c r="BC18" i="15"/>
  <c r="BD18" i="15"/>
  <c r="AZ19" i="15"/>
  <c r="BA19" i="15"/>
  <c r="BB19" i="15"/>
  <c r="BC19" i="15"/>
  <c r="BD19" i="15"/>
  <c r="AZ20" i="15"/>
  <c r="BA20" i="15"/>
  <c r="BB20" i="15"/>
  <c r="BC20" i="15"/>
  <c r="BD20" i="15"/>
  <c r="AZ21" i="15"/>
  <c r="BA21" i="15"/>
  <c r="BB21" i="15"/>
  <c r="BC21" i="15"/>
  <c r="BD21" i="15"/>
  <c r="AZ22" i="15"/>
  <c r="BA22" i="15"/>
  <c r="BB22" i="15"/>
  <c r="BC22" i="15"/>
  <c r="BD22" i="15"/>
  <c r="AZ23" i="15"/>
  <c r="BA23" i="15"/>
  <c r="BB23" i="15"/>
  <c r="BC23" i="15"/>
  <c r="BD23" i="15"/>
  <c r="AZ24" i="15"/>
  <c r="BA24" i="15"/>
  <c r="BB24" i="15"/>
  <c r="BC24" i="15"/>
  <c r="BD24" i="15"/>
  <c r="AZ25" i="15"/>
  <c r="BA25" i="15"/>
  <c r="BB25" i="15"/>
  <c r="BC25" i="15"/>
  <c r="BD25" i="15"/>
  <c r="AZ26" i="15"/>
  <c r="BA26" i="15"/>
  <c r="BB26" i="15"/>
  <c r="BC26" i="15"/>
  <c r="BD26" i="15"/>
  <c r="AZ27" i="15"/>
  <c r="BA27" i="15"/>
  <c r="BB27" i="15"/>
  <c r="BC27" i="15"/>
  <c r="BD27" i="15"/>
  <c r="AZ28" i="15"/>
  <c r="BA28" i="15"/>
  <c r="BB28" i="15"/>
  <c r="BC28" i="15"/>
  <c r="BD28" i="15"/>
  <c r="AZ29" i="15"/>
  <c r="BA29" i="15"/>
  <c r="BB29" i="15"/>
  <c r="BC29" i="15"/>
  <c r="BD29" i="15"/>
  <c r="AZ30" i="15"/>
  <c r="BA30" i="15"/>
  <c r="BB30" i="15"/>
  <c r="BC30" i="15"/>
  <c r="BD30" i="15"/>
  <c r="AZ31" i="15"/>
  <c r="BA31" i="15"/>
  <c r="BB31" i="15"/>
  <c r="BC31" i="15"/>
  <c r="BD31" i="15"/>
  <c r="AZ32" i="15"/>
  <c r="BA32" i="15"/>
  <c r="BB32" i="15"/>
  <c r="BC32" i="15"/>
  <c r="BD32" i="15"/>
  <c r="AZ33" i="15"/>
  <c r="BA33" i="15"/>
  <c r="BB33" i="15"/>
  <c r="BC33" i="15"/>
  <c r="BD33" i="15"/>
  <c r="AZ34" i="15"/>
  <c r="BA34" i="15"/>
  <c r="BB34" i="15"/>
  <c r="BC34" i="15"/>
  <c r="BD34" i="15"/>
  <c r="AZ35" i="15"/>
  <c r="BA35" i="15"/>
  <c r="BB35" i="15"/>
  <c r="BC35" i="15"/>
  <c r="BD35" i="15"/>
  <c r="AZ36" i="15"/>
  <c r="BA36" i="15"/>
  <c r="BB36" i="15"/>
  <c r="BC36" i="15"/>
  <c r="BD36" i="15"/>
  <c r="AZ37" i="15"/>
  <c r="BA37" i="15"/>
  <c r="BB37" i="15"/>
  <c r="BC37" i="15"/>
  <c r="BD37" i="15"/>
  <c r="AZ38" i="15"/>
  <c r="BA38" i="15"/>
  <c r="BB38" i="15"/>
  <c r="BC38" i="15"/>
  <c r="BD38" i="15"/>
  <c r="BA7" i="15"/>
  <c r="BB7" i="15"/>
  <c r="BC7" i="15"/>
  <c r="BD7" i="15"/>
  <c r="AT8" i="15"/>
  <c r="AU8" i="15"/>
  <c r="AV8" i="15"/>
  <c r="AW8" i="15"/>
  <c r="AX8" i="15"/>
  <c r="AT9" i="15"/>
  <c r="AU9" i="15"/>
  <c r="AV9" i="15"/>
  <c r="AW9" i="15"/>
  <c r="AX9" i="15"/>
  <c r="AT10" i="15"/>
  <c r="AU10" i="15"/>
  <c r="AV10" i="15"/>
  <c r="AW10" i="15"/>
  <c r="AX10" i="15"/>
  <c r="AT11" i="15"/>
  <c r="AU11" i="15"/>
  <c r="AV11" i="15"/>
  <c r="AW11" i="15"/>
  <c r="AX11" i="15"/>
  <c r="AT12" i="15"/>
  <c r="AU12" i="15"/>
  <c r="AV12" i="15"/>
  <c r="AW12" i="15"/>
  <c r="AX12" i="15"/>
  <c r="AT13" i="15"/>
  <c r="AU13" i="15"/>
  <c r="AV13" i="15"/>
  <c r="AW13" i="15"/>
  <c r="AX13" i="15"/>
  <c r="AT14" i="15"/>
  <c r="AU14" i="15"/>
  <c r="AV14" i="15"/>
  <c r="AW14" i="15"/>
  <c r="AX14" i="15"/>
  <c r="AT15" i="15"/>
  <c r="AU15" i="15"/>
  <c r="AV15" i="15"/>
  <c r="AW15" i="15"/>
  <c r="AX15" i="15"/>
  <c r="AT16" i="15"/>
  <c r="AU16" i="15"/>
  <c r="AV16" i="15"/>
  <c r="AW16" i="15"/>
  <c r="AX16" i="15"/>
  <c r="AT17" i="15"/>
  <c r="AU17" i="15"/>
  <c r="AV17" i="15"/>
  <c r="AW17" i="15"/>
  <c r="AX17" i="15"/>
  <c r="AT18" i="15"/>
  <c r="AU18" i="15"/>
  <c r="AV18" i="15"/>
  <c r="AW18" i="15"/>
  <c r="AX18" i="15"/>
  <c r="AT19" i="15"/>
  <c r="AU19" i="15"/>
  <c r="AV19" i="15"/>
  <c r="AW19" i="15"/>
  <c r="AX19" i="15"/>
  <c r="AT20" i="15"/>
  <c r="AU20" i="15"/>
  <c r="AV20" i="15"/>
  <c r="AW20" i="15"/>
  <c r="AX20" i="15"/>
  <c r="AT21" i="15"/>
  <c r="AU21" i="15"/>
  <c r="AV21" i="15"/>
  <c r="AW21" i="15"/>
  <c r="AX21" i="15"/>
  <c r="AT22" i="15"/>
  <c r="AU22" i="15"/>
  <c r="AV22" i="15"/>
  <c r="AW22" i="15"/>
  <c r="AX22" i="15"/>
  <c r="AT23" i="15"/>
  <c r="AU23" i="15"/>
  <c r="AV23" i="15"/>
  <c r="AW23" i="15"/>
  <c r="AX23" i="15"/>
  <c r="AT24" i="15"/>
  <c r="AU24" i="15"/>
  <c r="AV24" i="15"/>
  <c r="AW24" i="15"/>
  <c r="AX24" i="15"/>
  <c r="AT25" i="15"/>
  <c r="AU25" i="15"/>
  <c r="AV25" i="15"/>
  <c r="AW25" i="15"/>
  <c r="AX25" i="15"/>
  <c r="AT26" i="15"/>
  <c r="AU26" i="15"/>
  <c r="AV26" i="15"/>
  <c r="AW26" i="15"/>
  <c r="AX26" i="15"/>
  <c r="AT27" i="15"/>
  <c r="AU27" i="15"/>
  <c r="AV27" i="15"/>
  <c r="AW27" i="15"/>
  <c r="AX27" i="15"/>
  <c r="AT28" i="15"/>
  <c r="AU28" i="15"/>
  <c r="AV28" i="15"/>
  <c r="AW28" i="15"/>
  <c r="AX28" i="15"/>
  <c r="AT29" i="15"/>
  <c r="AU29" i="15"/>
  <c r="AV29" i="15"/>
  <c r="AW29" i="15"/>
  <c r="AX29" i="15"/>
  <c r="AT30" i="15"/>
  <c r="AU30" i="15"/>
  <c r="AV30" i="15"/>
  <c r="AW30" i="15"/>
  <c r="AX30" i="15"/>
  <c r="AT31" i="15"/>
  <c r="AU31" i="15"/>
  <c r="AV31" i="15"/>
  <c r="AW31" i="15"/>
  <c r="AX31" i="15"/>
  <c r="AT32" i="15"/>
  <c r="AU32" i="15"/>
  <c r="AV32" i="15"/>
  <c r="AW32" i="15"/>
  <c r="AX32" i="15"/>
  <c r="AT33" i="15"/>
  <c r="AU33" i="15"/>
  <c r="AV33" i="15"/>
  <c r="AW33" i="15"/>
  <c r="AX33" i="15"/>
  <c r="AT34" i="15"/>
  <c r="AU34" i="15"/>
  <c r="AV34" i="15"/>
  <c r="AW34" i="15"/>
  <c r="AX34" i="15"/>
  <c r="AT35" i="15"/>
  <c r="AU35" i="15"/>
  <c r="AV35" i="15"/>
  <c r="AW35" i="15"/>
  <c r="AX35" i="15"/>
  <c r="AT36" i="15"/>
  <c r="AU36" i="15"/>
  <c r="AV36" i="15"/>
  <c r="AW36" i="15"/>
  <c r="AX36" i="15"/>
  <c r="AT37" i="15"/>
  <c r="AU37" i="15"/>
  <c r="AV37" i="15"/>
  <c r="AW37" i="15"/>
  <c r="AX37" i="15"/>
  <c r="AT38" i="15"/>
  <c r="AU38" i="15"/>
  <c r="AV38" i="15"/>
  <c r="AW38" i="15"/>
  <c r="AX38" i="15"/>
  <c r="AN8" i="15"/>
  <c r="AO8" i="15"/>
  <c r="AP8" i="15"/>
  <c r="AQ8" i="15"/>
  <c r="AR8" i="15"/>
  <c r="AN9" i="15"/>
  <c r="AO9" i="15"/>
  <c r="AP9" i="15"/>
  <c r="AQ9" i="15"/>
  <c r="AR9" i="15"/>
  <c r="AN10" i="15"/>
  <c r="AO10" i="15"/>
  <c r="AP10" i="15"/>
  <c r="AQ10" i="15"/>
  <c r="AR10" i="15"/>
  <c r="AN11" i="15"/>
  <c r="AO11" i="15"/>
  <c r="AP11" i="15"/>
  <c r="AQ11" i="15"/>
  <c r="AR11" i="15"/>
  <c r="AN12" i="15"/>
  <c r="AO12" i="15"/>
  <c r="AP12" i="15"/>
  <c r="AQ12" i="15"/>
  <c r="AR12" i="15"/>
  <c r="AN13" i="15"/>
  <c r="AO13" i="15"/>
  <c r="AP13" i="15"/>
  <c r="AQ13" i="15"/>
  <c r="AR13" i="15"/>
  <c r="AN14" i="15"/>
  <c r="AO14" i="15"/>
  <c r="AP14" i="15"/>
  <c r="AQ14" i="15"/>
  <c r="AR14" i="15"/>
  <c r="AN15" i="15"/>
  <c r="AO15" i="15"/>
  <c r="AP15" i="15"/>
  <c r="AQ15" i="15"/>
  <c r="AR15" i="15"/>
  <c r="AN16" i="15"/>
  <c r="AO16" i="15"/>
  <c r="AP16" i="15"/>
  <c r="AQ16" i="15"/>
  <c r="AR16" i="15"/>
  <c r="AN17" i="15"/>
  <c r="AO17" i="15"/>
  <c r="AP17" i="15"/>
  <c r="AQ17" i="15"/>
  <c r="AR17" i="15"/>
  <c r="AN18" i="15"/>
  <c r="AO18" i="15"/>
  <c r="AP18" i="15"/>
  <c r="AQ18" i="15"/>
  <c r="AR18" i="15"/>
  <c r="AN19" i="15"/>
  <c r="AO19" i="15"/>
  <c r="AP19" i="15"/>
  <c r="AQ19" i="15"/>
  <c r="AR19" i="15"/>
  <c r="AN20" i="15"/>
  <c r="AO20" i="15"/>
  <c r="AP20" i="15"/>
  <c r="AQ20" i="15"/>
  <c r="AR20" i="15"/>
  <c r="AN21" i="15"/>
  <c r="AO21" i="15"/>
  <c r="AP21" i="15"/>
  <c r="AQ21" i="15"/>
  <c r="AR21" i="15"/>
  <c r="AN22" i="15"/>
  <c r="AO22" i="15"/>
  <c r="AP22" i="15"/>
  <c r="AQ22" i="15"/>
  <c r="AR22" i="15"/>
  <c r="AN23" i="15"/>
  <c r="AO23" i="15"/>
  <c r="AP23" i="15"/>
  <c r="AQ23" i="15"/>
  <c r="AR23" i="15"/>
  <c r="AN24" i="15"/>
  <c r="AO24" i="15"/>
  <c r="AP24" i="15"/>
  <c r="AQ24" i="15"/>
  <c r="AR24" i="15"/>
  <c r="AN25" i="15"/>
  <c r="AO25" i="15"/>
  <c r="AP25" i="15"/>
  <c r="AQ25" i="15"/>
  <c r="AR25" i="15"/>
  <c r="AN26" i="15"/>
  <c r="AO26" i="15"/>
  <c r="AP26" i="15"/>
  <c r="AQ26" i="15"/>
  <c r="AR26" i="15"/>
  <c r="AN27" i="15"/>
  <c r="AO27" i="15"/>
  <c r="AP27" i="15"/>
  <c r="AQ27" i="15"/>
  <c r="AR27" i="15"/>
  <c r="AN28" i="15"/>
  <c r="AO28" i="15"/>
  <c r="AP28" i="15"/>
  <c r="AQ28" i="15"/>
  <c r="AR28" i="15"/>
  <c r="AN29" i="15"/>
  <c r="AO29" i="15"/>
  <c r="AP29" i="15"/>
  <c r="AQ29" i="15"/>
  <c r="AR29" i="15"/>
  <c r="AN30" i="15"/>
  <c r="AO30" i="15"/>
  <c r="AP30" i="15"/>
  <c r="AQ30" i="15"/>
  <c r="AR30" i="15"/>
  <c r="AN31" i="15"/>
  <c r="AO31" i="15"/>
  <c r="AP31" i="15"/>
  <c r="AQ31" i="15"/>
  <c r="AR31" i="15"/>
  <c r="AN32" i="15"/>
  <c r="AO32" i="15"/>
  <c r="AP32" i="15"/>
  <c r="AQ32" i="15"/>
  <c r="AR32" i="15"/>
  <c r="AN33" i="15"/>
  <c r="AO33" i="15"/>
  <c r="AP33" i="15"/>
  <c r="AQ33" i="15"/>
  <c r="AR33" i="15"/>
  <c r="AN34" i="15"/>
  <c r="AO34" i="15"/>
  <c r="AP34" i="15"/>
  <c r="AQ34" i="15"/>
  <c r="AR34" i="15"/>
  <c r="AN35" i="15"/>
  <c r="AO35" i="15"/>
  <c r="AP35" i="15"/>
  <c r="AQ35" i="15"/>
  <c r="AR35" i="15"/>
  <c r="AN36" i="15"/>
  <c r="AO36" i="15"/>
  <c r="AP36" i="15"/>
  <c r="AQ36" i="15"/>
  <c r="AR36" i="15"/>
  <c r="AN37" i="15"/>
  <c r="AO37" i="15"/>
  <c r="AP37" i="15"/>
  <c r="AQ37" i="15"/>
  <c r="AR37" i="15"/>
  <c r="AN38" i="15"/>
  <c r="AO38" i="15"/>
  <c r="AP38" i="15"/>
  <c r="AQ38" i="15"/>
  <c r="AR38" i="15"/>
  <c r="BG7" i="15"/>
  <c r="BH7" i="15"/>
  <c r="BI7" i="15"/>
  <c r="BJ7" i="15"/>
  <c r="AU7" i="15"/>
  <c r="AV7" i="15"/>
  <c r="AW7" i="15"/>
  <c r="AX7" i="15"/>
  <c r="BF7" i="15"/>
  <c r="AT7" i="15"/>
  <c r="AO6" i="15"/>
  <c r="AP6" i="15"/>
  <c r="AQ6" i="15"/>
  <c r="AR6" i="15"/>
  <c r="AO7" i="15"/>
  <c r="AP7" i="15"/>
  <c r="AQ7" i="15"/>
  <c r="AR7" i="15"/>
  <c r="AZ7" i="15"/>
  <c r="AN7" i="15"/>
  <c r="AN6" i="15"/>
  <c r="AB7" i="15"/>
  <c r="AC6" i="15"/>
  <c r="AD6" i="15"/>
  <c r="AE6" i="15"/>
  <c r="AF6" i="15"/>
  <c r="AB6" i="15"/>
  <c r="AH8" i="15"/>
  <c r="AI8" i="15"/>
  <c r="AJ8" i="15"/>
  <c r="AK8" i="15"/>
  <c r="AL8" i="15"/>
  <c r="AH9" i="15"/>
  <c r="AI9" i="15"/>
  <c r="AJ9" i="15"/>
  <c r="AK9" i="15"/>
  <c r="AL9" i="15"/>
  <c r="AH10" i="15"/>
  <c r="AI10" i="15"/>
  <c r="AJ10" i="15"/>
  <c r="AK10" i="15"/>
  <c r="AL10" i="15"/>
  <c r="AH11" i="15"/>
  <c r="AI11" i="15"/>
  <c r="AJ11" i="15"/>
  <c r="AK11" i="15"/>
  <c r="AL11" i="15"/>
  <c r="AH12" i="15"/>
  <c r="AI12" i="15"/>
  <c r="AJ12" i="15"/>
  <c r="AK12" i="15"/>
  <c r="AL12" i="15"/>
  <c r="AH13" i="15"/>
  <c r="AI13" i="15"/>
  <c r="AJ13" i="15"/>
  <c r="AK13" i="15"/>
  <c r="AL13" i="15"/>
  <c r="AH14" i="15"/>
  <c r="AI14" i="15"/>
  <c r="AJ14" i="15"/>
  <c r="AK14" i="15"/>
  <c r="AL14" i="15"/>
  <c r="AH15" i="15"/>
  <c r="AI15" i="15"/>
  <c r="AJ15" i="15"/>
  <c r="AK15" i="15"/>
  <c r="AL15" i="15"/>
  <c r="AH16" i="15"/>
  <c r="AI16" i="15"/>
  <c r="AJ16" i="15"/>
  <c r="AK16" i="15"/>
  <c r="AL16" i="15"/>
  <c r="AH17" i="15"/>
  <c r="AI17" i="15"/>
  <c r="AJ17" i="15"/>
  <c r="AK17" i="15"/>
  <c r="AL17" i="15"/>
  <c r="AH18" i="15"/>
  <c r="AI18" i="15"/>
  <c r="AJ18" i="15"/>
  <c r="AK18" i="15"/>
  <c r="AL18" i="15"/>
  <c r="AH19" i="15"/>
  <c r="AI19" i="15"/>
  <c r="AJ19" i="15"/>
  <c r="AK19" i="15"/>
  <c r="AL19" i="15"/>
  <c r="AH20" i="15"/>
  <c r="AI20" i="15"/>
  <c r="AJ20" i="15"/>
  <c r="AK20" i="15"/>
  <c r="AL20" i="15"/>
  <c r="AH21" i="15"/>
  <c r="AI21" i="15"/>
  <c r="AJ21" i="15"/>
  <c r="AK21" i="15"/>
  <c r="AL21" i="15"/>
  <c r="AH22" i="15"/>
  <c r="AI22" i="15"/>
  <c r="AJ22" i="15"/>
  <c r="AK22" i="15"/>
  <c r="AL22" i="15"/>
  <c r="AH23" i="15"/>
  <c r="AI23" i="15"/>
  <c r="AJ23" i="15"/>
  <c r="AK23" i="15"/>
  <c r="AL23" i="15"/>
  <c r="AH24" i="15"/>
  <c r="AI24" i="15"/>
  <c r="AJ24" i="15"/>
  <c r="AK24" i="15"/>
  <c r="AL24" i="15"/>
  <c r="AH25" i="15"/>
  <c r="AI25" i="15"/>
  <c r="AJ25" i="15"/>
  <c r="AK25" i="15"/>
  <c r="AL25" i="15"/>
  <c r="AH26" i="15"/>
  <c r="AI26" i="15"/>
  <c r="AJ26" i="15"/>
  <c r="AK26" i="15"/>
  <c r="AL26" i="15"/>
  <c r="AH27" i="15"/>
  <c r="AI27" i="15"/>
  <c r="AJ27" i="15"/>
  <c r="AK27" i="15"/>
  <c r="AL27" i="15"/>
  <c r="AH28" i="15"/>
  <c r="AI28" i="15"/>
  <c r="AJ28" i="15"/>
  <c r="AK28" i="15"/>
  <c r="AL28" i="15"/>
  <c r="AH29" i="15"/>
  <c r="AI29" i="15"/>
  <c r="AJ29" i="15"/>
  <c r="AK29" i="15"/>
  <c r="AL29" i="15"/>
  <c r="AH30" i="15"/>
  <c r="AI30" i="15"/>
  <c r="AJ30" i="15"/>
  <c r="AK30" i="15"/>
  <c r="AL30" i="15"/>
  <c r="AH31" i="15"/>
  <c r="AI31" i="15"/>
  <c r="AJ31" i="15"/>
  <c r="AK31" i="15"/>
  <c r="AL31" i="15"/>
  <c r="AH32" i="15"/>
  <c r="AI32" i="15"/>
  <c r="AJ32" i="15"/>
  <c r="AK32" i="15"/>
  <c r="AL32" i="15"/>
  <c r="AH33" i="15"/>
  <c r="AI33" i="15"/>
  <c r="AJ33" i="15"/>
  <c r="AK33" i="15"/>
  <c r="AL33" i="15"/>
  <c r="AH34" i="15"/>
  <c r="AI34" i="15"/>
  <c r="AJ34" i="15"/>
  <c r="AK34" i="15"/>
  <c r="AL34" i="15"/>
  <c r="AH35" i="15"/>
  <c r="AI35" i="15"/>
  <c r="AJ35" i="15"/>
  <c r="AK35" i="15"/>
  <c r="AL35" i="15"/>
  <c r="AH36" i="15"/>
  <c r="AI36" i="15"/>
  <c r="AJ36" i="15"/>
  <c r="AK36" i="15"/>
  <c r="AL36" i="15"/>
  <c r="AH37" i="15"/>
  <c r="AI37" i="15"/>
  <c r="AJ37" i="15"/>
  <c r="AK37" i="15"/>
  <c r="AL37" i="15"/>
  <c r="AH38" i="15"/>
  <c r="AI38" i="15"/>
  <c r="AJ38" i="15"/>
  <c r="AK38" i="15"/>
  <c r="AL38" i="15"/>
  <c r="AI7" i="15"/>
  <c r="AJ7" i="15"/>
  <c r="AK7" i="15"/>
  <c r="AL7" i="15"/>
  <c r="AB8" i="15"/>
  <c r="AC8" i="15"/>
  <c r="AD8" i="15"/>
  <c r="AE8" i="15"/>
  <c r="AF8" i="15"/>
  <c r="AB9" i="15"/>
  <c r="AC9" i="15"/>
  <c r="AD9" i="15"/>
  <c r="AE9" i="15"/>
  <c r="AF9" i="15"/>
  <c r="AB10" i="15"/>
  <c r="AC10" i="15"/>
  <c r="AD10" i="15"/>
  <c r="AE10" i="15"/>
  <c r="AF10" i="15"/>
  <c r="AB11" i="15"/>
  <c r="AC11" i="15"/>
  <c r="AD11" i="15"/>
  <c r="AE11" i="15"/>
  <c r="AF11" i="15"/>
  <c r="AB12" i="15"/>
  <c r="AC12" i="15"/>
  <c r="AD12" i="15"/>
  <c r="AE12" i="15"/>
  <c r="AF12" i="15"/>
  <c r="AB13" i="15"/>
  <c r="AC13" i="15"/>
  <c r="AD13" i="15"/>
  <c r="AE13" i="15"/>
  <c r="AF13" i="15"/>
  <c r="AB14" i="15"/>
  <c r="AC14" i="15"/>
  <c r="AD14" i="15"/>
  <c r="AE14" i="15"/>
  <c r="AF14" i="15"/>
  <c r="AB15" i="15"/>
  <c r="AC15" i="15"/>
  <c r="AD15" i="15"/>
  <c r="AE15" i="15"/>
  <c r="AF15" i="15"/>
  <c r="AB16" i="15"/>
  <c r="AC16" i="15"/>
  <c r="AD16" i="15"/>
  <c r="AE16" i="15"/>
  <c r="AF16" i="15"/>
  <c r="AB17" i="15"/>
  <c r="AC17" i="15"/>
  <c r="AD17" i="15"/>
  <c r="AE17" i="15"/>
  <c r="AF17" i="15"/>
  <c r="AB18" i="15"/>
  <c r="AC18" i="15"/>
  <c r="AD18" i="15"/>
  <c r="AE18" i="15"/>
  <c r="AF18" i="15"/>
  <c r="AB19" i="15"/>
  <c r="AC19" i="15"/>
  <c r="AD19" i="15"/>
  <c r="AE19" i="15"/>
  <c r="AF19" i="15"/>
  <c r="AB20" i="15"/>
  <c r="AC20" i="15"/>
  <c r="AD20" i="15"/>
  <c r="AE20" i="15"/>
  <c r="AF20" i="15"/>
  <c r="AB21" i="15"/>
  <c r="AC21" i="15"/>
  <c r="AD21" i="15"/>
  <c r="AE21" i="15"/>
  <c r="AF21" i="15"/>
  <c r="AB22" i="15"/>
  <c r="AC22" i="15"/>
  <c r="AD22" i="15"/>
  <c r="AE22" i="15"/>
  <c r="AF22" i="15"/>
  <c r="AB23" i="15"/>
  <c r="AC23" i="15"/>
  <c r="AD23" i="15"/>
  <c r="AE23" i="15"/>
  <c r="AF23" i="15"/>
  <c r="AB24" i="15"/>
  <c r="AC24" i="15"/>
  <c r="AD24" i="15"/>
  <c r="AE24" i="15"/>
  <c r="AF24" i="15"/>
  <c r="AB25" i="15"/>
  <c r="AC25" i="15"/>
  <c r="AD25" i="15"/>
  <c r="AE25" i="15"/>
  <c r="AF25" i="15"/>
  <c r="AB26" i="15"/>
  <c r="AC26" i="15"/>
  <c r="AD26" i="15"/>
  <c r="AE26" i="15"/>
  <c r="AF26" i="15"/>
  <c r="AB27" i="15"/>
  <c r="AC27" i="15"/>
  <c r="AD27" i="15"/>
  <c r="AE27" i="15"/>
  <c r="AF27" i="15"/>
  <c r="AB28" i="15"/>
  <c r="AC28" i="15"/>
  <c r="AD28" i="15"/>
  <c r="AE28" i="15"/>
  <c r="AF28" i="15"/>
  <c r="AB29" i="15"/>
  <c r="AC29" i="15"/>
  <c r="AD29" i="15"/>
  <c r="AE29" i="15"/>
  <c r="AF29" i="15"/>
  <c r="AB30" i="15"/>
  <c r="AC30" i="15"/>
  <c r="AD30" i="15"/>
  <c r="AE30" i="15"/>
  <c r="AF30" i="15"/>
  <c r="AB31" i="15"/>
  <c r="AC31" i="15"/>
  <c r="AD31" i="15"/>
  <c r="AE31" i="15"/>
  <c r="AF31" i="15"/>
  <c r="AB32" i="15"/>
  <c r="AC32" i="15"/>
  <c r="AD32" i="15"/>
  <c r="AE32" i="15"/>
  <c r="AF32" i="15"/>
  <c r="AB33" i="15"/>
  <c r="AC33" i="15"/>
  <c r="AD33" i="15"/>
  <c r="AE33" i="15"/>
  <c r="AF33" i="15"/>
  <c r="AB34" i="15"/>
  <c r="AC34" i="15"/>
  <c r="AD34" i="15"/>
  <c r="AE34" i="15"/>
  <c r="AF34" i="15"/>
  <c r="AB35" i="15"/>
  <c r="AC35" i="15"/>
  <c r="AD35" i="15"/>
  <c r="AE35" i="15"/>
  <c r="AF35" i="15"/>
  <c r="AB36" i="15"/>
  <c r="AC36" i="15"/>
  <c r="AD36" i="15"/>
  <c r="AE36" i="15"/>
  <c r="AF36" i="15"/>
  <c r="AB37" i="15"/>
  <c r="AC37" i="15"/>
  <c r="AD37" i="15"/>
  <c r="AE37" i="15"/>
  <c r="AF37" i="15"/>
  <c r="AB38" i="15"/>
  <c r="AC38" i="15"/>
  <c r="AD38" i="15"/>
  <c r="AE38" i="15"/>
  <c r="AF38" i="15"/>
  <c r="AC7" i="15"/>
  <c r="AD7" i="15"/>
  <c r="AE7" i="15"/>
  <c r="AF7" i="15"/>
  <c r="AH7" i="15"/>
  <c r="Q6" i="15"/>
  <c r="R6" i="15"/>
  <c r="S6" i="15"/>
  <c r="T6" i="15"/>
  <c r="P6" i="15"/>
  <c r="P8" i="15"/>
  <c r="Q8" i="15"/>
  <c r="R8" i="15"/>
  <c r="S8" i="15"/>
  <c r="T8" i="15"/>
  <c r="V8" i="15"/>
  <c r="W8" i="15"/>
  <c r="X8" i="15"/>
  <c r="Y8" i="15"/>
  <c r="Z8" i="15"/>
  <c r="P9" i="15"/>
  <c r="Q9" i="15"/>
  <c r="R9" i="15"/>
  <c r="S9" i="15"/>
  <c r="T9" i="15"/>
  <c r="V9" i="15"/>
  <c r="W9" i="15"/>
  <c r="X9" i="15"/>
  <c r="Y9" i="15"/>
  <c r="Z9" i="15"/>
  <c r="P10" i="15"/>
  <c r="Q10" i="15"/>
  <c r="R10" i="15"/>
  <c r="S10" i="15"/>
  <c r="T10" i="15"/>
  <c r="V10" i="15"/>
  <c r="W10" i="15"/>
  <c r="X10" i="15"/>
  <c r="Y10" i="15"/>
  <c r="Z10" i="15"/>
  <c r="P11" i="15"/>
  <c r="Q11" i="15"/>
  <c r="R11" i="15"/>
  <c r="S11" i="15"/>
  <c r="T11" i="15"/>
  <c r="V11" i="15"/>
  <c r="W11" i="15"/>
  <c r="X11" i="15"/>
  <c r="Y11" i="15"/>
  <c r="Z11" i="15"/>
  <c r="P12" i="15"/>
  <c r="Q12" i="15"/>
  <c r="R12" i="15"/>
  <c r="S12" i="15"/>
  <c r="T12" i="15"/>
  <c r="V12" i="15"/>
  <c r="W12" i="15"/>
  <c r="X12" i="15"/>
  <c r="Y12" i="15"/>
  <c r="Z12" i="15"/>
  <c r="P13" i="15"/>
  <c r="Q13" i="15"/>
  <c r="R13" i="15"/>
  <c r="S13" i="15"/>
  <c r="T13" i="15"/>
  <c r="V13" i="15"/>
  <c r="W13" i="15"/>
  <c r="X13" i="15"/>
  <c r="Y13" i="15"/>
  <c r="Z13" i="15"/>
  <c r="P14" i="15"/>
  <c r="Q14" i="15"/>
  <c r="R14" i="15"/>
  <c r="S14" i="15"/>
  <c r="T14" i="15"/>
  <c r="V14" i="15"/>
  <c r="W14" i="15"/>
  <c r="X14" i="15"/>
  <c r="Y14" i="15"/>
  <c r="Z14" i="15"/>
  <c r="P15" i="15"/>
  <c r="Q15" i="15"/>
  <c r="R15" i="15"/>
  <c r="S15" i="15"/>
  <c r="T15" i="15"/>
  <c r="V15" i="15"/>
  <c r="W15" i="15"/>
  <c r="X15" i="15"/>
  <c r="Y15" i="15"/>
  <c r="Z15" i="15"/>
  <c r="P16" i="15"/>
  <c r="Q16" i="15"/>
  <c r="R16" i="15"/>
  <c r="S16" i="15"/>
  <c r="T16" i="15"/>
  <c r="V16" i="15"/>
  <c r="W16" i="15"/>
  <c r="X16" i="15"/>
  <c r="Y16" i="15"/>
  <c r="Z16" i="15"/>
  <c r="P17" i="15"/>
  <c r="Q17" i="15"/>
  <c r="R17" i="15"/>
  <c r="S17" i="15"/>
  <c r="T17" i="15"/>
  <c r="V17" i="15"/>
  <c r="W17" i="15"/>
  <c r="X17" i="15"/>
  <c r="Y17" i="15"/>
  <c r="Z17" i="15"/>
  <c r="P18" i="15"/>
  <c r="Q18" i="15"/>
  <c r="R18" i="15"/>
  <c r="S18" i="15"/>
  <c r="T18" i="15"/>
  <c r="V18" i="15"/>
  <c r="W18" i="15"/>
  <c r="X18" i="15"/>
  <c r="Y18" i="15"/>
  <c r="Z18" i="15"/>
  <c r="P19" i="15"/>
  <c r="Q19" i="15"/>
  <c r="R19" i="15"/>
  <c r="S19" i="15"/>
  <c r="T19" i="15"/>
  <c r="V19" i="15"/>
  <c r="W19" i="15"/>
  <c r="X19" i="15"/>
  <c r="Y19" i="15"/>
  <c r="Z19" i="15"/>
  <c r="P20" i="15"/>
  <c r="Q20" i="15"/>
  <c r="R20" i="15"/>
  <c r="S20" i="15"/>
  <c r="T20" i="15"/>
  <c r="V20" i="15"/>
  <c r="W20" i="15"/>
  <c r="X20" i="15"/>
  <c r="Y20" i="15"/>
  <c r="Z20" i="15"/>
  <c r="P21" i="15"/>
  <c r="Q21" i="15"/>
  <c r="R21" i="15"/>
  <c r="S21" i="15"/>
  <c r="T21" i="15"/>
  <c r="V21" i="15"/>
  <c r="W21" i="15"/>
  <c r="X21" i="15"/>
  <c r="Y21" i="15"/>
  <c r="Z21" i="15"/>
  <c r="P22" i="15"/>
  <c r="Q22" i="15"/>
  <c r="R22" i="15"/>
  <c r="S22" i="15"/>
  <c r="T22" i="15"/>
  <c r="V22" i="15"/>
  <c r="W22" i="15"/>
  <c r="X22" i="15"/>
  <c r="Y22" i="15"/>
  <c r="Z22" i="15"/>
  <c r="P23" i="15"/>
  <c r="Q23" i="15"/>
  <c r="R23" i="15"/>
  <c r="S23" i="15"/>
  <c r="T23" i="15"/>
  <c r="V23" i="15"/>
  <c r="W23" i="15"/>
  <c r="X23" i="15"/>
  <c r="Y23" i="15"/>
  <c r="Z23" i="15"/>
  <c r="P24" i="15"/>
  <c r="Q24" i="15"/>
  <c r="R24" i="15"/>
  <c r="S24" i="15"/>
  <c r="T24" i="15"/>
  <c r="V24" i="15"/>
  <c r="W24" i="15"/>
  <c r="X24" i="15"/>
  <c r="Y24" i="15"/>
  <c r="Z24" i="15"/>
  <c r="P25" i="15"/>
  <c r="Q25" i="15"/>
  <c r="R25" i="15"/>
  <c r="S25" i="15"/>
  <c r="T25" i="15"/>
  <c r="V25" i="15"/>
  <c r="W25" i="15"/>
  <c r="X25" i="15"/>
  <c r="Y25" i="15"/>
  <c r="Z25" i="15"/>
  <c r="P26" i="15"/>
  <c r="Q26" i="15"/>
  <c r="R26" i="15"/>
  <c r="S26" i="15"/>
  <c r="T26" i="15"/>
  <c r="V26" i="15"/>
  <c r="W26" i="15"/>
  <c r="X26" i="15"/>
  <c r="Y26" i="15"/>
  <c r="Z26" i="15"/>
  <c r="P27" i="15"/>
  <c r="Q27" i="15"/>
  <c r="R27" i="15"/>
  <c r="S27" i="15"/>
  <c r="T27" i="15"/>
  <c r="V27" i="15"/>
  <c r="W27" i="15"/>
  <c r="X27" i="15"/>
  <c r="Y27" i="15"/>
  <c r="Z27" i="15"/>
  <c r="P28" i="15"/>
  <c r="Q28" i="15"/>
  <c r="R28" i="15"/>
  <c r="S28" i="15"/>
  <c r="T28" i="15"/>
  <c r="V28" i="15"/>
  <c r="W28" i="15"/>
  <c r="X28" i="15"/>
  <c r="Y28" i="15"/>
  <c r="Z28" i="15"/>
  <c r="P29" i="15"/>
  <c r="Q29" i="15"/>
  <c r="R29" i="15"/>
  <c r="S29" i="15"/>
  <c r="T29" i="15"/>
  <c r="V29" i="15"/>
  <c r="W29" i="15"/>
  <c r="X29" i="15"/>
  <c r="Y29" i="15"/>
  <c r="Z29" i="15"/>
  <c r="P30" i="15"/>
  <c r="Q30" i="15"/>
  <c r="R30" i="15"/>
  <c r="S30" i="15"/>
  <c r="T30" i="15"/>
  <c r="V30" i="15"/>
  <c r="W30" i="15"/>
  <c r="X30" i="15"/>
  <c r="Y30" i="15"/>
  <c r="Z30" i="15"/>
  <c r="P31" i="15"/>
  <c r="Q31" i="15"/>
  <c r="R31" i="15"/>
  <c r="S31" i="15"/>
  <c r="T31" i="15"/>
  <c r="V31" i="15"/>
  <c r="W31" i="15"/>
  <c r="X31" i="15"/>
  <c r="Y31" i="15"/>
  <c r="Z31" i="15"/>
  <c r="P32" i="15"/>
  <c r="Q32" i="15"/>
  <c r="R32" i="15"/>
  <c r="S32" i="15"/>
  <c r="T32" i="15"/>
  <c r="V32" i="15"/>
  <c r="W32" i="15"/>
  <c r="X32" i="15"/>
  <c r="Y32" i="15"/>
  <c r="Z32" i="15"/>
  <c r="P33" i="15"/>
  <c r="Q33" i="15"/>
  <c r="R33" i="15"/>
  <c r="S33" i="15"/>
  <c r="T33" i="15"/>
  <c r="V33" i="15"/>
  <c r="W33" i="15"/>
  <c r="X33" i="15"/>
  <c r="Y33" i="15"/>
  <c r="Z33" i="15"/>
  <c r="P34" i="15"/>
  <c r="Q34" i="15"/>
  <c r="R34" i="15"/>
  <c r="S34" i="15"/>
  <c r="T34" i="15"/>
  <c r="V34" i="15"/>
  <c r="W34" i="15"/>
  <c r="X34" i="15"/>
  <c r="Y34" i="15"/>
  <c r="Z34" i="15"/>
  <c r="P35" i="15"/>
  <c r="Q35" i="15"/>
  <c r="R35" i="15"/>
  <c r="S35" i="15"/>
  <c r="T35" i="15"/>
  <c r="V35" i="15"/>
  <c r="W35" i="15"/>
  <c r="X35" i="15"/>
  <c r="Y35" i="15"/>
  <c r="Z35" i="15"/>
  <c r="P36" i="15"/>
  <c r="Q36" i="15"/>
  <c r="R36" i="15"/>
  <c r="S36" i="15"/>
  <c r="T36" i="15"/>
  <c r="V36" i="15"/>
  <c r="W36" i="15"/>
  <c r="X36" i="15"/>
  <c r="Y36" i="15"/>
  <c r="Z36" i="15"/>
  <c r="P37" i="15"/>
  <c r="Q37" i="15"/>
  <c r="R37" i="15"/>
  <c r="S37" i="15"/>
  <c r="T37" i="15"/>
  <c r="V37" i="15"/>
  <c r="W37" i="15"/>
  <c r="X37" i="15"/>
  <c r="Y37" i="15"/>
  <c r="Z37" i="15"/>
  <c r="P38" i="15"/>
  <c r="Q38" i="15"/>
  <c r="R38" i="15"/>
  <c r="S38" i="15"/>
  <c r="T38" i="15"/>
  <c r="V38" i="15"/>
  <c r="W38" i="15"/>
  <c r="X38" i="15"/>
  <c r="Y38" i="15"/>
  <c r="Z38" i="15"/>
  <c r="W7" i="15"/>
  <c r="X7" i="15"/>
  <c r="Y7" i="15"/>
  <c r="Z7" i="15"/>
  <c r="Q7" i="15"/>
  <c r="R7" i="15"/>
  <c r="S7" i="15"/>
  <c r="T7" i="15"/>
  <c r="V7" i="15"/>
  <c r="P7" i="15"/>
  <c r="AF76" i="19"/>
  <c r="AB76" i="19"/>
  <c r="BF8" i="1"/>
  <c r="BG8" i="1"/>
  <c r="BH8" i="1"/>
  <c r="BI8" i="1"/>
  <c r="BJ8" i="1"/>
  <c r="BF9" i="1"/>
  <c r="BG9" i="1"/>
  <c r="BH9" i="1"/>
  <c r="BI9" i="1"/>
  <c r="BJ9" i="1"/>
  <c r="BF10" i="1"/>
  <c r="BG10" i="1"/>
  <c r="BH10" i="1"/>
  <c r="BI10" i="1"/>
  <c r="BJ10" i="1"/>
  <c r="BF11" i="1"/>
  <c r="BG11" i="1"/>
  <c r="BH11" i="1"/>
  <c r="BI11" i="1"/>
  <c r="BJ11" i="1"/>
  <c r="BF12" i="1"/>
  <c r="BG12" i="1"/>
  <c r="BH12" i="1"/>
  <c r="BI12" i="1"/>
  <c r="BJ12" i="1"/>
  <c r="BF13" i="1"/>
  <c r="BG13" i="1"/>
  <c r="BH13" i="1"/>
  <c r="BI13" i="1"/>
  <c r="BJ13" i="1"/>
  <c r="BF14" i="1"/>
  <c r="BG14" i="1"/>
  <c r="BH14" i="1"/>
  <c r="BI14" i="1"/>
  <c r="BJ14" i="1"/>
  <c r="BF15" i="1"/>
  <c r="BG15" i="1"/>
  <c r="BH15" i="1"/>
  <c r="BI15" i="1"/>
  <c r="BJ15" i="1"/>
  <c r="BF16" i="1"/>
  <c r="BG16" i="1"/>
  <c r="BH16" i="1"/>
  <c r="BI16" i="1"/>
  <c r="BJ16" i="1"/>
  <c r="BF17" i="1"/>
  <c r="BG17" i="1"/>
  <c r="BH17" i="1"/>
  <c r="BI17" i="1"/>
  <c r="BJ17" i="1"/>
  <c r="BF18" i="1"/>
  <c r="BG18" i="1"/>
  <c r="BH18" i="1"/>
  <c r="BI18" i="1"/>
  <c r="BJ18" i="1"/>
  <c r="BF19" i="1"/>
  <c r="BG19" i="1"/>
  <c r="BH19" i="1"/>
  <c r="BI19" i="1"/>
  <c r="BJ19" i="1"/>
  <c r="BF20" i="1"/>
  <c r="BG20" i="1"/>
  <c r="BH20" i="1"/>
  <c r="BI20" i="1"/>
  <c r="BJ20" i="1"/>
  <c r="BF21" i="1"/>
  <c r="BG21" i="1"/>
  <c r="BH21" i="1"/>
  <c r="BI21" i="1"/>
  <c r="BJ21" i="1"/>
  <c r="BF22" i="1"/>
  <c r="BG22" i="1"/>
  <c r="BH22" i="1"/>
  <c r="BI22" i="1"/>
  <c r="BJ22" i="1"/>
  <c r="BF23" i="1"/>
  <c r="BG23" i="1"/>
  <c r="BH23" i="1"/>
  <c r="BI23" i="1"/>
  <c r="BJ23" i="1"/>
  <c r="BF24" i="1"/>
  <c r="BG24" i="1"/>
  <c r="BH24" i="1"/>
  <c r="BI24" i="1"/>
  <c r="BJ24" i="1"/>
  <c r="BF25" i="1"/>
  <c r="BG25" i="1"/>
  <c r="BH25" i="1"/>
  <c r="BI25" i="1"/>
  <c r="BJ25" i="1"/>
  <c r="BF26" i="1"/>
  <c r="BG26" i="1"/>
  <c r="BH26" i="1"/>
  <c r="BI26" i="1"/>
  <c r="BJ26" i="1"/>
  <c r="BF27" i="1"/>
  <c r="BG27" i="1"/>
  <c r="BH27" i="1"/>
  <c r="BI27" i="1"/>
  <c r="BJ27" i="1"/>
  <c r="BF28" i="1"/>
  <c r="BG28" i="1"/>
  <c r="BH28" i="1"/>
  <c r="BI28" i="1"/>
  <c r="BJ28" i="1"/>
  <c r="BF29" i="1"/>
  <c r="BG29" i="1"/>
  <c r="BH29" i="1"/>
  <c r="BI29" i="1"/>
  <c r="BJ29" i="1"/>
  <c r="BF30" i="1"/>
  <c r="BG30" i="1"/>
  <c r="BH30" i="1"/>
  <c r="BI30" i="1"/>
  <c r="BJ30" i="1"/>
  <c r="BF31" i="1"/>
  <c r="BG31" i="1"/>
  <c r="BH31" i="1"/>
  <c r="BI31" i="1"/>
  <c r="BJ31" i="1"/>
  <c r="BF32" i="1"/>
  <c r="BG32" i="1"/>
  <c r="BH32" i="1"/>
  <c r="BI32" i="1"/>
  <c r="BJ32" i="1"/>
  <c r="BF33" i="1"/>
  <c r="BG33" i="1"/>
  <c r="BH33" i="1"/>
  <c r="BI33" i="1"/>
  <c r="BJ33" i="1"/>
  <c r="BF34" i="1"/>
  <c r="BG34" i="1"/>
  <c r="BH34" i="1"/>
  <c r="BI34" i="1"/>
  <c r="BJ34" i="1"/>
  <c r="BF35" i="1"/>
  <c r="BG35" i="1"/>
  <c r="BH35" i="1"/>
  <c r="BI35" i="1"/>
  <c r="BJ35" i="1"/>
  <c r="BF36" i="1"/>
  <c r="BG36" i="1"/>
  <c r="BH36" i="1"/>
  <c r="BI36" i="1"/>
  <c r="BJ36" i="1"/>
  <c r="BF37" i="1"/>
  <c r="BG37" i="1"/>
  <c r="BH37" i="1"/>
  <c r="BI37" i="1"/>
  <c r="BJ37" i="1"/>
  <c r="BF38" i="1"/>
  <c r="BG38" i="1"/>
  <c r="BH38" i="1"/>
  <c r="BI38" i="1"/>
  <c r="BJ38" i="1"/>
  <c r="BG7" i="1"/>
  <c r="BH7" i="1"/>
  <c r="BI7" i="1"/>
  <c r="BJ7" i="1"/>
  <c r="BF7" i="1"/>
  <c r="BA6" i="1"/>
  <c r="BB6" i="1"/>
  <c r="BC6" i="1"/>
  <c r="BD6" i="1"/>
  <c r="AZ6" i="1"/>
  <c r="AZ7" i="1"/>
  <c r="AZ8" i="1"/>
  <c r="BA8" i="1"/>
  <c r="BB8" i="1"/>
  <c r="BC8" i="1"/>
  <c r="BD8" i="1"/>
  <c r="AZ9" i="1"/>
  <c r="BA9" i="1"/>
  <c r="BB9" i="1"/>
  <c r="BC9" i="1"/>
  <c r="BD9" i="1"/>
  <c r="AZ10" i="1"/>
  <c r="BA10" i="1"/>
  <c r="BB10" i="1"/>
  <c r="BC10" i="1"/>
  <c r="BD10" i="1"/>
  <c r="AZ11" i="1"/>
  <c r="BA11" i="1"/>
  <c r="BB11" i="1"/>
  <c r="BC11" i="1"/>
  <c r="BD11" i="1"/>
  <c r="AZ12" i="1"/>
  <c r="BA12" i="1"/>
  <c r="BB12" i="1"/>
  <c r="BC12" i="1"/>
  <c r="BD12" i="1"/>
  <c r="AZ13" i="1"/>
  <c r="BA13" i="1"/>
  <c r="BB13" i="1"/>
  <c r="BC13" i="1"/>
  <c r="BD13" i="1"/>
  <c r="AZ14" i="1"/>
  <c r="BA14" i="1"/>
  <c r="BB14" i="1"/>
  <c r="BC14" i="1"/>
  <c r="BD14" i="1"/>
  <c r="AZ15" i="1"/>
  <c r="BA15" i="1"/>
  <c r="BB15" i="1"/>
  <c r="BC15" i="1"/>
  <c r="BD15" i="1"/>
  <c r="AZ16" i="1"/>
  <c r="BA16" i="1"/>
  <c r="BB16" i="1"/>
  <c r="BC16" i="1"/>
  <c r="BD16" i="1"/>
  <c r="AZ17" i="1"/>
  <c r="BA17" i="1"/>
  <c r="BB17" i="1"/>
  <c r="BC17" i="1"/>
  <c r="BD17" i="1"/>
  <c r="AZ18" i="1"/>
  <c r="BA18" i="1"/>
  <c r="BB18" i="1"/>
  <c r="BC18" i="1"/>
  <c r="BD18" i="1"/>
  <c r="AZ19" i="1"/>
  <c r="BA19" i="1"/>
  <c r="BB19" i="1"/>
  <c r="BC19" i="1"/>
  <c r="BD19" i="1"/>
  <c r="AZ20" i="1"/>
  <c r="BA20" i="1"/>
  <c r="BB20" i="1"/>
  <c r="BC20" i="1"/>
  <c r="BD20" i="1"/>
  <c r="AZ21" i="1"/>
  <c r="BA21" i="1"/>
  <c r="BB21" i="1"/>
  <c r="BC21" i="1"/>
  <c r="BD21" i="1"/>
  <c r="AZ22" i="1"/>
  <c r="BA22" i="1"/>
  <c r="BB22" i="1"/>
  <c r="BC22" i="1"/>
  <c r="BD22" i="1"/>
  <c r="AZ23" i="1"/>
  <c r="BA23" i="1"/>
  <c r="BB23" i="1"/>
  <c r="BC23" i="1"/>
  <c r="BD23" i="1"/>
  <c r="AZ24" i="1"/>
  <c r="BA24" i="1"/>
  <c r="BB24" i="1"/>
  <c r="BC24" i="1"/>
  <c r="BD24" i="1"/>
  <c r="AZ25" i="1"/>
  <c r="BA25" i="1"/>
  <c r="BB25" i="1"/>
  <c r="BC25" i="1"/>
  <c r="BD25" i="1"/>
  <c r="AZ26" i="1"/>
  <c r="BA26" i="1"/>
  <c r="BB26" i="1"/>
  <c r="BC26" i="1"/>
  <c r="BD26" i="1"/>
  <c r="AZ27" i="1"/>
  <c r="BA27" i="1"/>
  <c r="BB27" i="1"/>
  <c r="BC27" i="1"/>
  <c r="BD27" i="1"/>
  <c r="AZ28" i="1"/>
  <c r="BA28" i="1"/>
  <c r="BB28" i="1"/>
  <c r="BC28" i="1"/>
  <c r="BD28" i="1"/>
  <c r="AZ29" i="1"/>
  <c r="BA29" i="1"/>
  <c r="BB29" i="1"/>
  <c r="BC29" i="1"/>
  <c r="BD29" i="1"/>
  <c r="AZ30" i="1"/>
  <c r="BA30" i="1"/>
  <c r="BB30" i="1"/>
  <c r="BC30" i="1"/>
  <c r="BD30" i="1"/>
  <c r="AZ31" i="1"/>
  <c r="BA31" i="1"/>
  <c r="BB31" i="1"/>
  <c r="BC31" i="1"/>
  <c r="BD31" i="1"/>
  <c r="AZ32" i="1"/>
  <c r="BA32" i="1"/>
  <c r="BB32" i="1"/>
  <c r="BC32" i="1"/>
  <c r="BD32" i="1"/>
  <c r="AZ33" i="1"/>
  <c r="BA33" i="1"/>
  <c r="BB33" i="1"/>
  <c r="BC33" i="1"/>
  <c r="BD33" i="1"/>
  <c r="AZ34" i="1"/>
  <c r="BA34" i="1"/>
  <c r="BB34" i="1"/>
  <c r="BC34" i="1"/>
  <c r="BD34" i="1"/>
  <c r="AZ35" i="1"/>
  <c r="BA35" i="1"/>
  <c r="BB35" i="1"/>
  <c r="BC35" i="1"/>
  <c r="BD35" i="1"/>
  <c r="AZ36" i="1"/>
  <c r="BA36" i="1"/>
  <c r="BB36" i="1"/>
  <c r="BC36" i="1"/>
  <c r="BD36" i="1"/>
  <c r="AZ37" i="1"/>
  <c r="BA37" i="1"/>
  <c r="BB37" i="1"/>
  <c r="BC37" i="1"/>
  <c r="BD37" i="1"/>
  <c r="AZ38" i="1"/>
  <c r="BA38" i="1"/>
  <c r="BB38" i="1"/>
  <c r="BC38" i="1"/>
  <c r="BD38" i="1"/>
  <c r="BA7" i="1"/>
  <c r="BB7" i="1"/>
  <c r="BC7" i="1"/>
  <c r="BD7" i="1"/>
  <c r="AT8" i="1"/>
  <c r="AU8" i="1"/>
  <c r="AV8" i="1"/>
  <c r="AW8" i="1"/>
  <c r="AX8" i="1"/>
  <c r="AT9" i="1"/>
  <c r="AU9" i="1"/>
  <c r="AV9" i="1"/>
  <c r="AW9" i="1"/>
  <c r="AX9" i="1"/>
  <c r="AT10" i="1"/>
  <c r="AU10" i="1"/>
  <c r="AV10" i="1"/>
  <c r="AW10" i="1"/>
  <c r="AX10" i="1"/>
  <c r="AT11" i="1"/>
  <c r="AU11" i="1"/>
  <c r="AV11" i="1"/>
  <c r="AW11" i="1"/>
  <c r="AX11" i="1"/>
  <c r="AT12" i="1"/>
  <c r="AU12" i="1"/>
  <c r="AV12" i="1"/>
  <c r="AW12" i="1"/>
  <c r="AX12" i="1"/>
  <c r="AT13" i="1"/>
  <c r="AU13" i="1"/>
  <c r="AV13" i="1"/>
  <c r="AW13" i="1"/>
  <c r="AX13" i="1"/>
  <c r="AT14" i="1"/>
  <c r="AU14" i="1"/>
  <c r="AV14" i="1"/>
  <c r="AW14" i="1"/>
  <c r="AX14" i="1"/>
  <c r="AT15" i="1"/>
  <c r="AU15" i="1"/>
  <c r="AV15" i="1"/>
  <c r="AW15" i="1"/>
  <c r="AX15" i="1"/>
  <c r="AT16" i="1"/>
  <c r="AU16" i="1"/>
  <c r="AV16" i="1"/>
  <c r="AW16" i="1"/>
  <c r="AX16" i="1"/>
  <c r="AT17" i="1"/>
  <c r="AU17" i="1"/>
  <c r="AV17" i="1"/>
  <c r="AW17" i="1"/>
  <c r="AX17" i="1"/>
  <c r="AT18" i="1"/>
  <c r="AU18" i="1"/>
  <c r="AV18" i="1"/>
  <c r="AW18" i="1"/>
  <c r="AX18" i="1"/>
  <c r="AT19" i="1"/>
  <c r="AU19" i="1"/>
  <c r="AV19" i="1"/>
  <c r="AW19" i="1"/>
  <c r="AX19" i="1"/>
  <c r="AT20" i="1"/>
  <c r="AU20" i="1"/>
  <c r="AV20" i="1"/>
  <c r="AW20" i="1"/>
  <c r="AX20" i="1"/>
  <c r="AT21" i="1"/>
  <c r="AU21" i="1"/>
  <c r="AV21" i="1"/>
  <c r="AW21" i="1"/>
  <c r="AX21" i="1"/>
  <c r="AT22" i="1"/>
  <c r="AU22" i="1"/>
  <c r="AV22" i="1"/>
  <c r="AW22" i="1"/>
  <c r="AX22" i="1"/>
  <c r="AT23" i="1"/>
  <c r="AU23" i="1"/>
  <c r="AV23" i="1"/>
  <c r="AW23" i="1"/>
  <c r="AX23" i="1"/>
  <c r="AT24" i="1"/>
  <c r="AU24" i="1"/>
  <c r="AV24" i="1"/>
  <c r="AW24" i="1"/>
  <c r="AX24" i="1"/>
  <c r="AT25" i="1"/>
  <c r="AU25" i="1"/>
  <c r="AV25" i="1"/>
  <c r="AW25" i="1"/>
  <c r="AX25" i="1"/>
  <c r="AT26" i="1"/>
  <c r="AU26" i="1"/>
  <c r="AV26" i="1"/>
  <c r="AW26" i="1"/>
  <c r="AX26" i="1"/>
  <c r="AT27" i="1"/>
  <c r="AU27" i="1"/>
  <c r="AV27" i="1"/>
  <c r="AW27" i="1"/>
  <c r="AX27" i="1"/>
  <c r="AT28" i="1"/>
  <c r="AU28" i="1"/>
  <c r="AV28" i="1"/>
  <c r="AW28" i="1"/>
  <c r="AX28" i="1"/>
  <c r="AT29" i="1"/>
  <c r="AU29" i="1"/>
  <c r="AV29" i="1"/>
  <c r="AW29" i="1"/>
  <c r="AX29" i="1"/>
  <c r="AT30" i="1"/>
  <c r="AU30" i="1"/>
  <c r="AV30" i="1"/>
  <c r="AW30" i="1"/>
  <c r="AX30" i="1"/>
  <c r="AT31" i="1"/>
  <c r="AU31" i="1"/>
  <c r="AV31" i="1"/>
  <c r="AW31" i="1"/>
  <c r="AX31" i="1"/>
  <c r="AT32" i="1"/>
  <c r="AU32" i="1"/>
  <c r="AV32" i="1"/>
  <c r="AW32" i="1"/>
  <c r="AX32" i="1"/>
  <c r="AT33" i="1"/>
  <c r="AU33" i="1"/>
  <c r="AV33" i="1"/>
  <c r="AW33" i="1"/>
  <c r="AX33" i="1"/>
  <c r="AT34" i="1"/>
  <c r="AU34" i="1"/>
  <c r="AV34" i="1"/>
  <c r="AW34" i="1"/>
  <c r="AX34" i="1"/>
  <c r="AT35" i="1"/>
  <c r="AU35" i="1"/>
  <c r="AV35" i="1"/>
  <c r="AW35" i="1"/>
  <c r="AX35" i="1"/>
  <c r="AT36" i="1"/>
  <c r="AU36" i="1"/>
  <c r="AV36" i="1"/>
  <c r="AW36" i="1"/>
  <c r="AX36" i="1"/>
  <c r="AT37" i="1"/>
  <c r="AU37" i="1"/>
  <c r="AV37" i="1"/>
  <c r="AW37" i="1"/>
  <c r="AX37" i="1"/>
  <c r="AT38" i="1"/>
  <c r="AU38" i="1"/>
  <c r="AV38" i="1"/>
  <c r="AW38" i="1"/>
  <c r="AX38" i="1"/>
  <c r="AU7" i="1"/>
  <c r="AV7" i="1"/>
  <c r="AW7" i="1"/>
  <c r="AX7" i="1"/>
  <c r="AT7" i="1"/>
  <c r="AL38" i="1"/>
  <c r="AH8" i="1"/>
  <c r="AI8" i="1"/>
  <c r="AJ8" i="1"/>
  <c r="AK8" i="1"/>
  <c r="AL8" i="1"/>
  <c r="AH9" i="1"/>
  <c r="AI9" i="1"/>
  <c r="AJ9" i="1"/>
  <c r="AK9" i="1"/>
  <c r="AL9" i="1"/>
  <c r="AH10" i="1"/>
  <c r="AI10" i="1"/>
  <c r="AJ10" i="1"/>
  <c r="AK10" i="1"/>
  <c r="AL10" i="1"/>
  <c r="AH11" i="1"/>
  <c r="AI11" i="1"/>
  <c r="AJ11" i="1"/>
  <c r="AK11" i="1"/>
  <c r="AL11" i="1"/>
  <c r="AH12" i="1"/>
  <c r="AI12" i="1"/>
  <c r="AJ12" i="1"/>
  <c r="AK12" i="1"/>
  <c r="AL12" i="1"/>
  <c r="AH13" i="1"/>
  <c r="AI13" i="1"/>
  <c r="AJ13" i="1"/>
  <c r="AK13" i="1"/>
  <c r="AL13" i="1"/>
  <c r="AH14" i="1"/>
  <c r="AI14" i="1"/>
  <c r="AJ14" i="1"/>
  <c r="AK14" i="1"/>
  <c r="AL14" i="1"/>
  <c r="AH15" i="1"/>
  <c r="AI15" i="1"/>
  <c r="AJ15" i="1"/>
  <c r="AK15" i="1"/>
  <c r="AL15" i="1"/>
  <c r="AH16" i="1"/>
  <c r="AI16" i="1"/>
  <c r="AJ16" i="1"/>
  <c r="AK16" i="1"/>
  <c r="AL16" i="1"/>
  <c r="AH17" i="1"/>
  <c r="AI17" i="1"/>
  <c r="AJ17" i="1"/>
  <c r="AK17" i="1"/>
  <c r="AL17" i="1"/>
  <c r="AH18" i="1"/>
  <c r="AI18" i="1"/>
  <c r="AJ18" i="1"/>
  <c r="AK18" i="1"/>
  <c r="AL18" i="1"/>
  <c r="AH19" i="1"/>
  <c r="AI19" i="1"/>
  <c r="AJ19" i="1"/>
  <c r="AK19" i="1"/>
  <c r="AL19" i="1"/>
  <c r="AH20" i="1"/>
  <c r="AI20" i="1"/>
  <c r="AJ20" i="1"/>
  <c r="AK20" i="1"/>
  <c r="AL20" i="1"/>
  <c r="AH21" i="1"/>
  <c r="AI21" i="1"/>
  <c r="AJ21" i="1"/>
  <c r="AK21" i="1"/>
  <c r="AL21" i="1"/>
  <c r="AH22" i="1"/>
  <c r="AI22" i="1"/>
  <c r="AJ22" i="1"/>
  <c r="AK22" i="1"/>
  <c r="AL22" i="1"/>
  <c r="AH23" i="1"/>
  <c r="AI23" i="1"/>
  <c r="AJ23" i="1"/>
  <c r="AK23" i="1"/>
  <c r="AL23" i="1"/>
  <c r="AH24" i="1"/>
  <c r="AI24" i="1"/>
  <c r="AJ24" i="1"/>
  <c r="AK24" i="1"/>
  <c r="AL24" i="1"/>
  <c r="AH25" i="1"/>
  <c r="AI25" i="1"/>
  <c r="AJ25" i="1"/>
  <c r="AK25" i="1"/>
  <c r="AL25" i="1"/>
  <c r="AH26" i="1"/>
  <c r="AI26" i="1"/>
  <c r="AJ26" i="1"/>
  <c r="AK26" i="1"/>
  <c r="AL26" i="1"/>
  <c r="AH27" i="1"/>
  <c r="AI27" i="1"/>
  <c r="AJ27" i="1"/>
  <c r="AK27" i="1"/>
  <c r="AL27" i="1"/>
  <c r="AH28" i="1"/>
  <c r="AI28" i="1"/>
  <c r="AJ28" i="1"/>
  <c r="AK28" i="1"/>
  <c r="AL28" i="1"/>
  <c r="AH29" i="1"/>
  <c r="AI29" i="1"/>
  <c r="AJ29" i="1"/>
  <c r="AK29" i="1"/>
  <c r="AL29" i="1"/>
  <c r="AH30" i="1"/>
  <c r="AI30" i="1"/>
  <c r="AJ30" i="1"/>
  <c r="AK30" i="1"/>
  <c r="AL30" i="1"/>
  <c r="AH31" i="1"/>
  <c r="AI31" i="1"/>
  <c r="AJ31" i="1"/>
  <c r="AK31" i="1"/>
  <c r="AL31" i="1"/>
  <c r="AH32" i="1"/>
  <c r="AI32" i="1"/>
  <c r="AJ32" i="1"/>
  <c r="AK32" i="1"/>
  <c r="AL32" i="1"/>
  <c r="AH33" i="1"/>
  <c r="AI33" i="1"/>
  <c r="AJ33" i="1"/>
  <c r="AK33" i="1"/>
  <c r="AL33" i="1"/>
  <c r="AH34" i="1"/>
  <c r="AI34" i="1"/>
  <c r="AJ34" i="1"/>
  <c r="AK34" i="1"/>
  <c r="AL34" i="1"/>
  <c r="AH35" i="1"/>
  <c r="AI35" i="1"/>
  <c r="AJ35" i="1"/>
  <c r="AK35" i="1"/>
  <c r="AL35" i="1"/>
  <c r="AH36" i="1"/>
  <c r="AI36" i="1"/>
  <c r="AJ36" i="1"/>
  <c r="AK36" i="1"/>
  <c r="AL36" i="1"/>
  <c r="AH37" i="1"/>
  <c r="AI37" i="1"/>
  <c r="AJ37" i="1"/>
  <c r="AK37" i="1"/>
  <c r="AL37" i="1"/>
  <c r="AH38" i="1"/>
  <c r="AI38" i="1"/>
  <c r="AJ38" i="1"/>
  <c r="AK38" i="1"/>
  <c r="AL7" i="1"/>
  <c r="AK7" i="1"/>
  <c r="AJ7" i="1"/>
  <c r="AI7" i="1"/>
  <c r="AH7" i="1"/>
  <c r="AO6" i="1"/>
  <c r="AP6" i="1"/>
  <c r="AQ6" i="1"/>
  <c r="AR6" i="1"/>
  <c r="AN6" i="1"/>
  <c r="AN8" i="1"/>
  <c r="AO8" i="1"/>
  <c r="AP8" i="1"/>
  <c r="AQ8" i="1"/>
  <c r="AR8" i="1"/>
  <c r="AN9" i="1"/>
  <c r="AO9" i="1"/>
  <c r="AP9" i="1"/>
  <c r="AQ9" i="1"/>
  <c r="AR9" i="1"/>
  <c r="AN10" i="1"/>
  <c r="AO10" i="1"/>
  <c r="AP10" i="1"/>
  <c r="AQ10" i="1"/>
  <c r="AR10" i="1"/>
  <c r="AN11" i="1"/>
  <c r="AO11" i="1"/>
  <c r="AP11" i="1"/>
  <c r="AQ11" i="1"/>
  <c r="AR11" i="1"/>
  <c r="AN12" i="1"/>
  <c r="AO12" i="1"/>
  <c r="AP12" i="1"/>
  <c r="AQ12" i="1"/>
  <c r="AR12" i="1"/>
  <c r="AN13" i="1"/>
  <c r="AO13" i="1"/>
  <c r="AP13" i="1"/>
  <c r="AQ13" i="1"/>
  <c r="AR13" i="1"/>
  <c r="AN14" i="1"/>
  <c r="AO14" i="1"/>
  <c r="AP14" i="1"/>
  <c r="AQ14" i="1"/>
  <c r="AR14" i="1"/>
  <c r="AN15" i="1"/>
  <c r="AO15" i="1"/>
  <c r="AP15" i="1"/>
  <c r="AQ15" i="1"/>
  <c r="AR15" i="1"/>
  <c r="AN16" i="1"/>
  <c r="AO16" i="1"/>
  <c r="AP16" i="1"/>
  <c r="AQ16" i="1"/>
  <c r="AR16" i="1"/>
  <c r="AN17" i="1"/>
  <c r="AO17" i="1"/>
  <c r="AP17" i="1"/>
  <c r="AQ17" i="1"/>
  <c r="AR17" i="1"/>
  <c r="AN18" i="1"/>
  <c r="AO18" i="1"/>
  <c r="AP18" i="1"/>
  <c r="AQ18" i="1"/>
  <c r="AR18" i="1"/>
  <c r="AN19" i="1"/>
  <c r="AO19" i="1"/>
  <c r="AP19" i="1"/>
  <c r="AQ19" i="1"/>
  <c r="AR19" i="1"/>
  <c r="AN20" i="1"/>
  <c r="AO20" i="1"/>
  <c r="AP20" i="1"/>
  <c r="AQ20" i="1"/>
  <c r="AR20" i="1"/>
  <c r="AN21" i="1"/>
  <c r="AO21" i="1"/>
  <c r="AP21" i="1"/>
  <c r="AQ21" i="1"/>
  <c r="AR21" i="1"/>
  <c r="AN22" i="1"/>
  <c r="AO22" i="1"/>
  <c r="AP22" i="1"/>
  <c r="AQ22" i="1"/>
  <c r="AR22" i="1"/>
  <c r="AN23" i="1"/>
  <c r="AO23" i="1"/>
  <c r="AP23" i="1"/>
  <c r="AQ23" i="1"/>
  <c r="AR23" i="1"/>
  <c r="AN24" i="1"/>
  <c r="AO24" i="1"/>
  <c r="AP24" i="1"/>
  <c r="AQ24" i="1"/>
  <c r="AR24" i="1"/>
  <c r="AN25" i="1"/>
  <c r="AO25" i="1"/>
  <c r="AP25" i="1"/>
  <c r="AQ25" i="1"/>
  <c r="AR25" i="1"/>
  <c r="AN26" i="1"/>
  <c r="AO26" i="1"/>
  <c r="AP26" i="1"/>
  <c r="AQ26" i="1"/>
  <c r="AR26" i="1"/>
  <c r="AN27" i="1"/>
  <c r="AO27" i="1"/>
  <c r="AP27" i="1"/>
  <c r="AQ27" i="1"/>
  <c r="AR27" i="1"/>
  <c r="AN28" i="1"/>
  <c r="AO28" i="1"/>
  <c r="AP28" i="1"/>
  <c r="AQ28" i="1"/>
  <c r="AR28" i="1"/>
  <c r="AN29" i="1"/>
  <c r="AO29" i="1"/>
  <c r="AP29" i="1"/>
  <c r="AQ29" i="1"/>
  <c r="AR29" i="1"/>
  <c r="AN30" i="1"/>
  <c r="AO30" i="1"/>
  <c r="AP30" i="1"/>
  <c r="AQ30" i="1"/>
  <c r="AR30" i="1"/>
  <c r="AN31" i="1"/>
  <c r="AO31" i="1"/>
  <c r="AP31" i="1"/>
  <c r="AQ31" i="1"/>
  <c r="AR31" i="1"/>
  <c r="AN32" i="1"/>
  <c r="AO32" i="1"/>
  <c r="AP32" i="1"/>
  <c r="AQ32" i="1"/>
  <c r="AR32" i="1"/>
  <c r="AN33" i="1"/>
  <c r="AO33" i="1"/>
  <c r="AP33" i="1"/>
  <c r="AQ33" i="1"/>
  <c r="AR33" i="1"/>
  <c r="AN34" i="1"/>
  <c r="AO34" i="1"/>
  <c r="AP34" i="1"/>
  <c r="AQ34" i="1"/>
  <c r="AR34" i="1"/>
  <c r="AN35" i="1"/>
  <c r="AO35" i="1"/>
  <c r="AP35" i="1"/>
  <c r="AQ35" i="1"/>
  <c r="AR35" i="1"/>
  <c r="AN36" i="1"/>
  <c r="AO36" i="1"/>
  <c r="AP36" i="1"/>
  <c r="AQ36" i="1"/>
  <c r="AR36" i="1"/>
  <c r="AN37" i="1"/>
  <c r="AO37" i="1"/>
  <c r="AP37" i="1"/>
  <c r="AQ37" i="1"/>
  <c r="AR37" i="1"/>
  <c r="AN38" i="1"/>
  <c r="AO38" i="1"/>
  <c r="AP38" i="1"/>
  <c r="AQ38" i="1"/>
  <c r="AR38" i="1"/>
  <c r="AO7" i="1"/>
  <c r="AP7" i="1"/>
  <c r="AQ7" i="1"/>
  <c r="AR7" i="1"/>
  <c r="AN7" i="1"/>
  <c r="AC6" i="1"/>
  <c r="AD6" i="1"/>
  <c r="AE6" i="1"/>
  <c r="AF6" i="1"/>
  <c r="AB21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6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7" i="1"/>
  <c r="AD7" i="1"/>
  <c r="AE7" i="1"/>
  <c r="AF7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7" i="1"/>
  <c r="Q6" i="1"/>
  <c r="R6" i="1"/>
  <c r="S6" i="1"/>
  <c r="T6" i="1"/>
  <c r="P6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Q7" i="1"/>
  <c r="R7" i="1"/>
  <c r="S7" i="1"/>
  <c r="T7" i="1"/>
  <c r="P7" i="1"/>
  <c r="N34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K6" i="1"/>
  <c r="L6" i="1"/>
  <c r="M6" i="1"/>
  <c r="N6" i="1"/>
  <c r="J6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F6" i="1"/>
  <c r="G6" i="1"/>
  <c r="H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6" i="1"/>
  <c r="AE76" i="19" l="1"/>
  <c r="AQ76" i="19" s="1"/>
  <c r="AF76" i="16"/>
  <c r="AR76" i="16" s="1"/>
  <c r="AE76" i="16"/>
  <c r="AQ76" i="16" s="1"/>
  <c r="AR76" i="19"/>
  <c r="AD76" i="19"/>
  <c r="AP76" i="19" s="1"/>
  <c r="AC76" i="19"/>
  <c r="AP76" i="16"/>
  <c r="AC76" i="16"/>
  <c r="AO76" i="16" s="1"/>
  <c r="AB76" i="16"/>
  <c r="AN76" i="16" s="1"/>
  <c r="AN76" i="19"/>
  <c r="AO76" i="19" l="1"/>
</calcChain>
</file>

<file path=xl/sharedStrings.xml><?xml version="1.0" encoding="utf-8"?>
<sst xmlns="http://schemas.openxmlformats.org/spreadsheetml/2006/main" count="2462" uniqueCount="91">
  <si>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</si>
  <si>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</si>
  <si>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</si>
  <si>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</si>
  <si>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</si>
  <si>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</si>
  <si>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</si>
  <si>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</si>
  <si>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</si>
  <si>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</si>
  <si>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</si>
  <si>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</si>
  <si>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</si>
  <si>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</si>
  <si>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</si>
  <si>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</si>
  <si>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</si>
  <si>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</si>
  <si>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</si>
  <si>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</si>
  <si>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</si>
  <si>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</si>
  <si>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</si>
  <si>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</si>
  <si>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</si>
  <si>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</si>
  <si>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</si>
  <si>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</si>
  <si>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</si>
  <si>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</si>
  <si>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</si>
  <si>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</si>
  <si>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</si>
  <si>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INEGI. Pobreza Multidimensional (PM) 2024</t>
  </si>
  <si>
    <t>Población con carencias sociales, según entidad federativa</t>
  </si>
  <si>
    <t>Cuadro 4</t>
  </si>
  <si>
    <t>2016-2024</t>
  </si>
  <si>
    <t>(miles de personas)</t>
  </si>
  <si>
    <t>Índice</t>
  </si>
  <si>
    <t>Entidad federativa</t>
  </si>
  <si>
    <t>Población total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</si>
  <si>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</si>
  <si>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</si>
  <si>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</si>
  <si>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</si>
  <si>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</si>
  <si>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>Carencia por acceso a la alimentación nutritiva y de calidad</t>
  </si>
  <si>
    <t>Población con ingreso inferior a la línea de pobreza extrema por ingresos</t>
  </si>
  <si>
    <t>Población con ingreso inferior a la línea de pobreza por ingresos</t>
  </si>
  <si>
    <t>Nota:</t>
  </si>
  <si>
    <t>Una persona puede tener una o más carencias, e incluso no tener carencias; por ello la suma no coincide con el total.</t>
  </si>
  <si>
    <t>Las estimaciones para 2024 están coloreadas de acuerdo con su nivel de precisión (alta, moderada y baja), tomando como referencia el Coeficiente de Variación (CV). Una precisión baja requiere un uso cauteloso de la estimación en el que se analicen las causas de la gran variabilidad y se consideren otros indicadores de precisión y confiabilidad, como el intervalo de confianza.</t>
  </si>
  <si>
    <t>Nivel de precisión de las estimaciones, según el CV (porcentaje):</t>
  </si>
  <si>
    <t xml:space="preserve">Alta: CV en el rango de [0,15) </t>
  </si>
  <si>
    <t xml:space="preserve">Moderada: CV en el rango de [15,30) </t>
  </si>
  <si>
    <t>Baja: CV de 30 en adelante</t>
  </si>
  <si>
    <t>Fuente:</t>
  </si>
  <si>
    <t>INEGI. Pobreza multidimensional, 2024. Cálculos con base en la información de la ENIGH 2024, utilizando la metodología del CONEVAL. 
CONEVAL. Medición de la pobreza, de 2016 a 2022. Recuperado el 1 de agosto de 2025, de https://www.coneval.org.mx/Medicion/MP/Paginas/AE_pobreza_2022.aspx</t>
  </si>
  <si>
    <t>Cuadro 5</t>
  </si>
  <si>
    <t>(porcentaje)</t>
  </si>
  <si>
    <t>Una persona puede tener una o más carencias, e incluso no tener carencias; por ello la suma no resulta en 100 por ciento.</t>
  </si>
  <si>
    <t xml:space="preserve">Fuente: </t>
  </si>
  <si>
    <t>Miles de personas</t>
  </si>
  <si>
    <t>Porcentaje</t>
  </si>
  <si>
    <t>RURAL</t>
  </si>
  <si>
    <t>URBANO</t>
  </si>
  <si>
    <t>TOTAL</t>
  </si>
  <si>
    <t>MUJERES</t>
  </si>
  <si>
    <t>HOMBRES</t>
  </si>
  <si>
    <t>ent</t>
  </si>
  <si>
    <t>pobreza</t>
  </si>
  <si>
    <t>pobreza_m</t>
  </si>
  <si>
    <t>pobreza_e</t>
  </si>
  <si>
    <t>vul_car</t>
  </si>
  <si>
    <t>vul_ing</t>
  </si>
  <si>
    <t>no_pobv</t>
  </si>
  <si>
    <t>ic_rezedu</t>
  </si>
  <si>
    <t>ic_asalud</t>
  </si>
  <si>
    <t>ic_segsoc</t>
  </si>
  <si>
    <t>ic_cv</t>
  </si>
  <si>
    <t>ic_sbv</t>
  </si>
  <si>
    <t>ic_ali_nc</t>
  </si>
  <si>
    <t>plp_e</t>
  </si>
  <si>
    <t>plp</t>
  </si>
  <si>
    <t>anio</t>
  </si>
  <si>
    <t>num_carp</t>
  </si>
  <si>
    <t>num_carpm</t>
  </si>
  <si>
    <t>num_carpe</t>
  </si>
  <si>
    <t>sexo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</si>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</sst>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##0"/>
    <numFmt numFmtId="166" formatCode="#\ ##0.0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000080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8"/>
      <color theme="5"/>
      <name val="Arial"/>
      <family val="2"/>
    </font>
    <font>
      <sz val="6"/>
      <name val="Aptos Display"/>
      <family val="2"/>
      <scheme val="major"/>
    </font>
    <font>
      <sz val="14"/>
      <color theme="1"/>
      <name val="Aptos Narrow"/>
      <family val="2"/>
      <scheme val="minor"/>
    </font>
    <font>
      <sz val="10"/>
      <color theme="5"/>
      <name val="Arial"/>
      <family val="2"/>
    </font>
    <font>
      <b/>
      <sz val="11"/>
      <color rgb="FF003057"/>
      <name val="Arial"/>
      <family val="2"/>
    </font>
    <font>
      <sz val="10"/>
      <color rgb="FF27251F"/>
      <name val="Arial"/>
      <family val="2"/>
    </font>
    <font>
      <sz val="9"/>
      <color rgb="FF27251F"/>
      <name val="Arial"/>
      <family val="2"/>
    </font>
    <font>
      <sz val="8"/>
      <color rgb="FF27251F"/>
      <name val="Arial"/>
      <family val="2"/>
    </font>
    <font>
      <i/>
      <sz val="8"/>
      <color rgb="FF27251F"/>
      <name val="Arial"/>
      <family val="2"/>
    </font>
    <font>
      <sz val="8"/>
      <color rgb="FF4D565E"/>
      <name val="Arial"/>
      <family val="2"/>
    </font>
    <font>
      <sz val="8"/>
      <color rgb="FF008387"/>
      <name val="Aptos Narrow"/>
      <family val="2"/>
      <scheme val="minor"/>
    </font>
    <font>
      <b/>
      <sz val="14"/>
      <color theme="0"/>
      <name val="Arial"/>
      <family val="2"/>
    </font>
    <font>
      <sz val="11"/>
      <name val="Calibri"/>
      <family val="2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4" fillId="0" borderId="0"/>
    <xf numFmtId="0" fontId="25" fillId="0" borderId="0"/>
  </cellStyleXfs>
  <cellXfs count="75">
    <xf numFmtId="0" fontId="0" fillId="0" borderId="0" xfId="0"/>
    <xf numFmtId="0" fontId="6" fillId="2" borderId="2" xfId="0" applyFont="1" applyFill="1" applyBorder="1" applyAlignment="1">
      <alignment horizontal="left"/>
    </xf>
    <xf numFmtId="0" fontId="11" fillId="2" borderId="0" xfId="0" applyFont="1" applyFill="1"/>
    <xf numFmtId="0" fontId="2" fillId="2" borderId="0" xfId="0" applyFont="1" applyFill="1" applyAlignment="1">
      <alignment vertical="center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9" fillId="2" borderId="0" xfId="0" applyFont="1" applyFill="1"/>
    <xf numFmtId="0" fontId="6" fillId="2" borderId="3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6" fillId="2" borderId="2" xfId="0" applyFont="1" applyFill="1" applyBorder="1"/>
    <xf numFmtId="0" fontId="11" fillId="2" borderId="0" xfId="0" applyFont="1" applyFill="1" applyAlignment="1">
      <alignment horizontal="left"/>
    </xf>
    <xf numFmtId="0" fontId="12" fillId="2" borderId="0" xfId="1" applyFont="1" applyFill="1" applyAlignment="1">
      <alignment horizontal="right" wrapText="1"/>
    </xf>
    <xf numFmtId="0" fontId="9" fillId="2" borderId="2" xfId="0" applyFont="1" applyFill="1" applyBorder="1"/>
    <xf numFmtId="0" fontId="5" fillId="2" borderId="0" xfId="0" applyFont="1" applyFill="1" applyAlignment="1">
      <alignment horizontal="right" vertical="center"/>
    </xf>
    <xf numFmtId="166" fontId="11" fillId="2" borderId="0" xfId="0" applyNumberFormat="1" applyFont="1" applyFill="1" applyAlignment="1">
      <alignment horizontal="right" vertical="center"/>
    </xf>
    <xf numFmtId="166" fontId="6" fillId="2" borderId="2" xfId="3" applyNumberFormat="1" applyFont="1" applyFill="1" applyBorder="1" applyAlignment="1">
      <alignment horizontal="right" vertical="center" wrapText="1"/>
    </xf>
    <xf numFmtId="166" fontId="11" fillId="2" borderId="0" xfId="3" applyNumberFormat="1" applyFont="1" applyFill="1" applyAlignment="1">
      <alignment horizontal="right" vertical="center" wrapText="1"/>
    </xf>
    <xf numFmtId="0" fontId="11" fillId="2" borderId="0" xfId="0" applyFont="1" applyFill="1" applyAlignment="1">
      <alignment horizontal="left" vertical="top" wrapText="1"/>
    </xf>
    <xf numFmtId="165" fontId="11" fillId="2" borderId="0" xfId="0" applyNumberFormat="1" applyFont="1" applyFill="1" applyAlignment="1">
      <alignment horizontal="right" vertical="center"/>
    </xf>
    <xf numFmtId="166" fontId="13" fillId="2" borderId="0" xfId="0" applyNumberFormat="1" applyFont="1" applyFill="1" applyAlignment="1">
      <alignment horizontal="right" vertical="center"/>
    </xf>
    <xf numFmtId="165" fontId="6" fillId="2" borderId="0" xfId="3" applyNumberFormat="1" applyFont="1" applyFill="1" applyAlignment="1">
      <alignment horizontal="right" vertical="center" wrapText="1"/>
    </xf>
    <xf numFmtId="166" fontId="6" fillId="2" borderId="0" xfId="0" applyNumberFormat="1" applyFont="1" applyFill="1" applyAlignment="1">
      <alignment horizontal="right" vertical="center"/>
    </xf>
    <xf numFmtId="0" fontId="5" fillId="2" borderId="0" xfId="0" applyFont="1" applyFill="1"/>
    <xf numFmtId="0" fontId="5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15" fillId="2" borderId="0" xfId="1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2" xfId="0" applyFont="1" applyFill="1" applyBorder="1" applyAlignment="1">
      <alignment vertical="top"/>
    </xf>
    <xf numFmtId="0" fontId="19" fillId="2" borderId="0" xfId="0" applyFont="1" applyFill="1" applyAlignment="1">
      <alignment horizontal="left" vertical="top" wrapText="1" readingOrder="1"/>
    </xf>
    <xf numFmtId="0" fontId="19" fillId="2" borderId="0" xfId="0" applyFont="1" applyFill="1" applyAlignment="1">
      <alignment vertical="top"/>
    </xf>
    <xf numFmtId="0" fontId="19" fillId="2" borderId="0" xfId="0" applyFont="1" applyFill="1" applyAlignment="1">
      <alignment horizontal="left" vertical="top"/>
    </xf>
    <xf numFmtId="0" fontId="19" fillId="2" borderId="0" xfId="3" applyFont="1" applyFill="1" applyAlignment="1">
      <alignment horizontal="left" vertical="top"/>
    </xf>
    <xf numFmtId="0" fontId="20" fillId="2" borderId="0" xfId="0" applyFont="1" applyFill="1" applyAlignment="1">
      <alignment vertical="top"/>
    </xf>
    <xf numFmtId="0" fontId="20" fillId="3" borderId="0" xfId="0" applyFont="1" applyFill="1" applyAlignment="1">
      <alignment vertical="top"/>
    </xf>
    <xf numFmtId="0" fontId="20" fillId="4" borderId="0" xfId="0" applyFont="1" applyFill="1" applyAlignment="1">
      <alignment vertical="top"/>
    </xf>
    <xf numFmtId="0" fontId="19" fillId="2" borderId="0" xfId="0" applyFont="1" applyFill="1"/>
    <xf numFmtId="0" fontId="19" fillId="2" borderId="2" xfId="0" applyFont="1" applyFill="1" applyBorder="1"/>
    <xf numFmtId="0" fontId="19" fillId="2" borderId="0" xfId="0" applyFont="1" applyFill="1" applyAlignment="1">
      <alignment vertical="top" readingOrder="1"/>
    </xf>
    <xf numFmtId="0" fontId="19" fillId="2" borderId="0" xfId="0" applyFont="1" applyFill="1" applyAlignment="1">
      <alignment horizontal="left" vertical="top" wrapText="1"/>
    </xf>
    <xf numFmtId="0" fontId="6" fillId="0" borderId="1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24" fillId="0" borderId="0" xfId="6"/>
    <xf numFmtId="3" fontId="0" fillId="0" borderId="0" xfId="0" applyNumberFormat="1"/>
    <xf numFmtId="0" fontId="25" fillId="0" borderId="0" xfId="7"/>
    <xf numFmtId="1" fontId="0" fillId="0" borderId="0" xfId="0" applyNumberFormat="1"/>
    <xf numFmtId="0" fontId="14" fillId="6" borderId="0" xfId="0" applyFont="1" applyFill="1" applyAlignment="1">
      <alignment horizontal="center"/>
    </xf>
    <xf numFmtId="0" fontId="23" fillId="5" borderId="0" xfId="0" applyFont="1" applyFill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left" vertical="top" wrapText="1" readingOrder="1"/>
    </xf>
    <xf numFmtId="0" fontId="16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11" fillId="2" borderId="0" xfId="0" applyFont="1" applyFill="1" applyAlignment="1">
      <alignment horizontal="right" vertical="top"/>
    </xf>
    <xf numFmtId="0" fontId="21" fillId="2" borderId="0" xfId="0" applyFont="1" applyFill="1" applyAlignment="1">
      <alignment horizontal="right" vertical="top"/>
    </xf>
    <xf numFmtId="0" fontId="22" fillId="2" borderId="1" xfId="1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left"/>
    </xf>
    <xf numFmtId="0" fontId="16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right" vertical="center" wrapText="1"/>
    </xf>
  </cellXfs>
  <cellStyles count="8">
    <cellStyle name="Hyperlink" xfId="1" builtinId="8"/>
    <cellStyle name="Normal" xfId="0" builtinId="0"/>
    <cellStyle name="Normal 11 2" xfId="4" xr:uid="{00000000-0005-0000-0000-000002000000}"/>
    <cellStyle name="Normal 2" xfId="6" xr:uid="{00000000-0005-0000-0000-000003000000}"/>
    <cellStyle name="Normal 2 2 2" xfId="3" xr:uid="{00000000-0005-0000-0000-000004000000}"/>
    <cellStyle name="Normal 3" xfId="2" xr:uid="{00000000-0005-0000-0000-000005000000}"/>
    <cellStyle name="Normal 4" xfId="7" xr:uid="{00000000-0005-0000-0000-000006000000}"/>
    <cellStyle name="Normal 9 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BJ76"/>
  <sheetViews>
    <sheetView zoomScale="70" zoomScaleNormal="70" workbookViewId="0">
      <selection activeCell="L47" sqref="L47"/>
    </sheetView>
  </sheetViews>
  <sheetFormatPr defaultColWidth="9"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59" t="s">
        <v>41</v>
      </c>
      <c r="E2" s="59"/>
      <c r="F2" s="59"/>
      <c r="G2" s="59"/>
      <c r="H2" s="59"/>
      <c r="I2" s="59"/>
      <c r="J2" s="59"/>
      <c r="K2" s="59"/>
      <c r="L2" s="59"/>
      <c r="M2" s="59"/>
      <c r="N2" s="59"/>
      <c r="P2" s="59" t="s">
        <v>41</v>
      </c>
      <c r="Q2" s="59"/>
      <c r="R2" s="59"/>
      <c r="S2" s="59"/>
      <c r="T2" s="59"/>
      <c r="U2" s="59"/>
      <c r="V2" s="59"/>
      <c r="W2" s="59"/>
      <c r="X2" s="59"/>
      <c r="Y2" s="59"/>
      <c r="Z2" s="59"/>
      <c r="AB2" s="59" t="s">
        <v>41</v>
      </c>
      <c r="AC2" s="59"/>
      <c r="AD2" s="59"/>
      <c r="AE2" s="59"/>
      <c r="AF2" s="59"/>
      <c r="AG2" s="59"/>
      <c r="AH2" s="59"/>
      <c r="AI2" s="59"/>
      <c r="AJ2" s="59"/>
      <c r="AK2" s="59"/>
      <c r="AL2" s="59"/>
      <c r="AN2" s="59" t="s">
        <v>41</v>
      </c>
      <c r="AO2" s="59"/>
      <c r="AP2" s="59"/>
      <c r="AQ2" s="59"/>
      <c r="AR2" s="59"/>
      <c r="AS2" s="59"/>
      <c r="AT2" s="59"/>
      <c r="AU2" s="59"/>
      <c r="AV2" s="59"/>
      <c r="AW2" s="59"/>
      <c r="AX2" s="59"/>
      <c r="AZ2" s="59" t="s">
        <v>41</v>
      </c>
      <c r="BA2" s="59"/>
      <c r="BB2" s="59"/>
      <c r="BC2" s="59"/>
      <c r="BD2" s="59"/>
      <c r="BE2" s="59"/>
      <c r="BF2" s="59"/>
      <c r="BG2" s="59"/>
      <c r="BH2" s="59"/>
      <c r="BI2" s="59"/>
      <c r="BJ2" s="59"/>
    </row>
    <row r="3" spans="3:62" ht="21" customHeight="1" x14ac:dyDescent="0.25">
      <c r="D3" s="60" t="s">
        <v>66</v>
      </c>
      <c r="E3" s="60"/>
      <c r="F3" s="60"/>
      <c r="G3" s="60"/>
      <c r="H3" s="60"/>
      <c r="I3" s="60"/>
      <c r="J3" s="60"/>
      <c r="K3" s="60"/>
      <c r="L3" s="60"/>
      <c r="M3" s="60"/>
      <c r="N3" s="60"/>
      <c r="P3" s="60" t="s">
        <v>64</v>
      </c>
      <c r="Q3" s="60"/>
      <c r="R3" s="60"/>
      <c r="S3" s="60"/>
      <c r="T3" s="60"/>
      <c r="U3" s="60"/>
      <c r="V3" s="60"/>
      <c r="W3" s="60"/>
      <c r="X3" s="60"/>
      <c r="Y3" s="60"/>
      <c r="Z3" s="60"/>
      <c r="AB3" s="60" t="s">
        <v>65</v>
      </c>
      <c r="AC3" s="60"/>
      <c r="AD3" s="60"/>
      <c r="AE3" s="60"/>
      <c r="AF3" s="60"/>
      <c r="AG3" s="60"/>
      <c r="AH3" s="60"/>
      <c r="AI3" s="60"/>
      <c r="AJ3" s="60"/>
      <c r="AK3" s="60"/>
      <c r="AL3" s="60"/>
      <c r="AN3" s="60" t="s">
        <v>67</v>
      </c>
      <c r="AO3" s="60"/>
      <c r="AP3" s="60"/>
      <c r="AQ3" s="60"/>
      <c r="AR3" s="60"/>
      <c r="AS3" s="60"/>
      <c r="AT3" s="60"/>
      <c r="AU3" s="60"/>
      <c r="AV3" s="60"/>
      <c r="AW3" s="60"/>
      <c r="AX3" s="60"/>
      <c r="AZ3" s="60" t="s">
        <v>68</v>
      </c>
      <c r="BA3" s="60"/>
      <c r="BB3" s="60"/>
      <c r="BC3" s="60"/>
      <c r="BD3" s="60"/>
      <c r="BE3" s="60"/>
      <c r="BF3" s="60"/>
      <c r="BG3" s="60"/>
      <c r="BH3" s="60"/>
      <c r="BI3" s="60"/>
      <c r="BJ3" s="60"/>
    </row>
    <row r="4" spans="3:62" x14ac:dyDescent="0.25">
      <c r="D4" s="61" t="s">
        <v>62</v>
      </c>
      <c r="E4" s="61"/>
      <c r="F4" s="61"/>
      <c r="G4" s="61"/>
      <c r="H4" s="61"/>
      <c r="J4" s="61" t="s">
        <v>63</v>
      </c>
      <c r="K4" s="61"/>
      <c r="L4" s="61"/>
      <c r="M4" s="61"/>
      <c r="N4" s="61"/>
      <c r="P4" s="61" t="s">
        <v>62</v>
      </c>
      <c r="Q4" s="61"/>
      <c r="R4" s="61"/>
      <c r="S4" s="61"/>
      <c r="T4" s="61"/>
      <c r="V4" s="62" t="s">
        <v>63</v>
      </c>
      <c r="W4" s="62"/>
      <c r="X4" s="62"/>
      <c r="Y4" s="62"/>
      <c r="Z4" s="62"/>
      <c r="AB4" s="62" t="s">
        <v>62</v>
      </c>
      <c r="AC4" s="62"/>
      <c r="AD4" s="62"/>
      <c r="AE4" s="62"/>
      <c r="AF4" s="62"/>
      <c r="AH4" s="62" t="s">
        <v>63</v>
      </c>
      <c r="AI4" s="62"/>
      <c r="AJ4" s="62"/>
      <c r="AK4" s="62"/>
      <c r="AL4" s="62"/>
      <c r="AN4" s="61" t="s">
        <v>62</v>
      </c>
      <c r="AO4" s="61"/>
      <c r="AP4" s="61"/>
      <c r="AQ4" s="61"/>
      <c r="AR4" s="61"/>
      <c r="AT4" s="62" t="s">
        <v>63</v>
      </c>
      <c r="AU4" s="62"/>
      <c r="AV4" s="62"/>
      <c r="AW4" s="62"/>
      <c r="AX4" s="62"/>
      <c r="AZ4" s="62" t="s">
        <v>62</v>
      </c>
      <c r="BA4" s="62"/>
      <c r="BB4" s="62"/>
      <c r="BC4" s="62"/>
      <c r="BD4" s="62"/>
      <c r="BF4" s="62" t="s">
        <v>63</v>
      </c>
      <c r="BG4" s="62"/>
      <c r="BH4" s="62"/>
      <c r="BI4" s="62"/>
      <c r="BJ4" s="62"/>
    </row>
    <row r="5" spans="3:62" x14ac:dyDescent="0.25">
      <c r="D5" s="49">
        <v>2016</v>
      </c>
      <c r="E5" s="49">
        <v>2018</v>
      </c>
      <c r="F5" s="49">
        <v>2020</v>
      </c>
      <c r="G5" s="49">
        <v>2022</v>
      </c>
      <c r="H5" s="49">
        <v>2024</v>
      </c>
      <c r="J5" s="49">
        <v>2016</v>
      </c>
      <c r="K5" s="49">
        <v>2018</v>
      </c>
      <c r="L5" s="49">
        <v>2020</v>
      </c>
      <c r="M5" s="49">
        <v>2022</v>
      </c>
      <c r="N5" s="49">
        <v>2024</v>
      </c>
      <c r="P5" s="49">
        <v>2016</v>
      </c>
      <c r="Q5" s="49">
        <v>2018</v>
      </c>
      <c r="R5" s="49">
        <v>2020</v>
      </c>
      <c r="S5" s="49">
        <v>2022</v>
      </c>
      <c r="T5" s="49">
        <v>2024</v>
      </c>
      <c r="V5" s="13">
        <v>2016</v>
      </c>
      <c r="W5" s="13">
        <v>2018</v>
      </c>
      <c r="X5" s="13">
        <v>2020</v>
      </c>
      <c r="Y5" s="13">
        <v>2022</v>
      </c>
      <c r="Z5" s="13">
        <v>2024</v>
      </c>
      <c r="AB5" s="13">
        <v>2016</v>
      </c>
      <c r="AC5" s="13">
        <v>2018</v>
      </c>
      <c r="AD5" s="13">
        <v>2020</v>
      </c>
      <c r="AE5" s="13">
        <v>2022</v>
      </c>
      <c r="AF5" s="13">
        <v>2024</v>
      </c>
      <c r="AH5" s="13">
        <v>2016</v>
      </c>
      <c r="AI5" s="13">
        <v>2018</v>
      </c>
      <c r="AJ5" s="13">
        <v>2020</v>
      </c>
      <c r="AK5" s="13">
        <v>2022</v>
      </c>
      <c r="AL5" s="13">
        <v>2024</v>
      </c>
      <c r="AN5" s="49">
        <v>2016</v>
      </c>
      <c r="AO5" s="49">
        <v>2018</v>
      </c>
      <c r="AP5" s="49">
        <v>2020</v>
      </c>
      <c r="AQ5" s="49">
        <v>2022</v>
      </c>
      <c r="AR5" s="49">
        <v>2024</v>
      </c>
      <c r="AT5" s="13">
        <v>2016</v>
      </c>
      <c r="AU5" s="13">
        <v>2018</v>
      </c>
      <c r="AV5" s="13">
        <v>2020</v>
      </c>
      <c r="AW5" s="13">
        <v>2022</v>
      </c>
      <c r="AX5" s="13">
        <v>2024</v>
      </c>
      <c r="AZ5" s="13">
        <v>2016</v>
      </c>
      <c r="BA5" s="13">
        <v>2018</v>
      </c>
      <c r="BB5" s="13">
        <v>2020</v>
      </c>
      <c r="BC5" s="13">
        <v>2022</v>
      </c>
      <c r="BD5" s="13">
        <v>2024</v>
      </c>
      <c r="BF5" s="13">
        <v>2016</v>
      </c>
      <c r="BG5" s="13">
        <v>2018</v>
      </c>
      <c r="BH5" s="13">
        <v>2020</v>
      </c>
      <c r="BI5" s="13">
        <v>2022</v>
      </c>
      <c r="BJ5" s="13">
        <v>2024</v>
      </c>
    </row>
    <row r="6" spans="3:62" x14ac:dyDescent="0.25">
      <c r="C6" s="50" t="s">
        <v>0</v>
      </c>
      <c r="D6" s="53">
        <f>'Cuadro 4'!K8</f>
        <v>22298.977000000003</v>
      </c>
      <c r="E6" s="53">
        <f>'Cuadro 4'!L8</f>
        <v>23525.262000000002</v>
      </c>
      <c r="F6" s="53">
        <f>'Cuadro 4'!M8</f>
        <v>24397.397000000001</v>
      </c>
      <c r="G6" s="53">
        <f>'Cuadro 4'!N8</f>
        <v>25056.782999999999</v>
      </c>
      <c r="H6" s="53">
        <f>'Cuadro 4'!O8</f>
        <v>24249.571</v>
      </c>
      <c r="I6" s="51"/>
      <c r="J6" s="54">
        <f>'Cuadro 5'!E8</f>
        <v>18.4603132493</v>
      </c>
      <c r="K6" s="54">
        <f>'Cuadro 5'!F8</f>
        <v>18.998473799500001</v>
      </c>
      <c r="L6" s="54">
        <f>'Cuadro 5'!G8</f>
        <v>19.2496213061</v>
      </c>
      <c r="M6" s="54">
        <f>'Cuadro 5'!H8</f>
        <v>19.440793008700002</v>
      </c>
      <c r="N6" s="54">
        <f>'Cuadro 5'!I8</f>
        <v>18.622562732799999</v>
      </c>
      <c r="O6" s="51"/>
      <c r="P6" s="53">
        <f>SUMIFS(RuralPop!$H:$H,RuralPop!$S:$S,P$5)/1000</f>
        <v>8531.0930000000008</v>
      </c>
      <c r="Q6" s="53">
        <f>SUMIFS(RuralPop!$H:$H,RuralPop!$S:$S,Q$5)/1000</f>
        <v>9425.1730000000007</v>
      </c>
      <c r="R6" s="53">
        <f>SUMIFS(RuralPop!$H:$H,RuralPop!$S:$S,R$5)/1000</f>
        <v>9216.9660000000003</v>
      </c>
      <c r="S6" s="53">
        <f>SUMIFS(RuralPop!$H:$H,RuralPop!$S:$S,S$5)/1000</f>
        <v>9966.0049999999992</v>
      </c>
      <c r="T6" s="53">
        <f>SUMIFS(RuralPop!$H:$H,RuralPop!$S:$S,T$5)/1000</f>
        <v>9156.8860000000004</v>
      </c>
      <c r="U6" s="51"/>
      <c r="V6" s="54"/>
      <c r="W6" s="54"/>
      <c r="X6" s="54"/>
      <c r="Y6" s="54"/>
      <c r="Z6" s="54"/>
      <c r="AB6" s="53">
        <f>SUMIFS(UrbanPop!$H:$H,UrbanPop!$S:$S,AB$5)/1000</f>
        <v>13767.884</v>
      </c>
      <c r="AC6" s="53">
        <f>SUMIFS(UrbanPop!$H:$H,UrbanPop!$S:$S,AC$5)/1000</f>
        <v>14100.089</v>
      </c>
      <c r="AD6" s="53">
        <f>SUMIFS(UrbanPop!$H:$H,UrbanPop!$S:$S,AD$5)/1000</f>
        <v>15180.431</v>
      </c>
      <c r="AE6" s="53">
        <f>SUMIFS(UrbanPop!$H:$H,UrbanPop!$S:$S,AE$5)/1000</f>
        <v>15090.778</v>
      </c>
      <c r="AF6" s="53">
        <f>SUMIFS(UrbanPop!$H:$H,UrbanPop!$S:$S,AF$5)/1000</f>
        <v>15092.684999999999</v>
      </c>
      <c r="AG6" s="51"/>
      <c r="AH6" s="54"/>
      <c r="AI6" s="54"/>
      <c r="AJ6" s="54"/>
      <c r="AK6" s="54"/>
      <c r="AL6" s="54"/>
      <c r="AN6" s="53">
        <f>SUMIFS(SexoPop!$I:$I,SexoPop!$T:$T,AN$5,SexoPop!$B:$B,2)/1000</f>
        <v>11809.087</v>
      </c>
      <c r="AO6" s="53">
        <f>SUMIFS(SexoPop!$I:$I,SexoPop!$T:$T,AO$5,SexoPop!$B:$B,2)/1000</f>
        <v>12393.812</v>
      </c>
      <c r="AP6" s="53">
        <f>SUMIFS(SexoPop!$I:$I,SexoPop!$T:$T,AP$5,SexoPop!$B:$B,2)/1000</f>
        <v>12644.002</v>
      </c>
      <c r="AQ6" s="53">
        <f>SUMIFS(SexoPop!$I:$I,SexoPop!$T:$T,AQ$5,SexoPop!$B:$B,2)/1000</f>
        <v>13148.846</v>
      </c>
      <c r="AR6" s="53">
        <f>SUMIFS(SexoPop!$I:$I,SexoPop!$T:$T,AR$5,SexoPop!$B:$B,2)/1000</f>
        <v>12581.635</v>
      </c>
      <c r="AS6" s="51"/>
      <c r="AT6" s="54"/>
      <c r="AU6" s="54"/>
      <c r="AV6" s="54"/>
      <c r="AW6" s="54"/>
      <c r="AX6" s="54"/>
      <c r="AZ6" s="53">
        <f>SUMIFS(SexoPop!$I:$I,SexoPop!$T:$T,AZ$5,SexoPop!$B:$B,1)/1000</f>
        <v>10489.89</v>
      </c>
      <c r="BA6" s="53">
        <f>SUMIFS(SexoPop!$I:$I,SexoPop!$T:$T,BA$5,SexoPop!$B:$B,1)/1000</f>
        <v>11131.45</v>
      </c>
      <c r="BB6" s="53">
        <f>SUMIFS(SexoPop!$I:$I,SexoPop!$T:$T,BB$5,SexoPop!$B:$B,1)/1000</f>
        <v>11753.395</v>
      </c>
      <c r="BC6" s="53">
        <f>SUMIFS(SexoPop!$I:$I,SexoPop!$T:$T,BC$5,SexoPop!$B:$B,1)/1000</f>
        <v>11907.937</v>
      </c>
      <c r="BD6" s="53">
        <f>SUMIFS(SexoPop!$I:$I,SexoPop!$T:$T,BD$5,SexoPop!$B:$B,1)/1000</f>
        <v>11667.936</v>
      </c>
      <c r="BE6" s="51"/>
      <c r="BF6" s="54"/>
      <c r="BG6" s="54"/>
      <c r="BH6" s="54"/>
      <c r="BI6" s="54"/>
      <c r="BJ6" s="54"/>
    </row>
    <row r="7" spans="3:62" x14ac:dyDescent="0.25">
      <c r="C7" s="52" t="s">
        <v>1</v>
      </c>
      <c r="D7" s="53">
        <f>'Cuadro 4'!K9</f>
        <v>207.67700000000002</v>
      </c>
      <c r="E7" s="53">
        <f>'Cuadro 4'!L9</f>
        <v>213.84900000000002</v>
      </c>
      <c r="F7" s="53">
        <f>'Cuadro 4'!M9</f>
        <v>224.85</v>
      </c>
      <c r="G7" s="53">
        <f>'Cuadro 4'!N9</f>
        <v>244.827</v>
      </c>
      <c r="H7" s="53">
        <f>'Cuadro 4'!O9</f>
        <v>224.953</v>
      </c>
      <c r="I7" s="52"/>
      <c r="J7" s="54">
        <f>'Cuadro 5'!E9</f>
        <v>15.762541412600001</v>
      </c>
      <c r="K7" s="54">
        <f>'Cuadro 5'!F9</f>
        <v>15.5659450323</v>
      </c>
      <c r="L7" s="54">
        <f>'Cuadro 5'!G9</f>
        <v>15.668279834</v>
      </c>
      <c r="M7" s="54">
        <f>'Cuadro 5'!H9</f>
        <v>16.4997553615</v>
      </c>
      <c r="N7" s="54">
        <f>'Cuadro 5'!I9</f>
        <v>15.0315193292</v>
      </c>
      <c r="O7" s="52"/>
      <c r="P7" s="53">
        <f>SUMIFS(RuralPop!$H:$H,RuralPop!$S:$S,P$5,RuralPop!$A:$A,$C7)/1000</f>
        <v>57.49</v>
      </c>
      <c r="Q7" s="53">
        <f>SUMIFS(RuralPop!$H:$H,RuralPop!$S:$S,Q$5,RuralPop!$A:$A,$C7)/1000</f>
        <v>75.061999999999998</v>
      </c>
      <c r="R7" s="53">
        <f>SUMIFS(RuralPop!$H:$H,RuralPop!$S:$S,R$5,RuralPop!$A:$A,$C7)/1000</f>
        <v>63.737000000000002</v>
      </c>
      <c r="S7" s="53">
        <f>SUMIFS(RuralPop!$H:$H,RuralPop!$S:$S,S$5,RuralPop!$A:$A,$C7)/1000</f>
        <v>84.662999999999997</v>
      </c>
      <c r="T7" s="53">
        <f>SUMIFS(RuralPop!$H:$H,RuralPop!$S:$S,T$5,RuralPop!$A:$A,$C7)/1000</f>
        <v>51.984999999999999</v>
      </c>
      <c r="U7" s="52"/>
      <c r="V7" s="54">
        <f>SUMIFS(RuralPorc!$H:$H,RuralPorc!$P:$P,V$5,RuralPorc!$A:$A,$C7)*100</f>
        <v>22.738239169120789</v>
      </c>
      <c r="W7" s="54">
        <f>SUMIFS(RuralPorc!$H:$H,RuralPorc!$P:$P,W$5,RuralPorc!$A:$A,$C7)*100</f>
        <v>23.537196218967438</v>
      </c>
      <c r="X7" s="54">
        <f>SUMIFS(RuralPorc!$H:$H,RuralPorc!$P:$P,X$5,RuralPorc!$A:$A,$C7)*100</f>
        <v>23.151750862598419</v>
      </c>
      <c r="Y7" s="54">
        <f>SUMIFS(RuralPorc!$H:$H,RuralPorc!$P:$P,Y$5,RuralPorc!$A:$A,$C7)*100</f>
        <v>23.63719642162323</v>
      </c>
      <c r="Z7" s="54">
        <f>SUMIFS(RuralPorc!$H:$H,RuralPorc!$P:$P,Z$5,RuralPorc!$A:$A,$C7)*100</f>
        <v>23.214118182659149</v>
      </c>
      <c r="AA7" s="56"/>
      <c r="AB7" s="53">
        <f>SUMIFS(UrbanPop!$H:$H,UrbanPop!$S:$S,AB$5,UrbanPop!$A:$A,$C7)/1000</f>
        <v>150.18700000000001</v>
      </c>
      <c r="AC7" s="53">
        <f>SUMIFS(UrbanPop!$H:$H,UrbanPop!$S:$S,AC$5,UrbanPop!$A:$A,$C7)/1000</f>
        <v>138.78700000000001</v>
      </c>
      <c r="AD7" s="53">
        <f>SUMIFS(UrbanPop!$H:$H,UrbanPop!$S:$S,AD$5,UrbanPop!$A:$A,$C7)/1000</f>
        <v>161.113</v>
      </c>
      <c r="AE7" s="53">
        <f>SUMIFS(UrbanPop!$H:$H,UrbanPop!$S:$S,AE$5,UrbanPop!$A:$A,$C7)/1000</f>
        <v>160.16399999999999</v>
      </c>
      <c r="AF7" s="53">
        <f>SUMIFS(UrbanPop!$H:$H,UrbanPop!$S:$S,AF$5,UrbanPop!$A:$A,$C7)/1000</f>
        <v>172.96799999999999</v>
      </c>
      <c r="AG7" s="52"/>
      <c r="AH7" s="54">
        <f>SUMIFS(UrbanPorc!$H:$H,UrbanPorc!$P:$P,AH$5,UrbanPorc!$A:$A,$C7)*100</f>
        <v>14.106026291847229</v>
      </c>
      <c r="AI7" s="54">
        <f>SUMIFS(UrbanPorc!$H:$H,UrbanPorc!$P:$P,AI$5,UrbanPorc!$A:$A,$C7)*100</f>
        <v>13.156189024448395</v>
      </c>
      <c r="AJ7" s="54">
        <f>SUMIFS(UrbanPorc!$H:$H,UrbanPorc!$P:$P,AJ$5,UrbanPorc!$A:$A,$C7)*100</f>
        <v>13.891878724098206</v>
      </c>
      <c r="AK7" s="54">
        <f>SUMIFS(UrbanPorc!$H:$H,UrbanPorc!$P:$P,AK$5,UrbanPorc!$A:$A,$C7)*100</f>
        <v>14.228641986846924</v>
      </c>
      <c r="AL7" s="54">
        <f>SUMIFS(UrbanPorc!$H:$H,UrbanPorc!$P:$P,AL$5,UrbanPorc!$A:$A,$C7)*100</f>
        <v>13.591648638248444</v>
      </c>
      <c r="AN7" s="53">
        <f>SUMIFS(SexoPop!$I:$I,SexoPop!$T:$T,AN$5,SexoPop!$A:$A,$C7,SexoPop!$B:$B,2)/1000</f>
        <v>101.134</v>
      </c>
      <c r="AO7" s="53">
        <f>SUMIFS(SexoPop!$I:$I,SexoPop!$T:$T,AO$5,SexoPop!$A:$A,$C7,SexoPop!$B:$B,2)/1000</f>
        <v>102.91200000000001</v>
      </c>
      <c r="AP7" s="53">
        <f>SUMIFS(SexoPop!$I:$I,SexoPop!$T:$T,AP$5,SexoPop!$A:$A,$C7,SexoPop!$B:$B,2)/1000</f>
        <v>114.13800000000001</v>
      </c>
      <c r="AQ7" s="53">
        <f>SUMIFS(SexoPop!$I:$I,SexoPop!$T:$T,AQ$5,SexoPop!$A:$A,$C7,SexoPop!$B:$B,2)/1000</f>
        <v>118.17100000000001</v>
      </c>
      <c r="AR7" s="53">
        <f>SUMIFS(SexoPop!$I:$I,SexoPop!$T:$T,AR$5,SexoPop!$A:$A,$C7,SexoPop!$B:$B,2)/1000</f>
        <v>108.253</v>
      </c>
      <c r="AS7" s="52"/>
      <c r="AT7" s="54">
        <f>SUMIFS(SexoPorc!$I:$I,SexoPorc!$Q:$Q,AT$5,SexoPorc!$A:$A,$C7,SexoPorc!$B:$B,2)*100</f>
        <v>14.892204105854034</v>
      </c>
      <c r="AU7" s="54">
        <f>SUMIFS(SexoPorc!$I:$I,SexoPorc!$Q:$Q,AU$5,SexoPorc!$A:$A,$C7,SexoPorc!$B:$B,2)*100</f>
        <v>14.533396065235138</v>
      </c>
      <c r="AV7" s="54">
        <f>SUMIFS(SexoPorc!$I:$I,SexoPorc!$Q:$Q,AV$5,SexoPorc!$A:$A,$C7,SexoPorc!$B:$B,2)*100</f>
        <v>15.243276953697205</v>
      </c>
      <c r="AW7" s="54">
        <f>SUMIFS(SexoPorc!$I:$I,SexoPorc!$Q:$Q,AW$5,SexoPorc!$A:$A,$C7,SexoPorc!$B:$B,2)*100</f>
        <v>15.180060267448425</v>
      </c>
      <c r="AX7" s="54">
        <f>SUMIFS(SexoPorc!$I:$I,SexoPorc!$Q:$Q,AX$5,SexoPorc!$A:$A,$C7,SexoPorc!$B:$B,2)*100</f>
        <v>13.785608112812042</v>
      </c>
      <c r="AZ7" s="53">
        <f>SUMIFS(SexoPop!$I:$I,SexoPop!$T:$T,AZ$5,SexoPop!$A:$A,$C7,SexoPop!$B:$B,1)/1000</f>
        <v>106.54300000000001</v>
      </c>
      <c r="BA7" s="53">
        <f>SUMIFS(SexoPop!$I:$I,SexoPop!$T:$T,BA$5,SexoPop!$A:$A,$C7,SexoPop!$B:$B,1)/1000</f>
        <v>110.937</v>
      </c>
      <c r="BB7" s="53">
        <f>SUMIFS(SexoPop!$I:$I,SexoPop!$T:$T,BB$5,SexoPop!$A:$A,$C7,SexoPop!$B:$B,1)/1000</f>
        <v>110.712</v>
      </c>
      <c r="BC7" s="53">
        <f>SUMIFS(SexoPop!$I:$I,SexoPop!$T:$T,BC$5,SexoPop!$A:$A,$C7,SexoPop!$B:$B,1)/1000</f>
        <v>126.65600000000001</v>
      </c>
      <c r="BD7" s="53">
        <f>SUMIFS(SexoPop!$I:$I,SexoPop!$T:$T,BD$5,SexoPop!$A:$A,$C7,SexoPop!$B:$B,1)/1000</f>
        <v>116.7</v>
      </c>
      <c r="BE7" s="52"/>
      <c r="BF7" s="54">
        <f>SUMIFS(SexoPorc!$I:$I,SexoPorc!$Q:$Q,BF$5,SexoPorc!$A:$A,$C7,SexoPorc!$B:$B,1)*100</f>
        <v>16.688334941864014</v>
      </c>
      <c r="BG7" s="54">
        <f>SUMIFS(SexoPorc!$I:$I,SexoPorc!$Q:$Q,BG$5,SexoPorc!$A:$A,$C7,SexoPorc!$B:$B,1)*100</f>
        <v>16.664238274097443</v>
      </c>
      <c r="BH7" s="54">
        <f>SUMIFS(SexoPorc!$I:$I,SexoPorc!$Q:$Q,BH$5,SexoPorc!$A:$A,$C7,SexoPorc!$B:$B,1)*100</f>
        <v>16.13197922706604</v>
      </c>
      <c r="BI7" s="54">
        <f>SUMIFS(SexoPorc!$I:$I,SexoPorc!$Q:$Q,BI$5,SexoPorc!$A:$A,$C7,SexoPorc!$B:$B,1)*100</f>
        <v>17.956221103668213</v>
      </c>
      <c r="BJ7" s="54">
        <f>SUMIFS(SexoPorc!$I:$I,SexoPorc!$Q:$Q,BJ$5,SexoPorc!$A:$A,$C7,SexoPorc!$B:$B,1)*100</f>
        <v>16.407017409801483</v>
      </c>
    </row>
    <row r="8" spans="3:62" x14ac:dyDescent="0.25">
      <c r="C8" s="52" t="s">
        <v>2</v>
      </c>
      <c r="D8" s="53">
        <f>'Cuadro 4'!K10</f>
        <v>509.43299999999999</v>
      </c>
      <c r="E8" s="53">
        <f>'Cuadro 4'!L10</f>
        <v>596.404</v>
      </c>
      <c r="F8" s="53">
        <f>'Cuadro 4'!M10</f>
        <v>608.93600000000004</v>
      </c>
      <c r="G8" s="53">
        <f>'Cuadro 4'!N10</f>
        <v>594.21100000000001</v>
      </c>
      <c r="H8" s="53">
        <f>'Cuadro 4'!O10</f>
        <v>547.33399999999995</v>
      </c>
      <c r="I8" s="52"/>
      <c r="J8" s="54">
        <f>'Cuadro 5'!E10</f>
        <v>14.0525255668</v>
      </c>
      <c r="K8" s="54">
        <f>'Cuadro 5'!F10</f>
        <v>15.9178087164</v>
      </c>
      <c r="L8" s="54">
        <f>'Cuadro 5'!G10</f>
        <v>16.093954168900002</v>
      </c>
      <c r="M8" s="54">
        <f>'Cuadro 5'!H10</f>
        <v>15.546991757300001</v>
      </c>
      <c r="N8" s="54">
        <f>'Cuadro 5'!I10</f>
        <v>14.4697979906</v>
      </c>
      <c r="O8" s="52"/>
      <c r="P8" s="53">
        <f>SUMIFS(RuralPop!$H:$H,RuralPop!$S:$S,P$5,RuralPop!$A:$A,$C8)/1000</f>
        <v>66.694000000000003</v>
      </c>
      <c r="Q8" s="53">
        <f>SUMIFS(RuralPop!$H:$H,RuralPop!$S:$S,Q$5,RuralPop!$A:$A,$C8)/1000</f>
        <v>91.75</v>
      </c>
      <c r="R8" s="53">
        <f>SUMIFS(RuralPop!$H:$H,RuralPop!$S:$S,R$5,RuralPop!$A:$A,$C8)/1000</f>
        <v>68.043999999999997</v>
      </c>
      <c r="S8" s="53">
        <f>SUMIFS(RuralPop!$H:$H,RuralPop!$S:$S,S$5,RuralPop!$A:$A,$C8)/1000</f>
        <v>101.339</v>
      </c>
      <c r="T8" s="53">
        <f>SUMIFS(RuralPop!$H:$H,RuralPop!$S:$S,T$5,RuralPop!$A:$A,$C8)/1000</f>
        <v>61.78</v>
      </c>
      <c r="U8" s="52"/>
      <c r="V8" s="54">
        <f>SUMIFS(RuralPorc!$H:$H,RuralPorc!$P:$P,V$5,RuralPorc!$A:$A,$C8)*100</f>
        <v>23.896950483322144</v>
      </c>
      <c r="W8" s="54">
        <f>SUMIFS(RuralPorc!$H:$H,RuralPorc!$P:$P,W$5,RuralPorc!$A:$A,$C8)*100</f>
        <v>24.940401315689087</v>
      </c>
      <c r="X8" s="54">
        <f>SUMIFS(RuralPorc!$H:$H,RuralPorc!$P:$P,X$5,RuralPorc!$A:$A,$C8)*100</f>
        <v>23.34471195936203</v>
      </c>
      <c r="Y8" s="54">
        <f>SUMIFS(RuralPorc!$H:$H,RuralPorc!$P:$P,Y$5,RuralPorc!$A:$A,$C8)*100</f>
        <v>24.831964075565338</v>
      </c>
      <c r="Z8" s="54">
        <f>SUMIFS(RuralPorc!$H:$H,RuralPorc!$P:$P,Z$5,RuralPorc!$A:$A,$C8)*100</f>
        <v>25.253331661224365</v>
      </c>
      <c r="AA8" s="56"/>
      <c r="AB8" s="53">
        <f>SUMIFS(UrbanPop!$H:$H,UrbanPop!$S:$S,AB$5,UrbanPop!$A:$A,$C8)/1000</f>
        <v>442.73899999999998</v>
      </c>
      <c r="AC8" s="53">
        <f>SUMIFS(UrbanPop!$H:$H,UrbanPop!$S:$S,AC$5,UrbanPop!$A:$A,$C8)/1000</f>
        <v>504.654</v>
      </c>
      <c r="AD8" s="53">
        <f>SUMIFS(UrbanPop!$H:$H,UrbanPop!$S:$S,AD$5,UrbanPop!$A:$A,$C8)/1000</f>
        <v>540.89200000000005</v>
      </c>
      <c r="AE8" s="53">
        <f>SUMIFS(UrbanPop!$H:$H,UrbanPop!$S:$S,AE$5,UrbanPop!$A:$A,$C8)/1000</f>
        <v>492.87200000000001</v>
      </c>
      <c r="AF8" s="53">
        <f>SUMIFS(UrbanPop!$H:$H,UrbanPop!$S:$S,AF$5,UrbanPop!$A:$A,$C8)/1000</f>
        <v>485.55399999999997</v>
      </c>
      <c r="AG8" s="52"/>
      <c r="AH8" s="54">
        <f>SUMIFS(UrbanPorc!$H:$H,UrbanPorc!$P:$P,AH$5,UrbanPorc!$A:$A,$C8)*100</f>
        <v>13.23142945766449</v>
      </c>
      <c r="AI8" s="54">
        <f>SUMIFS(UrbanPorc!$H:$H,UrbanPorc!$P:$P,AI$5,UrbanPorc!$A:$A,$C8)*100</f>
        <v>14.935474097728729</v>
      </c>
      <c r="AJ8" s="54">
        <f>SUMIFS(UrbanPorc!$H:$H,UrbanPorc!$P:$P,AJ$5,UrbanPorc!$A:$A,$C8)*100</f>
        <v>15.488764643669128</v>
      </c>
      <c r="AK8" s="54">
        <f>SUMIFS(UrbanPorc!$H:$H,UrbanPorc!$P:$P,AK$5,UrbanPorc!$A:$A,$C8)*100</f>
        <v>14.437073469161987</v>
      </c>
      <c r="AL8" s="54">
        <f>SUMIFS(UrbanPorc!$H:$H,UrbanPorc!$P:$P,AL$5,UrbanPorc!$A:$A,$C8)*100</f>
        <v>13.72414231300354</v>
      </c>
      <c r="AN8" s="53">
        <f>SUMIFS(SexoPop!$I:$I,SexoPop!$T:$T,AN$5,SexoPop!$A:$A,$C8,SexoPop!$B:$B,2)/1000</f>
        <v>249.428</v>
      </c>
      <c r="AO8" s="53">
        <f>SUMIFS(SexoPop!$I:$I,SexoPop!$T:$T,AO$5,SexoPop!$A:$A,$C8,SexoPop!$B:$B,2)/1000</f>
        <v>293.072</v>
      </c>
      <c r="AP8" s="53">
        <f>SUMIFS(SexoPop!$I:$I,SexoPop!$T:$T,AP$5,SexoPop!$A:$A,$C8,SexoPop!$B:$B,2)/1000</f>
        <v>303.82</v>
      </c>
      <c r="AQ8" s="53">
        <f>SUMIFS(SexoPop!$I:$I,SexoPop!$T:$T,AQ$5,SexoPop!$A:$A,$C8,SexoPop!$B:$B,2)/1000</f>
        <v>296.27499999999998</v>
      </c>
      <c r="AR8" s="53">
        <f>SUMIFS(SexoPop!$I:$I,SexoPop!$T:$T,AR$5,SexoPop!$A:$A,$C8,SexoPop!$B:$B,2)/1000</f>
        <v>276.39100000000002</v>
      </c>
      <c r="AS8" s="52"/>
      <c r="AT8" s="54">
        <f>SUMIFS(SexoPorc!$I:$I,SexoPorc!$Q:$Q,AT$5,SexoPorc!$A:$A,$C8,SexoPorc!$B:$B,2)*100</f>
        <v>13.7293741106987</v>
      </c>
      <c r="AU8" s="54">
        <f>SUMIFS(SexoPorc!$I:$I,SexoPorc!$Q:$Q,AU$5,SexoPorc!$A:$A,$C8,SexoPorc!$B:$B,2)*100</f>
        <v>15.676373243331909</v>
      </c>
      <c r="AV8" s="54">
        <f>SUMIFS(SexoPorc!$I:$I,SexoPorc!$Q:$Q,AV$5,SexoPorc!$A:$A,$C8,SexoPorc!$B:$B,2)*100</f>
        <v>15.98183661699295</v>
      </c>
      <c r="AW8" s="54">
        <f>SUMIFS(SexoPorc!$I:$I,SexoPorc!$Q:$Q,AW$5,SexoPorc!$A:$A,$C8,SexoPorc!$B:$B,2)*100</f>
        <v>15.370619297027588</v>
      </c>
      <c r="AX8" s="54">
        <f>SUMIFS(SexoPorc!$I:$I,SexoPorc!$Q:$Q,AX$5,SexoPorc!$A:$A,$C8,SexoPorc!$B:$B,2)*100</f>
        <v>14.227758347988129</v>
      </c>
      <c r="AZ8" s="53">
        <f>SUMIFS(SexoPop!$I:$I,SexoPop!$T:$T,AZ$5,SexoPop!$A:$A,$C8,SexoPop!$B:$B,1)/1000</f>
        <v>260.005</v>
      </c>
      <c r="BA8" s="53">
        <f>SUMIFS(SexoPop!$I:$I,SexoPop!$T:$T,BA$5,SexoPop!$A:$A,$C8,SexoPop!$B:$B,1)/1000</f>
        <v>303.33199999999999</v>
      </c>
      <c r="BB8" s="53">
        <f>SUMIFS(SexoPop!$I:$I,SexoPop!$T:$T,BB$5,SexoPop!$A:$A,$C8,SexoPop!$B:$B,1)/1000</f>
        <v>305.11599999999999</v>
      </c>
      <c r="BC8" s="53">
        <f>SUMIFS(SexoPop!$I:$I,SexoPop!$T:$T,BC$5,SexoPop!$A:$A,$C8,SexoPop!$B:$B,1)/1000</f>
        <v>297.93599999999998</v>
      </c>
      <c r="BD8" s="53">
        <f>SUMIFS(SexoPop!$I:$I,SexoPop!$T:$T,BD$5,SexoPop!$A:$A,$C8,SexoPop!$B:$B,1)/1000</f>
        <v>270.94299999999998</v>
      </c>
      <c r="BE8" s="52"/>
      <c r="BF8" s="54">
        <f>SUMIFS(SexoPorc!$I:$I,SexoPorc!$Q:$Q,BF$5,SexoPorc!$A:$A,$C8,SexoPorc!$B:$B,1)*100</f>
        <v>14.377157390117645</v>
      </c>
      <c r="BG8" s="54">
        <f>SUMIFS(SexoPorc!$I:$I,SexoPorc!$Q:$Q,BG$5,SexoPorc!$A:$A,$C8,SexoPorc!$B:$B,1)*100</f>
        <v>16.158248484134674</v>
      </c>
      <c r="BH8" s="54">
        <f>SUMIFS(SexoPorc!$I:$I,SexoPorc!$Q:$Q,BH$5,SexoPorc!$A:$A,$C8,SexoPorc!$B:$B,1)*100</f>
        <v>16.207168996334076</v>
      </c>
      <c r="BI8" s="54">
        <f>SUMIFS(SexoPorc!$I:$I,SexoPorc!$Q:$Q,BI$5,SexoPorc!$A:$A,$C8,SexoPorc!$B:$B,1)*100</f>
        <v>15.726441144943237</v>
      </c>
      <c r="BJ8" s="54">
        <f>SUMIFS(SexoPorc!$I:$I,SexoPorc!$Q:$Q,BJ$5,SexoPorc!$A:$A,$C8,SexoPorc!$B:$B,1)*100</f>
        <v>14.725339412689209</v>
      </c>
    </row>
    <row r="9" spans="3:62" x14ac:dyDescent="0.25">
      <c r="C9" s="52" t="s">
        <v>3</v>
      </c>
      <c r="D9" s="53">
        <f>'Cuadro 4'!K11</f>
        <v>103.315</v>
      </c>
      <c r="E9" s="53">
        <f>'Cuadro 4'!L11</f>
        <v>103.504</v>
      </c>
      <c r="F9" s="53">
        <f>'Cuadro 4'!M11</f>
        <v>117.024</v>
      </c>
      <c r="G9" s="53">
        <f>'Cuadro 4'!N11</f>
        <v>119.342</v>
      </c>
      <c r="H9" s="53">
        <f>'Cuadro 4'!O11</f>
        <v>117.40900000000001</v>
      </c>
      <c r="I9" s="52"/>
      <c r="J9" s="54">
        <f>'Cuadro 5'!E11</f>
        <v>14.306089244300001</v>
      </c>
      <c r="K9" s="54">
        <f>'Cuadro 5'!F11</f>
        <v>13.598085043200001</v>
      </c>
      <c r="L9" s="54">
        <f>'Cuadro 5'!G11</f>
        <v>14.4568489791</v>
      </c>
      <c r="M9" s="54">
        <f>'Cuadro 5'!H11</f>
        <v>14.1839268163</v>
      </c>
      <c r="N9" s="54">
        <f>'Cuadro 5'!I11</f>
        <v>13.3736943422</v>
      </c>
      <c r="O9" s="52"/>
      <c r="P9" s="53">
        <f>SUMIFS(RuralPop!$H:$H,RuralPop!$S:$S,P$5,RuralPop!$A:$A,$C9)/1000</f>
        <v>27.021999999999998</v>
      </c>
      <c r="Q9" s="53">
        <f>SUMIFS(RuralPop!$H:$H,RuralPop!$S:$S,Q$5,RuralPop!$A:$A,$C9)/1000</f>
        <v>28.521000000000001</v>
      </c>
      <c r="R9" s="53">
        <f>SUMIFS(RuralPop!$H:$H,RuralPop!$S:$S,R$5,RuralPop!$A:$A,$C9)/1000</f>
        <v>27.707000000000001</v>
      </c>
      <c r="S9" s="53">
        <f>SUMIFS(RuralPop!$H:$H,RuralPop!$S:$S,S$5,RuralPop!$A:$A,$C9)/1000</f>
        <v>30.254999999999999</v>
      </c>
      <c r="T9" s="53">
        <f>SUMIFS(RuralPop!$H:$H,RuralPop!$S:$S,T$5,RuralPop!$A:$A,$C9)/1000</f>
        <v>18.736999999999998</v>
      </c>
      <c r="U9" s="52"/>
      <c r="V9" s="54">
        <f>SUMIFS(RuralPorc!$H:$H,RuralPorc!$P:$P,V$5,RuralPorc!$A:$A,$C9)*100</f>
        <v>27.009305357933044</v>
      </c>
      <c r="W9" s="54">
        <f>SUMIFS(RuralPorc!$H:$H,RuralPorc!$P:$P,W$5,RuralPorc!$A:$A,$C9)*100</f>
        <v>24.318309128284454</v>
      </c>
      <c r="X9" s="54">
        <f>SUMIFS(RuralPorc!$H:$H,RuralPorc!$P:$P,X$5,RuralPorc!$A:$A,$C9)*100</f>
        <v>24.695616960525513</v>
      </c>
      <c r="Y9" s="54">
        <f>SUMIFS(RuralPorc!$H:$H,RuralPorc!$P:$P,Y$5,RuralPorc!$A:$A,$C9)*100</f>
        <v>24.530351161956787</v>
      </c>
      <c r="Z9" s="54">
        <f>SUMIFS(RuralPorc!$H:$H,RuralPorc!$P:$P,Z$5,RuralPorc!$A:$A,$C9)*100</f>
        <v>25.049129128456116</v>
      </c>
      <c r="AA9" s="56"/>
      <c r="AB9" s="53">
        <f>SUMIFS(UrbanPop!$H:$H,UrbanPop!$S:$S,AB$5,UrbanPop!$A:$A,$C9)/1000</f>
        <v>76.293000000000006</v>
      </c>
      <c r="AC9" s="53">
        <f>SUMIFS(UrbanPop!$H:$H,UrbanPop!$S:$S,AC$5,UrbanPop!$A:$A,$C9)/1000</f>
        <v>74.983000000000004</v>
      </c>
      <c r="AD9" s="53">
        <f>SUMIFS(UrbanPop!$H:$H,UrbanPop!$S:$S,AD$5,UrbanPop!$A:$A,$C9)/1000</f>
        <v>89.316999999999993</v>
      </c>
      <c r="AE9" s="53">
        <f>SUMIFS(UrbanPop!$H:$H,UrbanPop!$S:$S,AE$5,UrbanPop!$A:$A,$C9)/1000</f>
        <v>89.087000000000003</v>
      </c>
      <c r="AF9" s="53">
        <f>SUMIFS(UrbanPop!$H:$H,UrbanPop!$S:$S,AF$5,UrbanPop!$A:$A,$C9)/1000</f>
        <v>98.671999999999997</v>
      </c>
      <c r="AG9" s="52"/>
      <c r="AH9" s="54">
        <f>SUMIFS(UrbanPorc!$H:$H,UrbanPorc!$P:$P,AH$5,UrbanPorc!$A:$A,$C9)*100</f>
        <v>12.263231724500656</v>
      </c>
      <c r="AI9" s="54">
        <f>SUMIFS(UrbanPorc!$H:$H,UrbanPorc!$P:$P,AI$5,UrbanPorc!$A:$A,$C9)*100</f>
        <v>11.645420640707016</v>
      </c>
      <c r="AJ9" s="54">
        <f>SUMIFS(UrbanPorc!$H:$H,UrbanPorc!$P:$P,AJ$5,UrbanPorc!$A:$A,$C9)*100</f>
        <v>12.809400260448456</v>
      </c>
      <c r="AK9" s="54">
        <f>SUMIFS(UrbanPorc!$H:$H,UrbanPorc!$P:$P,AK$5,UrbanPorc!$A:$A,$C9)*100</f>
        <v>12.406761944293976</v>
      </c>
      <c r="AL9" s="54">
        <f>SUMIFS(UrbanPorc!$H:$H,UrbanPorc!$P:$P,AL$5,UrbanPorc!$A:$A,$C9)*100</f>
        <v>12.286252528429031</v>
      </c>
      <c r="AN9" s="53">
        <f>SUMIFS(SexoPop!$I:$I,SexoPop!$T:$T,AN$5,SexoPop!$A:$A,$C9,SexoPop!$B:$B,2)/1000</f>
        <v>48.793999999999997</v>
      </c>
      <c r="AO9" s="53">
        <f>SUMIFS(SexoPop!$I:$I,SexoPop!$T:$T,AO$5,SexoPop!$A:$A,$C9,SexoPop!$B:$B,2)/1000</f>
        <v>47.683999999999997</v>
      </c>
      <c r="AP9" s="53">
        <f>SUMIFS(SexoPop!$I:$I,SexoPop!$T:$T,AP$5,SexoPop!$A:$A,$C9,SexoPop!$B:$B,2)/1000</f>
        <v>56.601999999999997</v>
      </c>
      <c r="AQ9" s="53">
        <f>SUMIFS(SexoPop!$I:$I,SexoPop!$T:$T,AQ$5,SexoPop!$A:$A,$C9,SexoPop!$B:$B,2)/1000</f>
        <v>54.488999999999997</v>
      </c>
      <c r="AR9" s="53">
        <f>SUMIFS(SexoPop!$I:$I,SexoPop!$T:$T,AR$5,SexoPop!$A:$A,$C9,SexoPop!$B:$B,2)/1000</f>
        <v>55.531999999999996</v>
      </c>
      <c r="AS9" s="52"/>
      <c r="AT9" s="54">
        <f>SUMIFS(SexoPorc!$I:$I,SexoPorc!$Q:$Q,AT$5,SexoPorc!$A:$A,$C9,SexoPorc!$B:$B,2)*100</f>
        <v>13.813506066799164</v>
      </c>
      <c r="AU9" s="54">
        <f>SUMIFS(SexoPorc!$I:$I,SexoPorc!$Q:$Q,AU$5,SexoPorc!$A:$A,$C9,SexoPorc!$B:$B,2)*100</f>
        <v>12.974178791046143</v>
      </c>
      <c r="AV9" s="54">
        <f>SUMIFS(SexoPorc!$I:$I,SexoPorc!$Q:$Q,AV$5,SexoPorc!$A:$A,$C9,SexoPorc!$B:$B,2)*100</f>
        <v>14.061839878559113</v>
      </c>
      <c r="AW9" s="54">
        <f>SUMIFS(SexoPorc!$I:$I,SexoPorc!$Q:$Q,AW$5,SexoPorc!$A:$A,$C9,SexoPorc!$B:$B,2)*100</f>
        <v>12.816357612609863</v>
      </c>
      <c r="AX9" s="54">
        <f>SUMIFS(SexoPorc!$I:$I,SexoPorc!$Q:$Q,AX$5,SexoPorc!$A:$A,$C9,SexoPorc!$B:$B,2)*100</f>
        <v>12.584072351455688</v>
      </c>
      <c r="AZ9" s="53">
        <f>SUMIFS(SexoPop!$I:$I,SexoPop!$T:$T,AZ$5,SexoPop!$A:$A,$C9,SexoPop!$B:$B,1)/1000</f>
        <v>54.521000000000001</v>
      </c>
      <c r="BA9" s="53">
        <f>SUMIFS(SexoPop!$I:$I,SexoPop!$T:$T,BA$5,SexoPop!$A:$A,$C9,SexoPop!$B:$B,1)/1000</f>
        <v>55.82</v>
      </c>
      <c r="BB9" s="53">
        <f>SUMIFS(SexoPop!$I:$I,SexoPop!$T:$T,BB$5,SexoPop!$A:$A,$C9,SexoPop!$B:$B,1)/1000</f>
        <v>60.421999999999997</v>
      </c>
      <c r="BC9" s="53">
        <f>SUMIFS(SexoPop!$I:$I,SexoPop!$T:$T,BC$5,SexoPop!$A:$A,$C9,SexoPop!$B:$B,1)/1000</f>
        <v>64.852999999999994</v>
      </c>
      <c r="BD9" s="53">
        <f>SUMIFS(SexoPop!$I:$I,SexoPop!$T:$T,BD$5,SexoPop!$A:$A,$C9,SexoPop!$B:$B,1)/1000</f>
        <v>61.877000000000002</v>
      </c>
      <c r="BE9" s="52"/>
      <c r="BF9" s="54">
        <f>SUMIFS(SexoPorc!$I:$I,SexoPorc!$Q:$Q,BF$5,SexoPorc!$A:$A,$C9,SexoPorc!$B:$B,1)*100</f>
        <v>14.77770209312439</v>
      </c>
      <c r="BG9" s="54">
        <f>SUMIFS(SexoPorc!$I:$I,SexoPorc!$Q:$Q,BG$5,SexoPorc!$A:$A,$C9,SexoPorc!$B:$B,1)*100</f>
        <v>14.180614054203033</v>
      </c>
      <c r="BH9" s="54">
        <f>SUMIFS(SexoPorc!$I:$I,SexoPorc!$Q:$Q,BH$5,SexoPorc!$A:$A,$C9,SexoPorc!$B:$B,1)*100</f>
        <v>14.847560226917267</v>
      </c>
      <c r="BI9" s="54">
        <f>SUMIFS(SexoPorc!$I:$I,SexoPorc!$Q:$Q,BI$5,SexoPorc!$A:$A,$C9,SexoPorc!$B:$B,1)*100</f>
        <v>15.580786764621735</v>
      </c>
      <c r="BJ9" s="54">
        <f>SUMIFS(SexoPorc!$I:$I,SexoPorc!$Q:$Q,BJ$5,SexoPorc!$A:$A,$C9,SexoPorc!$B:$B,1)*100</f>
        <v>14.171755313873291</v>
      </c>
    </row>
    <row r="10" spans="3:62" x14ac:dyDescent="0.25">
      <c r="C10" s="52" t="s">
        <v>4</v>
      </c>
      <c r="D10" s="53">
        <f>'Cuadro 4'!K12</f>
        <v>154.63200000000001</v>
      </c>
      <c r="E10" s="53">
        <f>'Cuadro 4'!L12</f>
        <v>170.42699999999999</v>
      </c>
      <c r="F10" s="53">
        <f>'Cuadro 4'!M12</f>
        <v>179.00200000000001</v>
      </c>
      <c r="G10" s="53">
        <f>'Cuadro 4'!N12</f>
        <v>193.071</v>
      </c>
      <c r="H10" s="53">
        <f>'Cuadro 4'!O12</f>
        <v>193.84</v>
      </c>
      <c r="I10" s="52"/>
      <c r="J10" s="54">
        <f>'Cuadro 5'!E12</f>
        <v>18.0362095873</v>
      </c>
      <c r="K10" s="54">
        <f>'Cuadro 5'!F12</f>
        <v>19.368179168200001</v>
      </c>
      <c r="L10" s="54">
        <f>'Cuadro 5'!G12</f>
        <v>19.1521573755</v>
      </c>
      <c r="M10" s="54">
        <f>'Cuadro 5'!H12</f>
        <v>20.311973976600001</v>
      </c>
      <c r="N10" s="54">
        <f>'Cuadro 5'!I12</f>
        <v>20.502037617399999</v>
      </c>
      <c r="O10" s="52"/>
      <c r="P10" s="53">
        <f>SUMIFS(RuralPop!$H:$H,RuralPop!$S:$S,P$5,RuralPop!$A:$A,$C10)/1000</f>
        <v>57.54</v>
      </c>
      <c r="Q10" s="53">
        <f>SUMIFS(RuralPop!$H:$H,RuralPop!$S:$S,Q$5,RuralPop!$A:$A,$C10)/1000</f>
        <v>71.03</v>
      </c>
      <c r="R10" s="53">
        <f>SUMIFS(RuralPop!$H:$H,RuralPop!$S:$S,R$5,RuralPop!$A:$A,$C10)/1000</f>
        <v>74.896000000000001</v>
      </c>
      <c r="S10" s="53">
        <f>SUMIFS(RuralPop!$H:$H,RuralPop!$S:$S,S$5,RuralPop!$A:$A,$C10)/1000</f>
        <v>87.635000000000005</v>
      </c>
      <c r="T10" s="53">
        <f>SUMIFS(RuralPop!$H:$H,RuralPop!$S:$S,T$5,RuralPop!$A:$A,$C10)/1000</f>
        <v>88.113</v>
      </c>
      <c r="U10" s="52"/>
      <c r="V10" s="54">
        <f>SUMIFS(RuralPorc!$H:$H,RuralPorc!$P:$P,V$5,RuralPorc!$A:$A,$C10)*100</f>
        <v>26.41691267490387</v>
      </c>
      <c r="W10" s="54">
        <f>SUMIFS(RuralPorc!$H:$H,RuralPorc!$P:$P,W$5,RuralPorc!$A:$A,$C10)*100</f>
        <v>29.030939936637878</v>
      </c>
      <c r="X10" s="54">
        <f>SUMIFS(RuralPorc!$H:$H,RuralPorc!$P:$P,X$5,RuralPorc!$A:$A,$C10)*100</f>
        <v>31.516844034194946</v>
      </c>
      <c r="Y10" s="54">
        <f>SUMIFS(RuralPorc!$H:$H,RuralPorc!$P:$P,Y$5,RuralPorc!$A:$A,$C10)*100</f>
        <v>30.765855312347412</v>
      </c>
      <c r="Z10" s="54">
        <f>SUMIFS(RuralPorc!$H:$H,RuralPorc!$P:$P,Z$5,RuralPorc!$A:$A,$C10)*100</f>
        <v>35.931491851806641</v>
      </c>
      <c r="AA10" s="56"/>
      <c r="AB10" s="53">
        <f>SUMIFS(UrbanPop!$H:$H,UrbanPop!$S:$S,AB$5,UrbanPop!$A:$A,$C10)/1000</f>
        <v>97.091999999999999</v>
      </c>
      <c r="AC10" s="53">
        <f>SUMIFS(UrbanPop!$H:$H,UrbanPop!$S:$S,AC$5,UrbanPop!$A:$A,$C10)/1000</f>
        <v>99.397000000000006</v>
      </c>
      <c r="AD10" s="53">
        <f>SUMIFS(UrbanPop!$H:$H,UrbanPop!$S:$S,AD$5,UrbanPop!$A:$A,$C10)/1000</f>
        <v>104.10599999999999</v>
      </c>
      <c r="AE10" s="53">
        <f>SUMIFS(UrbanPop!$H:$H,UrbanPop!$S:$S,AE$5,UrbanPop!$A:$A,$C10)/1000</f>
        <v>105.43600000000001</v>
      </c>
      <c r="AF10" s="53">
        <f>SUMIFS(UrbanPop!$H:$H,UrbanPop!$S:$S,AF$5,UrbanPop!$A:$A,$C10)/1000</f>
        <v>105.727</v>
      </c>
      <c r="AG10" s="52"/>
      <c r="AH10" s="54">
        <f>SUMIFS(UrbanPorc!$H:$H,UrbanPorc!$P:$P,AH$5,UrbanPorc!$A:$A,$C10)*100</f>
        <v>15.181845426559448</v>
      </c>
      <c r="AI10" s="54">
        <f>SUMIFS(UrbanPorc!$H:$H,UrbanPorc!$P:$P,AI$5,UrbanPorc!$A:$A,$C10)*100</f>
        <v>15.646590292453766</v>
      </c>
      <c r="AJ10" s="54">
        <f>SUMIFS(UrbanPorc!$H:$H,UrbanPorc!$P:$P,AJ$5,UrbanPorc!$A:$A,$C10)*100</f>
        <v>14.936448633670807</v>
      </c>
      <c r="AK10" s="54">
        <f>SUMIFS(UrbanPorc!$H:$H,UrbanPorc!$P:$P,AK$5,UrbanPorc!$A:$A,$C10)*100</f>
        <v>15.838770568370819</v>
      </c>
      <c r="AL10" s="54">
        <f>SUMIFS(UrbanPorc!$H:$H,UrbanPorc!$P:$P,AL$5,UrbanPorc!$A:$A,$C10)*100</f>
        <v>15.098637342453003</v>
      </c>
      <c r="AN10" s="53">
        <f>SUMIFS(SexoPop!$I:$I,SexoPop!$T:$T,AN$5,SexoPop!$A:$A,$C10,SexoPop!$B:$B,2)/1000</f>
        <v>77.542000000000002</v>
      </c>
      <c r="AO10" s="53">
        <f>SUMIFS(SexoPop!$I:$I,SexoPop!$T:$T,AO$5,SexoPop!$A:$A,$C10,SexoPop!$B:$B,2)/1000</f>
        <v>87.882999999999996</v>
      </c>
      <c r="AP10" s="53">
        <f>SUMIFS(SexoPop!$I:$I,SexoPop!$T:$T,AP$5,SexoPop!$A:$A,$C10,SexoPop!$B:$B,2)/1000</f>
        <v>91.814999999999998</v>
      </c>
      <c r="AQ10" s="53">
        <f>SUMIFS(SexoPop!$I:$I,SexoPop!$T:$T,AQ$5,SexoPop!$A:$A,$C10,SexoPop!$B:$B,2)/1000</f>
        <v>95.066000000000003</v>
      </c>
      <c r="AR10" s="53">
        <f>SUMIFS(SexoPop!$I:$I,SexoPop!$T:$T,AR$5,SexoPop!$A:$A,$C10,SexoPop!$B:$B,2)/1000</f>
        <v>100.333</v>
      </c>
      <c r="AS10" s="52"/>
      <c r="AT10" s="54">
        <f>SUMIFS(SexoPorc!$I:$I,SexoPorc!$Q:$Q,AT$5,SexoPorc!$A:$A,$C10,SexoPorc!$B:$B,2)*100</f>
        <v>17.644435167312622</v>
      </c>
      <c r="AU10" s="54">
        <f>SUMIFS(SexoPorc!$I:$I,SexoPorc!$Q:$Q,AU$5,SexoPorc!$A:$A,$C10,SexoPorc!$B:$B,2)*100</f>
        <v>19.489753246307373</v>
      </c>
      <c r="AV10" s="54">
        <f>SUMIFS(SexoPorc!$I:$I,SexoPorc!$Q:$Q,AV$5,SexoPorc!$A:$A,$C10,SexoPorc!$B:$B,2)*100</f>
        <v>19.163177907466888</v>
      </c>
      <c r="AW10" s="54">
        <f>SUMIFS(SexoPorc!$I:$I,SexoPorc!$Q:$Q,AW$5,SexoPorc!$A:$A,$C10,SexoPorc!$B:$B,2)*100</f>
        <v>19.708557426929474</v>
      </c>
      <c r="AX10" s="54">
        <f>SUMIFS(SexoPorc!$I:$I,SexoPorc!$Q:$Q,AX$5,SexoPorc!$A:$A,$C10,SexoPorc!$B:$B,2)*100</f>
        <v>20.606024563312531</v>
      </c>
      <c r="AZ10" s="53">
        <f>SUMIFS(SexoPop!$I:$I,SexoPop!$T:$T,AZ$5,SexoPop!$A:$A,$C10,SexoPop!$B:$B,1)/1000</f>
        <v>77.09</v>
      </c>
      <c r="BA10" s="53">
        <f>SUMIFS(SexoPop!$I:$I,SexoPop!$T:$T,BA$5,SexoPop!$A:$A,$C10,SexoPop!$B:$B,1)/1000</f>
        <v>82.543999999999997</v>
      </c>
      <c r="BB10" s="53">
        <f>SUMIFS(SexoPop!$I:$I,SexoPop!$T:$T,BB$5,SexoPop!$A:$A,$C10,SexoPop!$B:$B,1)/1000</f>
        <v>87.186999999999998</v>
      </c>
      <c r="BC10" s="53">
        <f>SUMIFS(SexoPop!$I:$I,SexoPop!$T:$T,BC$5,SexoPop!$A:$A,$C10,SexoPop!$B:$B,1)/1000</f>
        <v>98.004999999999995</v>
      </c>
      <c r="BD10" s="53">
        <f>SUMIFS(SexoPop!$I:$I,SexoPop!$T:$T,BD$5,SexoPop!$A:$A,$C10,SexoPop!$B:$B,1)/1000</f>
        <v>93.507000000000005</v>
      </c>
      <c r="BE10" s="52"/>
      <c r="BF10" s="54">
        <f>SUMIFS(SexoPorc!$I:$I,SexoPorc!$Q:$Q,BF$5,SexoPorc!$A:$A,$C10,SexoPorc!$B:$B,1)*100</f>
        <v>18.448233604431152</v>
      </c>
      <c r="BG10" s="54">
        <f>SUMIFS(SexoPorc!$I:$I,SexoPorc!$Q:$Q,BG$5,SexoPorc!$A:$A,$C10,SexoPorc!$B:$B,1)*100</f>
        <v>19.240397214889526</v>
      </c>
      <c r="BH10" s="54">
        <f>SUMIFS(SexoPorc!$I:$I,SexoPorc!$Q:$Q,BH$5,SexoPorc!$A:$A,$C10,SexoPorc!$B:$B,1)*100</f>
        <v>19.140565395355225</v>
      </c>
      <c r="BI10" s="54">
        <f>SUMIFS(SexoPorc!$I:$I,SexoPorc!$Q:$Q,BI$5,SexoPorc!$A:$A,$C10,SexoPorc!$B:$B,1)*100</f>
        <v>20.933680236339569</v>
      </c>
      <c r="BJ10" s="54">
        <f>SUMIFS(SexoPorc!$I:$I,SexoPorc!$Q:$Q,BJ$5,SexoPorc!$A:$A,$C10,SexoPorc!$B:$B,1)*100</f>
        <v>20.391620695590973</v>
      </c>
    </row>
    <row r="11" spans="3:62" x14ac:dyDescent="0.25">
      <c r="C11" s="52" t="s">
        <v>5</v>
      </c>
      <c r="D11" s="53">
        <f>'Cuadro 4'!K13</f>
        <v>406.41900000000004</v>
      </c>
      <c r="E11" s="53">
        <f>'Cuadro 4'!L13</f>
        <v>434.404</v>
      </c>
      <c r="F11" s="53">
        <f>'Cuadro 4'!M13</f>
        <v>454.55400000000003</v>
      </c>
      <c r="G11" s="53">
        <f>'Cuadro 4'!N13</f>
        <v>440.33600000000001</v>
      </c>
      <c r="H11" s="53">
        <f>'Cuadro 4'!O13</f>
        <v>451.63499999999999</v>
      </c>
      <c r="I11" s="52"/>
      <c r="J11" s="54">
        <f>'Cuadro 5'!E13</f>
        <v>13.7490350077</v>
      </c>
      <c r="K11" s="54">
        <f>'Cuadro 5'!F13</f>
        <v>14.241381322600001</v>
      </c>
      <c r="L11" s="54">
        <f>'Cuadro 5'!G13</f>
        <v>14.337745806400001</v>
      </c>
      <c r="M11" s="54">
        <f>'Cuadro 5'!H13</f>
        <v>13.453047417600001</v>
      </c>
      <c r="N11" s="54">
        <f>'Cuadro 5'!I13</f>
        <v>13.256179892</v>
      </c>
      <c r="O11" s="52"/>
      <c r="P11" s="53">
        <f>SUMIFS(RuralPop!$H:$H,RuralPop!$S:$S,P$5,RuralPop!$A:$A,$C11)/1000</f>
        <v>79.713999999999999</v>
      </c>
      <c r="Q11" s="53">
        <f>SUMIFS(RuralPop!$H:$H,RuralPop!$S:$S,Q$5,RuralPop!$A:$A,$C11)/1000</f>
        <v>82.876000000000005</v>
      </c>
      <c r="R11" s="53">
        <f>SUMIFS(RuralPop!$H:$H,RuralPop!$S:$S,R$5,RuralPop!$A:$A,$C11)/1000</f>
        <v>82.632999999999996</v>
      </c>
      <c r="S11" s="53">
        <f>SUMIFS(RuralPop!$H:$H,RuralPop!$S:$S,S$5,RuralPop!$A:$A,$C11)/1000</f>
        <v>75.613</v>
      </c>
      <c r="T11" s="53">
        <f>SUMIFS(RuralPop!$H:$H,RuralPop!$S:$S,T$5,RuralPop!$A:$A,$C11)/1000</f>
        <v>66.23</v>
      </c>
      <c r="U11" s="52"/>
      <c r="V11" s="54">
        <f>SUMIFS(RuralPorc!$H:$H,RuralPorc!$P:$P,V$5,RuralPorc!$A:$A,$C11)*100</f>
        <v>26.961466670036316</v>
      </c>
      <c r="W11" s="54">
        <f>SUMIFS(RuralPorc!$H:$H,RuralPorc!$P:$P,W$5,RuralPorc!$A:$A,$C11)*100</f>
        <v>24.974912405014038</v>
      </c>
      <c r="X11" s="54">
        <f>SUMIFS(RuralPorc!$H:$H,RuralPorc!$P:$P,X$5,RuralPorc!$A:$A,$C11)*100</f>
        <v>26.050755381584167</v>
      </c>
      <c r="Y11" s="54">
        <f>SUMIFS(RuralPorc!$H:$H,RuralPorc!$P:$P,Y$5,RuralPorc!$A:$A,$C11)*100</f>
        <v>24.512825906276703</v>
      </c>
      <c r="Z11" s="54">
        <f>SUMIFS(RuralPorc!$H:$H,RuralPorc!$P:$P,Z$5,RuralPorc!$A:$A,$C11)*100</f>
        <v>24.02353435754776</v>
      </c>
      <c r="AA11" s="56"/>
      <c r="AB11" s="53">
        <f>SUMIFS(UrbanPop!$H:$H,UrbanPop!$S:$S,AB$5,UrbanPop!$A:$A,$C11)/1000</f>
        <v>326.70499999999998</v>
      </c>
      <c r="AC11" s="53">
        <f>SUMIFS(UrbanPop!$H:$H,UrbanPop!$S:$S,AC$5,UrbanPop!$A:$A,$C11)/1000</f>
        <v>351.52800000000002</v>
      </c>
      <c r="AD11" s="53">
        <f>SUMIFS(UrbanPop!$H:$H,UrbanPop!$S:$S,AD$5,UrbanPop!$A:$A,$C11)/1000</f>
        <v>371.92099999999999</v>
      </c>
      <c r="AE11" s="53">
        <f>SUMIFS(UrbanPop!$H:$H,UrbanPop!$S:$S,AE$5,UrbanPop!$A:$A,$C11)/1000</f>
        <v>364.72300000000001</v>
      </c>
      <c r="AF11" s="53">
        <f>SUMIFS(UrbanPop!$H:$H,UrbanPop!$S:$S,AF$5,UrbanPop!$A:$A,$C11)/1000</f>
        <v>385.40499999999997</v>
      </c>
      <c r="AG11" s="52"/>
      <c r="AH11" s="54">
        <f>SUMIFS(UrbanPorc!$H:$H,UrbanPorc!$P:$P,AH$5,UrbanPorc!$A:$A,$C11)*100</f>
        <v>12.280651926994324</v>
      </c>
      <c r="AI11" s="54">
        <f>SUMIFS(UrbanPorc!$H:$H,UrbanPorc!$P:$P,AI$5,UrbanPorc!$A:$A,$C11)*100</f>
        <v>12.931159138679504</v>
      </c>
      <c r="AJ11" s="54">
        <f>SUMIFS(UrbanPorc!$H:$H,UrbanPorc!$P:$P,AJ$5,UrbanPorc!$A:$A,$C11)*100</f>
        <v>13.035538792610168</v>
      </c>
      <c r="AK11" s="54">
        <f>SUMIFS(UrbanPorc!$H:$H,UrbanPorc!$P:$P,AK$5,UrbanPorc!$A:$A,$C11)*100</f>
        <v>12.302317470312119</v>
      </c>
      <c r="AL11" s="54">
        <f>SUMIFS(UrbanPorc!$H:$H,UrbanPorc!$P:$P,AL$5,UrbanPorc!$A:$A,$C11)*100</f>
        <v>12.308190017938614</v>
      </c>
      <c r="AN11" s="53">
        <f>SUMIFS(SexoPop!$I:$I,SexoPop!$T:$T,AN$5,SexoPop!$A:$A,$C11,SexoPop!$B:$B,2)/1000</f>
        <v>206.33199999999999</v>
      </c>
      <c r="AO11" s="53">
        <f>SUMIFS(SexoPop!$I:$I,SexoPop!$T:$T,AO$5,SexoPop!$A:$A,$C11,SexoPop!$B:$B,2)/1000</f>
        <v>221.67400000000001</v>
      </c>
      <c r="AP11" s="53">
        <f>SUMIFS(SexoPop!$I:$I,SexoPop!$T:$T,AP$5,SexoPop!$A:$A,$C11,SexoPop!$B:$B,2)/1000</f>
        <v>222.35</v>
      </c>
      <c r="AQ11" s="53">
        <f>SUMIFS(SexoPop!$I:$I,SexoPop!$T:$T,AQ$5,SexoPop!$A:$A,$C11,SexoPop!$B:$B,2)/1000</f>
        <v>223.58500000000001</v>
      </c>
      <c r="AR11" s="53">
        <f>SUMIFS(SexoPop!$I:$I,SexoPop!$T:$T,AR$5,SexoPop!$A:$A,$C11,SexoPop!$B:$B,2)/1000</f>
        <v>222.41200000000001</v>
      </c>
      <c r="AS11" s="52"/>
      <c r="AT11" s="54">
        <f>SUMIFS(SexoPorc!$I:$I,SexoPorc!$Q:$Q,AT$5,SexoPorc!$A:$A,$C11,SexoPorc!$B:$B,2)*100</f>
        <v>13.782903552055359</v>
      </c>
      <c r="AU11" s="54">
        <f>SUMIFS(SexoPorc!$I:$I,SexoPorc!$Q:$Q,AU$5,SexoPorc!$A:$A,$C11,SexoPorc!$B:$B,2)*100</f>
        <v>14.351193606853485</v>
      </c>
      <c r="AV11" s="54">
        <f>SUMIFS(SexoPorc!$I:$I,SexoPorc!$Q:$Q,AV$5,SexoPorc!$A:$A,$C11,SexoPorc!$B:$B,2)*100</f>
        <v>13.823145627975464</v>
      </c>
      <c r="AW11" s="54">
        <f>SUMIFS(SexoPorc!$I:$I,SexoPorc!$Q:$Q,AW$5,SexoPorc!$A:$A,$C11,SexoPorc!$B:$B,2)*100</f>
        <v>13.466201722621918</v>
      </c>
      <c r="AX11" s="54">
        <f>SUMIFS(SexoPorc!$I:$I,SexoPorc!$Q:$Q,AX$5,SexoPorc!$A:$A,$C11,SexoPorc!$B:$B,2)*100</f>
        <v>12.944190204143524</v>
      </c>
      <c r="AZ11" s="53">
        <f>SUMIFS(SexoPop!$I:$I,SexoPop!$T:$T,AZ$5,SexoPop!$A:$A,$C11,SexoPop!$B:$B,1)/1000</f>
        <v>200.08699999999999</v>
      </c>
      <c r="BA11" s="53">
        <f>SUMIFS(SexoPop!$I:$I,SexoPop!$T:$T,BA$5,SexoPop!$A:$A,$C11,SexoPop!$B:$B,1)/1000</f>
        <v>212.73</v>
      </c>
      <c r="BB11" s="53">
        <f>SUMIFS(SexoPop!$I:$I,SexoPop!$T:$T,BB$5,SexoPop!$A:$A,$C11,SexoPop!$B:$B,1)/1000</f>
        <v>232.20400000000001</v>
      </c>
      <c r="BC11" s="53">
        <f>SUMIFS(SexoPop!$I:$I,SexoPop!$T:$T,BC$5,SexoPop!$A:$A,$C11,SexoPop!$B:$B,1)/1000</f>
        <v>216.751</v>
      </c>
      <c r="BD11" s="53">
        <f>SUMIFS(SexoPop!$I:$I,SexoPop!$T:$T,BD$5,SexoPop!$A:$A,$C11,SexoPop!$B:$B,1)/1000</f>
        <v>229.22300000000001</v>
      </c>
      <c r="BE11" s="52"/>
      <c r="BF11" s="54">
        <f>SUMIFS(SexoPorc!$I:$I,SexoPorc!$Q:$Q,BF$5,SexoPorc!$A:$A,$C11,SexoPorc!$B:$B,1)*100</f>
        <v>13.71428370475769</v>
      </c>
      <c r="BG11" s="54">
        <f>SUMIFS(SexoPorc!$I:$I,SexoPorc!$Q:$Q,BG$5,SexoPorc!$A:$A,$C11,SexoPorc!$B:$B,1)*100</f>
        <v>14.128725230693817</v>
      </c>
      <c r="BH11" s="54">
        <f>SUMIFS(SexoPorc!$I:$I,SexoPorc!$Q:$Q,BH$5,SexoPorc!$A:$A,$C11,SexoPorc!$B:$B,1)*100</f>
        <v>14.867745339870453</v>
      </c>
      <c r="BI11" s="54">
        <f>SUMIFS(SexoPorc!$I:$I,SexoPorc!$Q:$Q,BI$5,SexoPorc!$A:$A,$C11,SexoPorc!$B:$B,1)*100</f>
        <v>13.43950480222702</v>
      </c>
      <c r="BJ11" s="54">
        <f>SUMIFS(SexoPorc!$I:$I,SexoPorc!$Q:$Q,BJ$5,SexoPorc!$A:$A,$C11,SexoPorc!$B:$B,1)*100</f>
        <v>13.573619723320007</v>
      </c>
    </row>
    <row r="12" spans="3:62" x14ac:dyDescent="0.25">
      <c r="C12" s="52" t="s">
        <v>6</v>
      </c>
      <c r="D12" s="53">
        <f>'Cuadro 4'!K14</f>
        <v>118.934</v>
      </c>
      <c r="E12" s="53">
        <f>'Cuadro 4'!L14</f>
        <v>131.15100000000001</v>
      </c>
      <c r="F12" s="53">
        <f>'Cuadro 4'!M14</f>
        <v>129.69</v>
      </c>
      <c r="G12" s="53">
        <f>'Cuadro 4'!N14</f>
        <v>120.556</v>
      </c>
      <c r="H12" s="53">
        <f>'Cuadro 4'!O14</f>
        <v>109.267</v>
      </c>
      <c r="I12" s="52"/>
      <c r="J12" s="54">
        <f>'Cuadro 5'!E14</f>
        <v>17.005609245900001</v>
      </c>
      <c r="K12" s="54">
        <f>'Cuadro 5'!F14</f>
        <v>18.146083505900002</v>
      </c>
      <c r="L12" s="54">
        <f>'Cuadro 5'!G14</f>
        <v>17.6586164217</v>
      </c>
      <c r="M12" s="54">
        <f>'Cuadro 5'!H14</f>
        <v>15.637269716800001</v>
      </c>
      <c r="N12" s="54">
        <f>'Cuadro 5'!I14</f>
        <v>15.0451836053</v>
      </c>
      <c r="O12" s="52"/>
      <c r="P12" s="53">
        <f>SUMIFS(RuralPop!$H:$H,RuralPop!$S:$S,P$5,RuralPop!$A:$A,$C12)/1000</f>
        <v>21.088000000000001</v>
      </c>
      <c r="Q12" s="53">
        <f>SUMIFS(RuralPop!$H:$H,RuralPop!$S:$S,Q$5,RuralPop!$A:$A,$C12)/1000</f>
        <v>25.797000000000001</v>
      </c>
      <c r="R12" s="53">
        <f>SUMIFS(RuralPop!$H:$H,RuralPop!$S:$S,R$5,RuralPop!$A:$A,$C12)/1000</f>
        <v>23.010999999999999</v>
      </c>
      <c r="S12" s="53">
        <f>SUMIFS(RuralPop!$H:$H,RuralPop!$S:$S,S$5,RuralPop!$A:$A,$C12)/1000</f>
        <v>22.334</v>
      </c>
      <c r="T12" s="53">
        <f>SUMIFS(RuralPop!$H:$H,RuralPop!$S:$S,T$5,RuralPop!$A:$A,$C12)/1000</f>
        <v>21.532</v>
      </c>
      <c r="U12" s="52"/>
      <c r="V12" s="54">
        <f>SUMIFS(RuralPorc!$H:$H,RuralPorc!$P:$P,V$5,RuralPorc!$A:$A,$C12)*100</f>
        <v>26.852405071258545</v>
      </c>
      <c r="W12" s="54">
        <f>SUMIFS(RuralPorc!$H:$H,RuralPorc!$P:$P,W$5,RuralPorc!$A:$A,$C12)*100</f>
        <v>27.934855222702026</v>
      </c>
      <c r="X12" s="54">
        <f>SUMIFS(RuralPorc!$H:$H,RuralPorc!$P:$P,X$5,RuralPorc!$A:$A,$C12)*100</f>
        <v>27.937838435173035</v>
      </c>
      <c r="Y12" s="54">
        <f>SUMIFS(RuralPorc!$H:$H,RuralPorc!$P:$P,Y$5,RuralPorc!$A:$A,$C12)*100</f>
        <v>26.877021789550781</v>
      </c>
      <c r="Z12" s="54">
        <f>SUMIFS(RuralPorc!$H:$H,RuralPorc!$P:$P,Z$5,RuralPorc!$A:$A,$C12)*100</f>
        <v>29.200288653373718</v>
      </c>
      <c r="AA12" s="56"/>
      <c r="AB12" s="53">
        <f>SUMIFS(UrbanPop!$H:$H,UrbanPop!$S:$S,AB$5,UrbanPop!$A:$A,$C12)/1000</f>
        <v>97.846000000000004</v>
      </c>
      <c r="AC12" s="53">
        <f>SUMIFS(UrbanPop!$H:$H,UrbanPop!$S:$S,AC$5,UrbanPop!$A:$A,$C12)/1000</f>
        <v>105.354</v>
      </c>
      <c r="AD12" s="53">
        <f>SUMIFS(UrbanPop!$H:$H,UrbanPop!$S:$S,AD$5,UrbanPop!$A:$A,$C12)/1000</f>
        <v>106.679</v>
      </c>
      <c r="AE12" s="53">
        <f>SUMIFS(UrbanPop!$H:$H,UrbanPop!$S:$S,AE$5,UrbanPop!$A:$A,$C12)/1000</f>
        <v>98.221999999999994</v>
      </c>
      <c r="AF12" s="53">
        <f>SUMIFS(UrbanPop!$H:$H,UrbanPop!$S:$S,AF$5,UrbanPop!$A:$A,$C12)/1000</f>
        <v>87.734999999999999</v>
      </c>
      <c r="AG12" s="52"/>
      <c r="AH12" s="54">
        <f>SUMIFS(UrbanPorc!$H:$H,UrbanPorc!$P:$P,AH$5,UrbanPorc!$A:$A,$C12)*100</f>
        <v>15.760056674480438</v>
      </c>
      <c r="AI12" s="54">
        <f>SUMIFS(UrbanPorc!$H:$H,UrbanPorc!$P:$P,AI$5,UrbanPorc!$A:$A,$C12)*100</f>
        <v>16.712139546871185</v>
      </c>
      <c r="AJ12" s="54">
        <f>SUMIFS(UrbanPorc!$H:$H,UrbanPorc!$P:$P,AJ$5,UrbanPorc!$A:$A,$C12)*100</f>
        <v>16.360203921794891</v>
      </c>
      <c r="AK12" s="54">
        <f>SUMIFS(UrbanPorc!$H:$H,UrbanPorc!$P:$P,AK$5,UrbanPorc!$A:$A,$C12)*100</f>
        <v>14.27944153547287</v>
      </c>
      <c r="AL12" s="54">
        <f>SUMIFS(UrbanPorc!$H:$H,UrbanPorc!$P:$P,AL$5,UrbanPorc!$A:$A,$C12)*100</f>
        <v>13.445565104484558</v>
      </c>
      <c r="AN12" s="53">
        <f>SUMIFS(SexoPop!$I:$I,SexoPop!$T:$T,AN$5,SexoPop!$A:$A,$C12,SexoPop!$B:$B,2)/1000</f>
        <v>61.386000000000003</v>
      </c>
      <c r="AO12" s="53">
        <f>SUMIFS(SexoPop!$I:$I,SexoPop!$T:$T,AO$5,SexoPop!$A:$A,$C12,SexoPop!$B:$B,2)/1000</f>
        <v>63.289000000000001</v>
      </c>
      <c r="AP12" s="53">
        <f>SUMIFS(SexoPop!$I:$I,SexoPop!$T:$T,AP$5,SexoPop!$A:$A,$C12,SexoPop!$B:$B,2)/1000</f>
        <v>60.762</v>
      </c>
      <c r="AQ12" s="53">
        <f>SUMIFS(SexoPop!$I:$I,SexoPop!$T:$T,AQ$5,SexoPop!$A:$A,$C12,SexoPop!$B:$B,2)/1000</f>
        <v>54.171999999999997</v>
      </c>
      <c r="AR12" s="53">
        <f>SUMIFS(SexoPop!$I:$I,SexoPop!$T:$T,AR$5,SexoPop!$A:$A,$C12,SexoPop!$B:$B,2)/1000</f>
        <v>51.511000000000003</v>
      </c>
      <c r="AS12" s="52"/>
      <c r="AT12" s="54">
        <f>SUMIFS(SexoPorc!$I:$I,SexoPorc!$Q:$Q,AT$5,SexoPorc!$A:$A,$C12,SexoPorc!$B:$B,2)*100</f>
        <v>16.946037113666534</v>
      </c>
      <c r="AU12" s="54">
        <f>SUMIFS(SexoPorc!$I:$I,SexoPorc!$Q:$Q,AU$5,SexoPorc!$A:$A,$C12,SexoPorc!$B:$B,2)*100</f>
        <v>17.152932286262512</v>
      </c>
      <c r="AV12" s="54">
        <f>SUMIFS(SexoPorc!$I:$I,SexoPorc!$Q:$Q,AV$5,SexoPorc!$A:$A,$C12,SexoPorc!$B:$B,2)*100</f>
        <v>16.084006428718567</v>
      </c>
      <c r="AW12" s="54">
        <f>SUMIFS(SexoPorc!$I:$I,SexoPorc!$Q:$Q,AW$5,SexoPorc!$A:$A,$C12,SexoPorc!$B:$B,2)*100</f>
        <v>13.690480589866638</v>
      </c>
      <c r="AX12" s="54">
        <f>SUMIFS(SexoPorc!$I:$I,SexoPorc!$Q:$Q,AX$5,SexoPorc!$A:$A,$C12,SexoPorc!$B:$B,2)*100</f>
        <v>13.789956271648407</v>
      </c>
      <c r="AZ12" s="53">
        <f>SUMIFS(SexoPop!$I:$I,SexoPop!$T:$T,AZ$5,SexoPop!$A:$A,$C12,SexoPop!$B:$B,1)/1000</f>
        <v>57.548000000000002</v>
      </c>
      <c r="BA12" s="53">
        <f>SUMIFS(SexoPop!$I:$I,SexoPop!$T:$T,BA$5,SexoPop!$A:$A,$C12,SexoPop!$B:$B,1)/1000</f>
        <v>67.861999999999995</v>
      </c>
      <c r="BB12" s="53">
        <f>SUMIFS(SexoPop!$I:$I,SexoPop!$T:$T,BB$5,SexoPop!$A:$A,$C12,SexoPop!$B:$B,1)/1000</f>
        <v>68.927999999999997</v>
      </c>
      <c r="BC12" s="53">
        <f>SUMIFS(SexoPop!$I:$I,SexoPop!$T:$T,BC$5,SexoPop!$A:$A,$C12,SexoPop!$B:$B,1)/1000</f>
        <v>66.384</v>
      </c>
      <c r="BD12" s="53">
        <f>SUMIFS(SexoPop!$I:$I,SexoPop!$T:$T,BD$5,SexoPop!$A:$A,$C12,SexoPop!$B:$B,1)/1000</f>
        <v>57.756</v>
      </c>
      <c r="BE12" s="52"/>
      <c r="BF12" s="54">
        <f>SUMIFS(SexoPorc!$I:$I,SexoPorc!$Q:$Q,BF$5,SexoPorc!$A:$A,$C12,SexoPorc!$B:$B,1)*100</f>
        <v>17.069618403911591</v>
      </c>
      <c r="BG12" s="54">
        <f>SUMIFS(SexoPorc!$I:$I,SexoPorc!$Q:$Q,BG$5,SexoPorc!$A:$A,$C12,SexoPorc!$B:$B,1)*100</f>
        <v>19.181868433952332</v>
      </c>
      <c r="BH12" s="54">
        <f>SUMIFS(SexoPorc!$I:$I,SexoPorc!$Q:$Q,BH$5,SexoPorc!$A:$A,$C12,SexoPorc!$B:$B,1)*100</f>
        <v>19.326511025428772</v>
      </c>
      <c r="BI12" s="54">
        <f>SUMIFS(SexoPorc!$I:$I,SexoPorc!$Q:$Q,BI$5,SexoPorc!$A:$A,$C12,SexoPorc!$B:$B,1)*100</f>
        <v>17.690040171146393</v>
      </c>
      <c r="BJ12" s="54">
        <f>SUMIFS(SexoPorc!$I:$I,SexoPorc!$Q:$Q,BJ$5,SexoPorc!$A:$A,$C12,SexoPorc!$B:$B,1)*100</f>
        <v>16.374507546424866</v>
      </c>
    </row>
    <row r="13" spans="3:62" x14ac:dyDescent="0.25">
      <c r="C13" s="52" t="s">
        <v>7</v>
      </c>
      <c r="D13" s="53">
        <f>'Cuadro 4'!K15</f>
        <v>1563.425</v>
      </c>
      <c r="E13" s="53">
        <f>'Cuadro 4'!L15</f>
        <v>1667.587</v>
      </c>
      <c r="F13" s="53">
        <f>'Cuadro 4'!M15</f>
        <v>1816.546</v>
      </c>
      <c r="G13" s="53">
        <f>'Cuadro 4'!N15</f>
        <v>1772.43</v>
      </c>
      <c r="H13" s="53">
        <f>'Cuadro 4'!O15</f>
        <v>1989.877</v>
      </c>
      <c r="I13" s="52"/>
      <c r="J13" s="54">
        <f>'Cuadro 5'!E15</f>
        <v>30.175640884300002</v>
      </c>
      <c r="K13" s="54">
        <f>'Cuadro 5'!F15</f>
        <v>31.2204100248</v>
      </c>
      <c r="L13" s="54">
        <f>'Cuadro 5'!G15</f>
        <v>32.5112744061</v>
      </c>
      <c r="M13" s="54">
        <f>'Cuadro 5'!H15</f>
        <v>31.106865473000003</v>
      </c>
      <c r="N13" s="54">
        <f>'Cuadro 5'!I15</f>
        <v>33.954830458499998</v>
      </c>
      <c r="O13" s="52"/>
      <c r="P13" s="53">
        <f>SUMIFS(RuralPop!$H:$H,RuralPop!$S:$S,P$5,RuralPop!$A:$A,$C13)/1000</f>
        <v>1030.8689999999999</v>
      </c>
      <c r="Q13" s="53">
        <f>SUMIFS(RuralPop!$H:$H,RuralPop!$S:$S,Q$5,RuralPop!$A:$A,$C13)/1000</f>
        <v>1073.758</v>
      </c>
      <c r="R13" s="53">
        <f>SUMIFS(RuralPop!$H:$H,RuralPop!$S:$S,R$5,RuralPop!$A:$A,$C13)/1000</f>
        <v>1136.0429999999999</v>
      </c>
      <c r="S13" s="53">
        <f>SUMIFS(RuralPop!$H:$H,RuralPop!$S:$S,S$5,RuralPop!$A:$A,$C13)/1000</f>
        <v>1148.1420000000001</v>
      </c>
      <c r="T13" s="53">
        <f>SUMIFS(RuralPop!$H:$H,RuralPop!$S:$S,T$5,RuralPop!$A:$A,$C13)/1000</f>
        <v>1296.787</v>
      </c>
      <c r="U13" s="52"/>
      <c r="V13" s="54">
        <f>SUMIFS(RuralPorc!$H:$H,RuralPorc!$P:$P,V$5,RuralPorc!$A:$A,$C13)*100</f>
        <v>38.808426260948181</v>
      </c>
      <c r="W13" s="54">
        <f>SUMIFS(RuralPorc!$H:$H,RuralPorc!$P:$P,W$5,RuralPorc!$A:$A,$C13)*100</f>
        <v>38.462623953819275</v>
      </c>
      <c r="X13" s="54">
        <f>SUMIFS(RuralPorc!$H:$H,RuralPorc!$P:$P,X$5,RuralPorc!$A:$A,$C13)*100</f>
        <v>39.654937386512756</v>
      </c>
      <c r="Y13" s="54">
        <f>SUMIFS(RuralPorc!$H:$H,RuralPorc!$P:$P,Y$5,RuralPorc!$A:$A,$C13)*100</f>
        <v>37.367188930511475</v>
      </c>
      <c r="Z13" s="54">
        <f>SUMIFS(RuralPorc!$H:$H,RuralPorc!$P:$P,Z$5,RuralPorc!$A:$A,$C13)*100</f>
        <v>42.828342318534851</v>
      </c>
      <c r="AA13" s="56"/>
      <c r="AB13" s="53">
        <f>SUMIFS(UrbanPop!$H:$H,UrbanPop!$S:$S,AB$5,UrbanPop!$A:$A,$C13)/1000</f>
        <v>532.55600000000004</v>
      </c>
      <c r="AC13" s="53">
        <f>SUMIFS(UrbanPop!$H:$H,UrbanPop!$S:$S,AC$5,UrbanPop!$A:$A,$C13)/1000</f>
        <v>593.82899999999995</v>
      </c>
      <c r="AD13" s="53">
        <f>SUMIFS(UrbanPop!$H:$H,UrbanPop!$S:$S,AD$5,UrbanPop!$A:$A,$C13)/1000</f>
        <v>680.50300000000004</v>
      </c>
      <c r="AE13" s="53">
        <f>SUMIFS(UrbanPop!$H:$H,UrbanPop!$S:$S,AE$5,UrbanPop!$A:$A,$C13)/1000</f>
        <v>624.28800000000001</v>
      </c>
      <c r="AF13" s="53">
        <f>SUMIFS(UrbanPop!$H:$H,UrbanPop!$S:$S,AF$5,UrbanPop!$A:$A,$C13)/1000</f>
        <v>693.09</v>
      </c>
      <c r="AG13" s="52"/>
      <c r="AH13" s="54">
        <f>SUMIFS(UrbanPorc!$H:$H,UrbanPorc!$P:$P,AH$5,UrbanPorc!$A:$A,$C13)*100</f>
        <v>21.093156933784485</v>
      </c>
      <c r="AI13" s="54">
        <f>SUMIFS(UrbanPorc!$H:$H,UrbanPorc!$P:$P,AI$5,UrbanPorc!$A:$A,$C13)*100</f>
        <v>23.290663957595825</v>
      </c>
      <c r="AJ13" s="54">
        <f>SUMIFS(UrbanPorc!$H:$H,UrbanPorc!$P:$P,AJ$5,UrbanPorc!$A:$A,$C13)*100</f>
        <v>24.994482100009918</v>
      </c>
      <c r="AK13" s="54">
        <f>SUMIFS(UrbanPorc!$H:$H,UrbanPorc!$P:$P,AK$5,UrbanPorc!$A:$A,$C13)*100</f>
        <v>23.779863119125366</v>
      </c>
      <c r="AL13" s="54">
        <f>SUMIFS(UrbanPorc!$H:$H,UrbanPorc!$P:$P,AL$5,UrbanPorc!$A:$A,$C13)*100</f>
        <v>24.469248950481415</v>
      </c>
      <c r="AN13" s="53">
        <f>SUMIFS(SexoPop!$I:$I,SexoPop!$T:$T,AN$5,SexoPop!$A:$A,$C13,SexoPop!$B:$B,2)/1000</f>
        <v>869.50900000000001</v>
      </c>
      <c r="AO13" s="53">
        <f>SUMIFS(SexoPop!$I:$I,SexoPop!$T:$T,AO$5,SexoPop!$A:$A,$C13,SexoPop!$B:$B,2)/1000</f>
        <v>907.10299999999995</v>
      </c>
      <c r="AP13" s="53">
        <f>SUMIFS(SexoPop!$I:$I,SexoPop!$T:$T,AP$5,SexoPop!$A:$A,$C13,SexoPop!$B:$B,2)/1000</f>
        <v>993.24699999999996</v>
      </c>
      <c r="AQ13" s="53">
        <f>SUMIFS(SexoPop!$I:$I,SexoPop!$T:$T,AQ$5,SexoPop!$A:$A,$C13,SexoPop!$B:$B,2)/1000</f>
        <v>1008.9109999999999</v>
      </c>
      <c r="AR13" s="53">
        <f>SUMIFS(SexoPop!$I:$I,SexoPop!$T:$T,AR$5,SexoPop!$A:$A,$C13,SexoPop!$B:$B,2)/1000</f>
        <v>1105.914</v>
      </c>
      <c r="AS13" s="52"/>
      <c r="AT13" s="54">
        <f>SUMIFS(SexoPorc!$I:$I,SexoPorc!$Q:$Q,AT$5,SexoPorc!$A:$A,$C13,SexoPorc!$B:$B,2)*100</f>
        <v>32.502955198287964</v>
      </c>
      <c r="AU13" s="54">
        <f>SUMIFS(SexoPorc!$I:$I,SexoPorc!$Q:$Q,AU$5,SexoPorc!$A:$A,$C13,SexoPorc!$B:$B,2)*100</f>
        <v>33.525756001472473</v>
      </c>
      <c r="AV13" s="54">
        <f>SUMIFS(SexoPorc!$I:$I,SexoPorc!$Q:$Q,AV$5,SexoPorc!$A:$A,$C13,SexoPorc!$B:$B,2)*100</f>
        <v>34.070789813995361</v>
      </c>
      <c r="AW13" s="54">
        <f>SUMIFS(SexoPorc!$I:$I,SexoPorc!$Q:$Q,AW$5,SexoPorc!$A:$A,$C13,SexoPorc!$B:$B,2)*100</f>
        <v>33.616361021995544</v>
      </c>
      <c r="AX13" s="54">
        <f>SUMIFS(SexoPorc!$I:$I,SexoPorc!$Q:$Q,AX$5,SexoPorc!$A:$A,$C13,SexoPorc!$B:$B,2)*100</f>
        <v>36.583617329597473</v>
      </c>
      <c r="AZ13" s="53">
        <f>SUMIFS(SexoPop!$I:$I,SexoPop!$T:$T,AZ$5,SexoPop!$A:$A,$C13,SexoPop!$B:$B,1)/1000</f>
        <v>693.91600000000005</v>
      </c>
      <c r="BA13" s="53">
        <f>SUMIFS(SexoPop!$I:$I,SexoPop!$T:$T,BA$5,SexoPop!$A:$A,$C13,SexoPop!$B:$B,1)/1000</f>
        <v>760.48400000000004</v>
      </c>
      <c r="BB13" s="53">
        <f>SUMIFS(SexoPop!$I:$I,SexoPop!$T:$T,BB$5,SexoPop!$A:$A,$C13,SexoPop!$B:$B,1)/1000</f>
        <v>823.29899999999998</v>
      </c>
      <c r="BC13" s="53">
        <f>SUMIFS(SexoPop!$I:$I,SexoPop!$T:$T,BC$5,SexoPop!$A:$A,$C13,SexoPop!$B:$B,1)/1000</f>
        <v>763.51900000000001</v>
      </c>
      <c r="BD13" s="53">
        <f>SUMIFS(SexoPop!$I:$I,SexoPop!$T:$T,BD$5,SexoPop!$A:$A,$C13,SexoPop!$B:$B,1)/1000</f>
        <v>883.96299999999997</v>
      </c>
      <c r="BE13" s="52"/>
      <c r="BF13" s="54">
        <f>SUMIFS(SexoPorc!$I:$I,SexoPorc!$Q:$Q,BF$5,SexoPorc!$A:$A,$C13,SexoPorc!$B:$B,1)*100</f>
        <v>27.691134810447693</v>
      </c>
      <c r="BG13" s="54">
        <f>SUMIFS(SexoPorc!$I:$I,SexoPorc!$Q:$Q,BG$5,SexoPorc!$A:$A,$C13,SexoPorc!$B:$B,1)*100</f>
        <v>28.853797912597656</v>
      </c>
      <c r="BH13" s="54">
        <f>SUMIFS(SexoPorc!$I:$I,SexoPorc!$Q:$Q,BH$5,SexoPorc!$A:$A,$C13,SexoPorc!$B:$B,1)*100</f>
        <v>30.809909105300903</v>
      </c>
      <c r="BI13" s="54">
        <f>SUMIFS(SexoPorc!$I:$I,SexoPorc!$Q:$Q,BI$5,SexoPorc!$A:$A,$C13,SexoPorc!$B:$B,1)*100</f>
        <v>28.313884139060974</v>
      </c>
      <c r="BJ13" s="54">
        <f>SUMIFS(SexoPorc!$I:$I,SexoPorc!$Q:$Q,BJ$5,SexoPorc!$A:$A,$C13,SexoPorc!$B:$B,1)*100</f>
        <v>31.154099106788635</v>
      </c>
    </row>
    <row r="14" spans="3:62" x14ac:dyDescent="0.25">
      <c r="C14" s="52" t="s">
        <v>8</v>
      </c>
      <c r="D14" s="53">
        <f>'Cuadro 4'!K16</f>
        <v>615.33400000000006</v>
      </c>
      <c r="E14" s="53">
        <f>'Cuadro 4'!L16</f>
        <v>631.65800000000002</v>
      </c>
      <c r="F14" s="53">
        <f>'Cuadro 4'!M16</f>
        <v>608.06200000000001</v>
      </c>
      <c r="G14" s="53">
        <f>'Cuadro 4'!N16</f>
        <v>612.57799999999997</v>
      </c>
      <c r="H14" s="53">
        <f>'Cuadro 4'!O16</f>
        <v>645.08799999999997</v>
      </c>
      <c r="I14" s="52"/>
      <c r="J14" s="54">
        <f>'Cuadro 5'!E16</f>
        <v>17.112461566500002</v>
      </c>
      <c r="K14" s="54">
        <f>'Cuadro 5'!F16</f>
        <v>17.1561254183</v>
      </c>
      <c r="L14" s="54">
        <f>'Cuadro 5'!G16</f>
        <v>16.154607206800002</v>
      </c>
      <c r="M14" s="54">
        <f>'Cuadro 5'!H16</f>
        <v>16.088635122100001</v>
      </c>
      <c r="N14" s="54">
        <f>'Cuadro 5'!I16</f>
        <v>16.6000396803</v>
      </c>
      <c r="O14" s="52"/>
      <c r="P14" s="53">
        <f>SUMIFS(RuralPop!$H:$H,RuralPop!$S:$S,P$5,RuralPop!$A:$A,$C14)/1000</f>
        <v>182.54400000000001</v>
      </c>
      <c r="Q14" s="53">
        <f>SUMIFS(RuralPop!$H:$H,RuralPop!$S:$S,Q$5,RuralPop!$A:$A,$C14)/1000</f>
        <v>185.06800000000001</v>
      </c>
      <c r="R14" s="53">
        <f>SUMIFS(RuralPop!$H:$H,RuralPop!$S:$S,R$5,RuralPop!$A:$A,$C14)/1000</f>
        <v>195.286</v>
      </c>
      <c r="S14" s="53">
        <f>SUMIFS(RuralPop!$H:$H,RuralPop!$S:$S,S$5,RuralPop!$A:$A,$C14)/1000</f>
        <v>182.02799999999999</v>
      </c>
      <c r="T14" s="53">
        <f>SUMIFS(RuralPop!$H:$H,RuralPop!$S:$S,T$5,RuralPop!$A:$A,$C14)/1000</f>
        <v>169.44900000000001</v>
      </c>
      <c r="U14" s="52"/>
      <c r="V14" s="54">
        <f>SUMIFS(RuralPorc!$H:$H,RuralPorc!$P:$P,V$5,RuralPorc!$A:$A,$C14)*100</f>
        <v>33.421337604522705</v>
      </c>
      <c r="W14" s="54">
        <f>SUMIFS(RuralPorc!$H:$H,RuralPorc!$P:$P,W$5,RuralPorc!$A:$A,$C14)*100</f>
        <v>33.477261662483215</v>
      </c>
      <c r="X14" s="54">
        <f>SUMIFS(RuralPorc!$H:$H,RuralPorc!$P:$P,X$5,RuralPorc!$A:$A,$C14)*100</f>
        <v>34.18477475643158</v>
      </c>
      <c r="Y14" s="54">
        <f>SUMIFS(RuralPorc!$H:$H,RuralPorc!$P:$P,Y$5,RuralPorc!$A:$A,$C14)*100</f>
        <v>32.779234647750854</v>
      </c>
      <c r="Z14" s="54">
        <f>SUMIFS(RuralPorc!$H:$H,RuralPorc!$P:$P,Z$5,RuralPorc!$A:$A,$C14)*100</f>
        <v>36.197382211685181</v>
      </c>
      <c r="AA14" s="56"/>
      <c r="AB14" s="53">
        <f>SUMIFS(UrbanPop!$H:$H,UrbanPop!$S:$S,AB$5,UrbanPop!$A:$A,$C14)/1000</f>
        <v>432.79</v>
      </c>
      <c r="AC14" s="53">
        <f>SUMIFS(UrbanPop!$H:$H,UrbanPop!$S:$S,AC$5,UrbanPop!$A:$A,$C14)/1000</f>
        <v>446.59</v>
      </c>
      <c r="AD14" s="53">
        <f>SUMIFS(UrbanPop!$H:$H,UrbanPop!$S:$S,AD$5,UrbanPop!$A:$A,$C14)/1000</f>
        <v>412.77600000000001</v>
      </c>
      <c r="AE14" s="53">
        <f>SUMIFS(UrbanPop!$H:$H,UrbanPop!$S:$S,AE$5,UrbanPop!$A:$A,$C14)/1000</f>
        <v>430.55</v>
      </c>
      <c r="AF14" s="53">
        <f>SUMIFS(UrbanPop!$H:$H,UrbanPop!$S:$S,AF$5,UrbanPop!$A:$A,$C14)/1000</f>
        <v>475.63900000000001</v>
      </c>
      <c r="AG14" s="52"/>
      <c r="AH14" s="54">
        <f>SUMIFS(UrbanPorc!$H:$H,UrbanPorc!$P:$P,AH$5,UrbanPorc!$A:$A,$C14)*100</f>
        <v>14.191539585590363</v>
      </c>
      <c r="AI14" s="54">
        <f>SUMIFS(UrbanPorc!$H:$H,UrbanPorc!$P:$P,AI$5,UrbanPorc!$A:$A,$C14)*100</f>
        <v>14.272588491439819</v>
      </c>
      <c r="AJ14" s="54">
        <f>SUMIFS(UrbanPorc!$H:$H,UrbanPorc!$P:$P,AJ$5,UrbanPorc!$A:$A,$C14)*100</f>
        <v>12.928541004657745</v>
      </c>
      <c r="AK14" s="54">
        <f>SUMIFS(UrbanPorc!$H:$H,UrbanPorc!$P:$P,AK$5,UrbanPorc!$A:$A,$C14)*100</f>
        <v>13.238710165023804</v>
      </c>
      <c r="AL14" s="54">
        <f>SUMIFS(UrbanPorc!$H:$H,UrbanPorc!$P:$P,AL$5,UrbanPorc!$A:$A,$C14)*100</f>
        <v>13.915963470935822</v>
      </c>
      <c r="AN14" s="53">
        <f>SUMIFS(SexoPop!$I:$I,SexoPop!$T:$T,AN$5,SexoPop!$A:$A,$C14,SexoPop!$B:$B,2)/1000</f>
        <v>294.83100000000002</v>
      </c>
      <c r="AO14" s="53">
        <f>SUMIFS(SexoPop!$I:$I,SexoPop!$T:$T,AO$5,SexoPop!$A:$A,$C14,SexoPop!$B:$B,2)/1000</f>
        <v>313.15899999999999</v>
      </c>
      <c r="AP14" s="53">
        <f>SUMIFS(SexoPop!$I:$I,SexoPop!$T:$T,AP$5,SexoPop!$A:$A,$C14,SexoPop!$B:$B,2)/1000</f>
        <v>293.786</v>
      </c>
      <c r="AQ14" s="53">
        <f>SUMIFS(SexoPop!$I:$I,SexoPop!$T:$T,AQ$5,SexoPop!$A:$A,$C14,SexoPop!$B:$B,2)/1000</f>
        <v>285.81200000000001</v>
      </c>
      <c r="AR14" s="53">
        <f>SUMIFS(SexoPop!$I:$I,SexoPop!$T:$T,AR$5,SexoPop!$A:$A,$C14,SexoPop!$B:$B,2)/1000</f>
        <v>288.92200000000003</v>
      </c>
      <c r="AS14" s="52"/>
      <c r="AT14" s="54">
        <f>SUMIFS(SexoPorc!$I:$I,SexoPorc!$Q:$Q,AT$5,SexoPorc!$A:$A,$C14,SexoPorc!$B:$B,2)*100</f>
        <v>15.948328375816345</v>
      </c>
      <c r="AU14" s="54">
        <f>SUMIFS(SexoPorc!$I:$I,SexoPorc!$Q:$Q,AU$5,SexoPorc!$A:$A,$C14,SexoPorc!$B:$B,2)*100</f>
        <v>16.632762551307678</v>
      </c>
      <c r="AV14" s="54">
        <f>SUMIFS(SexoPorc!$I:$I,SexoPorc!$Q:$Q,AV$5,SexoPorc!$A:$A,$C14,SexoPorc!$B:$B,2)*100</f>
        <v>15.32466858625412</v>
      </c>
      <c r="AW14" s="54">
        <f>SUMIFS(SexoPorc!$I:$I,SexoPorc!$Q:$Q,AW$5,SexoPorc!$A:$A,$C14,SexoPorc!$B:$B,2)*100</f>
        <v>14.699707925319672</v>
      </c>
      <c r="AX14" s="54">
        <f>SUMIFS(SexoPorc!$I:$I,SexoPorc!$Q:$Q,AX$5,SexoPorc!$A:$A,$C14,SexoPorc!$B:$B,2)*100</f>
        <v>14.65902179479599</v>
      </c>
      <c r="AZ14" s="53">
        <f>SUMIFS(SexoPop!$I:$I,SexoPop!$T:$T,AZ$5,SexoPop!$A:$A,$C14,SexoPop!$B:$B,1)/1000</f>
        <v>320.50299999999999</v>
      </c>
      <c r="BA14" s="53">
        <f>SUMIFS(SexoPop!$I:$I,SexoPop!$T:$T,BA$5,SexoPop!$A:$A,$C14,SexoPop!$B:$B,1)/1000</f>
        <v>318.49900000000002</v>
      </c>
      <c r="BB14" s="53">
        <f>SUMIFS(SexoPop!$I:$I,SexoPop!$T:$T,BB$5,SexoPop!$A:$A,$C14,SexoPop!$B:$B,1)/1000</f>
        <v>314.27600000000001</v>
      </c>
      <c r="BC14" s="53">
        <f>SUMIFS(SexoPop!$I:$I,SexoPop!$T:$T,BC$5,SexoPop!$A:$A,$C14,SexoPop!$B:$B,1)/1000</f>
        <v>326.76600000000002</v>
      </c>
      <c r="BD14" s="53">
        <f>SUMIFS(SexoPop!$I:$I,SexoPop!$T:$T,BD$5,SexoPop!$A:$A,$C14,SexoPop!$B:$B,1)/1000</f>
        <v>356.166</v>
      </c>
      <c r="BE14" s="52"/>
      <c r="BF14" s="54">
        <f>SUMIFS(SexoPorc!$I:$I,SexoPorc!$Q:$Q,BF$5,SexoPorc!$A:$A,$C14,SexoPorc!$B:$B,1)*100</f>
        <v>18.344226479530334</v>
      </c>
      <c r="BG14" s="54">
        <f>SUMIFS(SexoPorc!$I:$I,SexoPorc!$Q:$Q,BG$5,SexoPorc!$A:$A,$C14,SexoPorc!$B:$B,1)*100</f>
        <v>17.703850567340851</v>
      </c>
      <c r="BH14" s="54">
        <f>SUMIFS(SexoPorc!$I:$I,SexoPorc!$Q:$Q,BH$5,SexoPorc!$A:$A,$C14,SexoPorc!$B:$B,1)*100</f>
        <v>17.016065120697021</v>
      </c>
      <c r="BI14" s="54">
        <f>SUMIFS(SexoPorc!$I:$I,SexoPorc!$Q:$Q,BI$5,SexoPorc!$A:$A,$C14,SexoPorc!$B:$B,1)*100</f>
        <v>17.538061738014221</v>
      </c>
      <c r="BJ14" s="54">
        <f>SUMIFS(SexoPorc!$I:$I,SexoPorc!$Q:$Q,BJ$5,SexoPorc!$A:$A,$C14,SexoPorc!$B:$B,1)*100</f>
        <v>18.597649037837982</v>
      </c>
    </row>
    <row r="15" spans="3:62" x14ac:dyDescent="0.25">
      <c r="C15" s="52" t="s">
        <v>9</v>
      </c>
      <c r="D15" s="53">
        <f>'Cuadro 4'!K17</f>
        <v>811.31299999999999</v>
      </c>
      <c r="E15" s="53">
        <f>'Cuadro 4'!L17</f>
        <v>865.11800000000005</v>
      </c>
      <c r="F15" s="53">
        <f>'Cuadro 4'!M17</f>
        <v>878.03300000000002</v>
      </c>
      <c r="G15" s="53">
        <f>'Cuadro 4'!N17</f>
        <v>902.49400000000003</v>
      </c>
      <c r="H15" s="53">
        <f>'Cuadro 4'!O17</f>
        <v>794.97799999999995</v>
      </c>
      <c r="I15" s="52"/>
      <c r="J15" s="54">
        <f>'Cuadro 5'!E17</f>
        <v>8.9005500962999999</v>
      </c>
      <c r="K15" s="54">
        <f>'Cuadro 5'!F17</f>
        <v>9.4072787400000006</v>
      </c>
      <c r="L15" s="54">
        <f>'Cuadro 5'!G17</f>
        <v>9.5128127788000008</v>
      </c>
      <c r="M15" s="54">
        <f>'Cuadro 5'!H17</f>
        <v>9.6995338496999999</v>
      </c>
      <c r="N15" s="54">
        <f>'Cuadro 5'!I17</f>
        <v>8.5064743016000008</v>
      </c>
      <c r="O15" s="52"/>
      <c r="P15" s="53">
        <f>SUMIFS(RuralPop!$H:$H,RuralPop!$S:$S,P$5,RuralPop!$A:$A,$C15)/1000</f>
        <v>4.83</v>
      </c>
      <c r="Q15" s="53">
        <f>SUMIFS(RuralPop!$H:$H,RuralPop!$S:$S,Q$5,RuralPop!$A:$A,$C15)/1000</f>
        <v>11.510999999999999</v>
      </c>
      <c r="R15" s="53">
        <f>SUMIFS(RuralPop!$H:$H,RuralPop!$S:$S,R$5,RuralPop!$A:$A,$C15)/1000</f>
        <v>8.8949999999999996</v>
      </c>
      <c r="S15" s="53">
        <f>SUMIFS(RuralPop!$H:$H,RuralPop!$S:$S,S$5,RuralPop!$A:$A,$C15)/1000</f>
        <v>12.266</v>
      </c>
      <c r="T15" s="53">
        <f>SUMIFS(RuralPop!$H:$H,RuralPop!$S:$S,T$5,RuralPop!$A:$A,$C15)/1000</f>
        <v>12.946</v>
      </c>
      <c r="U15" s="52"/>
      <c r="V15" s="54">
        <f>SUMIFS(RuralPorc!$H:$H,RuralPorc!$P:$P,V$5,RuralPorc!$A:$A,$C15)*100</f>
        <v>11.51919886469841</v>
      </c>
      <c r="W15" s="54">
        <f>SUMIFS(RuralPorc!$H:$H,RuralPorc!$P:$P,W$5,RuralPorc!$A:$A,$C15)*100</f>
        <v>19.133339822292328</v>
      </c>
      <c r="X15" s="54">
        <f>SUMIFS(RuralPorc!$H:$H,RuralPorc!$P:$P,X$5,RuralPorc!$A:$A,$C15)*100</f>
        <v>20.913664996623993</v>
      </c>
      <c r="Y15" s="54">
        <f>SUMIFS(RuralPorc!$H:$H,RuralPorc!$P:$P,Y$5,RuralPorc!$A:$A,$C15)*100</f>
        <v>19.932723045349121</v>
      </c>
      <c r="Z15" s="54">
        <f>SUMIFS(RuralPorc!$H:$H,RuralPorc!$P:$P,Z$5,RuralPorc!$A:$A,$C15)*100</f>
        <v>20.902895927429199</v>
      </c>
      <c r="AA15" s="56"/>
      <c r="AB15" s="53">
        <f>SUMIFS(UrbanPop!$H:$H,UrbanPop!$S:$S,AB$5,UrbanPop!$A:$A,$C15)/1000</f>
        <v>806.48299999999995</v>
      </c>
      <c r="AC15" s="53">
        <f>SUMIFS(UrbanPop!$H:$H,UrbanPop!$S:$S,AC$5,UrbanPop!$A:$A,$C15)/1000</f>
        <v>853.60699999999997</v>
      </c>
      <c r="AD15" s="53">
        <f>SUMIFS(UrbanPop!$H:$H,UrbanPop!$S:$S,AD$5,UrbanPop!$A:$A,$C15)/1000</f>
        <v>869.13800000000003</v>
      </c>
      <c r="AE15" s="53">
        <f>SUMIFS(UrbanPop!$H:$H,UrbanPop!$S:$S,AE$5,UrbanPop!$A:$A,$C15)/1000</f>
        <v>890.22799999999995</v>
      </c>
      <c r="AF15" s="53">
        <f>SUMIFS(UrbanPop!$H:$H,UrbanPop!$S:$S,AF$5,UrbanPop!$A:$A,$C15)/1000</f>
        <v>782.03200000000004</v>
      </c>
      <c r="AG15" s="52"/>
      <c r="AH15" s="54">
        <f>SUMIFS(UrbanPorc!$H:$H,UrbanPorc!$P:$P,AH$5,UrbanPorc!$A:$A,$C15)*100</f>
        <v>8.8884487748146057</v>
      </c>
      <c r="AI15" s="54">
        <f>SUMIFS(UrbanPorc!$H:$H,UrbanPorc!$P:$P,AI$5,UrbanPorc!$A:$A,$C15)*100</f>
        <v>9.3432314693927765</v>
      </c>
      <c r="AJ15" s="54">
        <f>SUMIFS(UrbanPorc!$H:$H,UrbanPorc!$P:$P,AJ$5,UrbanPorc!$A:$A,$C15)*100</f>
        <v>9.4600342214107513</v>
      </c>
      <c r="AK15" s="54">
        <f>SUMIFS(UrbanPorc!$H:$H,UrbanPorc!$P:$P,AK$5,UrbanPorc!$A:$A,$C15)*100</f>
        <v>9.6314042806625366</v>
      </c>
      <c r="AL15" s="54">
        <f>SUMIFS(UrbanPorc!$H:$H,UrbanPorc!$P:$P,AL$5,UrbanPorc!$A:$A,$C15)*100</f>
        <v>8.4237739443778992</v>
      </c>
      <c r="AN15" s="53">
        <f>SUMIFS(SexoPop!$I:$I,SexoPop!$T:$T,AN$5,SexoPop!$A:$A,$C15,SexoPop!$B:$B,2)/1000</f>
        <v>460.47399999999999</v>
      </c>
      <c r="AO15" s="53">
        <f>SUMIFS(SexoPop!$I:$I,SexoPop!$T:$T,AO$5,SexoPop!$A:$A,$C15,SexoPop!$B:$B,2)/1000</f>
        <v>509.274</v>
      </c>
      <c r="AP15" s="53">
        <f>SUMIFS(SexoPop!$I:$I,SexoPop!$T:$T,AP$5,SexoPop!$A:$A,$C15,SexoPop!$B:$B,2)/1000</f>
        <v>467.738</v>
      </c>
      <c r="AQ15" s="53">
        <f>SUMIFS(SexoPop!$I:$I,SexoPop!$T:$T,AQ$5,SexoPop!$A:$A,$C15,SexoPop!$B:$B,2)/1000</f>
        <v>485.43099999999998</v>
      </c>
      <c r="AR15" s="53">
        <f>SUMIFS(SexoPop!$I:$I,SexoPop!$T:$T,AR$5,SexoPop!$A:$A,$C15,SexoPop!$B:$B,2)/1000</f>
        <v>417.37299999999999</v>
      </c>
      <c r="AS15" s="52"/>
      <c r="AT15" s="54">
        <f>SUMIFS(SexoPorc!$I:$I,SexoPorc!$Q:$Q,AT$5,SexoPorc!$A:$A,$C15,SexoPorc!$B:$B,2)*100</f>
        <v>9.4870172441005707</v>
      </c>
      <c r="AU15" s="54">
        <f>SUMIFS(SexoPorc!$I:$I,SexoPorc!$Q:$Q,AU$5,SexoPorc!$A:$A,$C15,SexoPorc!$B:$B,2)*100</f>
        <v>10.56533083319664</v>
      </c>
      <c r="AV15" s="54">
        <f>SUMIFS(SexoPorc!$I:$I,SexoPorc!$Q:$Q,AV$5,SexoPorc!$A:$A,$C15,SexoPorc!$B:$B,2)*100</f>
        <v>9.6379399299621582</v>
      </c>
      <c r="AW15" s="54">
        <f>SUMIFS(SexoPorc!$I:$I,SexoPorc!$Q:$Q,AW$5,SexoPorc!$A:$A,$C15,SexoPorc!$B:$B,2)*100</f>
        <v>9.7324393689632416</v>
      </c>
      <c r="AX15" s="54">
        <f>SUMIFS(SexoPorc!$I:$I,SexoPorc!$Q:$Q,AX$5,SexoPorc!$A:$A,$C15,SexoPorc!$B:$B,2)*100</f>
        <v>8.357653021812439</v>
      </c>
      <c r="AZ15" s="53">
        <f>SUMIFS(SexoPop!$I:$I,SexoPop!$T:$T,AZ$5,SexoPop!$A:$A,$C15,SexoPop!$B:$B,1)/1000</f>
        <v>350.839</v>
      </c>
      <c r="BA15" s="53">
        <f>SUMIFS(SexoPop!$I:$I,SexoPop!$T:$T,BA$5,SexoPop!$A:$A,$C15,SexoPop!$B:$B,1)/1000</f>
        <v>355.84399999999999</v>
      </c>
      <c r="BB15" s="53">
        <f>SUMIFS(SexoPop!$I:$I,SexoPop!$T:$T,BB$5,SexoPop!$A:$A,$C15,SexoPop!$B:$B,1)/1000</f>
        <v>410.29500000000002</v>
      </c>
      <c r="BC15" s="53">
        <f>SUMIFS(SexoPop!$I:$I,SexoPop!$T:$T,BC$5,SexoPop!$A:$A,$C15,SexoPop!$B:$B,1)/1000</f>
        <v>417.06299999999999</v>
      </c>
      <c r="BD15" s="53">
        <f>SUMIFS(SexoPop!$I:$I,SexoPop!$T:$T,BD$5,SexoPop!$A:$A,$C15,SexoPop!$B:$B,1)/1000</f>
        <v>377.60500000000002</v>
      </c>
      <c r="BE15" s="52"/>
      <c r="BF15" s="54">
        <f>SUMIFS(SexoPorc!$I:$I,SexoPorc!$Q:$Q,BF$5,SexoPorc!$A:$A,$C15,SexoPorc!$B:$B,1)*100</f>
        <v>8.2325942814350128</v>
      </c>
      <c r="BG15" s="54">
        <f>SUMIFS(SexoPorc!$I:$I,SexoPorc!$Q:$Q,BG$5,SexoPorc!$A:$A,$C15,SexoPorc!$B:$B,1)*100</f>
        <v>8.1316716969013214</v>
      </c>
      <c r="BH15" s="54">
        <f>SUMIFS(SexoPorc!$I:$I,SexoPorc!$Q:$Q,BH$5,SexoPorc!$A:$A,$C15,SexoPorc!$B:$B,1)*100</f>
        <v>9.374072402715683</v>
      </c>
      <c r="BI15" s="54">
        <f>SUMIFS(SexoPorc!$I:$I,SexoPorc!$Q:$Q,BI$5,SexoPorc!$A:$A,$C15,SexoPorc!$B:$B,1)*100</f>
        <v>9.6615135669708252</v>
      </c>
      <c r="BJ15" s="54">
        <f>SUMIFS(SexoPorc!$I:$I,SexoPorc!$Q:$Q,BJ$5,SexoPorc!$A:$A,$C15,SexoPorc!$B:$B,1)*100</f>
        <v>8.677259087562561</v>
      </c>
    </row>
    <row r="16" spans="3:62" x14ac:dyDescent="0.25">
      <c r="C16" s="52" t="s">
        <v>10</v>
      </c>
      <c r="D16" s="53">
        <f>'Cuadro 4'!K18</f>
        <v>280.16899999999998</v>
      </c>
      <c r="E16" s="53">
        <f>'Cuadro 4'!L18</f>
        <v>292.64800000000002</v>
      </c>
      <c r="F16" s="53">
        <f>'Cuadro 4'!M18</f>
        <v>312.98400000000004</v>
      </c>
      <c r="G16" s="53">
        <f>'Cuadro 4'!N18</f>
        <v>333.86400000000003</v>
      </c>
      <c r="H16" s="53">
        <f>'Cuadro 4'!O18</f>
        <v>335.036</v>
      </c>
      <c r="I16" s="52"/>
      <c r="J16" s="54">
        <f>'Cuadro 5'!E18</f>
        <v>16.007333792699999</v>
      </c>
      <c r="K16" s="54">
        <f>'Cuadro 5'!F18</f>
        <v>16.344019243200002</v>
      </c>
      <c r="L16" s="54">
        <f>'Cuadro 5'!G18</f>
        <v>16.924128443899999</v>
      </c>
      <c r="M16" s="54">
        <f>'Cuadro 5'!H18</f>
        <v>17.867974664200002</v>
      </c>
      <c r="N16" s="54">
        <f>'Cuadro 5'!I18</f>
        <v>17.660242894500001</v>
      </c>
      <c r="O16" s="52"/>
      <c r="P16" s="53">
        <f>SUMIFS(RuralPop!$H:$H,RuralPop!$S:$S,P$5,RuralPop!$A:$A,$C16)/1000</f>
        <v>131.44800000000001</v>
      </c>
      <c r="Q16" s="53">
        <f>SUMIFS(RuralPop!$H:$H,RuralPop!$S:$S,Q$5,RuralPop!$A:$A,$C16)/1000</f>
        <v>132.46100000000001</v>
      </c>
      <c r="R16" s="53">
        <f>SUMIFS(RuralPop!$H:$H,RuralPop!$S:$S,R$5,RuralPop!$A:$A,$C16)/1000</f>
        <v>153.702</v>
      </c>
      <c r="S16" s="53">
        <f>SUMIFS(RuralPop!$H:$H,RuralPop!$S:$S,S$5,RuralPop!$A:$A,$C16)/1000</f>
        <v>157.227</v>
      </c>
      <c r="T16" s="53">
        <f>SUMIFS(RuralPop!$H:$H,RuralPop!$S:$S,T$5,RuralPop!$A:$A,$C16)/1000</f>
        <v>141.095</v>
      </c>
      <c r="U16" s="52"/>
      <c r="V16" s="54">
        <f>SUMIFS(RuralPorc!$H:$H,RuralPorc!$P:$P,V$5,RuralPorc!$A:$A,$C16)*100</f>
        <v>24.119696021080017</v>
      </c>
      <c r="W16" s="54">
        <f>SUMIFS(RuralPorc!$H:$H,RuralPorc!$P:$P,W$5,RuralPorc!$A:$A,$C16)*100</f>
        <v>24.496245384216309</v>
      </c>
      <c r="X16" s="54">
        <f>SUMIFS(RuralPorc!$H:$H,RuralPorc!$P:$P,X$5,RuralPorc!$A:$A,$C16)*100</f>
        <v>26.677843928337097</v>
      </c>
      <c r="Y16" s="54">
        <f>SUMIFS(RuralPorc!$H:$H,RuralPorc!$P:$P,Y$5,RuralPorc!$A:$A,$C16)*100</f>
        <v>26.432657241821289</v>
      </c>
      <c r="Z16" s="54">
        <f>SUMIFS(RuralPorc!$H:$H,RuralPorc!$P:$P,Z$5,RuralPorc!$A:$A,$C16)*100</f>
        <v>26.681604981422424</v>
      </c>
      <c r="AA16" s="56"/>
      <c r="AB16" s="53">
        <f>SUMIFS(UrbanPop!$H:$H,UrbanPop!$S:$S,AB$5,UrbanPop!$A:$A,$C16)/1000</f>
        <v>148.721</v>
      </c>
      <c r="AC16" s="53">
        <f>SUMIFS(UrbanPop!$H:$H,UrbanPop!$S:$S,AC$5,UrbanPop!$A:$A,$C16)/1000</f>
        <v>160.18700000000001</v>
      </c>
      <c r="AD16" s="53">
        <f>SUMIFS(UrbanPop!$H:$H,UrbanPop!$S:$S,AD$5,UrbanPop!$A:$A,$C16)/1000</f>
        <v>159.28200000000001</v>
      </c>
      <c r="AE16" s="53">
        <f>SUMIFS(UrbanPop!$H:$H,UrbanPop!$S:$S,AE$5,UrbanPop!$A:$A,$C16)/1000</f>
        <v>176.637</v>
      </c>
      <c r="AF16" s="53">
        <f>SUMIFS(UrbanPop!$H:$H,UrbanPop!$S:$S,AF$5,UrbanPop!$A:$A,$C16)/1000</f>
        <v>193.941</v>
      </c>
      <c r="AG16" s="52"/>
      <c r="AH16" s="54">
        <f>SUMIFS(UrbanPorc!$H:$H,UrbanPorc!$P:$P,AH$5,UrbanPorc!$A:$A,$C16)*100</f>
        <v>12.339206784963608</v>
      </c>
      <c r="AI16" s="54">
        <f>SUMIFS(UrbanPorc!$H:$H,UrbanPorc!$P:$P,AI$5,UrbanPorc!$A:$A,$C16)*100</f>
        <v>12.8168985247612</v>
      </c>
      <c r="AJ16" s="54">
        <f>SUMIFS(UrbanPorc!$H:$H,UrbanPorc!$P:$P,AJ$5,UrbanPorc!$A:$A,$C16)*100</f>
        <v>12.510417401790619</v>
      </c>
      <c r="AK16" s="54">
        <f>SUMIFS(UrbanPorc!$H:$H,UrbanPorc!$P:$P,AK$5,UrbanPorc!$A:$A,$C16)*100</f>
        <v>13.868196308612823</v>
      </c>
      <c r="AL16" s="54">
        <f>SUMIFS(UrbanPorc!$H:$H,UrbanPorc!$P:$P,AL$5,UrbanPorc!$A:$A,$C16)*100</f>
        <v>14.173762500286102</v>
      </c>
      <c r="AN16" s="53">
        <f>SUMIFS(SexoPop!$I:$I,SexoPop!$T:$T,AN$5,SexoPop!$A:$A,$C16,SexoPop!$B:$B,2)/1000</f>
        <v>131.75200000000001</v>
      </c>
      <c r="AO16" s="53">
        <f>SUMIFS(SexoPop!$I:$I,SexoPop!$T:$T,AO$5,SexoPop!$A:$A,$C16,SexoPop!$B:$B,2)/1000</f>
        <v>134.75</v>
      </c>
      <c r="AP16" s="53">
        <f>SUMIFS(SexoPop!$I:$I,SexoPop!$T:$T,AP$5,SexoPop!$A:$A,$C16,SexoPop!$B:$B,2)/1000</f>
        <v>145.071</v>
      </c>
      <c r="AQ16" s="53">
        <f>SUMIFS(SexoPop!$I:$I,SexoPop!$T:$T,AQ$5,SexoPop!$A:$A,$C16,SexoPop!$B:$B,2)/1000</f>
        <v>161.50299999999999</v>
      </c>
      <c r="AR16" s="53">
        <f>SUMIFS(SexoPop!$I:$I,SexoPop!$T:$T,AR$5,SexoPop!$A:$A,$C16,SexoPop!$B:$B,2)/1000</f>
        <v>159.12200000000001</v>
      </c>
      <c r="AS16" s="52"/>
      <c r="AT16" s="54">
        <f>SUMIFS(SexoPorc!$I:$I,SexoPorc!$Q:$Q,AT$5,SexoPorc!$A:$A,$C16,SexoPorc!$B:$B,2)*100</f>
        <v>14.591203629970551</v>
      </c>
      <c r="AU16" s="54">
        <f>SUMIFS(SexoPorc!$I:$I,SexoPorc!$Q:$Q,AU$5,SexoPorc!$A:$A,$C16,SexoPorc!$B:$B,2)*100</f>
        <v>14.561538398265839</v>
      </c>
      <c r="AV16" s="54">
        <f>SUMIFS(SexoPorc!$I:$I,SexoPorc!$Q:$Q,AV$5,SexoPorc!$A:$A,$C16,SexoPorc!$B:$B,2)*100</f>
        <v>15.26075154542923</v>
      </c>
      <c r="AW16" s="54">
        <f>SUMIFS(SexoPorc!$I:$I,SexoPorc!$Q:$Q,AW$5,SexoPorc!$A:$A,$C16,SexoPorc!$B:$B,2)*100</f>
        <v>16.733755171298981</v>
      </c>
      <c r="AX16" s="54">
        <f>SUMIFS(SexoPorc!$I:$I,SexoPorc!$Q:$Q,AX$5,SexoPorc!$A:$A,$C16,SexoPorc!$B:$B,2)*100</f>
        <v>16.391335427761078</v>
      </c>
      <c r="AZ16" s="53">
        <f>SUMIFS(SexoPop!$I:$I,SexoPop!$T:$T,AZ$5,SexoPop!$A:$A,$C16,SexoPop!$B:$B,1)/1000</f>
        <v>148.417</v>
      </c>
      <c r="BA16" s="53">
        <f>SUMIFS(SexoPop!$I:$I,SexoPop!$T:$T,BA$5,SexoPop!$A:$A,$C16,SexoPop!$B:$B,1)/1000</f>
        <v>157.898</v>
      </c>
      <c r="BB16" s="53">
        <f>SUMIFS(SexoPop!$I:$I,SexoPop!$T:$T,BB$5,SexoPop!$A:$A,$C16,SexoPop!$B:$B,1)/1000</f>
        <v>167.91300000000001</v>
      </c>
      <c r="BC16" s="53">
        <f>SUMIFS(SexoPop!$I:$I,SexoPop!$T:$T,BC$5,SexoPop!$A:$A,$C16,SexoPop!$B:$B,1)/1000</f>
        <v>172.36099999999999</v>
      </c>
      <c r="BD16" s="53">
        <f>SUMIFS(SexoPop!$I:$I,SexoPop!$T:$T,BD$5,SexoPop!$A:$A,$C16,SexoPop!$B:$B,1)/1000</f>
        <v>175.91399999999999</v>
      </c>
      <c r="BE16" s="52"/>
      <c r="BF16" s="54">
        <f>SUMIFS(SexoPorc!$I:$I,SexoPorc!$Q:$Q,BF$5,SexoPorc!$A:$A,$C16,SexoPorc!$B:$B,1)*100</f>
        <v>17.51648485660553</v>
      </c>
      <c r="BG16" s="54">
        <f>SUMIFS(SexoPorc!$I:$I,SexoPorc!$Q:$Q,BG$5,SexoPorc!$A:$A,$C16,SexoPorc!$B:$B,1)*100</f>
        <v>18.250559270381927</v>
      </c>
      <c r="BH16" s="54">
        <f>SUMIFS(SexoPorc!$I:$I,SexoPorc!$Q:$Q,BH$5,SexoPorc!$A:$A,$C16,SexoPorc!$B:$B,1)*100</f>
        <v>18.683551251888275</v>
      </c>
      <c r="BI16" s="54">
        <f>SUMIFS(SexoPorc!$I:$I,SexoPorc!$Q:$Q,BI$5,SexoPorc!$A:$A,$C16,SexoPorc!$B:$B,1)*100</f>
        <v>19.079737365245819</v>
      </c>
      <c r="BJ16" s="54">
        <f>SUMIFS(SexoPorc!$I:$I,SexoPorc!$Q:$Q,BJ$5,SexoPorc!$A:$A,$C16,SexoPorc!$B:$B,1)*100</f>
        <v>18.989993631839752</v>
      </c>
    </row>
    <row r="17" spans="3:62" x14ac:dyDescent="0.25">
      <c r="C17" s="52" t="s">
        <v>11</v>
      </c>
      <c r="D17" s="53">
        <f>'Cuadro 4'!K19</f>
        <v>1290.3240000000001</v>
      </c>
      <c r="E17" s="53">
        <f>'Cuadro 4'!L19</f>
        <v>1350.7650000000001</v>
      </c>
      <c r="F17" s="53">
        <f>'Cuadro 4'!M19</f>
        <v>1437.1200000000001</v>
      </c>
      <c r="G17" s="53">
        <f>'Cuadro 4'!N19</f>
        <v>1434.0440000000001</v>
      </c>
      <c r="H17" s="53">
        <f>'Cuadro 4'!O19</f>
        <v>1331.287</v>
      </c>
      <c r="I17" s="52"/>
      <c r="J17" s="54">
        <f>'Cuadro 5'!E19</f>
        <v>21.7085851205</v>
      </c>
      <c r="K17" s="54">
        <f>'Cuadro 5'!F19</f>
        <v>22.240628496799999</v>
      </c>
      <c r="L17" s="54">
        <f>'Cuadro 5'!G19</f>
        <v>23.182723812000003</v>
      </c>
      <c r="M17" s="54">
        <f>'Cuadro 5'!H19</f>
        <v>22.844415189799999</v>
      </c>
      <c r="N17" s="54">
        <f>'Cuadro 5'!I19</f>
        <v>21.0611386478</v>
      </c>
      <c r="O17" s="52"/>
      <c r="P17" s="53">
        <f>SUMIFS(RuralPop!$H:$H,RuralPop!$S:$S,P$5,RuralPop!$A:$A,$C17)/1000</f>
        <v>531.48500000000001</v>
      </c>
      <c r="Q17" s="53">
        <f>SUMIFS(RuralPop!$H:$H,RuralPop!$S:$S,Q$5,RuralPop!$A:$A,$C17)/1000</f>
        <v>605.76800000000003</v>
      </c>
      <c r="R17" s="53">
        <f>SUMIFS(RuralPop!$H:$H,RuralPop!$S:$S,R$5,RuralPop!$A:$A,$C17)/1000</f>
        <v>589.53300000000002</v>
      </c>
      <c r="S17" s="53">
        <f>SUMIFS(RuralPop!$H:$H,RuralPop!$S:$S,S$5,RuralPop!$A:$A,$C17)/1000</f>
        <v>604.36599999999999</v>
      </c>
      <c r="T17" s="53">
        <f>SUMIFS(RuralPop!$H:$H,RuralPop!$S:$S,T$5,RuralPop!$A:$A,$C17)/1000</f>
        <v>538.85500000000002</v>
      </c>
      <c r="U17" s="52"/>
      <c r="V17" s="54">
        <f>SUMIFS(RuralPorc!$H:$H,RuralPorc!$P:$P,V$5,RuralPorc!$A:$A,$C17)*100</f>
        <v>29.714426398277283</v>
      </c>
      <c r="W17" s="54">
        <f>SUMIFS(RuralPorc!$H:$H,RuralPorc!$P:$P,W$5,RuralPorc!$A:$A,$C17)*100</f>
        <v>31.674078106880188</v>
      </c>
      <c r="X17" s="54">
        <f>SUMIFS(RuralPorc!$H:$H,RuralPorc!$P:$P,X$5,RuralPorc!$A:$A,$C17)*100</f>
        <v>31.600892543792725</v>
      </c>
      <c r="Y17" s="54">
        <f>SUMIFS(RuralPorc!$H:$H,RuralPorc!$P:$P,Y$5,RuralPorc!$A:$A,$C17)*100</f>
        <v>31.328892707824707</v>
      </c>
      <c r="Z17" s="54">
        <f>SUMIFS(RuralPorc!$H:$H,RuralPorc!$P:$P,Z$5,RuralPorc!$A:$A,$C17)*100</f>
        <v>32.778462767601013</v>
      </c>
      <c r="AA17" s="56"/>
      <c r="AB17" s="53">
        <f>SUMIFS(UrbanPop!$H:$H,UrbanPop!$S:$S,AB$5,UrbanPop!$A:$A,$C17)/1000</f>
        <v>758.83900000000006</v>
      </c>
      <c r="AC17" s="53">
        <f>SUMIFS(UrbanPop!$H:$H,UrbanPop!$S:$S,AC$5,UrbanPop!$A:$A,$C17)/1000</f>
        <v>744.99699999999996</v>
      </c>
      <c r="AD17" s="53">
        <f>SUMIFS(UrbanPop!$H:$H,UrbanPop!$S:$S,AD$5,UrbanPop!$A:$A,$C17)/1000</f>
        <v>847.58699999999999</v>
      </c>
      <c r="AE17" s="53">
        <f>SUMIFS(UrbanPop!$H:$H,UrbanPop!$S:$S,AE$5,UrbanPop!$A:$A,$C17)/1000</f>
        <v>829.678</v>
      </c>
      <c r="AF17" s="53">
        <f>SUMIFS(UrbanPop!$H:$H,UrbanPop!$S:$S,AF$5,UrbanPop!$A:$A,$C17)/1000</f>
        <v>792.43200000000002</v>
      </c>
      <c r="AG17" s="52"/>
      <c r="AH17" s="54">
        <f>SUMIFS(UrbanPorc!$H:$H,UrbanPorc!$P:$P,AH$5,UrbanPorc!$A:$A,$C17)*100</f>
        <v>18.262398242950439</v>
      </c>
      <c r="AI17" s="54">
        <f>SUMIFS(UrbanPorc!$H:$H,UrbanPorc!$P:$P,AI$5,UrbanPorc!$A:$A,$C17)*100</f>
        <v>17.904673516750336</v>
      </c>
      <c r="AJ17" s="54">
        <f>SUMIFS(UrbanPorc!$H:$H,UrbanPorc!$P:$P,AJ$5,UrbanPorc!$A:$A,$C17)*100</f>
        <v>19.558762013912201</v>
      </c>
      <c r="AK17" s="54">
        <f>SUMIFS(UrbanPorc!$H:$H,UrbanPorc!$P:$P,AK$5,UrbanPorc!$A:$A,$C17)*100</f>
        <v>19.080351293087006</v>
      </c>
      <c r="AL17" s="54">
        <f>SUMIFS(UrbanPorc!$H:$H,UrbanPorc!$P:$P,AL$5,UrbanPorc!$A:$A,$C17)*100</f>
        <v>16.942700743675232</v>
      </c>
      <c r="AN17" s="53">
        <f>SUMIFS(SexoPop!$I:$I,SexoPop!$T:$T,AN$5,SexoPop!$A:$A,$C17,SexoPop!$B:$B,2)/1000</f>
        <v>675.15899999999999</v>
      </c>
      <c r="AO17" s="53">
        <f>SUMIFS(SexoPop!$I:$I,SexoPop!$T:$T,AO$5,SexoPop!$A:$A,$C17,SexoPop!$B:$B,2)/1000</f>
        <v>702.91899999999998</v>
      </c>
      <c r="AP17" s="53">
        <f>SUMIFS(SexoPop!$I:$I,SexoPop!$T:$T,AP$5,SexoPop!$A:$A,$C17,SexoPop!$B:$B,2)/1000</f>
        <v>707.12400000000002</v>
      </c>
      <c r="AQ17" s="53">
        <f>SUMIFS(SexoPop!$I:$I,SexoPop!$T:$T,AQ$5,SexoPop!$A:$A,$C17,SexoPop!$B:$B,2)/1000</f>
        <v>745.65899999999999</v>
      </c>
      <c r="AR17" s="53">
        <f>SUMIFS(SexoPop!$I:$I,SexoPop!$T:$T,AR$5,SexoPop!$A:$A,$C17,SexoPop!$B:$B,2)/1000</f>
        <v>685.82299999999998</v>
      </c>
      <c r="AS17" s="52"/>
      <c r="AT17" s="54">
        <f>SUMIFS(SexoPorc!$I:$I,SexoPorc!$Q:$Q,AT$5,SexoPorc!$A:$A,$C17,SexoPorc!$B:$B,2)*100</f>
        <v>21.694141626358032</v>
      </c>
      <c r="AU17" s="54">
        <f>SUMIFS(SexoPorc!$I:$I,SexoPorc!$Q:$Q,AU$5,SexoPorc!$A:$A,$C17,SexoPorc!$B:$B,2)*100</f>
        <v>22.094441950321198</v>
      </c>
      <c r="AV17" s="54">
        <f>SUMIFS(SexoPorc!$I:$I,SexoPorc!$Q:$Q,AV$5,SexoPorc!$A:$A,$C17,SexoPorc!$B:$B,2)*100</f>
        <v>21.965673565864563</v>
      </c>
      <c r="AW17" s="54">
        <f>SUMIFS(SexoPorc!$I:$I,SexoPorc!$Q:$Q,AW$5,SexoPorc!$A:$A,$C17,SexoPorc!$B:$B,2)*100</f>
        <v>22.862918674945831</v>
      </c>
      <c r="AX17" s="54">
        <f>SUMIFS(SexoPorc!$I:$I,SexoPorc!$Q:$Q,AX$5,SexoPorc!$A:$A,$C17,SexoPorc!$B:$B,2)*100</f>
        <v>20.612183213233948</v>
      </c>
      <c r="AZ17" s="53">
        <f>SUMIFS(SexoPop!$I:$I,SexoPop!$T:$T,AZ$5,SexoPop!$A:$A,$C17,SexoPop!$B:$B,1)/1000</f>
        <v>615.16499999999996</v>
      </c>
      <c r="BA17" s="53">
        <f>SUMIFS(SexoPop!$I:$I,SexoPop!$T:$T,BA$5,SexoPop!$A:$A,$C17,SexoPop!$B:$B,1)/1000</f>
        <v>647.846</v>
      </c>
      <c r="BB17" s="53">
        <f>SUMIFS(SexoPop!$I:$I,SexoPop!$T:$T,BB$5,SexoPop!$A:$A,$C17,SexoPop!$B:$B,1)/1000</f>
        <v>729.99599999999998</v>
      </c>
      <c r="BC17" s="53">
        <f>SUMIFS(SexoPop!$I:$I,SexoPop!$T:$T,BC$5,SexoPop!$A:$A,$C17,SexoPop!$B:$B,1)/1000</f>
        <v>688.38499999999999</v>
      </c>
      <c r="BD17" s="53">
        <f>SUMIFS(SexoPop!$I:$I,SexoPop!$T:$T,BD$5,SexoPop!$A:$A,$C17,SexoPop!$B:$B,1)/1000</f>
        <v>645.46400000000006</v>
      </c>
      <c r="BE17" s="52"/>
      <c r="BF17" s="54">
        <f>SUMIFS(SexoPorc!$I:$I,SexoPorc!$Q:$Q,BF$5,SexoPorc!$A:$A,$C17,SexoPorc!$B:$B,1)*100</f>
        <v>21.724459528923035</v>
      </c>
      <c r="BG17" s="54">
        <f>SUMIFS(SexoPorc!$I:$I,SexoPorc!$Q:$Q,BG$5,SexoPorc!$A:$A,$C17,SexoPorc!$B:$B,1)*100</f>
        <v>22.401446104049683</v>
      </c>
      <c r="BH17" s="54">
        <f>SUMIFS(SexoPorc!$I:$I,SexoPorc!$Q:$Q,BH$5,SexoPorc!$A:$A,$C17,SexoPorc!$B:$B,1)*100</f>
        <v>24.497529864311218</v>
      </c>
      <c r="BI17" s="54">
        <f>SUMIFS(SexoPorc!$I:$I,SexoPorc!$Q:$Q,BI$5,SexoPorc!$A:$A,$C17,SexoPorc!$B:$B,1)*100</f>
        <v>22.824406623840332</v>
      </c>
      <c r="BJ17" s="54">
        <f>SUMIFS(SexoPorc!$I:$I,SexoPorc!$Q:$Q,BJ$5,SexoPorc!$A:$A,$C17,SexoPorc!$B:$B,1)*100</f>
        <v>21.560102701187134</v>
      </c>
    </row>
    <row r="18" spans="3:62" x14ac:dyDescent="0.25">
      <c r="C18" s="52" t="s">
        <v>12</v>
      </c>
      <c r="D18" s="53">
        <f>'Cuadro 4'!K20</f>
        <v>902.36099999999999</v>
      </c>
      <c r="E18" s="53">
        <f>'Cuadro 4'!L20</f>
        <v>905.54200000000003</v>
      </c>
      <c r="F18" s="53">
        <f>'Cuadro 4'!M20</f>
        <v>945.05000000000007</v>
      </c>
      <c r="G18" s="53">
        <f>'Cuadro 4'!N20</f>
        <v>1037.606</v>
      </c>
      <c r="H18" s="53">
        <f>'Cuadro 4'!O20</f>
        <v>1020.073</v>
      </c>
      <c r="I18" s="52"/>
      <c r="J18" s="54">
        <f>'Cuadro 5'!E20</f>
        <v>26.0112362789</v>
      </c>
      <c r="K18" s="54">
        <f>'Cuadro 5'!F20</f>
        <v>25.8470621345</v>
      </c>
      <c r="L18" s="54">
        <f>'Cuadro 5'!G20</f>
        <v>26.555956199900002</v>
      </c>
      <c r="M18" s="54">
        <f>'Cuadro 5'!H20</f>
        <v>28.8151850926</v>
      </c>
      <c r="N18" s="54">
        <f>'Cuadro 5'!I20</f>
        <v>28.3025144707</v>
      </c>
      <c r="O18" s="52"/>
      <c r="P18" s="53">
        <f>SUMIFS(RuralPop!$H:$H,RuralPop!$S:$S,P$5,RuralPop!$A:$A,$C18)/1000</f>
        <v>494.053</v>
      </c>
      <c r="Q18" s="53">
        <f>SUMIFS(RuralPop!$H:$H,RuralPop!$S:$S,Q$5,RuralPop!$A:$A,$C18)/1000</f>
        <v>556.43799999999999</v>
      </c>
      <c r="R18" s="53">
        <f>SUMIFS(RuralPop!$H:$H,RuralPop!$S:$S,R$5,RuralPop!$A:$A,$C18)/1000</f>
        <v>517.68600000000004</v>
      </c>
      <c r="S18" s="53">
        <f>SUMIFS(RuralPop!$H:$H,RuralPop!$S:$S,S$5,RuralPop!$A:$A,$C18)/1000</f>
        <v>612.26400000000001</v>
      </c>
      <c r="T18" s="53">
        <f>SUMIFS(RuralPop!$H:$H,RuralPop!$S:$S,T$5,RuralPop!$A:$A,$C18)/1000</f>
        <v>550.27300000000002</v>
      </c>
      <c r="U18" s="52"/>
      <c r="V18" s="54">
        <f>SUMIFS(RuralPorc!$H:$H,RuralPorc!$P:$P,V$5,RuralPorc!$A:$A,$C18)*100</f>
        <v>34.062403440475464</v>
      </c>
      <c r="W18" s="54">
        <f>SUMIFS(RuralPorc!$H:$H,RuralPorc!$P:$P,W$5,RuralPorc!$A:$A,$C18)*100</f>
        <v>36.198222637176514</v>
      </c>
      <c r="X18" s="54">
        <f>SUMIFS(RuralPorc!$H:$H,RuralPorc!$P:$P,X$5,RuralPorc!$A:$A,$C18)*100</f>
        <v>34.786844253540039</v>
      </c>
      <c r="Y18" s="54">
        <f>SUMIFS(RuralPorc!$H:$H,RuralPorc!$P:$P,Y$5,RuralPorc!$A:$A,$C18)*100</f>
        <v>38.60677182674408</v>
      </c>
      <c r="Z18" s="54">
        <f>SUMIFS(RuralPorc!$H:$H,RuralPorc!$P:$P,Z$5,RuralPorc!$A:$A,$C18)*100</f>
        <v>37.149131298065186</v>
      </c>
      <c r="AA18" s="56"/>
      <c r="AB18" s="53">
        <f>SUMIFS(UrbanPop!$H:$H,UrbanPop!$S:$S,AB$5,UrbanPop!$A:$A,$C18)/1000</f>
        <v>408.30799999999999</v>
      </c>
      <c r="AC18" s="53">
        <f>SUMIFS(UrbanPop!$H:$H,UrbanPop!$S:$S,AC$5,UrbanPop!$A:$A,$C18)/1000</f>
        <v>349.10399999999998</v>
      </c>
      <c r="AD18" s="53">
        <f>SUMIFS(UrbanPop!$H:$H,UrbanPop!$S:$S,AD$5,UrbanPop!$A:$A,$C18)/1000</f>
        <v>427.36399999999998</v>
      </c>
      <c r="AE18" s="53">
        <f>SUMIFS(UrbanPop!$H:$H,UrbanPop!$S:$S,AE$5,UrbanPop!$A:$A,$C18)/1000</f>
        <v>425.34199999999998</v>
      </c>
      <c r="AF18" s="53">
        <f>SUMIFS(UrbanPop!$H:$H,UrbanPop!$S:$S,AF$5,UrbanPop!$A:$A,$C18)/1000</f>
        <v>469.8</v>
      </c>
      <c r="AG18" s="52"/>
      <c r="AH18" s="54">
        <f>SUMIFS(UrbanPorc!$H:$H,UrbanPorc!$P:$P,AH$5,UrbanPorc!$A:$A,$C18)*100</f>
        <v>20.226433873176575</v>
      </c>
      <c r="AI18" s="54">
        <f>SUMIFS(UrbanPorc!$H:$H,UrbanPorc!$P:$P,AI$5,UrbanPorc!$A:$A,$C18)*100</f>
        <v>17.754676938056946</v>
      </c>
      <c r="AJ18" s="54">
        <f>SUMIFS(UrbanPorc!$H:$H,UrbanPorc!$P:$P,AJ$5,UrbanPorc!$A:$A,$C18)*100</f>
        <v>20.640160143375397</v>
      </c>
      <c r="AK18" s="54">
        <f>SUMIFS(UrbanPorc!$H:$H,UrbanPorc!$P:$P,AK$5,UrbanPorc!$A:$A,$C18)*100</f>
        <v>21.108762919902802</v>
      </c>
      <c r="AL18" s="54">
        <f>SUMIFS(UrbanPorc!$H:$H,UrbanPorc!$P:$P,AL$5,UrbanPorc!$A:$A,$C18)*100</f>
        <v>22.129854559898376</v>
      </c>
      <c r="AN18" s="53">
        <f>SUMIFS(SexoPop!$I:$I,SexoPop!$T:$T,AN$5,SexoPop!$A:$A,$C18,SexoPop!$B:$B,2)/1000</f>
        <v>495.80200000000002</v>
      </c>
      <c r="AO18" s="53">
        <f>SUMIFS(SexoPop!$I:$I,SexoPop!$T:$T,AO$5,SexoPop!$A:$A,$C18,SexoPop!$B:$B,2)/1000</f>
        <v>499.76400000000001</v>
      </c>
      <c r="AP18" s="53">
        <f>SUMIFS(SexoPop!$I:$I,SexoPop!$T:$T,AP$5,SexoPop!$A:$A,$C18,SexoPop!$B:$B,2)/1000</f>
        <v>520.96100000000001</v>
      </c>
      <c r="AQ18" s="53">
        <f>SUMIFS(SexoPop!$I:$I,SexoPop!$T:$T,AQ$5,SexoPop!$A:$A,$C18,SexoPop!$B:$B,2)/1000</f>
        <v>565.00900000000001</v>
      </c>
      <c r="AR18" s="53">
        <f>SUMIFS(SexoPop!$I:$I,SexoPop!$T:$T,AR$5,SexoPop!$A:$A,$C18,SexoPop!$B:$B,2)/1000</f>
        <v>578.21500000000003</v>
      </c>
      <c r="AS18" s="52"/>
      <c r="AT18" s="54">
        <f>SUMIFS(SexoPorc!$I:$I,SexoPorc!$Q:$Q,AT$5,SexoPorc!$A:$A,$C18,SexoPorc!$B:$B,2)*100</f>
        <v>27.331507205963135</v>
      </c>
      <c r="AU18" s="54">
        <f>SUMIFS(SexoPorc!$I:$I,SexoPorc!$Q:$Q,AU$5,SexoPorc!$A:$A,$C18,SexoPorc!$B:$B,2)*100</f>
        <v>27.320227026939392</v>
      </c>
      <c r="AV18" s="54">
        <f>SUMIFS(SexoPorc!$I:$I,SexoPorc!$Q:$Q,AV$5,SexoPorc!$A:$A,$C18,SexoPorc!$B:$B,2)*100</f>
        <v>28.038486838340759</v>
      </c>
      <c r="AW18" s="54">
        <f>SUMIFS(SexoPorc!$I:$I,SexoPorc!$Q:$Q,AW$5,SexoPorc!$A:$A,$C18,SexoPorc!$B:$B,2)*100</f>
        <v>29.822686314582825</v>
      </c>
      <c r="AX18" s="54">
        <f>SUMIFS(SexoPorc!$I:$I,SexoPorc!$Q:$Q,AX$5,SexoPorc!$A:$A,$C18,SexoPorc!$B:$B,2)*100</f>
        <v>30.077439546585083</v>
      </c>
      <c r="AZ18" s="53">
        <f>SUMIFS(SexoPop!$I:$I,SexoPop!$T:$T,AZ$5,SexoPop!$A:$A,$C18,SexoPop!$B:$B,1)/1000</f>
        <v>406.55900000000003</v>
      </c>
      <c r="BA18" s="53">
        <f>SUMIFS(SexoPop!$I:$I,SexoPop!$T:$T,BA$5,SexoPop!$A:$A,$C18,SexoPop!$B:$B,1)/1000</f>
        <v>405.77800000000002</v>
      </c>
      <c r="BB18" s="53">
        <f>SUMIFS(SexoPop!$I:$I,SexoPop!$T:$T,BB$5,SexoPop!$A:$A,$C18,SexoPop!$B:$B,1)/1000</f>
        <v>424.089</v>
      </c>
      <c r="BC18" s="53">
        <f>SUMIFS(SexoPop!$I:$I,SexoPop!$T:$T,BC$5,SexoPop!$A:$A,$C18,SexoPop!$B:$B,1)/1000</f>
        <v>472.59699999999998</v>
      </c>
      <c r="BD18" s="53">
        <f>SUMIFS(SexoPop!$I:$I,SexoPop!$T:$T,BD$5,SexoPop!$A:$A,$C18,SexoPop!$B:$B,1)/1000</f>
        <v>441.858</v>
      </c>
      <c r="BE18" s="52"/>
      <c r="BF18" s="54">
        <f>SUMIFS(SexoPorc!$I:$I,SexoPorc!$Q:$Q,BF$5,SexoPorc!$A:$A,$C18,SexoPorc!$B:$B,1)*100</f>
        <v>24.564176797866821</v>
      </c>
      <c r="BG18" s="54">
        <f>SUMIFS(SexoPorc!$I:$I,SexoPorc!$Q:$Q,BG$5,SexoPorc!$A:$A,$C18,SexoPorc!$B:$B,1)*100</f>
        <v>24.237418174743652</v>
      </c>
      <c r="BH18" s="54">
        <f>SUMIFS(SexoPorc!$I:$I,SexoPorc!$Q:$Q,BH$5,SexoPorc!$A:$A,$C18,SexoPorc!$B:$B,1)*100</f>
        <v>24.93627518415451</v>
      </c>
      <c r="BI18" s="54">
        <f>SUMIFS(SexoPorc!$I:$I,SexoPorc!$Q:$Q,BI$5,SexoPorc!$A:$A,$C18,SexoPorc!$B:$B,1)*100</f>
        <v>27.696546912193298</v>
      </c>
      <c r="BJ18" s="54">
        <f>SUMIFS(SexoPorc!$I:$I,SexoPorc!$Q:$Q,BJ$5,SexoPorc!$A:$A,$C18,SexoPorc!$B:$B,1)*100</f>
        <v>26.273593306541443</v>
      </c>
    </row>
    <row r="19" spans="3:62" x14ac:dyDescent="0.25">
      <c r="C19" s="52" t="s">
        <v>13</v>
      </c>
      <c r="D19" s="53">
        <f>'Cuadro 4'!K21</f>
        <v>586.03600000000006</v>
      </c>
      <c r="E19" s="53">
        <f>'Cuadro 4'!L21</f>
        <v>600.65600000000006</v>
      </c>
      <c r="F19" s="53">
        <f>'Cuadro 4'!M21</f>
        <v>583.41800000000001</v>
      </c>
      <c r="G19" s="53">
        <f>'Cuadro 4'!N21</f>
        <v>631.31299999999999</v>
      </c>
      <c r="H19" s="53">
        <f>'Cuadro 4'!O21</f>
        <v>581.81700000000001</v>
      </c>
      <c r="I19" s="52"/>
      <c r="J19" s="54">
        <f>'Cuadro 5'!E21</f>
        <v>19.920431940900002</v>
      </c>
      <c r="K19" s="54">
        <f>'Cuadro 5'!F21</f>
        <v>19.7427307771</v>
      </c>
      <c r="L19" s="54">
        <f>'Cuadro 5'!G21</f>
        <v>18.852008223000002</v>
      </c>
      <c r="M19" s="54">
        <f>'Cuadro 5'!H21</f>
        <v>19.9960407831</v>
      </c>
      <c r="N19" s="54">
        <f>'Cuadro 5'!I21</f>
        <v>18.012754069</v>
      </c>
      <c r="O19" s="52"/>
      <c r="P19" s="53">
        <f>SUMIFS(RuralPop!$H:$H,RuralPop!$S:$S,P$5,RuralPop!$A:$A,$C19)/1000</f>
        <v>359.738</v>
      </c>
      <c r="Q19" s="53">
        <f>SUMIFS(RuralPop!$H:$H,RuralPop!$S:$S,Q$5,RuralPop!$A:$A,$C19)/1000</f>
        <v>389.42</v>
      </c>
      <c r="R19" s="53">
        <f>SUMIFS(RuralPop!$H:$H,RuralPop!$S:$S,R$5,RuralPop!$A:$A,$C19)/1000</f>
        <v>368.51799999999997</v>
      </c>
      <c r="S19" s="53">
        <f>SUMIFS(RuralPop!$H:$H,RuralPop!$S:$S,S$5,RuralPop!$A:$A,$C19)/1000</f>
        <v>363.12299999999999</v>
      </c>
      <c r="T19" s="53">
        <f>SUMIFS(RuralPop!$H:$H,RuralPop!$S:$S,T$5,RuralPop!$A:$A,$C19)/1000</f>
        <v>359.524</v>
      </c>
      <c r="U19" s="52"/>
      <c r="V19" s="54">
        <f>SUMIFS(RuralPorc!$H:$H,RuralPorc!$P:$P,V$5,RuralPorc!$A:$A,$C19)*100</f>
        <v>25.604310631752014</v>
      </c>
      <c r="W19" s="54">
        <f>SUMIFS(RuralPorc!$H:$H,RuralPorc!$P:$P,W$5,RuralPorc!$A:$A,$C19)*100</f>
        <v>27.042755484580994</v>
      </c>
      <c r="X19" s="54">
        <f>SUMIFS(RuralPorc!$H:$H,RuralPorc!$P:$P,X$5,RuralPorc!$A:$A,$C19)*100</f>
        <v>24.914729595184326</v>
      </c>
      <c r="Y19" s="54">
        <f>SUMIFS(RuralPorc!$H:$H,RuralPorc!$P:$P,Y$5,RuralPorc!$A:$A,$C19)*100</f>
        <v>23.7408846616745</v>
      </c>
      <c r="Z19" s="54">
        <f>SUMIFS(RuralPorc!$H:$H,RuralPorc!$P:$P,Z$5,RuralPorc!$A:$A,$C19)*100</f>
        <v>23.79368394613266</v>
      </c>
      <c r="AA19" s="56"/>
      <c r="AB19" s="53">
        <f>SUMIFS(UrbanPop!$H:$H,UrbanPop!$S:$S,AB$5,UrbanPop!$A:$A,$C19)/1000</f>
        <v>226.298</v>
      </c>
      <c r="AC19" s="53">
        <f>SUMIFS(UrbanPop!$H:$H,UrbanPop!$S:$S,AC$5,UrbanPop!$A:$A,$C19)/1000</f>
        <v>211.23599999999999</v>
      </c>
      <c r="AD19" s="53">
        <f>SUMIFS(UrbanPop!$H:$H,UrbanPop!$S:$S,AD$5,UrbanPop!$A:$A,$C19)/1000</f>
        <v>214.9</v>
      </c>
      <c r="AE19" s="53">
        <f>SUMIFS(UrbanPop!$H:$H,UrbanPop!$S:$S,AE$5,UrbanPop!$A:$A,$C19)/1000</f>
        <v>268.19</v>
      </c>
      <c r="AF19" s="53">
        <f>SUMIFS(UrbanPop!$H:$H,UrbanPop!$S:$S,AF$5,UrbanPop!$A:$A,$C19)/1000</f>
        <v>222.29300000000001</v>
      </c>
      <c r="AG19" s="52"/>
      <c r="AH19" s="54">
        <f>SUMIFS(UrbanPorc!$H:$H,UrbanPorc!$P:$P,AH$5,UrbanPorc!$A:$A,$C19)*100</f>
        <v>14.724372327327728</v>
      </c>
      <c r="AI19" s="54">
        <f>SUMIFS(UrbanPorc!$H:$H,UrbanPorc!$P:$P,AI$5,UrbanPorc!$A:$A,$C19)*100</f>
        <v>13.182476162910461</v>
      </c>
      <c r="AJ19" s="54">
        <f>SUMIFS(UrbanPorc!$H:$H,UrbanPorc!$P:$P,AJ$5,UrbanPorc!$A:$A,$C19)*100</f>
        <v>13.301485776901245</v>
      </c>
      <c r="AK19" s="54">
        <f>SUMIFS(UrbanPorc!$H:$H,UrbanPorc!$P:$P,AK$5,UrbanPorc!$A:$A,$C19)*100</f>
        <v>16.476987302303314</v>
      </c>
      <c r="AL19" s="54">
        <f>SUMIFS(UrbanPorc!$H:$H,UrbanPorc!$P:$P,AL$5,UrbanPorc!$A:$A,$C19)*100</f>
        <v>12.931364774703979</v>
      </c>
      <c r="AN19" s="53">
        <f>SUMIFS(SexoPop!$I:$I,SexoPop!$T:$T,AN$5,SexoPop!$A:$A,$C19,SexoPop!$B:$B,2)/1000</f>
        <v>314.05599999999998</v>
      </c>
      <c r="AO19" s="53">
        <f>SUMIFS(SexoPop!$I:$I,SexoPop!$T:$T,AO$5,SexoPop!$A:$A,$C19,SexoPop!$B:$B,2)/1000</f>
        <v>305.47800000000001</v>
      </c>
      <c r="AP19" s="53">
        <f>SUMIFS(SexoPop!$I:$I,SexoPop!$T:$T,AP$5,SexoPop!$A:$A,$C19,SexoPop!$B:$B,2)/1000</f>
        <v>304.53199999999998</v>
      </c>
      <c r="AQ19" s="53">
        <f>SUMIFS(SexoPop!$I:$I,SexoPop!$T:$T,AQ$5,SexoPop!$A:$A,$C19,SexoPop!$B:$B,2)/1000</f>
        <v>339.89600000000002</v>
      </c>
      <c r="AR19" s="53">
        <f>SUMIFS(SexoPop!$I:$I,SexoPop!$T:$T,AR$5,SexoPop!$A:$A,$C19,SexoPop!$B:$B,2)/1000</f>
        <v>314.245</v>
      </c>
      <c r="AS19" s="52"/>
      <c r="AT19" s="54">
        <f>SUMIFS(SexoPorc!$I:$I,SexoPorc!$Q:$Q,AT$5,SexoPorc!$A:$A,$C19,SexoPorc!$B:$B,2)*100</f>
        <v>20.793150365352631</v>
      </c>
      <c r="AU19" s="54">
        <f>SUMIFS(SexoPorc!$I:$I,SexoPorc!$Q:$Q,AU$5,SexoPorc!$A:$A,$C19,SexoPorc!$B:$B,2)*100</f>
        <v>19.444169104099274</v>
      </c>
      <c r="AV19" s="54">
        <f>SUMIFS(SexoPorc!$I:$I,SexoPorc!$Q:$Q,AV$5,SexoPorc!$A:$A,$C19,SexoPorc!$B:$B,2)*100</f>
        <v>18.641087412834167</v>
      </c>
      <c r="AW19" s="54">
        <f>SUMIFS(SexoPorc!$I:$I,SexoPorc!$Q:$Q,AW$5,SexoPorc!$A:$A,$C19,SexoPorc!$B:$B,2)*100</f>
        <v>20.401492714881897</v>
      </c>
      <c r="AX19" s="54">
        <f>SUMIFS(SexoPorc!$I:$I,SexoPorc!$Q:$Q,AX$5,SexoPorc!$A:$A,$C19,SexoPorc!$B:$B,2)*100</f>
        <v>18.397147953510284</v>
      </c>
      <c r="AZ19" s="53">
        <f>SUMIFS(SexoPop!$I:$I,SexoPop!$T:$T,AZ$5,SexoPop!$A:$A,$C19,SexoPop!$B:$B,1)/1000</f>
        <v>271.98</v>
      </c>
      <c r="BA19" s="53">
        <f>SUMIFS(SexoPop!$I:$I,SexoPop!$T:$T,BA$5,SexoPop!$A:$A,$C19,SexoPop!$B:$B,1)/1000</f>
        <v>295.178</v>
      </c>
      <c r="BB19" s="53">
        <f>SUMIFS(SexoPop!$I:$I,SexoPop!$T:$T,BB$5,SexoPop!$A:$A,$C19,SexoPop!$B:$B,1)/1000</f>
        <v>278.88600000000002</v>
      </c>
      <c r="BC19" s="53">
        <f>SUMIFS(SexoPop!$I:$I,SexoPop!$T:$T,BC$5,SexoPop!$A:$A,$C19,SexoPop!$B:$B,1)/1000</f>
        <v>291.41699999999997</v>
      </c>
      <c r="BD19" s="53">
        <f>SUMIFS(SexoPop!$I:$I,SexoPop!$T:$T,BD$5,SexoPop!$A:$A,$C19,SexoPop!$B:$B,1)/1000</f>
        <v>267.572</v>
      </c>
      <c r="BE19" s="52"/>
      <c r="BF19" s="54">
        <f>SUMIFS(SexoPorc!$I:$I,SexoPorc!$Q:$Q,BF$5,SexoPorc!$A:$A,$C19,SexoPorc!$B:$B,1)*100</f>
        <v>18.999624252319336</v>
      </c>
      <c r="BG19" s="54">
        <f>SUMIFS(SexoPorc!$I:$I,SexoPorc!$Q:$Q,BG$5,SexoPorc!$A:$A,$C19,SexoPorc!$B:$B,1)*100</f>
        <v>20.061521232128143</v>
      </c>
      <c r="BH19" s="54">
        <f>SUMIFS(SexoPorc!$I:$I,SexoPorc!$Q:$Q,BH$5,SexoPorc!$A:$A,$C19,SexoPorc!$B:$B,1)*100</f>
        <v>19.087843596935272</v>
      </c>
      <c r="BI19" s="54">
        <f>SUMIFS(SexoPorc!$I:$I,SexoPorc!$Q:$Q,BI$5,SexoPorc!$A:$A,$C19,SexoPorc!$B:$B,1)*100</f>
        <v>19.543038308620453</v>
      </c>
      <c r="BJ19" s="54">
        <f>SUMIFS(SexoPorc!$I:$I,SexoPorc!$Q:$Q,BJ$5,SexoPorc!$A:$A,$C19,SexoPorc!$B:$B,1)*100</f>
        <v>17.581328749656677</v>
      </c>
    </row>
    <row r="20" spans="3:62" x14ac:dyDescent="0.25">
      <c r="C20" s="52" t="s">
        <v>14</v>
      </c>
      <c r="D20" s="53">
        <f>'Cuadro 4'!K22</f>
        <v>1428.029</v>
      </c>
      <c r="E20" s="53">
        <f>'Cuadro 4'!L22</f>
        <v>1590.162</v>
      </c>
      <c r="F20" s="53">
        <f>'Cuadro 4'!M22</f>
        <v>1550.204</v>
      </c>
      <c r="G20" s="53">
        <f>'Cuadro 4'!N22</f>
        <v>1737.8390000000002</v>
      </c>
      <c r="H20" s="53">
        <f>'Cuadro 4'!O22</f>
        <v>1666.9570000000001</v>
      </c>
      <c r="I20" s="52"/>
      <c r="J20" s="54">
        <f>'Cuadro 5'!E22</f>
        <v>17.931446258600001</v>
      </c>
      <c r="K20" s="54">
        <f>'Cuadro 5'!F22</f>
        <v>19.340944780699999</v>
      </c>
      <c r="L20" s="54">
        <f>'Cuadro 5'!G22</f>
        <v>18.493180672099999</v>
      </c>
      <c r="M20" s="54">
        <f>'Cuadro 5'!H22</f>
        <v>20.442180147600002</v>
      </c>
      <c r="N20" s="54">
        <f>'Cuadro 5'!I22</f>
        <v>19.096021212099998</v>
      </c>
      <c r="O20" s="52"/>
      <c r="P20" s="53">
        <f>SUMIFS(RuralPop!$H:$H,RuralPop!$S:$S,P$5,RuralPop!$A:$A,$C20)/1000</f>
        <v>333.84800000000001</v>
      </c>
      <c r="Q20" s="53">
        <f>SUMIFS(RuralPop!$H:$H,RuralPop!$S:$S,Q$5,RuralPop!$A:$A,$C20)/1000</f>
        <v>365.65499999999997</v>
      </c>
      <c r="R20" s="53">
        <f>SUMIFS(RuralPop!$H:$H,RuralPop!$S:$S,R$5,RuralPop!$A:$A,$C20)/1000</f>
        <v>329.61700000000002</v>
      </c>
      <c r="S20" s="53">
        <f>SUMIFS(RuralPop!$H:$H,RuralPop!$S:$S,S$5,RuralPop!$A:$A,$C20)/1000</f>
        <v>454.101</v>
      </c>
      <c r="T20" s="53">
        <f>SUMIFS(RuralPop!$H:$H,RuralPop!$S:$S,T$5,RuralPop!$A:$A,$C20)/1000</f>
        <v>305.887</v>
      </c>
      <c r="U20" s="52"/>
      <c r="V20" s="54">
        <f>SUMIFS(RuralPorc!$H:$H,RuralPorc!$P:$P,V$5,RuralPorc!$A:$A,$C20)*100</f>
        <v>31.274637579917908</v>
      </c>
      <c r="W20" s="54">
        <f>SUMIFS(RuralPorc!$H:$H,RuralPorc!$P:$P,W$5,RuralPorc!$A:$A,$C20)*100</f>
        <v>29.483053088188171</v>
      </c>
      <c r="X20" s="54">
        <f>SUMIFS(RuralPorc!$H:$H,RuralPorc!$P:$P,X$5,RuralPorc!$A:$A,$C20)*100</f>
        <v>29.336866736412048</v>
      </c>
      <c r="Y20" s="54">
        <f>SUMIFS(RuralPorc!$H:$H,RuralPorc!$P:$P,Y$5,RuralPorc!$A:$A,$C20)*100</f>
        <v>33.98679792881012</v>
      </c>
      <c r="Z20" s="54">
        <f>SUMIFS(RuralPorc!$H:$H,RuralPorc!$P:$P,Z$5,RuralPorc!$A:$A,$C20)*100</f>
        <v>30.154922604560852</v>
      </c>
      <c r="AA20" s="56"/>
      <c r="AB20" s="53">
        <f>SUMIFS(UrbanPop!$H:$H,UrbanPop!$S:$S,AB$5,UrbanPop!$A:$A,$C20)/1000</f>
        <v>1094.181</v>
      </c>
      <c r="AC20" s="53">
        <f>SUMIFS(UrbanPop!$H:$H,UrbanPop!$S:$S,AC$5,UrbanPop!$A:$A,$C20)/1000</f>
        <v>1224.5070000000001</v>
      </c>
      <c r="AD20" s="53">
        <f>SUMIFS(UrbanPop!$H:$H,UrbanPop!$S:$S,AD$5,UrbanPop!$A:$A,$C20)/1000</f>
        <v>1220.587</v>
      </c>
      <c r="AE20" s="53">
        <f>SUMIFS(UrbanPop!$H:$H,UrbanPop!$S:$S,AE$5,UrbanPop!$A:$A,$C20)/1000</f>
        <v>1283.7380000000001</v>
      </c>
      <c r="AF20" s="53">
        <f>SUMIFS(UrbanPop!$H:$H,UrbanPop!$S:$S,AF$5,UrbanPop!$A:$A,$C20)/1000</f>
        <v>1361.07</v>
      </c>
      <c r="AG20" s="52"/>
      <c r="AH20" s="54">
        <f>SUMIFS(UrbanPorc!$H:$H,UrbanPorc!$P:$P,AH$5,UrbanPorc!$A:$A,$C20)*100</f>
        <v>15.866081416606903</v>
      </c>
      <c r="AI20" s="54">
        <f>SUMIFS(UrbanPorc!$H:$H,UrbanPorc!$P:$P,AI$5,UrbanPorc!$A:$A,$C20)*100</f>
        <v>17.539265751838684</v>
      </c>
      <c r="AJ20" s="54">
        <f>SUMIFS(UrbanPorc!$H:$H,UrbanPorc!$P:$P,AJ$5,UrbanPorc!$A:$A,$C20)*100</f>
        <v>16.814781725406647</v>
      </c>
      <c r="AK20" s="54">
        <f>SUMIFS(UrbanPorc!$H:$H,UrbanPorc!$P:$P,AK$5,UrbanPorc!$A:$A,$C20)*100</f>
        <v>17.916461825370789</v>
      </c>
      <c r="AL20" s="54">
        <f>SUMIFS(UrbanPorc!$H:$H,UrbanPorc!$P:$P,AL$5,UrbanPorc!$A:$A,$C20)*100</f>
        <v>17.641964554786682</v>
      </c>
      <c r="AN20" s="53">
        <f>SUMIFS(SexoPop!$I:$I,SexoPop!$T:$T,AN$5,SexoPop!$A:$A,$C20,SexoPop!$B:$B,2)/1000</f>
        <v>728.58500000000004</v>
      </c>
      <c r="AO20" s="53">
        <f>SUMIFS(SexoPop!$I:$I,SexoPop!$T:$T,AO$5,SexoPop!$A:$A,$C20,SexoPop!$B:$B,2)/1000</f>
        <v>813.31100000000004</v>
      </c>
      <c r="AP20" s="53">
        <f>SUMIFS(SexoPop!$I:$I,SexoPop!$T:$T,AP$5,SexoPop!$A:$A,$C20,SexoPop!$B:$B,2)/1000</f>
        <v>751.60199999999998</v>
      </c>
      <c r="AQ20" s="53">
        <f>SUMIFS(SexoPop!$I:$I,SexoPop!$T:$T,AQ$5,SexoPop!$A:$A,$C20,SexoPop!$B:$B,2)/1000</f>
        <v>881.75599999999997</v>
      </c>
      <c r="AR20" s="53">
        <f>SUMIFS(SexoPop!$I:$I,SexoPop!$T:$T,AR$5,SexoPop!$A:$A,$C20,SexoPop!$B:$B,2)/1000</f>
        <v>769.58199999999999</v>
      </c>
      <c r="AS20" s="52"/>
      <c r="AT20" s="54">
        <f>SUMIFS(SexoPorc!$I:$I,SexoPorc!$Q:$Q,AT$5,SexoPorc!$A:$A,$C20,SexoPorc!$B:$B,2)*100</f>
        <v>17.809312045574188</v>
      </c>
      <c r="AU20" s="54">
        <f>SUMIFS(SexoPorc!$I:$I,SexoPorc!$Q:$Q,AU$5,SexoPorc!$A:$A,$C20,SexoPorc!$B:$B,2)*100</f>
        <v>19.273310899734497</v>
      </c>
      <c r="AV20" s="54">
        <f>SUMIFS(SexoPorc!$I:$I,SexoPorc!$Q:$Q,AV$5,SexoPorc!$A:$A,$C20,SexoPorc!$B:$B,2)*100</f>
        <v>17.327684164047241</v>
      </c>
      <c r="AW20" s="54">
        <f>SUMIFS(SexoPorc!$I:$I,SexoPorc!$Q:$Q,AW$5,SexoPorc!$A:$A,$C20,SexoPorc!$B:$B,2)*100</f>
        <v>20.012868940830231</v>
      </c>
      <c r="AX20" s="54">
        <f>SUMIFS(SexoPorc!$I:$I,SexoPorc!$Q:$Q,AX$5,SexoPorc!$A:$A,$C20,SexoPorc!$B:$B,2)*100</f>
        <v>17.112748324871063</v>
      </c>
      <c r="AZ20" s="53">
        <f>SUMIFS(SexoPop!$I:$I,SexoPop!$T:$T,AZ$5,SexoPop!$A:$A,$C20,SexoPop!$B:$B,1)/1000</f>
        <v>699.44399999999996</v>
      </c>
      <c r="BA20" s="53">
        <f>SUMIFS(SexoPop!$I:$I,SexoPop!$T:$T,BA$5,SexoPop!$A:$A,$C20,SexoPop!$B:$B,1)/1000</f>
        <v>776.851</v>
      </c>
      <c r="BB20" s="53">
        <f>SUMIFS(SexoPop!$I:$I,SexoPop!$T:$T,BB$5,SexoPop!$A:$A,$C20,SexoPop!$B:$B,1)/1000</f>
        <v>798.60199999999998</v>
      </c>
      <c r="BC20" s="53">
        <f>SUMIFS(SexoPop!$I:$I,SexoPop!$T:$T,BC$5,SexoPop!$A:$A,$C20,SexoPop!$B:$B,1)/1000</f>
        <v>856.08299999999997</v>
      </c>
      <c r="BD20" s="53">
        <f>SUMIFS(SexoPop!$I:$I,SexoPop!$T:$T,BD$5,SexoPop!$A:$A,$C20,SexoPop!$B:$B,1)/1000</f>
        <v>897.375</v>
      </c>
      <c r="BE20" s="52"/>
      <c r="BF20" s="54">
        <f>SUMIFS(SexoPorc!$I:$I,SexoPorc!$Q:$Q,BF$5,SexoPorc!$A:$A,$C20,SexoPorc!$B:$B,1)*100</f>
        <v>18.060463666915894</v>
      </c>
      <c r="BG20" s="54">
        <f>SUMIFS(SexoPorc!$I:$I,SexoPorc!$Q:$Q,BG$5,SexoPorc!$A:$A,$C20,SexoPorc!$B:$B,1)*100</f>
        <v>19.412262737751007</v>
      </c>
      <c r="BH20" s="54">
        <f>SUMIFS(SexoPorc!$I:$I,SexoPorc!$Q:$Q,BH$5,SexoPorc!$A:$A,$C20,SexoPorc!$B:$B,1)*100</f>
        <v>19.742980599403381</v>
      </c>
      <c r="BI20" s="54">
        <f>SUMIFS(SexoPorc!$I:$I,SexoPorc!$Q:$Q,BI$5,SexoPorc!$A:$A,$C20,SexoPorc!$B:$B,1)*100</f>
        <v>20.9040567278862</v>
      </c>
      <c r="BJ20" s="54">
        <f>SUMIFS(SexoPorc!$I:$I,SexoPorc!$Q:$Q,BJ$5,SexoPorc!$A:$A,$C20,SexoPorc!$B:$B,1)*100</f>
        <v>21.203435957431793</v>
      </c>
    </row>
    <row r="21" spans="3:62" x14ac:dyDescent="0.25">
      <c r="C21" s="52" t="s">
        <v>15</v>
      </c>
      <c r="D21" s="53">
        <f>'Cuadro 4'!K23</f>
        <v>2435.348</v>
      </c>
      <c r="E21" s="53">
        <f>'Cuadro 4'!L23</f>
        <v>2478.4949999999999</v>
      </c>
      <c r="F21" s="53">
        <f>'Cuadro 4'!M23</f>
        <v>2409.2190000000001</v>
      </c>
      <c r="G21" s="53">
        <f>'Cuadro 4'!N23</f>
        <v>2830.9990000000003</v>
      </c>
      <c r="H21" s="53">
        <f>'Cuadro 4'!O23</f>
        <v>2551.3319999999999</v>
      </c>
      <c r="I21" s="52"/>
      <c r="J21" s="54">
        <f>'Cuadro 5'!E23</f>
        <v>14.761052706000001</v>
      </c>
      <c r="K21" s="54">
        <f>'Cuadro 5'!F23</f>
        <v>14.7148419949</v>
      </c>
      <c r="L21" s="54">
        <f>'Cuadro 5'!G23</f>
        <v>14.1115297587</v>
      </c>
      <c r="M21" s="54">
        <f>'Cuadro 5'!H23</f>
        <v>16.342601783500001</v>
      </c>
      <c r="N21" s="54">
        <f>'Cuadro 5'!I23</f>
        <v>14.3916354132</v>
      </c>
      <c r="O21" s="52"/>
      <c r="P21" s="53">
        <f>SUMIFS(RuralPop!$H:$H,RuralPop!$S:$S,P$5,RuralPop!$A:$A,$C21)/1000</f>
        <v>545.15300000000002</v>
      </c>
      <c r="Q21" s="53">
        <f>SUMIFS(RuralPop!$H:$H,RuralPop!$S:$S,Q$5,RuralPop!$A:$A,$C21)/1000</f>
        <v>653.12900000000002</v>
      </c>
      <c r="R21" s="53">
        <f>SUMIFS(RuralPop!$H:$H,RuralPop!$S:$S,R$5,RuralPop!$A:$A,$C21)/1000</f>
        <v>623.41999999999996</v>
      </c>
      <c r="S21" s="53">
        <f>SUMIFS(RuralPop!$H:$H,RuralPop!$S:$S,S$5,RuralPop!$A:$A,$C21)/1000</f>
        <v>707.89400000000001</v>
      </c>
      <c r="T21" s="53">
        <f>SUMIFS(RuralPop!$H:$H,RuralPop!$S:$S,T$5,RuralPop!$A:$A,$C21)/1000</f>
        <v>629.84299999999996</v>
      </c>
      <c r="U21" s="52"/>
      <c r="V21" s="54">
        <f>SUMIFS(RuralPorc!$H:$H,RuralPorc!$P:$P,V$5,RuralPorc!$A:$A,$C21)*100</f>
        <v>25.410261750221252</v>
      </c>
      <c r="W21" s="54">
        <f>SUMIFS(RuralPorc!$H:$H,RuralPorc!$P:$P,W$5,RuralPorc!$A:$A,$C21)*100</f>
        <v>26.247736811637878</v>
      </c>
      <c r="X21" s="54">
        <f>SUMIFS(RuralPorc!$H:$H,RuralPorc!$P:$P,X$5,RuralPorc!$A:$A,$C21)*100</f>
        <v>28.069034218788147</v>
      </c>
      <c r="Y21" s="54">
        <f>SUMIFS(RuralPorc!$H:$H,RuralPorc!$P:$P,Y$5,RuralPorc!$A:$A,$C21)*100</f>
        <v>27.071002125740051</v>
      </c>
      <c r="Z21" s="54">
        <f>SUMIFS(RuralPorc!$H:$H,RuralPorc!$P:$P,Z$5,RuralPorc!$A:$A,$C21)*100</f>
        <v>25.63382089138031</v>
      </c>
      <c r="AA21" s="56"/>
      <c r="AB21" s="53">
        <f>SUMIFS(UrbanPop!$H:$H,UrbanPop!$S:$S,AB$5,UrbanPop!$A:$A,$C21)/1000</f>
        <v>1890.1949999999999</v>
      </c>
      <c r="AC21" s="53">
        <f>SUMIFS(UrbanPop!$H:$H,UrbanPop!$S:$S,AC$5,UrbanPop!$A:$A,$C21)/1000</f>
        <v>1825.366</v>
      </c>
      <c r="AD21" s="53">
        <f>SUMIFS(UrbanPop!$H:$H,UrbanPop!$S:$S,AD$5,UrbanPop!$A:$A,$C21)/1000</f>
        <v>1785.799</v>
      </c>
      <c r="AE21" s="53">
        <f>SUMIFS(UrbanPop!$H:$H,UrbanPop!$S:$S,AE$5,UrbanPop!$A:$A,$C21)/1000</f>
        <v>2123.105</v>
      </c>
      <c r="AF21" s="53">
        <f>SUMIFS(UrbanPop!$H:$H,UrbanPop!$S:$S,AF$5,UrbanPop!$A:$A,$C21)/1000</f>
        <v>1921.489</v>
      </c>
      <c r="AG21" s="52"/>
      <c r="AH21" s="54">
        <f>SUMIFS(UrbanPorc!$H:$H,UrbanPorc!$P:$P,AH$5,UrbanPorc!$A:$A,$C21)*100</f>
        <v>13.169276714324951</v>
      </c>
      <c r="AI21" s="54">
        <f>SUMIFS(UrbanPorc!$H:$H,UrbanPorc!$P:$P,AI$5,UrbanPorc!$A:$A,$C21)*100</f>
        <v>12.715731561183929</v>
      </c>
      <c r="AJ21" s="54">
        <f>SUMIFS(UrbanPorc!$H:$H,UrbanPorc!$P:$P,AJ$5,UrbanPorc!$A:$A,$C21)*100</f>
        <v>12.024226039648056</v>
      </c>
      <c r="AK21" s="54">
        <f>SUMIFS(UrbanPorc!$H:$H,UrbanPorc!$P:$P,AK$5,UrbanPorc!$A:$A,$C21)*100</f>
        <v>14.435169100761414</v>
      </c>
      <c r="AL21" s="54">
        <f>SUMIFS(UrbanPorc!$H:$H,UrbanPorc!$P:$P,AL$5,UrbanPorc!$A:$A,$C21)*100</f>
        <v>12.582764029502869</v>
      </c>
      <c r="AN21" s="53">
        <f>SUMIFS(SexoPop!$I:$I,SexoPop!$T:$T,AN$5,SexoPop!$A:$A,$C21,SexoPop!$B:$B,2)/1000</f>
        <v>1317.3320000000001</v>
      </c>
      <c r="AO21" s="53">
        <f>SUMIFS(SexoPop!$I:$I,SexoPop!$T:$T,AO$5,SexoPop!$A:$A,$C21,SexoPop!$B:$B,2)/1000</f>
        <v>1364.9349999999999</v>
      </c>
      <c r="AP21" s="53">
        <f>SUMIFS(SexoPop!$I:$I,SexoPop!$T:$T,AP$5,SexoPop!$A:$A,$C21,SexoPop!$B:$B,2)/1000</f>
        <v>1303.1030000000001</v>
      </c>
      <c r="AQ21" s="53">
        <f>SUMIFS(SexoPop!$I:$I,SexoPop!$T:$T,AQ$5,SexoPop!$A:$A,$C21,SexoPop!$B:$B,2)/1000</f>
        <v>1528.7809999999999</v>
      </c>
      <c r="AR21" s="53">
        <f>SUMIFS(SexoPop!$I:$I,SexoPop!$T:$T,AR$5,SexoPop!$A:$A,$C21,SexoPop!$B:$B,2)/1000</f>
        <v>1392.252</v>
      </c>
      <c r="AS21" s="52"/>
      <c r="AT21" s="54">
        <f>SUMIFS(SexoPorc!$I:$I,SexoPorc!$Q:$Q,AT$5,SexoPorc!$A:$A,$C21,SexoPorc!$B:$B,2)*100</f>
        <v>15.264181792736053</v>
      </c>
      <c r="AU21" s="54">
        <f>SUMIFS(SexoPorc!$I:$I,SexoPorc!$Q:$Q,AU$5,SexoPorc!$A:$A,$C21,SexoPorc!$B:$B,2)*100</f>
        <v>15.770348906517029</v>
      </c>
      <c r="AV21" s="54">
        <f>SUMIFS(SexoPorc!$I:$I,SexoPorc!$Q:$Q,AV$5,SexoPorc!$A:$A,$C21,SexoPorc!$B:$B,2)*100</f>
        <v>14.913587272167206</v>
      </c>
      <c r="AW21" s="54">
        <f>SUMIFS(SexoPorc!$I:$I,SexoPorc!$Q:$Q,AW$5,SexoPorc!$A:$A,$C21,SexoPorc!$B:$B,2)*100</f>
        <v>17.047688364982605</v>
      </c>
      <c r="AX21" s="54">
        <f>SUMIFS(SexoPorc!$I:$I,SexoPorc!$Q:$Q,AX$5,SexoPorc!$A:$A,$C21,SexoPorc!$B:$B,2)*100</f>
        <v>15.109382569789886</v>
      </c>
      <c r="AZ21" s="53">
        <f>SUMIFS(SexoPop!$I:$I,SexoPop!$T:$T,AZ$5,SexoPop!$A:$A,$C21,SexoPop!$B:$B,1)/1000</f>
        <v>1118.0160000000001</v>
      </c>
      <c r="BA21" s="53">
        <f>SUMIFS(SexoPop!$I:$I,SexoPop!$T:$T,BA$5,SexoPop!$A:$A,$C21,SexoPop!$B:$B,1)/1000</f>
        <v>1113.56</v>
      </c>
      <c r="BB21" s="53">
        <f>SUMIFS(SexoPop!$I:$I,SexoPop!$T:$T,BB$5,SexoPop!$A:$A,$C21,SexoPop!$B:$B,1)/1000</f>
        <v>1106.116</v>
      </c>
      <c r="BC21" s="53">
        <f>SUMIFS(SexoPop!$I:$I,SexoPop!$T:$T,BC$5,SexoPop!$A:$A,$C21,SexoPop!$B:$B,1)/1000</f>
        <v>1302.2180000000001</v>
      </c>
      <c r="BD21" s="53">
        <f>SUMIFS(SexoPop!$I:$I,SexoPop!$T:$T,BD$5,SexoPop!$A:$A,$C21,SexoPop!$B:$B,1)/1000</f>
        <v>1159.08</v>
      </c>
      <c r="BE21" s="52"/>
      <c r="BF21" s="54">
        <f>SUMIFS(SexoPorc!$I:$I,SexoPorc!$Q:$Q,BF$5,SexoPorc!$A:$A,$C21,SexoPorc!$B:$B,1)*100</f>
        <v>14.209200441837311</v>
      </c>
      <c r="BG21" s="54">
        <f>SUMIFS(SexoPorc!$I:$I,SexoPorc!$Q:$Q,BG$5,SexoPorc!$A:$A,$C21,SexoPorc!$B:$B,1)*100</f>
        <v>13.599184155464172</v>
      </c>
      <c r="BH21" s="54">
        <f>SUMIFS(SexoPorc!$I:$I,SexoPorc!$Q:$Q,BH$5,SexoPorc!$A:$A,$C21,SexoPorc!$B:$B,1)*100</f>
        <v>13.270723819732666</v>
      </c>
      <c r="BI21" s="54">
        <f>SUMIFS(SexoPorc!$I:$I,SexoPorc!$Q:$Q,BI$5,SexoPorc!$A:$A,$C21,SexoPorc!$B:$B,1)*100</f>
        <v>15.585823357105255</v>
      </c>
      <c r="BJ21" s="54">
        <f>SUMIFS(SexoPorc!$I:$I,SexoPorc!$Q:$Q,BJ$5,SexoPorc!$A:$A,$C21,SexoPorc!$B:$B,1)*100</f>
        <v>13.614779710769653</v>
      </c>
    </row>
    <row r="22" spans="3:62" x14ac:dyDescent="0.25">
      <c r="C22" s="52" t="s">
        <v>16</v>
      </c>
      <c r="D22" s="53">
        <f>'Cuadro 4'!K24</f>
        <v>1274.9770000000001</v>
      </c>
      <c r="E22" s="53">
        <f>'Cuadro 4'!L24</f>
        <v>1259.4380000000001</v>
      </c>
      <c r="F22" s="53">
        <f>'Cuadro 4'!M24</f>
        <v>1410.325</v>
      </c>
      <c r="G22" s="53">
        <f>'Cuadro 4'!N24</f>
        <v>1430.277</v>
      </c>
      <c r="H22" s="53">
        <f>'Cuadro 4'!O24</f>
        <v>1270.9000000000001</v>
      </c>
      <c r="I22" s="52"/>
      <c r="J22" s="54">
        <f>'Cuadro 5'!E24</f>
        <v>28.428005502000001</v>
      </c>
      <c r="K22" s="54">
        <f>'Cuadro 5'!F24</f>
        <v>27.029948167300002</v>
      </c>
      <c r="L22" s="54">
        <f>'Cuadro 5'!G24</f>
        <v>29.419292689600002</v>
      </c>
      <c r="M22" s="54">
        <f>'Cuadro 5'!H24</f>
        <v>28.936416346400001</v>
      </c>
      <c r="N22" s="54">
        <f>'Cuadro 5'!I24</f>
        <v>25.731247055400001</v>
      </c>
      <c r="O22" s="52"/>
      <c r="P22" s="53">
        <f>SUMIFS(RuralPop!$H:$H,RuralPop!$S:$S,P$5,RuralPop!$A:$A,$C22)/1000</f>
        <v>493.81700000000001</v>
      </c>
      <c r="Q22" s="53">
        <f>SUMIFS(RuralPop!$H:$H,RuralPop!$S:$S,Q$5,RuralPop!$A:$A,$C22)/1000</f>
        <v>563.572</v>
      </c>
      <c r="R22" s="53">
        <f>SUMIFS(RuralPop!$H:$H,RuralPop!$S:$S,R$5,RuralPop!$A:$A,$C22)/1000</f>
        <v>555.16700000000003</v>
      </c>
      <c r="S22" s="53">
        <f>SUMIFS(RuralPop!$H:$H,RuralPop!$S:$S,S$5,RuralPop!$A:$A,$C22)/1000</f>
        <v>588.42899999999997</v>
      </c>
      <c r="T22" s="53">
        <f>SUMIFS(RuralPop!$H:$H,RuralPop!$S:$S,T$5,RuralPop!$A:$A,$C22)/1000</f>
        <v>494.41300000000001</v>
      </c>
      <c r="U22" s="52"/>
      <c r="V22" s="54">
        <f>SUMIFS(RuralPorc!$H:$H,RuralPorc!$P:$P,V$5,RuralPorc!$A:$A,$C22)*100</f>
        <v>35.156151652336121</v>
      </c>
      <c r="W22" s="54">
        <f>SUMIFS(RuralPorc!$H:$H,RuralPorc!$P:$P,W$5,RuralPorc!$A:$A,$C22)*100</f>
        <v>34.312969446182251</v>
      </c>
      <c r="X22" s="54">
        <f>SUMIFS(RuralPorc!$H:$H,RuralPorc!$P:$P,X$5,RuralPorc!$A:$A,$C22)*100</f>
        <v>36.976572871208191</v>
      </c>
      <c r="Y22" s="54">
        <f>SUMIFS(RuralPorc!$H:$H,RuralPorc!$P:$P,Y$5,RuralPorc!$A:$A,$C22)*100</f>
        <v>35.927265882492065</v>
      </c>
      <c r="Z22" s="54">
        <f>SUMIFS(RuralPorc!$H:$H,RuralPorc!$P:$P,Z$5,RuralPorc!$A:$A,$C22)*100</f>
        <v>33.513662219047546</v>
      </c>
      <c r="AA22" s="56"/>
      <c r="AB22" s="53">
        <f>SUMIFS(UrbanPop!$H:$H,UrbanPop!$S:$S,AB$5,UrbanPop!$A:$A,$C22)/1000</f>
        <v>781.16</v>
      </c>
      <c r="AC22" s="53">
        <f>SUMIFS(UrbanPop!$H:$H,UrbanPop!$S:$S,AC$5,UrbanPop!$A:$A,$C22)/1000</f>
        <v>695.86599999999999</v>
      </c>
      <c r="AD22" s="53">
        <f>SUMIFS(UrbanPop!$H:$H,UrbanPop!$S:$S,AD$5,UrbanPop!$A:$A,$C22)/1000</f>
        <v>855.15800000000002</v>
      </c>
      <c r="AE22" s="53">
        <f>SUMIFS(UrbanPop!$H:$H,UrbanPop!$S:$S,AE$5,UrbanPop!$A:$A,$C22)/1000</f>
        <v>841.84799999999996</v>
      </c>
      <c r="AF22" s="53">
        <f>SUMIFS(UrbanPop!$H:$H,UrbanPop!$S:$S,AF$5,UrbanPop!$A:$A,$C22)/1000</f>
        <v>776.48699999999997</v>
      </c>
      <c r="AG22" s="52"/>
      <c r="AH22" s="54">
        <f>SUMIFS(UrbanPorc!$H:$H,UrbanPorc!$P:$P,AH$5,UrbanPorc!$A:$A,$C22)*100</f>
        <v>25.359916687011719</v>
      </c>
      <c r="AI22" s="54">
        <f>SUMIFS(UrbanPorc!$H:$H,UrbanPorc!$P:$P,AI$5,UrbanPorc!$A:$A,$C22)*100</f>
        <v>23.065054416656494</v>
      </c>
      <c r="AJ22" s="54">
        <f>SUMIFS(UrbanPorc!$H:$H,UrbanPorc!$P:$P,AJ$5,UrbanPorc!$A:$A,$C22)*100</f>
        <v>25.973096489906311</v>
      </c>
      <c r="AK22" s="54">
        <f>SUMIFS(UrbanPorc!$H:$H,UrbanPorc!$P:$P,AK$5,UrbanPorc!$A:$A,$C22)*100</f>
        <v>25.47200620174408</v>
      </c>
      <c r="AL22" s="54">
        <f>SUMIFS(UrbanPorc!$H:$H,UrbanPorc!$P:$P,AL$5,UrbanPorc!$A:$A,$C22)*100</f>
        <v>22.416728734970093</v>
      </c>
      <c r="AN22" s="53">
        <f>SUMIFS(SexoPop!$I:$I,SexoPop!$T:$T,AN$5,SexoPop!$A:$A,$C22,SexoPop!$B:$B,2)/1000</f>
        <v>648.47</v>
      </c>
      <c r="AO22" s="53">
        <f>SUMIFS(SexoPop!$I:$I,SexoPop!$T:$T,AO$5,SexoPop!$A:$A,$C22,SexoPop!$B:$B,2)/1000</f>
        <v>653.49199999999996</v>
      </c>
      <c r="AP22" s="53">
        <f>SUMIFS(SexoPop!$I:$I,SexoPop!$T:$T,AP$5,SexoPop!$A:$A,$C22,SexoPop!$B:$B,2)/1000</f>
        <v>713.34400000000005</v>
      </c>
      <c r="AQ22" s="53">
        <f>SUMIFS(SexoPop!$I:$I,SexoPop!$T:$T,AQ$5,SexoPop!$A:$A,$C22,SexoPop!$B:$B,2)/1000</f>
        <v>757.13199999999995</v>
      </c>
      <c r="AR22" s="53">
        <f>SUMIFS(SexoPop!$I:$I,SexoPop!$T:$T,AR$5,SexoPop!$A:$A,$C22,SexoPop!$B:$B,2)/1000</f>
        <v>624.44799999999998</v>
      </c>
      <c r="AS22" s="52"/>
      <c r="AT22" s="54">
        <f>SUMIFS(SexoPorc!$I:$I,SexoPorc!$Q:$Q,AT$5,SexoPorc!$A:$A,$C22,SexoPorc!$B:$B,2)*100</f>
        <v>28.379890322685242</v>
      </c>
      <c r="AU22" s="54">
        <f>SUMIFS(SexoPorc!$I:$I,SexoPorc!$Q:$Q,AU$5,SexoPorc!$A:$A,$C22,SexoPorc!$B:$B,2)*100</f>
        <v>26.877135038375854</v>
      </c>
      <c r="AV22" s="54">
        <f>SUMIFS(SexoPorc!$I:$I,SexoPorc!$Q:$Q,AV$5,SexoPorc!$A:$A,$C22,SexoPorc!$B:$B,2)*100</f>
        <v>28.888651728630066</v>
      </c>
      <c r="AW22" s="54">
        <f>SUMIFS(SexoPorc!$I:$I,SexoPorc!$Q:$Q,AW$5,SexoPorc!$A:$A,$C22,SexoPorc!$B:$B,2)*100</f>
        <v>29.025313258171082</v>
      </c>
      <c r="AX22" s="54">
        <f>SUMIFS(SexoPorc!$I:$I,SexoPorc!$Q:$Q,AX$5,SexoPorc!$A:$A,$C22,SexoPorc!$B:$B,2)*100</f>
        <v>24.043141305446625</v>
      </c>
      <c r="AZ22" s="53">
        <f>SUMIFS(SexoPop!$I:$I,SexoPop!$T:$T,AZ$5,SexoPop!$A:$A,$C22,SexoPop!$B:$B,1)/1000</f>
        <v>626.50699999999995</v>
      </c>
      <c r="BA22" s="53">
        <f>SUMIFS(SexoPop!$I:$I,SexoPop!$T:$T,BA$5,SexoPop!$A:$A,$C22,SexoPop!$B:$B,1)/1000</f>
        <v>605.94600000000003</v>
      </c>
      <c r="BB22" s="53">
        <f>SUMIFS(SexoPop!$I:$I,SexoPop!$T:$T,BB$5,SexoPop!$A:$A,$C22,SexoPop!$B:$B,1)/1000</f>
        <v>696.98099999999999</v>
      </c>
      <c r="BC22" s="53">
        <f>SUMIFS(SexoPop!$I:$I,SexoPop!$T:$T,BC$5,SexoPop!$A:$A,$C22,SexoPop!$B:$B,1)/1000</f>
        <v>673.14499999999998</v>
      </c>
      <c r="BD22" s="53">
        <f>SUMIFS(SexoPop!$I:$I,SexoPop!$T:$T,BD$5,SexoPop!$A:$A,$C22,SexoPop!$B:$B,1)/1000</f>
        <v>646.452</v>
      </c>
      <c r="BE22" s="52"/>
      <c r="BF22" s="54">
        <f>SUMIFS(SexoPorc!$I:$I,SexoPorc!$Q:$Q,BF$5,SexoPorc!$A:$A,$C22,SexoPorc!$B:$B,1)*100</f>
        <v>28.477978706359863</v>
      </c>
      <c r="BG22" s="54">
        <f>SUMIFS(SexoPorc!$I:$I,SexoPorc!$Q:$Q,BG$5,SexoPorc!$A:$A,$C22,SexoPorc!$B:$B,1)*100</f>
        <v>27.196711301803589</v>
      </c>
      <c r="BH22" s="54">
        <f>SUMIFS(SexoPorc!$I:$I,SexoPorc!$Q:$Q,BH$5,SexoPorc!$A:$A,$C22,SexoPorc!$B:$B,1)*100</f>
        <v>29.982966184616089</v>
      </c>
      <c r="BI22" s="54">
        <f>SUMIFS(SexoPorc!$I:$I,SexoPorc!$Q:$Q,BI$5,SexoPorc!$A:$A,$C22,SexoPorc!$B:$B,1)*100</f>
        <v>28.83707582950592</v>
      </c>
      <c r="BJ22" s="54">
        <f>SUMIFS(SexoPorc!$I:$I,SexoPorc!$Q:$Q,BJ$5,SexoPorc!$A:$A,$C22,SexoPorc!$B:$B,1)*100</f>
        <v>27.603352069854736</v>
      </c>
    </row>
    <row r="23" spans="3:62" x14ac:dyDescent="0.25">
      <c r="C23" s="52" t="s">
        <v>17</v>
      </c>
      <c r="D23" s="53">
        <f>'Cuadro 4'!K25</f>
        <v>334.87600000000003</v>
      </c>
      <c r="E23" s="53">
        <f>'Cuadro 4'!L25</f>
        <v>379.245</v>
      </c>
      <c r="F23" s="53">
        <f>'Cuadro 4'!M25</f>
        <v>350.60700000000003</v>
      </c>
      <c r="G23" s="53">
        <f>'Cuadro 4'!N25</f>
        <v>359.70699999999999</v>
      </c>
      <c r="H23" s="53">
        <f>'Cuadro 4'!O25</f>
        <v>342.565</v>
      </c>
      <c r="I23" s="52"/>
      <c r="J23" s="54">
        <f>'Cuadro 5'!E25</f>
        <v>17.479886771900002</v>
      </c>
      <c r="K23" s="54">
        <f>'Cuadro 5'!F25</f>
        <v>19.320972842300002</v>
      </c>
      <c r="L23" s="54">
        <f>'Cuadro 5'!G25</f>
        <v>17.742613759699999</v>
      </c>
      <c r="M23" s="54">
        <f>'Cuadro 5'!H25</f>
        <v>17.8979810057</v>
      </c>
      <c r="N23" s="54">
        <f>'Cuadro 5'!I25</f>
        <v>17.371397450100002</v>
      </c>
      <c r="O23" s="52"/>
      <c r="P23" s="53">
        <f>SUMIFS(RuralPop!$H:$H,RuralPop!$S:$S,P$5,RuralPop!$A:$A,$C23)/1000</f>
        <v>76.165999999999997</v>
      </c>
      <c r="Q23" s="53">
        <f>SUMIFS(RuralPop!$H:$H,RuralPop!$S:$S,Q$5,RuralPop!$A:$A,$C23)/1000</f>
        <v>97.587999999999994</v>
      </c>
      <c r="R23" s="53">
        <f>SUMIFS(RuralPop!$H:$H,RuralPop!$S:$S,R$5,RuralPop!$A:$A,$C23)/1000</f>
        <v>78.375</v>
      </c>
      <c r="S23" s="53">
        <f>SUMIFS(RuralPop!$H:$H,RuralPop!$S:$S,S$5,RuralPop!$A:$A,$C23)/1000</f>
        <v>110.408</v>
      </c>
      <c r="T23" s="53">
        <f>SUMIFS(RuralPop!$H:$H,RuralPop!$S:$S,T$5,RuralPop!$A:$A,$C23)/1000</f>
        <v>80.132999999999996</v>
      </c>
      <c r="U23" s="52"/>
      <c r="V23" s="54">
        <f>SUMIFS(RuralPorc!$H:$H,RuralPorc!$P:$P,V$5,RuralPorc!$A:$A,$C23)*100</f>
        <v>24.630379676818848</v>
      </c>
      <c r="W23" s="54">
        <f>SUMIFS(RuralPorc!$H:$H,RuralPorc!$P:$P,W$5,RuralPorc!$A:$A,$C23)*100</f>
        <v>23.905912041664124</v>
      </c>
      <c r="X23" s="54">
        <f>SUMIFS(RuralPorc!$H:$H,RuralPorc!$P:$P,X$5,RuralPorc!$A:$A,$C23)*100</f>
        <v>24.567502737045288</v>
      </c>
      <c r="Y23" s="54">
        <f>SUMIFS(RuralPorc!$H:$H,RuralPorc!$P:$P,Y$5,RuralPorc!$A:$A,$C23)*100</f>
        <v>22.545495629310608</v>
      </c>
      <c r="Z23" s="54">
        <f>SUMIFS(RuralPorc!$H:$H,RuralPorc!$P:$P,Z$5,RuralPorc!$A:$A,$C23)*100</f>
        <v>21.903179585933685</v>
      </c>
      <c r="AA23" s="56"/>
      <c r="AB23" s="53">
        <f>SUMIFS(UrbanPop!$H:$H,UrbanPop!$S:$S,AB$5,UrbanPop!$A:$A,$C23)/1000</f>
        <v>258.70999999999998</v>
      </c>
      <c r="AC23" s="53">
        <f>SUMIFS(UrbanPop!$H:$H,UrbanPop!$S:$S,AC$5,UrbanPop!$A:$A,$C23)/1000</f>
        <v>281.65699999999998</v>
      </c>
      <c r="AD23" s="53">
        <f>SUMIFS(UrbanPop!$H:$H,UrbanPop!$S:$S,AD$5,UrbanPop!$A:$A,$C23)/1000</f>
        <v>272.23200000000003</v>
      </c>
      <c r="AE23" s="53">
        <f>SUMIFS(UrbanPop!$H:$H,UrbanPop!$S:$S,AE$5,UrbanPop!$A:$A,$C23)/1000</f>
        <v>249.29900000000001</v>
      </c>
      <c r="AF23" s="53">
        <f>SUMIFS(UrbanPop!$H:$H,UrbanPop!$S:$S,AF$5,UrbanPop!$A:$A,$C23)/1000</f>
        <v>262.43200000000002</v>
      </c>
      <c r="AG23" s="52"/>
      <c r="AH23" s="54">
        <f>SUMIFS(UrbanPorc!$H:$H,UrbanPorc!$P:$P,AH$5,UrbanPorc!$A:$A,$C23)*100</f>
        <v>16.10352098941803</v>
      </c>
      <c r="AI23" s="54">
        <f>SUMIFS(UrbanPorc!$H:$H,UrbanPorc!$P:$P,AI$5,UrbanPorc!$A:$A,$C23)*100</f>
        <v>18.117068707942963</v>
      </c>
      <c r="AJ23" s="54">
        <f>SUMIFS(UrbanPorc!$H:$H,UrbanPorc!$P:$P,AJ$5,UrbanPorc!$A:$A,$C23)*100</f>
        <v>16.428674757480621</v>
      </c>
      <c r="AK23" s="54">
        <f>SUMIFS(UrbanPorc!$H:$H,UrbanPorc!$P:$P,AK$5,UrbanPorc!$A:$A,$C23)*100</f>
        <v>16.400699317455292</v>
      </c>
      <c r="AL23" s="54">
        <f>SUMIFS(UrbanPorc!$H:$H,UrbanPorc!$P:$P,AL$5,UrbanPorc!$A:$A,$C23)*100</f>
        <v>16.339145600795746</v>
      </c>
      <c r="AN23" s="53">
        <f>SUMIFS(SexoPop!$I:$I,SexoPop!$T:$T,AN$5,SexoPop!$A:$A,$C23,SexoPop!$B:$B,2)/1000</f>
        <v>176.19399999999999</v>
      </c>
      <c r="AO23" s="53">
        <f>SUMIFS(SexoPop!$I:$I,SexoPop!$T:$T,AO$5,SexoPop!$A:$A,$C23,SexoPop!$B:$B,2)/1000</f>
        <v>197.34100000000001</v>
      </c>
      <c r="AP23" s="53">
        <f>SUMIFS(SexoPop!$I:$I,SexoPop!$T:$T,AP$5,SexoPop!$A:$A,$C23,SexoPop!$B:$B,2)/1000</f>
        <v>183.39099999999999</v>
      </c>
      <c r="AQ23" s="53">
        <f>SUMIFS(SexoPop!$I:$I,SexoPop!$T:$T,AQ$5,SexoPop!$A:$A,$C23,SexoPop!$B:$B,2)/1000</f>
        <v>191.14</v>
      </c>
      <c r="AR23" s="53">
        <f>SUMIFS(SexoPop!$I:$I,SexoPop!$T:$T,AR$5,SexoPop!$A:$A,$C23,SexoPop!$B:$B,2)/1000</f>
        <v>177.501</v>
      </c>
      <c r="AS23" s="52"/>
      <c r="AT23" s="54">
        <f>SUMIFS(SexoPorc!$I:$I,SexoPorc!$Q:$Q,AT$5,SexoPorc!$A:$A,$C23,SexoPorc!$B:$B,2)*100</f>
        <v>17.759540677070618</v>
      </c>
      <c r="AU23" s="54">
        <f>SUMIFS(SexoPorc!$I:$I,SexoPorc!$Q:$Q,AU$5,SexoPorc!$A:$A,$C23,SexoPorc!$B:$B,2)*100</f>
        <v>19.286064803600311</v>
      </c>
      <c r="AV23" s="54">
        <f>SUMIFS(SexoPorc!$I:$I,SexoPorc!$Q:$Q,AV$5,SexoPorc!$A:$A,$C23,SexoPorc!$B:$B,2)*100</f>
        <v>17.747847735881805</v>
      </c>
      <c r="AW23" s="54">
        <f>SUMIFS(SexoPorc!$I:$I,SexoPorc!$Q:$Q,AW$5,SexoPorc!$A:$A,$C23,SexoPorc!$B:$B,2)*100</f>
        <v>17.969639599323273</v>
      </c>
      <c r="AX23" s="54">
        <f>SUMIFS(SexoPorc!$I:$I,SexoPorc!$Q:$Q,AX$5,SexoPorc!$A:$A,$C23,SexoPorc!$B:$B,2)*100</f>
        <v>16.84759110212326</v>
      </c>
      <c r="AZ23" s="53">
        <f>SUMIFS(SexoPop!$I:$I,SexoPop!$T:$T,AZ$5,SexoPop!$A:$A,$C23,SexoPop!$B:$B,1)/1000</f>
        <v>158.68199999999999</v>
      </c>
      <c r="BA23" s="53">
        <f>SUMIFS(SexoPop!$I:$I,SexoPop!$T:$T,BA$5,SexoPop!$A:$A,$C23,SexoPop!$B:$B,1)/1000</f>
        <v>181.904</v>
      </c>
      <c r="BB23" s="53">
        <f>SUMIFS(SexoPop!$I:$I,SexoPop!$T:$T,BB$5,SexoPop!$A:$A,$C23,SexoPop!$B:$B,1)/1000</f>
        <v>167.21600000000001</v>
      </c>
      <c r="BC23" s="53">
        <f>SUMIFS(SexoPop!$I:$I,SexoPop!$T:$T,BC$5,SexoPop!$A:$A,$C23,SexoPop!$B:$B,1)/1000</f>
        <v>168.56700000000001</v>
      </c>
      <c r="BD23" s="53">
        <f>SUMIFS(SexoPop!$I:$I,SexoPop!$T:$T,BD$5,SexoPop!$A:$A,$C23,SexoPop!$B:$B,1)/1000</f>
        <v>165.06399999999999</v>
      </c>
      <c r="BE23" s="52"/>
      <c r="BF23" s="54">
        <f>SUMIFS(SexoPorc!$I:$I,SexoPorc!$Q:$Q,BF$5,SexoPorc!$A:$A,$C23,SexoPorc!$B:$B,1)*100</f>
        <v>17.179511487483978</v>
      </c>
      <c r="BG23" s="54">
        <f>SUMIFS(SexoPorc!$I:$I,SexoPorc!$Q:$Q,BG$5,SexoPorc!$A:$A,$C23,SexoPorc!$B:$B,1)*100</f>
        <v>19.358985126018524</v>
      </c>
      <c r="BH23" s="54">
        <f>SUMIFS(SexoPorc!$I:$I,SexoPorc!$Q:$Q,BH$5,SexoPorc!$A:$A,$C23,SexoPorc!$B:$B,1)*100</f>
        <v>17.736876010894775</v>
      </c>
      <c r="BI23" s="54">
        <f>SUMIFS(SexoPorc!$I:$I,SexoPorc!$Q:$Q,BI$5,SexoPorc!$A:$A,$C23,SexoPorc!$B:$B,1)*100</f>
        <v>17.817415297031403</v>
      </c>
      <c r="BJ23" s="54">
        <f>SUMIFS(SexoPorc!$I:$I,SexoPorc!$Q:$Q,BJ$5,SexoPorc!$A:$A,$C23,SexoPorc!$B:$B,1)*100</f>
        <v>17.972272634506226</v>
      </c>
    </row>
    <row r="24" spans="3:62" x14ac:dyDescent="0.25">
      <c r="C24" s="52" t="s">
        <v>18</v>
      </c>
      <c r="D24" s="53">
        <f>'Cuadro 4'!K26</f>
        <v>208.809</v>
      </c>
      <c r="E24" s="53">
        <f>'Cuadro 4'!L26</f>
        <v>234.142</v>
      </c>
      <c r="F24" s="53">
        <f>'Cuadro 4'!M26</f>
        <v>226.15200000000002</v>
      </c>
      <c r="G24" s="53">
        <f>'Cuadro 4'!N26</f>
        <v>256.59000000000003</v>
      </c>
      <c r="H24" s="53">
        <f>'Cuadro 4'!O26</f>
        <v>228.864</v>
      </c>
      <c r="I24" s="52"/>
      <c r="J24" s="54">
        <f>'Cuadro 5'!E26</f>
        <v>17.679646422299999</v>
      </c>
      <c r="K24" s="54">
        <f>'Cuadro 5'!F26</f>
        <v>19.160117444099999</v>
      </c>
      <c r="L24" s="54">
        <f>'Cuadro 5'!G26</f>
        <v>18.2601239239</v>
      </c>
      <c r="M24" s="54">
        <f>'Cuadro 5'!H26</f>
        <v>20.3331727325</v>
      </c>
      <c r="N24" s="54">
        <f>'Cuadro 5'!I26</f>
        <v>18.415724948600001</v>
      </c>
      <c r="O24" s="52"/>
      <c r="P24" s="53">
        <f>SUMIFS(RuralPop!$H:$H,RuralPop!$S:$S,P$5,RuralPop!$A:$A,$C24)/1000</f>
        <v>97.656999999999996</v>
      </c>
      <c r="Q24" s="53">
        <f>SUMIFS(RuralPop!$H:$H,RuralPop!$S:$S,Q$5,RuralPop!$A:$A,$C24)/1000</f>
        <v>109.408</v>
      </c>
      <c r="R24" s="53">
        <f>SUMIFS(RuralPop!$H:$H,RuralPop!$S:$S,R$5,RuralPop!$A:$A,$C24)/1000</f>
        <v>96.018000000000001</v>
      </c>
      <c r="S24" s="53">
        <f>SUMIFS(RuralPop!$H:$H,RuralPop!$S:$S,S$5,RuralPop!$A:$A,$C24)/1000</f>
        <v>115.696</v>
      </c>
      <c r="T24" s="53">
        <f>SUMIFS(RuralPop!$H:$H,RuralPop!$S:$S,T$5,RuralPop!$A:$A,$C24)/1000</f>
        <v>96.087000000000003</v>
      </c>
      <c r="U24" s="52"/>
      <c r="V24" s="54">
        <f>SUMIFS(RuralPorc!$H:$H,RuralPorc!$P:$P,V$5,RuralPorc!$A:$A,$C24)*100</f>
        <v>26.610478758811951</v>
      </c>
      <c r="W24" s="54">
        <f>SUMIFS(RuralPorc!$H:$H,RuralPorc!$P:$P,W$5,RuralPorc!$A:$A,$C24)*100</f>
        <v>28.367558121681213</v>
      </c>
      <c r="X24" s="54">
        <f>SUMIFS(RuralPorc!$H:$H,RuralPorc!$P:$P,X$5,RuralPorc!$A:$A,$C24)*100</f>
        <v>24.960097670555115</v>
      </c>
      <c r="Y24" s="54">
        <f>SUMIFS(RuralPorc!$H:$H,RuralPorc!$P:$P,Y$5,RuralPorc!$A:$A,$C24)*100</f>
        <v>27.258569002151489</v>
      </c>
      <c r="Z24" s="54">
        <f>SUMIFS(RuralPorc!$H:$H,RuralPorc!$P:$P,Z$5,RuralPorc!$A:$A,$C24)*100</f>
        <v>28.218305110931396</v>
      </c>
      <c r="AA24" s="56"/>
      <c r="AB24" s="53">
        <f>SUMIFS(UrbanPop!$H:$H,UrbanPop!$S:$S,AB$5,UrbanPop!$A:$A,$C24)/1000</f>
        <v>111.152</v>
      </c>
      <c r="AC24" s="53">
        <f>SUMIFS(UrbanPop!$H:$H,UrbanPop!$S:$S,AC$5,UrbanPop!$A:$A,$C24)/1000</f>
        <v>124.73399999999999</v>
      </c>
      <c r="AD24" s="53">
        <f>SUMIFS(UrbanPop!$H:$H,UrbanPop!$S:$S,AD$5,UrbanPop!$A:$A,$C24)/1000</f>
        <v>130.13399999999999</v>
      </c>
      <c r="AE24" s="53">
        <f>SUMIFS(UrbanPop!$H:$H,UrbanPop!$S:$S,AE$5,UrbanPop!$A:$A,$C24)/1000</f>
        <v>140.89400000000001</v>
      </c>
      <c r="AF24" s="53">
        <f>SUMIFS(UrbanPop!$H:$H,UrbanPop!$S:$S,AF$5,UrbanPop!$A:$A,$C24)/1000</f>
        <v>132.77699999999999</v>
      </c>
      <c r="AG24" s="52"/>
      <c r="AH24" s="54">
        <f>SUMIFS(UrbanPorc!$H:$H,UrbanPorc!$P:$P,AH$5,UrbanPorc!$A:$A,$C24)*100</f>
        <v>13.653644919395447</v>
      </c>
      <c r="AI24" s="54">
        <f>SUMIFS(UrbanPorc!$H:$H,UrbanPorc!$P:$P,AI$5,UrbanPorc!$A:$A,$C24)*100</f>
        <v>14.914126694202423</v>
      </c>
      <c r="AJ24" s="54">
        <f>SUMIFS(UrbanPorc!$H:$H,UrbanPorc!$P:$P,AJ$5,UrbanPorc!$A:$A,$C24)*100</f>
        <v>15.241457521915436</v>
      </c>
      <c r="AK24" s="54">
        <f>SUMIFS(UrbanPorc!$H:$H,UrbanPorc!$P:$P,AK$5,UrbanPorc!$A:$A,$C24)*100</f>
        <v>16.823385655879974</v>
      </c>
      <c r="AL24" s="54">
        <f>SUMIFS(UrbanPorc!$H:$H,UrbanPorc!$P:$P,AL$5,UrbanPorc!$A:$A,$C24)*100</f>
        <v>14.716193079948425</v>
      </c>
      <c r="AN24" s="53">
        <f>SUMIFS(SexoPop!$I:$I,SexoPop!$T:$T,AN$5,SexoPop!$A:$A,$C24,SexoPop!$B:$B,2)/1000</f>
        <v>98.703000000000003</v>
      </c>
      <c r="AO24" s="53">
        <f>SUMIFS(SexoPop!$I:$I,SexoPop!$T:$T,AO$5,SexoPop!$A:$A,$C24,SexoPop!$B:$B,2)/1000</f>
        <v>107.959</v>
      </c>
      <c r="AP24" s="53">
        <f>SUMIFS(SexoPop!$I:$I,SexoPop!$T:$T,AP$5,SexoPop!$A:$A,$C24,SexoPop!$B:$B,2)/1000</f>
        <v>106.645</v>
      </c>
      <c r="AQ24" s="53">
        <f>SUMIFS(SexoPop!$I:$I,SexoPop!$T:$T,AQ$5,SexoPop!$A:$A,$C24,SexoPop!$B:$B,2)/1000</f>
        <v>116.282</v>
      </c>
      <c r="AR24" s="53">
        <f>SUMIFS(SexoPop!$I:$I,SexoPop!$T:$T,AR$5,SexoPop!$A:$A,$C24,SexoPop!$B:$B,2)/1000</f>
        <v>108.303</v>
      </c>
      <c r="AS24" s="52"/>
      <c r="AT24" s="54">
        <f>SUMIFS(SexoPorc!$I:$I,SexoPorc!$Q:$Q,AT$5,SexoPorc!$A:$A,$C24,SexoPorc!$B:$B,2)*100</f>
        <v>16.6343092918396</v>
      </c>
      <c r="AU24" s="54">
        <f>SUMIFS(SexoPorc!$I:$I,SexoPorc!$Q:$Q,AU$5,SexoPorc!$A:$A,$C24,SexoPorc!$B:$B,2)*100</f>
        <v>17.510859668254852</v>
      </c>
      <c r="AV24" s="54">
        <f>SUMIFS(SexoPorc!$I:$I,SexoPorc!$Q:$Q,AV$5,SexoPorc!$A:$A,$C24,SexoPorc!$B:$B,2)*100</f>
        <v>16.648687422275543</v>
      </c>
      <c r="AW24" s="54">
        <f>SUMIFS(SexoPorc!$I:$I,SexoPorc!$Q:$Q,AW$5,SexoPorc!$A:$A,$C24,SexoPorc!$B:$B,2)*100</f>
        <v>17.978963255882263</v>
      </c>
      <c r="AX24" s="54">
        <f>SUMIFS(SexoPorc!$I:$I,SexoPorc!$Q:$Q,AX$5,SexoPorc!$A:$A,$C24,SexoPorc!$B:$B,2)*100</f>
        <v>16.900214552879333</v>
      </c>
      <c r="AZ24" s="53">
        <f>SUMIFS(SexoPop!$I:$I,SexoPop!$T:$T,AZ$5,SexoPop!$A:$A,$C24,SexoPop!$B:$B,1)/1000</f>
        <v>110.10599999999999</v>
      </c>
      <c r="BA24" s="53">
        <f>SUMIFS(SexoPop!$I:$I,SexoPop!$T:$T,BA$5,SexoPop!$A:$A,$C24,SexoPop!$B:$B,1)/1000</f>
        <v>126.18300000000001</v>
      </c>
      <c r="BB24" s="53">
        <f>SUMIFS(SexoPop!$I:$I,SexoPop!$T:$T,BB$5,SexoPop!$A:$A,$C24,SexoPop!$B:$B,1)/1000</f>
        <v>119.50700000000001</v>
      </c>
      <c r="BC24" s="53">
        <f>SUMIFS(SexoPop!$I:$I,SexoPop!$T:$T,BC$5,SexoPop!$A:$A,$C24,SexoPop!$B:$B,1)/1000</f>
        <v>140.30799999999999</v>
      </c>
      <c r="BD24" s="53">
        <f>SUMIFS(SexoPop!$I:$I,SexoPop!$T:$T,BD$5,SexoPop!$A:$A,$C24,SexoPop!$B:$B,1)/1000</f>
        <v>120.56100000000001</v>
      </c>
      <c r="BE24" s="52"/>
      <c r="BF24" s="54">
        <f>SUMIFS(SexoPorc!$I:$I,SexoPorc!$Q:$Q,BF$5,SexoPorc!$A:$A,$C24,SexoPorc!$B:$B,1)*100</f>
        <v>18.735069036483765</v>
      </c>
      <c r="BG24" s="54">
        <f>SUMIFS(SexoPorc!$I:$I,SexoPorc!$Q:$Q,BG$5,SexoPorc!$A:$A,$C24,SexoPorc!$B:$B,1)*100</f>
        <v>20.839402079582214</v>
      </c>
      <c r="BH24" s="54">
        <f>SUMIFS(SexoPorc!$I:$I,SexoPorc!$Q:$Q,BH$5,SexoPorc!$A:$A,$C24,SexoPorc!$B:$B,1)*100</f>
        <v>19.986419379711151</v>
      </c>
      <c r="BI24" s="54">
        <f>SUMIFS(SexoPorc!$I:$I,SexoPorc!$Q:$Q,BI$5,SexoPorc!$A:$A,$C24,SexoPorc!$B:$B,1)*100</f>
        <v>22.808338701725006</v>
      </c>
      <c r="BJ24" s="54">
        <f>SUMIFS(SexoPorc!$I:$I,SexoPorc!$Q:$Q,BJ$5,SexoPorc!$A:$A,$C24,SexoPorc!$B:$B,1)*100</f>
        <v>20.029206573963165</v>
      </c>
    </row>
    <row r="25" spans="3:62" x14ac:dyDescent="0.25">
      <c r="C25" s="52" t="s">
        <v>19</v>
      </c>
      <c r="D25" s="53">
        <f>'Cuadro 4'!K27</f>
        <v>647.85300000000007</v>
      </c>
      <c r="E25" s="53">
        <f>'Cuadro 4'!L27</f>
        <v>739.30700000000002</v>
      </c>
      <c r="F25" s="53">
        <f>'Cuadro 4'!M27</f>
        <v>841.56900000000007</v>
      </c>
      <c r="G25" s="53">
        <f>'Cuadro 4'!N27</f>
        <v>818.74599999999998</v>
      </c>
      <c r="H25" s="53">
        <f>'Cuadro 4'!O27</f>
        <v>813.65200000000004</v>
      </c>
      <c r="I25" s="52"/>
      <c r="J25" s="54">
        <f>'Cuadro 5'!E27</f>
        <v>12.2311625205</v>
      </c>
      <c r="K25" s="54">
        <f>'Cuadro 5'!F27</f>
        <v>13.4364096538</v>
      </c>
      <c r="L25" s="54">
        <f>'Cuadro 5'!G27</f>
        <v>14.3692640774</v>
      </c>
      <c r="M25" s="54">
        <f>'Cuadro 5'!H27</f>
        <v>13.515457384300001</v>
      </c>
      <c r="N25" s="54">
        <f>'Cuadro 5'!I27</f>
        <v>13.274693046399999</v>
      </c>
      <c r="O25" s="52"/>
      <c r="P25" s="53">
        <f>SUMIFS(RuralPop!$H:$H,RuralPop!$S:$S,P$5,RuralPop!$A:$A,$C25)/1000</f>
        <v>77.174000000000007</v>
      </c>
      <c r="Q25" s="53">
        <f>SUMIFS(RuralPop!$H:$H,RuralPop!$S:$S,Q$5,RuralPop!$A:$A,$C25)/1000</f>
        <v>95.19</v>
      </c>
      <c r="R25" s="53">
        <f>SUMIFS(RuralPop!$H:$H,RuralPop!$S:$S,R$5,RuralPop!$A:$A,$C25)/1000</f>
        <v>81.263999999999996</v>
      </c>
      <c r="S25" s="53">
        <f>SUMIFS(RuralPop!$H:$H,RuralPop!$S:$S,S$5,RuralPop!$A:$A,$C25)/1000</f>
        <v>124.848</v>
      </c>
      <c r="T25" s="53">
        <f>SUMIFS(RuralPop!$H:$H,RuralPop!$S:$S,T$5,RuralPop!$A:$A,$C25)/1000</f>
        <v>59.484000000000002</v>
      </c>
      <c r="U25" s="52"/>
      <c r="V25" s="54">
        <f>SUMIFS(RuralPorc!$H:$H,RuralPorc!$P:$P,V$5,RuralPorc!$A:$A,$C25)*100</f>
        <v>27.402621507644653</v>
      </c>
      <c r="W25" s="54">
        <f>SUMIFS(RuralPorc!$H:$H,RuralPorc!$P:$P,W$5,RuralPorc!$A:$A,$C25)*100</f>
        <v>26.85084342956543</v>
      </c>
      <c r="X25" s="54">
        <f>SUMIFS(RuralPorc!$H:$H,RuralPorc!$P:$P,X$5,RuralPorc!$A:$A,$C25)*100</f>
        <v>26.114368438720703</v>
      </c>
      <c r="Y25" s="54">
        <f>SUMIFS(RuralPorc!$H:$H,RuralPorc!$P:$P,Y$5,RuralPorc!$A:$A,$C25)*100</f>
        <v>26.307827234268188</v>
      </c>
      <c r="Z25" s="54">
        <f>SUMIFS(RuralPorc!$H:$H,RuralPorc!$P:$P,Z$5,RuralPorc!$A:$A,$C25)*100</f>
        <v>26.279771327972412</v>
      </c>
      <c r="AA25" s="56"/>
      <c r="AB25" s="53">
        <f>SUMIFS(UrbanPop!$H:$H,UrbanPop!$S:$S,AB$5,UrbanPop!$A:$A,$C25)/1000</f>
        <v>570.67899999999997</v>
      </c>
      <c r="AC25" s="53">
        <f>SUMIFS(UrbanPop!$H:$H,UrbanPop!$S:$S,AC$5,UrbanPop!$A:$A,$C25)/1000</f>
        <v>644.11699999999996</v>
      </c>
      <c r="AD25" s="53">
        <f>SUMIFS(UrbanPop!$H:$H,UrbanPop!$S:$S,AD$5,UrbanPop!$A:$A,$C25)/1000</f>
        <v>760.30499999999995</v>
      </c>
      <c r="AE25" s="53">
        <f>SUMIFS(UrbanPop!$H:$H,UrbanPop!$S:$S,AE$5,UrbanPop!$A:$A,$C25)/1000</f>
        <v>693.89800000000002</v>
      </c>
      <c r="AF25" s="53">
        <f>SUMIFS(UrbanPop!$H:$H,UrbanPop!$S:$S,AF$5,UrbanPop!$A:$A,$C25)/1000</f>
        <v>754.16800000000001</v>
      </c>
      <c r="AG25" s="52"/>
      <c r="AH25" s="54">
        <f>SUMIFS(UrbanPorc!$H:$H,UrbanPorc!$P:$P,AH$5,UrbanPorc!$A:$A,$C25)*100</f>
        <v>11.379189789295197</v>
      </c>
      <c r="AI25" s="54">
        <f>SUMIFS(UrbanPorc!$H:$H,UrbanPorc!$P:$P,AI$5,UrbanPorc!$A:$A,$C25)*100</f>
        <v>12.512588500976563</v>
      </c>
      <c r="AJ25" s="54">
        <f>SUMIFS(UrbanPorc!$H:$H,UrbanPorc!$P:$P,AJ$5,UrbanPorc!$A:$A,$C25)*100</f>
        <v>13.710194826126099</v>
      </c>
      <c r="AK25" s="54">
        <f>SUMIFS(UrbanPorc!$H:$H,UrbanPorc!$P:$P,AK$5,UrbanPorc!$A:$A,$C25)*100</f>
        <v>12.428136169910431</v>
      </c>
      <c r="AL25" s="54">
        <f>SUMIFS(UrbanPorc!$H:$H,UrbanPorc!$P:$P,AL$5,UrbanPorc!$A:$A,$C25)*100</f>
        <v>12.776017189025879</v>
      </c>
      <c r="AN25" s="53">
        <f>SUMIFS(SexoPop!$I:$I,SexoPop!$T:$T,AN$5,SexoPop!$A:$A,$C25,SexoPop!$B:$B,2)/1000</f>
        <v>339.28800000000001</v>
      </c>
      <c r="AO25" s="53">
        <f>SUMIFS(SexoPop!$I:$I,SexoPop!$T:$T,AO$5,SexoPop!$A:$A,$C25,SexoPop!$B:$B,2)/1000</f>
        <v>370.86399999999998</v>
      </c>
      <c r="AP25" s="53">
        <f>SUMIFS(SexoPop!$I:$I,SexoPop!$T:$T,AP$5,SexoPop!$A:$A,$C25,SexoPop!$B:$B,2)/1000</f>
        <v>415.33199999999999</v>
      </c>
      <c r="AQ25" s="53">
        <f>SUMIFS(SexoPop!$I:$I,SexoPop!$T:$T,AQ$5,SexoPop!$A:$A,$C25,SexoPop!$B:$B,2)/1000</f>
        <v>408.642</v>
      </c>
      <c r="AR25" s="53">
        <f>SUMIFS(SexoPop!$I:$I,SexoPop!$T:$T,AR$5,SexoPop!$A:$A,$C25,SexoPop!$B:$B,2)/1000</f>
        <v>404.92099999999999</v>
      </c>
      <c r="AS25" s="52"/>
      <c r="AT25" s="54">
        <f>SUMIFS(SexoPorc!$I:$I,SexoPorc!$Q:$Q,AT$5,SexoPorc!$A:$A,$C25,SexoPorc!$B:$B,2)*100</f>
        <v>12.94434517621994</v>
      </c>
      <c r="AU25" s="54">
        <f>SUMIFS(SexoPorc!$I:$I,SexoPorc!$Q:$Q,AU$5,SexoPorc!$A:$A,$C25,SexoPorc!$B:$B,2)*100</f>
        <v>13.607285916805267</v>
      </c>
      <c r="AV25" s="54">
        <f>SUMIFS(SexoPorc!$I:$I,SexoPorc!$Q:$Q,AV$5,SexoPorc!$A:$A,$C25,SexoPorc!$B:$B,2)*100</f>
        <v>13.965997099876404</v>
      </c>
      <c r="AW25" s="54">
        <f>SUMIFS(SexoPorc!$I:$I,SexoPorc!$Q:$Q,AW$5,SexoPorc!$A:$A,$C25,SexoPorc!$B:$B,2)*100</f>
        <v>13.349714875221252</v>
      </c>
      <c r="AX25" s="54">
        <f>SUMIFS(SexoPorc!$I:$I,SexoPorc!$Q:$Q,AX$5,SexoPorc!$A:$A,$C25,SexoPorc!$B:$B,2)*100</f>
        <v>13.209974765777588</v>
      </c>
      <c r="AZ25" s="53">
        <f>SUMIFS(SexoPop!$I:$I,SexoPop!$T:$T,AZ$5,SexoPop!$A:$A,$C25,SexoPop!$B:$B,1)/1000</f>
        <v>308.565</v>
      </c>
      <c r="BA25" s="53">
        <f>SUMIFS(SexoPop!$I:$I,SexoPop!$T:$T,BA$5,SexoPop!$A:$A,$C25,SexoPop!$B:$B,1)/1000</f>
        <v>368.44299999999998</v>
      </c>
      <c r="BB25" s="53">
        <f>SUMIFS(SexoPop!$I:$I,SexoPop!$T:$T,BB$5,SexoPop!$A:$A,$C25,SexoPop!$B:$B,1)/1000</f>
        <v>426.23700000000002</v>
      </c>
      <c r="BC25" s="53">
        <f>SUMIFS(SexoPop!$I:$I,SexoPop!$T:$T,BC$5,SexoPop!$A:$A,$C25,SexoPop!$B:$B,1)/1000</f>
        <v>410.10399999999998</v>
      </c>
      <c r="BD25" s="53">
        <f>SUMIFS(SexoPop!$I:$I,SexoPop!$T:$T,BD$5,SexoPop!$A:$A,$C25,SexoPop!$B:$B,1)/1000</f>
        <v>408.73099999999999</v>
      </c>
      <c r="BE25" s="52"/>
      <c r="BF25" s="54">
        <f>SUMIFS(SexoPorc!$I:$I,SexoPorc!$Q:$Q,BF$5,SexoPorc!$A:$A,$C25,SexoPorc!$B:$B,1)*100</f>
        <v>11.532501876354218</v>
      </c>
      <c r="BG25" s="54">
        <f>SUMIFS(SexoPorc!$I:$I,SexoPorc!$Q:$Q,BG$5,SexoPorc!$A:$A,$C25,SexoPorc!$B:$B,1)*100</f>
        <v>13.268689811229706</v>
      </c>
      <c r="BH25" s="54">
        <f>SUMIFS(SexoPorc!$I:$I,SexoPorc!$Q:$Q,BH$5,SexoPorc!$A:$A,$C25,SexoPorc!$B:$B,1)*100</f>
        <v>14.785264432430267</v>
      </c>
      <c r="BI25" s="54">
        <f>SUMIFS(SexoPorc!$I:$I,SexoPorc!$Q:$Q,BI$5,SexoPorc!$A:$A,$C25,SexoPorc!$B:$B,1)*100</f>
        <v>13.684752583503723</v>
      </c>
      <c r="BJ25" s="54">
        <f>SUMIFS(SexoPorc!$I:$I,SexoPorc!$Q:$Q,BJ$5,SexoPorc!$A:$A,$C25,SexoPorc!$B:$B,1)*100</f>
        <v>13.339436054229736</v>
      </c>
    </row>
    <row r="26" spans="3:62" x14ac:dyDescent="0.25">
      <c r="C26" s="52" t="s">
        <v>20</v>
      </c>
      <c r="D26" s="53">
        <f>'Cuadro 4'!K28</f>
        <v>1115.7260000000001</v>
      </c>
      <c r="E26" s="53">
        <f>'Cuadro 4'!L28</f>
        <v>1183.9850000000001</v>
      </c>
      <c r="F26" s="53">
        <f>'Cuadro 4'!M28</f>
        <v>1233.4070000000002</v>
      </c>
      <c r="G26" s="53">
        <f>'Cuadro 4'!N28</f>
        <v>1238</v>
      </c>
      <c r="H26" s="53">
        <f>'Cuadro 4'!O28</f>
        <v>1302.7139999999999</v>
      </c>
      <c r="I26" s="52"/>
      <c r="J26" s="54">
        <f>'Cuadro 5'!E28</f>
        <v>28.5074936143</v>
      </c>
      <c r="K26" s="54">
        <f>'Cuadro 5'!F28</f>
        <v>29.577826142100001</v>
      </c>
      <c r="L26" s="54">
        <f>'Cuadro 5'!G28</f>
        <v>29.596246524200001</v>
      </c>
      <c r="M26" s="54">
        <f>'Cuadro 5'!H28</f>
        <v>29.130241119800001</v>
      </c>
      <c r="N26" s="54">
        <f>'Cuadro 5'!I28</f>
        <v>30.514391643</v>
      </c>
      <c r="O26" s="52"/>
      <c r="P26" s="53">
        <f>SUMIFS(RuralPop!$H:$H,RuralPop!$S:$S,P$5,RuralPop!$A:$A,$C26)/1000</f>
        <v>697.90499999999997</v>
      </c>
      <c r="Q26" s="53">
        <f>SUMIFS(RuralPop!$H:$H,RuralPop!$S:$S,Q$5,RuralPop!$A:$A,$C26)/1000</f>
        <v>836.43100000000004</v>
      </c>
      <c r="R26" s="53">
        <f>SUMIFS(RuralPop!$H:$H,RuralPop!$S:$S,R$5,RuralPop!$A:$A,$C26)/1000</f>
        <v>777.40099999999995</v>
      </c>
      <c r="S26" s="53">
        <f>SUMIFS(RuralPop!$H:$H,RuralPop!$S:$S,S$5,RuralPop!$A:$A,$C26)/1000</f>
        <v>863.46100000000001</v>
      </c>
      <c r="T26" s="53">
        <f>SUMIFS(RuralPop!$H:$H,RuralPop!$S:$S,T$5,RuralPop!$A:$A,$C26)/1000</f>
        <v>864.88800000000003</v>
      </c>
      <c r="U26" s="52"/>
      <c r="V26" s="54">
        <f>SUMIFS(RuralPorc!$H:$H,RuralPorc!$P:$P,V$5,RuralPorc!$A:$A,$C26)*100</f>
        <v>33.853477239608765</v>
      </c>
      <c r="W26" s="54">
        <f>SUMIFS(RuralPorc!$H:$H,RuralPorc!$P:$P,W$5,RuralPorc!$A:$A,$C26)*100</f>
        <v>36.859700083732605</v>
      </c>
      <c r="X26" s="54">
        <f>SUMIFS(RuralPorc!$H:$H,RuralPorc!$P:$P,X$5,RuralPorc!$A:$A,$C26)*100</f>
        <v>35.414448380470276</v>
      </c>
      <c r="Y26" s="54">
        <f>SUMIFS(RuralPorc!$H:$H,RuralPorc!$P:$P,Y$5,RuralPorc!$A:$A,$C26)*100</f>
        <v>37.499359250068665</v>
      </c>
      <c r="Z26" s="54">
        <f>SUMIFS(RuralPorc!$H:$H,RuralPorc!$P:$P,Z$5,RuralPorc!$A:$A,$C26)*100</f>
        <v>39.223608374595642</v>
      </c>
      <c r="AA26" s="56"/>
      <c r="AB26" s="53">
        <f>SUMIFS(UrbanPop!$H:$H,UrbanPop!$S:$S,AB$5,UrbanPop!$A:$A,$C26)/1000</f>
        <v>417.82100000000003</v>
      </c>
      <c r="AC26" s="53">
        <f>SUMIFS(UrbanPop!$H:$H,UrbanPop!$S:$S,AC$5,UrbanPop!$A:$A,$C26)/1000</f>
        <v>347.55399999999997</v>
      </c>
      <c r="AD26" s="53">
        <f>SUMIFS(UrbanPop!$H:$H,UrbanPop!$S:$S,AD$5,UrbanPop!$A:$A,$C26)/1000</f>
        <v>456.00599999999997</v>
      </c>
      <c r="AE26" s="53">
        <f>SUMIFS(UrbanPop!$H:$H,UrbanPop!$S:$S,AE$5,UrbanPop!$A:$A,$C26)/1000</f>
        <v>374.53899999999999</v>
      </c>
      <c r="AF26" s="53">
        <f>SUMIFS(UrbanPop!$H:$H,UrbanPop!$S:$S,AF$5,UrbanPop!$A:$A,$C26)/1000</f>
        <v>437.82600000000002</v>
      </c>
      <c r="AG26" s="52"/>
      <c r="AH26" s="54">
        <f>SUMIFS(UrbanPorc!$H:$H,UrbanPorc!$P:$P,AH$5,UrbanPorc!$A:$A,$C26)*100</f>
        <v>22.557447850704193</v>
      </c>
      <c r="AI26" s="54">
        <f>SUMIFS(UrbanPorc!$H:$H,UrbanPorc!$P:$P,AI$5,UrbanPorc!$A:$A,$C26)*100</f>
        <v>20.04673182964325</v>
      </c>
      <c r="AJ26" s="54">
        <f>SUMIFS(UrbanPorc!$H:$H,UrbanPorc!$P:$P,AJ$5,UrbanPorc!$A:$A,$C26)*100</f>
        <v>23.120613396167755</v>
      </c>
      <c r="AK26" s="54">
        <f>SUMIFS(UrbanPorc!$H:$H,UrbanPorc!$P:$P,AK$5,UrbanPorc!$A:$A,$C26)*100</f>
        <v>19.233986735343933</v>
      </c>
      <c r="AL26" s="54">
        <f>SUMIFS(UrbanPorc!$H:$H,UrbanPorc!$P:$P,AL$5,UrbanPorc!$A:$A,$C26)*100</f>
        <v>21.21085524559021</v>
      </c>
      <c r="AN26" s="53">
        <f>SUMIFS(SexoPop!$I:$I,SexoPop!$T:$T,AN$5,SexoPop!$A:$A,$C26,SexoPop!$B:$B,2)/1000</f>
        <v>633.71299999999997</v>
      </c>
      <c r="AO26" s="53">
        <f>SUMIFS(SexoPop!$I:$I,SexoPop!$T:$T,AO$5,SexoPop!$A:$A,$C26,SexoPop!$B:$B,2)/1000</f>
        <v>652.69399999999996</v>
      </c>
      <c r="AP26" s="53">
        <f>SUMIFS(SexoPop!$I:$I,SexoPop!$T:$T,AP$5,SexoPop!$A:$A,$C26,SexoPop!$B:$B,2)/1000</f>
        <v>693.976</v>
      </c>
      <c r="AQ26" s="53">
        <f>SUMIFS(SexoPop!$I:$I,SexoPop!$T:$T,AQ$5,SexoPop!$A:$A,$C26,SexoPop!$B:$B,2)/1000</f>
        <v>708.97799999999995</v>
      </c>
      <c r="AR26" s="53">
        <f>SUMIFS(SexoPop!$I:$I,SexoPop!$T:$T,AR$5,SexoPop!$A:$A,$C26,SexoPop!$B:$B,2)/1000</f>
        <v>732.19799999999998</v>
      </c>
      <c r="AS26" s="52"/>
      <c r="AT26" s="54">
        <f>SUMIFS(SexoPorc!$I:$I,SexoPorc!$Q:$Q,AT$5,SexoPorc!$A:$A,$C26,SexoPorc!$B:$B,2)*100</f>
        <v>31.01944625377655</v>
      </c>
      <c r="AU26" s="54">
        <f>SUMIFS(SexoPorc!$I:$I,SexoPorc!$Q:$Q,AU$5,SexoPorc!$A:$A,$C26,SexoPorc!$B:$B,2)*100</f>
        <v>31.308278441429138</v>
      </c>
      <c r="AV26" s="54">
        <f>SUMIFS(SexoPorc!$I:$I,SexoPorc!$Q:$Q,AV$5,SexoPorc!$A:$A,$C26,SexoPorc!$B:$B,2)*100</f>
        <v>31.528857350349426</v>
      </c>
      <c r="AW26" s="54">
        <f>SUMIFS(SexoPorc!$I:$I,SexoPorc!$Q:$Q,AW$5,SexoPorc!$A:$A,$C26,SexoPorc!$B:$B,2)*100</f>
        <v>31.269773840904236</v>
      </c>
      <c r="AX26" s="54">
        <f>SUMIFS(SexoPorc!$I:$I,SexoPorc!$Q:$Q,AX$5,SexoPorc!$A:$A,$C26,SexoPorc!$B:$B,2)*100</f>
        <v>31.619873642921448</v>
      </c>
      <c r="AZ26" s="53">
        <f>SUMIFS(SexoPop!$I:$I,SexoPop!$T:$T,AZ$5,SexoPop!$A:$A,$C26,SexoPop!$B:$B,1)/1000</f>
        <v>482.01299999999998</v>
      </c>
      <c r="BA26" s="53">
        <f>SUMIFS(SexoPop!$I:$I,SexoPop!$T:$T,BA$5,SexoPop!$A:$A,$C26,SexoPop!$B:$B,1)/1000</f>
        <v>531.29100000000005</v>
      </c>
      <c r="BB26" s="53">
        <f>SUMIFS(SexoPop!$I:$I,SexoPop!$T:$T,BB$5,SexoPop!$A:$A,$C26,SexoPop!$B:$B,1)/1000</f>
        <v>539.43100000000004</v>
      </c>
      <c r="BC26" s="53">
        <f>SUMIFS(SexoPop!$I:$I,SexoPop!$T:$T,BC$5,SexoPop!$A:$A,$C26,SexoPop!$B:$B,1)/1000</f>
        <v>529.02200000000005</v>
      </c>
      <c r="BD26" s="53">
        <f>SUMIFS(SexoPop!$I:$I,SexoPop!$T:$T,BD$5,SexoPop!$A:$A,$C26,SexoPop!$B:$B,1)/1000</f>
        <v>570.51599999999996</v>
      </c>
      <c r="BE26" s="52"/>
      <c r="BF26" s="54">
        <f>SUMIFS(SexoPorc!$I:$I,SexoPorc!$Q:$Q,BF$5,SexoPorc!$A:$A,$C26,SexoPorc!$B:$B,1)*100</f>
        <v>25.764453411102295</v>
      </c>
      <c r="BG26" s="54">
        <f>SUMIFS(SexoPorc!$I:$I,SexoPorc!$Q:$Q,BG$5,SexoPorc!$A:$A,$C26,SexoPorc!$B:$B,1)*100</f>
        <v>27.697154879570007</v>
      </c>
      <c r="BH26" s="54">
        <f>SUMIFS(SexoPorc!$I:$I,SexoPorc!$Q:$Q,BH$5,SexoPorc!$A:$A,$C26,SexoPorc!$B:$B,1)*100</f>
        <v>27.432945370674133</v>
      </c>
      <c r="BI26" s="54">
        <f>SUMIFS(SexoPorc!$I:$I,SexoPorc!$Q:$Q,BI$5,SexoPorc!$A:$A,$C26,SexoPorc!$B:$B,1)*100</f>
        <v>26.683458685874939</v>
      </c>
      <c r="BJ26" s="54">
        <f>SUMIFS(SexoPorc!$I:$I,SexoPorc!$Q:$Q,BJ$5,SexoPorc!$A:$A,$C26,SexoPorc!$B:$B,1)*100</f>
        <v>29.204019904136658</v>
      </c>
    </row>
    <row r="27" spans="3:62" x14ac:dyDescent="0.25">
      <c r="C27" s="52" t="s">
        <v>21</v>
      </c>
      <c r="D27" s="53">
        <f>'Cuadro 4'!K29</f>
        <v>1335.9560000000001</v>
      </c>
      <c r="E27" s="53">
        <f>'Cuadro 4'!L29</f>
        <v>1380.136</v>
      </c>
      <c r="F27" s="53">
        <f>'Cuadro 4'!M29</f>
        <v>1534.2090000000001</v>
      </c>
      <c r="G27" s="53">
        <f>'Cuadro 4'!N29</f>
        <v>1470.326</v>
      </c>
      <c r="H27" s="53">
        <f>'Cuadro 4'!O29</f>
        <v>1493.7560000000001</v>
      </c>
      <c r="I27" s="52"/>
      <c r="J27" s="54">
        <f>'Cuadro 5'!E29</f>
        <v>21.133003578</v>
      </c>
      <c r="K27" s="54">
        <f>'Cuadro 5'!F29</f>
        <v>21.313725814200001</v>
      </c>
      <c r="L27" s="54">
        <f>'Cuadro 5'!G29</f>
        <v>23.155456540300001</v>
      </c>
      <c r="M27" s="54">
        <f>'Cuadro 5'!H29</f>
        <v>21.898282244700003</v>
      </c>
      <c r="N27" s="54">
        <f>'Cuadro 5'!I29</f>
        <v>22.650107249200001</v>
      </c>
      <c r="O27" s="52"/>
      <c r="P27" s="53">
        <f>SUMIFS(RuralPop!$H:$H,RuralPop!$S:$S,P$5,RuralPop!$A:$A,$C27)/1000</f>
        <v>547.16399999999999</v>
      </c>
      <c r="Q27" s="53">
        <f>SUMIFS(RuralPop!$H:$H,RuralPop!$S:$S,Q$5,RuralPop!$A:$A,$C27)/1000</f>
        <v>554.35900000000004</v>
      </c>
      <c r="R27" s="53">
        <f>SUMIFS(RuralPop!$H:$H,RuralPop!$S:$S,R$5,RuralPop!$A:$A,$C27)/1000</f>
        <v>574.18899999999996</v>
      </c>
      <c r="S27" s="53">
        <f>SUMIFS(RuralPop!$H:$H,RuralPop!$S:$S,S$5,RuralPop!$A:$A,$C27)/1000</f>
        <v>650.42600000000004</v>
      </c>
      <c r="T27" s="53">
        <f>SUMIFS(RuralPop!$H:$H,RuralPop!$S:$S,T$5,RuralPop!$A:$A,$C27)/1000</f>
        <v>600.56700000000001</v>
      </c>
      <c r="U27" s="52"/>
      <c r="V27" s="54">
        <f>SUMIFS(RuralPorc!$H:$H,RuralPorc!$P:$P,V$5,RuralPorc!$A:$A,$C27)*100</f>
        <v>30.663734674453735</v>
      </c>
      <c r="W27" s="54">
        <f>SUMIFS(RuralPorc!$H:$H,RuralPorc!$P:$P,W$5,RuralPorc!$A:$A,$C27)*100</f>
        <v>29.233163595199585</v>
      </c>
      <c r="X27" s="54">
        <f>SUMIFS(RuralPorc!$H:$H,RuralPorc!$P:$P,X$5,RuralPorc!$A:$A,$C27)*100</f>
        <v>30.70169985294342</v>
      </c>
      <c r="Y27" s="54">
        <f>SUMIFS(RuralPorc!$H:$H,RuralPorc!$P:$P,Y$5,RuralPorc!$A:$A,$C27)*100</f>
        <v>32.222005724906921</v>
      </c>
      <c r="Z27" s="54">
        <f>SUMIFS(RuralPorc!$H:$H,RuralPorc!$P:$P,Z$5,RuralPorc!$A:$A,$C27)*100</f>
        <v>32.014667987823486</v>
      </c>
      <c r="AA27" s="56"/>
      <c r="AB27" s="53">
        <f>SUMIFS(UrbanPop!$H:$H,UrbanPop!$S:$S,AB$5,UrbanPop!$A:$A,$C27)/1000</f>
        <v>788.79200000000003</v>
      </c>
      <c r="AC27" s="53">
        <f>SUMIFS(UrbanPop!$H:$H,UrbanPop!$S:$S,AC$5,UrbanPop!$A:$A,$C27)/1000</f>
        <v>825.77700000000004</v>
      </c>
      <c r="AD27" s="53">
        <f>SUMIFS(UrbanPop!$H:$H,UrbanPop!$S:$S,AD$5,UrbanPop!$A:$A,$C27)/1000</f>
        <v>960.02</v>
      </c>
      <c r="AE27" s="53">
        <f>SUMIFS(UrbanPop!$H:$H,UrbanPop!$S:$S,AE$5,UrbanPop!$A:$A,$C27)/1000</f>
        <v>819.9</v>
      </c>
      <c r="AF27" s="53">
        <f>SUMIFS(UrbanPop!$H:$H,UrbanPop!$S:$S,AF$5,UrbanPop!$A:$A,$C27)/1000</f>
        <v>893.18899999999996</v>
      </c>
      <c r="AG27" s="52"/>
      <c r="AH27" s="54">
        <f>SUMIFS(UrbanPorc!$H:$H,UrbanPorc!$P:$P,AH$5,UrbanPorc!$A:$A,$C27)*100</f>
        <v>17.384780943393707</v>
      </c>
      <c r="AI27" s="54">
        <f>SUMIFS(UrbanPorc!$H:$H,UrbanPorc!$P:$P,AI$5,UrbanPorc!$A:$A,$C27)*100</f>
        <v>18.033991754055023</v>
      </c>
      <c r="AJ27" s="54">
        <f>SUMIFS(UrbanPorc!$H:$H,UrbanPorc!$P:$P,AJ$5,UrbanPorc!$A:$A,$C27)*100</f>
        <v>20.187690854072571</v>
      </c>
      <c r="AK27" s="54">
        <f>SUMIFS(UrbanPorc!$H:$H,UrbanPorc!$P:$P,AK$5,UrbanPorc!$A:$A,$C27)*100</f>
        <v>17.460405826568604</v>
      </c>
      <c r="AL27" s="54">
        <f>SUMIFS(UrbanPorc!$H:$H,UrbanPorc!$P:$P,AL$5,UrbanPorc!$A:$A,$C27)*100</f>
        <v>18.927481770515442</v>
      </c>
      <c r="AN27" s="53">
        <f>SUMIFS(SexoPop!$I:$I,SexoPop!$T:$T,AN$5,SexoPop!$A:$A,$C27,SexoPop!$B:$B,2)/1000</f>
        <v>743.52700000000004</v>
      </c>
      <c r="AO27" s="53">
        <f>SUMIFS(SexoPop!$I:$I,SexoPop!$T:$T,AO$5,SexoPop!$A:$A,$C27,SexoPop!$B:$B,2)/1000</f>
        <v>765.88099999999997</v>
      </c>
      <c r="AP27" s="53">
        <f>SUMIFS(SexoPop!$I:$I,SexoPop!$T:$T,AP$5,SexoPop!$A:$A,$C27,SexoPop!$B:$B,2)/1000</f>
        <v>841.20100000000002</v>
      </c>
      <c r="AQ27" s="53">
        <f>SUMIFS(SexoPop!$I:$I,SexoPop!$T:$T,AQ$5,SexoPop!$A:$A,$C27,SexoPop!$B:$B,2)/1000</f>
        <v>787.91899999999998</v>
      </c>
      <c r="AR27" s="53">
        <f>SUMIFS(SexoPop!$I:$I,SexoPop!$T:$T,AR$5,SexoPop!$A:$A,$C27,SexoPop!$B:$B,2)/1000</f>
        <v>799.41700000000003</v>
      </c>
      <c r="AS27" s="52"/>
      <c r="AT27" s="54">
        <f>SUMIFS(SexoPorc!$I:$I,SexoPorc!$Q:$Q,AT$5,SexoPorc!$A:$A,$C27,SexoPorc!$B:$B,2)*100</f>
        <v>22.522766888141632</v>
      </c>
      <c r="AU27" s="54">
        <f>SUMIFS(SexoPorc!$I:$I,SexoPorc!$Q:$Q,AU$5,SexoPorc!$A:$A,$C27,SexoPorc!$B:$B,2)*100</f>
        <v>22.550651431083679</v>
      </c>
      <c r="AV27" s="54">
        <f>SUMIFS(SexoPorc!$I:$I,SexoPorc!$Q:$Q,AV$5,SexoPorc!$A:$A,$C27,SexoPorc!$B:$B,2)*100</f>
        <v>24.063362181186676</v>
      </c>
      <c r="AW27" s="54">
        <f>SUMIFS(SexoPorc!$I:$I,SexoPorc!$Q:$Q,AW$5,SexoPorc!$A:$A,$C27,SexoPorc!$B:$B,2)*100</f>
        <v>22.267411649227142</v>
      </c>
      <c r="AX27" s="54">
        <f>SUMIFS(SexoPorc!$I:$I,SexoPorc!$Q:$Q,AX$5,SexoPorc!$A:$A,$C27,SexoPorc!$B:$B,2)*100</f>
        <v>23.058201372623444</v>
      </c>
      <c r="AZ27" s="53">
        <f>SUMIFS(SexoPop!$I:$I,SexoPop!$T:$T,AZ$5,SexoPop!$A:$A,$C27,SexoPop!$B:$B,1)/1000</f>
        <v>592.42899999999997</v>
      </c>
      <c r="BA27" s="53">
        <f>SUMIFS(SexoPop!$I:$I,SexoPop!$T:$T,BA$5,SexoPop!$A:$A,$C27,SexoPop!$B:$B,1)/1000</f>
        <v>614.255</v>
      </c>
      <c r="BB27" s="53">
        <f>SUMIFS(SexoPop!$I:$I,SexoPop!$T:$T,BB$5,SexoPop!$A:$A,$C27,SexoPop!$B:$B,1)/1000</f>
        <v>693.00800000000004</v>
      </c>
      <c r="BC27" s="53">
        <f>SUMIFS(SexoPop!$I:$I,SexoPop!$T:$T,BC$5,SexoPop!$A:$A,$C27,SexoPop!$B:$B,1)/1000</f>
        <v>682.40700000000004</v>
      </c>
      <c r="BD27" s="53">
        <f>SUMIFS(SexoPop!$I:$I,SexoPop!$T:$T,BD$5,SexoPop!$A:$A,$C27,SexoPop!$B:$B,1)/1000</f>
        <v>694.33900000000006</v>
      </c>
      <c r="BE27" s="52"/>
      <c r="BF27" s="54">
        <f>SUMIFS(SexoPorc!$I:$I,SexoPorc!$Q:$Q,BF$5,SexoPorc!$A:$A,$C27,SexoPorc!$B:$B,1)*100</f>
        <v>19.614042341709137</v>
      </c>
      <c r="BG27" s="54">
        <f>SUMIFS(SexoPorc!$I:$I,SexoPorc!$Q:$Q,BG$5,SexoPorc!$A:$A,$C27,SexoPorc!$B:$B,1)*100</f>
        <v>19.949373602867126</v>
      </c>
      <c r="BH27" s="54">
        <f>SUMIFS(SexoPorc!$I:$I,SexoPorc!$Q:$Q,BH$5,SexoPorc!$A:$A,$C27,SexoPorc!$B:$B,1)*100</f>
        <v>22.141425311565399</v>
      </c>
      <c r="BI27" s="54">
        <f>SUMIFS(SexoPorc!$I:$I,SexoPorc!$Q:$Q,BI$5,SexoPorc!$A:$A,$C27,SexoPorc!$B:$B,1)*100</f>
        <v>21.48701548576355</v>
      </c>
      <c r="BJ27" s="54">
        <f>SUMIFS(SexoPorc!$I:$I,SexoPorc!$Q:$Q,BJ$5,SexoPorc!$A:$A,$C27,SexoPorc!$B:$B,1)*100</f>
        <v>22.197787463665009</v>
      </c>
    </row>
    <row r="28" spans="3:62" x14ac:dyDescent="0.25">
      <c r="C28" s="52" t="s">
        <v>22</v>
      </c>
      <c r="D28" s="53">
        <f>'Cuadro 4'!K30</f>
        <v>337.64800000000002</v>
      </c>
      <c r="E28" s="53">
        <f>'Cuadro 4'!L30</f>
        <v>400.07300000000004</v>
      </c>
      <c r="F28" s="53">
        <f>'Cuadro 4'!M30</f>
        <v>406.69300000000004</v>
      </c>
      <c r="G28" s="53">
        <f>'Cuadro 4'!N30</f>
        <v>435.80700000000002</v>
      </c>
      <c r="H28" s="53">
        <f>'Cuadro 4'!O30</f>
        <v>368.63</v>
      </c>
      <c r="I28" s="52"/>
      <c r="J28" s="54">
        <f>'Cuadro 5'!E30</f>
        <v>15.657970216100001</v>
      </c>
      <c r="K28" s="54">
        <f>'Cuadro 5'!F30</f>
        <v>17.455275745200002</v>
      </c>
      <c r="L28" s="54">
        <f>'Cuadro 5'!G30</f>
        <v>16.977090760300001</v>
      </c>
      <c r="M28" s="54">
        <f>'Cuadro 5'!H30</f>
        <v>17.6099503107</v>
      </c>
      <c r="N28" s="54">
        <f>'Cuadro 5'!I30</f>
        <v>14.5368176267</v>
      </c>
      <c r="O28" s="52"/>
      <c r="P28" s="53">
        <f>SUMIFS(RuralPop!$H:$H,RuralPop!$S:$S,P$5,RuralPop!$A:$A,$C28)/1000</f>
        <v>166.93799999999999</v>
      </c>
      <c r="Q28" s="53">
        <f>SUMIFS(RuralPop!$H:$H,RuralPop!$S:$S,Q$5,RuralPop!$A:$A,$C28)/1000</f>
        <v>204.78200000000001</v>
      </c>
      <c r="R28" s="53">
        <f>SUMIFS(RuralPop!$H:$H,RuralPop!$S:$S,R$5,RuralPop!$A:$A,$C28)/1000</f>
        <v>191.04</v>
      </c>
      <c r="S28" s="53">
        <f>SUMIFS(RuralPop!$H:$H,RuralPop!$S:$S,S$5,RuralPop!$A:$A,$C28)/1000</f>
        <v>216.95400000000001</v>
      </c>
      <c r="T28" s="53">
        <f>SUMIFS(RuralPop!$H:$H,RuralPop!$S:$S,T$5,RuralPop!$A:$A,$C28)/1000</f>
        <v>147.59200000000001</v>
      </c>
      <c r="U28" s="52"/>
      <c r="V28" s="54">
        <f>SUMIFS(RuralPorc!$H:$H,RuralPorc!$P:$P,V$5,RuralPorc!$A:$A,$C28)*100</f>
        <v>26.16308331489563</v>
      </c>
      <c r="W28" s="54">
        <f>SUMIFS(RuralPorc!$H:$H,RuralPorc!$P:$P,W$5,RuralPorc!$A:$A,$C28)*100</f>
        <v>27.890905737876892</v>
      </c>
      <c r="X28" s="54">
        <f>SUMIFS(RuralPorc!$H:$H,RuralPorc!$P:$P,X$5,RuralPorc!$A:$A,$C28)*100</f>
        <v>26.971471309661865</v>
      </c>
      <c r="Y28" s="54">
        <f>SUMIFS(RuralPorc!$H:$H,RuralPorc!$P:$P,Y$5,RuralPorc!$A:$A,$C28)*100</f>
        <v>27.97677218914032</v>
      </c>
      <c r="Z28" s="54">
        <f>SUMIFS(RuralPorc!$H:$H,RuralPorc!$P:$P,Z$5,RuralPorc!$A:$A,$C28)*100</f>
        <v>27.060693502426147</v>
      </c>
      <c r="AA28" s="56"/>
      <c r="AB28" s="53">
        <f>SUMIFS(UrbanPop!$H:$H,UrbanPop!$S:$S,AB$5,UrbanPop!$A:$A,$C28)/1000</f>
        <v>170.71</v>
      </c>
      <c r="AC28" s="53">
        <f>SUMIFS(UrbanPop!$H:$H,UrbanPop!$S:$S,AC$5,UrbanPop!$A:$A,$C28)/1000</f>
        <v>195.291</v>
      </c>
      <c r="AD28" s="53">
        <f>SUMIFS(UrbanPop!$H:$H,UrbanPop!$S:$S,AD$5,UrbanPop!$A:$A,$C28)/1000</f>
        <v>215.65299999999999</v>
      </c>
      <c r="AE28" s="53">
        <f>SUMIFS(UrbanPop!$H:$H,UrbanPop!$S:$S,AE$5,UrbanPop!$A:$A,$C28)/1000</f>
        <v>218.85300000000001</v>
      </c>
      <c r="AF28" s="53">
        <f>SUMIFS(UrbanPop!$H:$H,UrbanPop!$S:$S,AF$5,UrbanPop!$A:$A,$C28)/1000</f>
        <v>221.03800000000001</v>
      </c>
      <c r="AG28" s="52"/>
      <c r="AH28" s="54">
        <f>SUMIFS(UrbanPorc!$H:$H,UrbanPorc!$P:$P,AH$5,UrbanPorc!$A:$A,$C28)*100</f>
        <v>11.243274062871933</v>
      </c>
      <c r="AI28" s="54">
        <f>SUMIFS(UrbanPorc!$H:$H,UrbanPorc!$P:$P,AI$5,UrbanPorc!$A:$A,$C28)*100</f>
        <v>12.536622583866119</v>
      </c>
      <c r="AJ28" s="54">
        <f>SUMIFS(UrbanPorc!$H:$H,UrbanPorc!$P:$P,AJ$5,UrbanPorc!$A:$A,$C28)*100</f>
        <v>12.781436741352081</v>
      </c>
      <c r="AK28" s="54">
        <f>SUMIFS(UrbanPorc!$H:$H,UrbanPorc!$P:$P,AK$5,UrbanPorc!$A:$A,$C28)*100</f>
        <v>12.87902444601059</v>
      </c>
      <c r="AL28" s="54">
        <f>SUMIFS(UrbanPorc!$H:$H,UrbanPorc!$P:$P,AL$5,UrbanPorc!$A:$A,$C28)*100</f>
        <v>11.105059832334518</v>
      </c>
      <c r="AN28" s="53">
        <f>SUMIFS(SexoPop!$I:$I,SexoPop!$T:$T,AN$5,SexoPop!$A:$A,$C28,SexoPop!$B:$B,2)/1000</f>
        <v>180.72499999999999</v>
      </c>
      <c r="AO28" s="53">
        <f>SUMIFS(SexoPop!$I:$I,SexoPop!$T:$T,AO$5,SexoPop!$A:$A,$C28,SexoPop!$B:$B,2)/1000</f>
        <v>212.101</v>
      </c>
      <c r="AP28" s="53">
        <f>SUMIFS(SexoPop!$I:$I,SexoPop!$T:$T,AP$5,SexoPop!$A:$A,$C28,SexoPop!$B:$B,2)/1000</f>
        <v>211.99799999999999</v>
      </c>
      <c r="AQ28" s="53">
        <f>SUMIFS(SexoPop!$I:$I,SexoPop!$T:$T,AQ$5,SexoPop!$A:$A,$C28,SexoPop!$B:$B,2)/1000</f>
        <v>222.601</v>
      </c>
      <c r="AR28" s="53">
        <f>SUMIFS(SexoPop!$I:$I,SexoPop!$T:$T,AR$5,SexoPop!$A:$A,$C28,SexoPop!$B:$B,2)/1000</f>
        <v>188.27799999999999</v>
      </c>
      <c r="AS28" s="52"/>
      <c r="AT28" s="54">
        <f>SUMIFS(SexoPorc!$I:$I,SexoPorc!$Q:$Q,AT$5,SexoPorc!$A:$A,$C28,SexoPorc!$B:$B,2)*100</f>
        <v>16.228955984115601</v>
      </c>
      <c r="AU28" s="54">
        <f>SUMIFS(SexoPorc!$I:$I,SexoPorc!$Q:$Q,AU$5,SexoPorc!$A:$A,$C28,SexoPorc!$B:$B,2)*100</f>
        <v>17.754490673542023</v>
      </c>
      <c r="AV28" s="54">
        <f>SUMIFS(SexoPorc!$I:$I,SexoPorc!$Q:$Q,AV$5,SexoPorc!$A:$A,$C28,SexoPorc!$B:$B,2)*100</f>
        <v>16.966870427131653</v>
      </c>
      <c r="AW28" s="54">
        <f>SUMIFS(SexoPorc!$I:$I,SexoPorc!$Q:$Q,AW$5,SexoPorc!$A:$A,$C28,SexoPorc!$B:$B,2)*100</f>
        <v>17.366445064544678</v>
      </c>
      <c r="AX28" s="54">
        <f>SUMIFS(SexoPorc!$I:$I,SexoPorc!$Q:$Q,AX$5,SexoPorc!$A:$A,$C28,SexoPorc!$B:$B,2)*100</f>
        <v>14.102618396282196</v>
      </c>
      <c r="AZ28" s="53">
        <f>SUMIFS(SexoPop!$I:$I,SexoPop!$T:$T,AZ$5,SexoPop!$A:$A,$C28,SexoPop!$B:$B,1)/1000</f>
        <v>156.923</v>
      </c>
      <c r="BA28" s="53">
        <f>SUMIFS(SexoPop!$I:$I,SexoPop!$T:$T,BA$5,SexoPop!$A:$A,$C28,SexoPop!$B:$B,1)/1000</f>
        <v>187.97200000000001</v>
      </c>
      <c r="BB28" s="53">
        <f>SUMIFS(SexoPop!$I:$I,SexoPop!$T:$T,BB$5,SexoPop!$A:$A,$C28,SexoPop!$B:$B,1)/1000</f>
        <v>194.69499999999999</v>
      </c>
      <c r="BC28" s="53">
        <f>SUMIFS(SexoPop!$I:$I,SexoPop!$T:$T,BC$5,SexoPop!$A:$A,$C28,SexoPop!$B:$B,1)/1000</f>
        <v>213.20599999999999</v>
      </c>
      <c r="BD28" s="53">
        <f>SUMIFS(SexoPop!$I:$I,SexoPop!$T:$T,BD$5,SexoPop!$A:$A,$C28,SexoPop!$B:$B,1)/1000</f>
        <v>180.352</v>
      </c>
      <c r="BE28" s="52"/>
      <c r="BF28" s="54">
        <f>SUMIFS(SexoPorc!$I:$I,SexoPorc!$Q:$Q,BF$5,SexoPorc!$A:$A,$C28,SexoPorc!$B:$B,1)*100</f>
        <v>15.048220753669739</v>
      </c>
      <c r="BG28" s="54">
        <f>SUMIFS(SexoPorc!$I:$I,SexoPorc!$Q:$Q,BG$5,SexoPorc!$A:$A,$C28,SexoPorc!$B:$B,1)*100</f>
        <v>17.129537463188171</v>
      </c>
      <c r="BH28" s="54">
        <f>SUMIFS(SexoPorc!$I:$I,SexoPorc!$Q:$Q,BH$5,SexoPorc!$A:$A,$C28,SexoPorc!$B:$B,1)*100</f>
        <v>16.988232731819153</v>
      </c>
      <c r="BI28" s="54">
        <f>SUMIFS(SexoPorc!$I:$I,SexoPorc!$Q:$Q,BI$5,SexoPorc!$A:$A,$C28,SexoPorc!$B:$B,1)*100</f>
        <v>17.871581017971039</v>
      </c>
      <c r="BJ28" s="54">
        <f>SUMIFS(SexoPorc!$I:$I,SexoPorc!$Q:$Q,BJ$5,SexoPorc!$A:$A,$C28,SexoPorc!$B:$B,1)*100</f>
        <v>15.019570291042328</v>
      </c>
    </row>
    <row r="29" spans="3:62" x14ac:dyDescent="0.25">
      <c r="C29" s="52" t="s">
        <v>23</v>
      </c>
      <c r="D29" s="53">
        <f>'Cuadro 4'!K31</f>
        <v>271.55</v>
      </c>
      <c r="E29" s="53">
        <f>'Cuadro 4'!L31</f>
        <v>307.226</v>
      </c>
      <c r="F29" s="53">
        <f>'Cuadro 4'!M31</f>
        <v>329.93700000000001</v>
      </c>
      <c r="G29" s="53">
        <f>'Cuadro 4'!N31</f>
        <v>316.74099999999999</v>
      </c>
      <c r="H29" s="53">
        <f>'Cuadro 4'!O31</f>
        <v>306.77600000000001</v>
      </c>
      <c r="I29" s="52"/>
      <c r="J29" s="54">
        <f>'Cuadro 5'!E31</f>
        <v>15.979958995300001</v>
      </c>
      <c r="K29" s="54">
        <f>'Cuadro 5'!F31</f>
        <v>16.977085637000002</v>
      </c>
      <c r="L29" s="54">
        <f>'Cuadro 5'!G31</f>
        <v>17.5450155463</v>
      </c>
      <c r="M29" s="54">
        <f>'Cuadro 5'!H31</f>
        <v>16.522855919200001</v>
      </c>
      <c r="N29" s="54">
        <f>'Cuadro 5'!I31</f>
        <v>16.0204459443</v>
      </c>
      <c r="O29" s="52"/>
      <c r="P29" s="53">
        <f>SUMIFS(RuralPop!$H:$H,RuralPop!$S:$S,P$5,RuralPop!$A:$A,$C29)/1000</f>
        <v>53.350999999999999</v>
      </c>
      <c r="Q29" s="53">
        <f>SUMIFS(RuralPop!$H:$H,RuralPop!$S:$S,Q$5,RuralPop!$A:$A,$C29)/1000</f>
        <v>76.054000000000002</v>
      </c>
      <c r="R29" s="53">
        <f>SUMIFS(RuralPop!$H:$H,RuralPop!$S:$S,R$5,RuralPop!$A:$A,$C29)/1000</f>
        <v>66.852999999999994</v>
      </c>
      <c r="S29" s="53">
        <f>SUMIFS(RuralPop!$H:$H,RuralPop!$S:$S,S$5,RuralPop!$A:$A,$C29)/1000</f>
        <v>82.153000000000006</v>
      </c>
      <c r="T29" s="53">
        <f>SUMIFS(RuralPop!$H:$H,RuralPop!$S:$S,T$5,RuralPop!$A:$A,$C29)/1000</f>
        <v>53.927999999999997</v>
      </c>
      <c r="U29" s="52"/>
      <c r="V29" s="54">
        <f>SUMIFS(RuralPorc!$H:$H,RuralPorc!$P:$P,V$5,RuralPorc!$A:$A,$C29)*100</f>
        <v>26.480734348297119</v>
      </c>
      <c r="W29" s="54">
        <f>SUMIFS(RuralPorc!$H:$H,RuralPorc!$P:$P,W$5,RuralPorc!$A:$A,$C29)*100</f>
        <v>34.324735403060913</v>
      </c>
      <c r="X29" s="54">
        <f>SUMIFS(RuralPorc!$H:$H,RuralPorc!$P:$P,X$5,RuralPorc!$A:$A,$C29)*100</f>
        <v>30.021330714225769</v>
      </c>
      <c r="Y29" s="54">
        <f>SUMIFS(RuralPorc!$H:$H,RuralPorc!$P:$P,Y$5,RuralPorc!$A:$A,$C29)*100</f>
        <v>31.432408094406128</v>
      </c>
      <c r="Z29" s="54">
        <f>SUMIFS(RuralPorc!$H:$H,RuralPorc!$P:$P,Z$5,RuralPorc!$A:$A,$C29)*100</f>
        <v>26.538065075874329</v>
      </c>
      <c r="AA29" s="56"/>
      <c r="AB29" s="53">
        <f>SUMIFS(UrbanPop!$H:$H,UrbanPop!$S:$S,AB$5,UrbanPop!$A:$A,$C29)/1000</f>
        <v>218.19900000000001</v>
      </c>
      <c r="AC29" s="53">
        <f>SUMIFS(UrbanPop!$H:$H,UrbanPop!$S:$S,AC$5,UrbanPop!$A:$A,$C29)/1000</f>
        <v>231.172</v>
      </c>
      <c r="AD29" s="53">
        <f>SUMIFS(UrbanPop!$H:$H,UrbanPop!$S:$S,AD$5,UrbanPop!$A:$A,$C29)/1000</f>
        <v>263.084</v>
      </c>
      <c r="AE29" s="53">
        <f>SUMIFS(UrbanPop!$H:$H,UrbanPop!$S:$S,AE$5,UrbanPop!$A:$A,$C29)/1000</f>
        <v>234.58799999999999</v>
      </c>
      <c r="AF29" s="53">
        <f>SUMIFS(UrbanPop!$H:$H,UrbanPop!$S:$S,AF$5,UrbanPop!$A:$A,$C29)/1000</f>
        <v>252.84800000000001</v>
      </c>
      <c r="AG29" s="52"/>
      <c r="AH29" s="54">
        <f>SUMIFS(UrbanPorc!$H:$H,UrbanPorc!$P:$P,AH$5,UrbanPorc!$A:$A,$C29)*100</f>
        <v>14.567528665065765</v>
      </c>
      <c r="AI29" s="54">
        <f>SUMIFS(UrbanPorc!$H:$H,UrbanPorc!$P:$P,AI$5,UrbanPorc!$A:$A,$C29)*100</f>
        <v>14.556705951690674</v>
      </c>
      <c r="AJ29" s="54">
        <f>SUMIFS(UrbanPorc!$H:$H,UrbanPorc!$P:$P,AJ$5,UrbanPorc!$A:$A,$C29)*100</f>
        <v>15.869158506393433</v>
      </c>
      <c r="AK29" s="54">
        <f>SUMIFS(UrbanPorc!$H:$H,UrbanPorc!$P:$P,AK$5,UrbanPorc!$A:$A,$C29)*100</f>
        <v>14.169168472290039</v>
      </c>
      <c r="AL29" s="54">
        <f>SUMIFS(UrbanPorc!$H:$H,UrbanPorc!$P:$P,AL$5,UrbanPorc!$A:$A,$C29)*100</f>
        <v>14.771807193756104</v>
      </c>
      <c r="AN29" s="53">
        <f>SUMIFS(SexoPop!$I:$I,SexoPop!$T:$T,AN$5,SexoPop!$A:$A,$C29,SexoPop!$B:$B,2)/1000</f>
        <v>142.25800000000001</v>
      </c>
      <c r="AO29" s="53">
        <f>SUMIFS(SexoPop!$I:$I,SexoPop!$T:$T,AO$5,SexoPop!$A:$A,$C29,SexoPop!$B:$B,2)/1000</f>
        <v>157.63300000000001</v>
      </c>
      <c r="AP29" s="53">
        <f>SUMIFS(SexoPop!$I:$I,SexoPop!$T:$T,AP$5,SexoPop!$A:$A,$C29,SexoPop!$B:$B,2)/1000</f>
        <v>169.47399999999999</v>
      </c>
      <c r="AQ29" s="53">
        <f>SUMIFS(SexoPop!$I:$I,SexoPop!$T:$T,AQ$5,SexoPop!$A:$A,$C29,SexoPop!$B:$B,2)/1000</f>
        <v>166.279</v>
      </c>
      <c r="AR29" s="53">
        <f>SUMIFS(SexoPop!$I:$I,SexoPop!$T:$T,AR$5,SexoPop!$A:$A,$C29,SexoPop!$B:$B,2)/1000</f>
        <v>152.941</v>
      </c>
      <c r="AS29" s="52"/>
      <c r="AT29" s="54">
        <f>SUMIFS(SexoPorc!$I:$I,SexoPorc!$Q:$Q,AT$5,SexoPorc!$A:$A,$C29,SexoPorc!$B:$B,2)*100</f>
        <v>16.512462496757507</v>
      </c>
      <c r="AU29" s="54">
        <f>SUMIFS(SexoPorc!$I:$I,SexoPorc!$Q:$Q,AU$5,SexoPorc!$A:$A,$C29,SexoPorc!$B:$B,2)*100</f>
        <v>17.595423758029938</v>
      </c>
      <c r="AV29" s="54">
        <f>SUMIFS(SexoPorc!$I:$I,SexoPorc!$Q:$Q,AV$5,SexoPorc!$A:$A,$C29,SexoPorc!$B:$B,2)*100</f>
        <v>18.147240579128265</v>
      </c>
      <c r="AW29" s="54">
        <f>SUMIFS(SexoPorc!$I:$I,SexoPorc!$Q:$Q,AW$5,SexoPorc!$A:$A,$C29,SexoPorc!$B:$B,2)*100</f>
        <v>17.283138632774353</v>
      </c>
      <c r="AX29" s="54">
        <f>SUMIFS(SexoPorc!$I:$I,SexoPorc!$Q:$Q,AX$5,SexoPorc!$A:$A,$C29,SexoPorc!$B:$B,2)*100</f>
        <v>15.930840373039246</v>
      </c>
      <c r="AZ29" s="53">
        <f>SUMIFS(SexoPop!$I:$I,SexoPop!$T:$T,AZ$5,SexoPop!$A:$A,$C29,SexoPop!$B:$B,1)/1000</f>
        <v>129.292</v>
      </c>
      <c r="BA29" s="53">
        <f>SUMIFS(SexoPop!$I:$I,SexoPop!$T:$T,BA$5,SexoPop!$A:$A,$C29,SexoPop!$B:$B,1)/1000</f>
        <v>149.59299999999999</v>
      </c>
      <c r="BB29" s="53">
        <f>SUMIFS(SexoPop!$I:$I,SexoPop!$T:$T,BB$5,SexoPop!$A:$A,$C29,SexoPop!$B:$B,1)/1000</f>
        <v>160.46299999999999</v>
      </c>
      <c r="BC29" s="53">
        <f>SUMIFS(SexoPop!$I:$I,SexoPop!$T:$T,BC$5,SexoPop!$A:$A,$C29,SexoPop!$B:$B,1)/1000</f>
        <v>150.46199999999999</v>
      </c>
      <c r="BD29" s="53">
        <f>SUMIFS(SexoPop!$I:$I,SexoPop!$T:$T,BD$5,SexoPop!$A:$A,$C29,SexoPop!$B:$B,1)/1000</f>
        <v>153.83500000000001</v>
      </c>
      <c r="BE29" s="52"/>
      <c r="BF29" s="54">
        <f>SUMIFS(SexoPorc!$I:$I,SexoPorc!$Q:$Q,BF$5,SexoPorc!$A:$A,$C29,SexoPorc!$B:$B,1)*100</f>
        <v>15.432378649711609</v>
      </c>
      <c r="BG29" s="54">
        <f>SUMIFS(SexoPorc!$I:$I,SexoPorc!$Q:$Q,BG$5,SexoPorc!$A:$A,$C29,SexoPorc!$B:$B,1)*100</f>
        <v>16.370861232280731</v>
      </c>
      <c r="BH29" s="54">
        <f>SUMIFS(SexoPorc!$I:$I,SexoPorc!$Q:$Q,BH$5,SexoPorc!$A:$A,$C29,SexoPorc!$B:$B,1)*100</f>
        <v>16.950902342796326</v>
      </c>
      <c r="BI29" s="54">
        <f>SUMIFS(SexoPorc!$I:$I,SexoPorc!$Q:$Q,BI$5,SexoPorc!$A:$A,$C29,SexoPorc!$B:$B,1)*100</f>
        <v>15.756849944591522</v>
      </c>
      <c r="BJ29" s="54">
        <f>SUMIFS(SexoPorc!$I:$I,SexoPorc!$Q:$Q,BJ$5,SexoPorc!$A:$A,$C29,SexoPorc!$B:$B,1)*100</f>
        <v>16.110536456108093</v>
      </c>
    </row>
    <row r="30" spans="3:62" x14ac:dyDescent="0.25">
      <c r="C30" s="52" t="s">
        <v>24</v>
      </c>
      <c r="D30" s="53">
        <f>'Cuadro 4'!K32</f>
        <v>518.02499999999998</v>
      </c>
      <c r="E30" s="53">
        <f>'Cuadro 4'!L32</f>
        <v>551.87800000000004</v>
      </c>
      <c r="F30" s="53">
        <f>'Cuadro 4'!M32</f>
        <v>544.85300000000007</v>
      </c>
      <c r="G30" s="53">
        <f>'Cuadro 4'!N32</f>
        <v>590.50099999999998</v>
      </c>
      <c r="H30" s="53">
        <f>'Cuadro 4'!O32</f>
        <v>539.87599999999998</v>
      </c>
      <c r="I30" s="52"/>
      <c r="J30" s="54">
        <f>'Cuadro 5'!E32</f>
        <v>18.772170838800001</v>
      </c>
      <c r="K30" s="54">
        <f>'Cuadro 5'!F32</f>
        <v>19.683103313500002</v>
      </c>
      <c r="L30" s="54">
        <f>'Cuadro 5'!G32</f>
        <v>19.2303796325</v>
      </c>
      <c r="M30" s="54">
        <f>'Cuadro 5'!H32</f>
        <v>20.557670696300001</v>
      </c>
      <c r="N30" s="54">
        <f>'Cuadro 5'!I32</f>
        <v>18.763271981900001</v>
      </c>
      <c r="O30" s="52"/>
      <c r="P30" s="53">
        <f>SUMIFS(RuralPop!$H:$H,RuralPop!$S:$S,P$5,RuralPop!$A:$A,$C30)/1000</f>
        <v>271.423</v>
      </c>
      <c r="Q30" s="53">
        <f>SUMIFS(RuralPop!$H:$H,RuralPop!$S:$S,Q$5,RuralPop!$A:$A,$C30)/1000</f>
        <v>305.202</v>
      </c>
      <c r="R30" s="53">
        <f>SUMIFS(RuralPop!$H:$H,RuralPop!$S:$S,R$5,RuralPop!$A:$A,$C30)/1000</f>
        <v>293.23599999999999</v>
      </c>
      <c r="S30" s="53">
        <f>SUMIFS(RuralPop!$H:$H,RuralPop!$S:$S,S$5,RuralPop!$A:$A,$C30)/1000</f>
        <v>336.64400000000001</v>
      </c>
      <c r="T30" s="53">
        <f>SUMIFS(RuralPop!$H:$H,RuralPop!$S:$S,T$5,RuralPop!$A:$A,$C30)/1000</f>
        <v>264.96499999999997</v>
      </c>
      <c r="U30" s="52"/>
      <c r="V30" s="54">
        <f>SUMIFS(RuralPorc!$H:$H,RuralPorc!$P:$P,V$5,RuralPorc!$A:$A,$C30)*100</f>
        <v>27.201572060585022</v>
      </c>
      <c r="W30" s="54">
        <f>SUMIFS(RuralPorc!$H:$H,RuralPorc!$P:$P,W$5,RuralPorc!$A:$A,$C30)*100</f>
        <v>29.145437479019165</v>
      </c>
      <c r="X30" s="54">
        <f>SUMIFS(RuralPorc!$H:$H,RuralPorc!$P:$P,X$5,RuralPorc!$A:$A,$C30)*100</f>
        <v>28.623080253601074</v>
      </c>
      <c r="Y30" s="54">
        <f>SUMIFS(RuralPorc!$H:$H,RuralPorc!$P:$P,Y$5,RuralPorc!$A:$A,$C30)*100</f>
        <v>32.483276724815369</v>
      </c>
      <c r="Z30" s="54">
        <f>SUMIFS(RuralPorc!$H:$H,RuralPorc!$P:$P,Z$5,RuralPorc!$A:$A,$C30)*100</f>
        <v>28.122007846832275</v>
      </c>
      <c r="AA30" s="56"/>
      <c r="AB30" s="53">
        <f>SUMIFS(UrbanPop!$H:$H,UrbanPop!$S:$S,AB$5,UrbanPop!$A:$A,$C30)/1000</f>
        <v>246.602</v>
      </c>
      <c r="AC30" s="53">
        <f>SUMIFS(UrbanPop!$H:$H,UrbanPop!$S:$S,AC$5,UrbanPop!$A:$A,$C30)/1000</f>
        <v>246.67599999999999</v>
      </c>
      <c r="AD30" s="53">
        <f>SUMIFS(UrbanPop!$H:$H,UrbanPop!$S:$S,AD$5,UrbanPop!$A:$A,$C30)/1000</f>
        <v>251.61699999999999</v>
      </c>
      <c r="AE30" s="53">
        <f>SUMIFS(UrbanPop!$H:$H,UrbanPop!$S:$S,AE$5,UrbanPop!$A:$A,$C30)/1000</f>
        <v>253.857</v>
      </c>
      <c r="AF30" s="53">
        <f>SUMIFS(UrbanPop!$H:$H,UrbanPop!$S:$S,AF$5,UrbanPop!$A:$A,$C30)/1000</f>
        <v>274.911</v>
      </c>
      <c r="AG30" s="52"/>
      <c r="AH30" s="54">
        <f>SUMIFS(UrbanPorc!$H:$H,UrbanPorc!$P:$P,AH$5,UrbanPorc!$A:$A,$C30)*100</f>
        <v>13.997828960418701</v>
      </c>
      <c r="AI30" s="54">
        <f>SUMIFS(UrbanPorc!$H:$H,UrbanPorc!$P:$P,AI$5,UrbanPorc!$A:$A,$C30)*100</f>
        <v>14.042434096336365</v>
      </c>
      <c r="AJ30" s="54">
        <f>SUMIFS(UrbanPorc!$H:$H,UrbanPorc!$P:$P,AJ$5,UrbanPorc!$A:$A,$C30)*100</f>
        <v>13.910567760467529</v>
      </c>
      <c r="AK30" s="54">
        <f>SUMIFS(UrbanPorc!$H:$H,UrbanPorc!$P:$P,AK$5,UrbanPorc!$A:$A,$C30)*100</f>
        <v>13.826249539852142</v>
      </c>
      <c r="AL30" s="54">
        <f>SUMIFS(UrbanPorc!$H:$H,UrbanPorc!$P:$P,AL$5,UrbanPorc!$A:$A,$C30)*100</f>
        <v>14.206522703170776</v>
      </c>
      <c r="AN30" s="53">
        <f>SUMIFS(SexoPop!$I:$I,SexoPop!$T:$T,AN$5,SexoPop!$A:$A,$C30,SexoPop!$B:$B,2)/1000</f>
        <v>255.49100000000001</v>
      </c>
      <c r="AO30" s="53">
        <f>SUMIFS(SexoPop!$I:$I,SexoPop!$T:$T,AO$5,SexoPop!$A:$A,$C30,SexoPop!$B:$B,2)/1000</f>
        <v>288.42500000000001</v>
      </c>
      <c r="AP30" s="53">
        <f>SUMIFS(SexoPop!$I:$I,SexoPop!$T:$T,AP$5,SexoPop!$A:$A,$C30,SexoPop!$B:$B,2)/1000</f>
        <v>264.601</v>
      </c>
      <c r="AQ30" s="53">
        <f>SUMIFS(SexoPop!$I:$I,SexoPop!$T:$T,AQ$5,SexoPop!$A:$A,$C30,SexoPop!$B:$B,2)/1000</f>
        <v>300.10399999999998</v>
      </c>
      <c r="AR30" s="53">
        <f>SUMIFS(SexoPop!$I:$I,SexoPop!$T:$T,AR$5,SexoPop!$A:$A,$C30,SexoPop!$B:$B,2)/1000</f>
        <v>258.49700000000001</v>
      </c>
      <c r="AS30" s="52"/>
      <c r="AT30" s="54">
        <f>SUMIFS(SexoPorc!$I:$I,SexoPorc!$Q:$Q,AT$5,SexoPorc!$A:$A,$C30,SexoPorc!$B:$B,2)*100</f>
        <v>17.976562678813934</v>
      </c>
      <c r="AU30" s="54">
        <f>SUMIFS(SexoPorc!$I:$I,SexoPorc!$Q:$Q,AU$5,SexoPorc!$A:$A,$C30,SexoPorc!$B:$B,2)*100</f>
        <v>19.69844251871109</v>
      </c>
      <c r="AV30" s="54">
        <f>SUMIFS(SexoPorc!$I:$I,SexoPorc!$Q:$Q,AV$5,SexoPorc!$A:$A,$C30,SexoPorc!$B:$B,2)*100</f>
        <v>17.981670796871185</v>
      </c>
      <c r="AW30" s="54">
        <f>SUMIFS(SexoPorc!$I:$I,SexoPorc!$Q:$Q,AW$5,SexoPorc!$A:$A,$C30,SexoPorc!$B:$B,2)*100</f>
        <v>19.916921854019165</v>
      </c>
      <c r="AX30" s="54">
        <f>SUMIFS(SexoPorc!$I:$I,SexoPorc!$Q:$Q,AX$5,SexoPorc!$A:$A,$C30,SexoPorc!$B:$B,2)*100</f>
        <v>17.112818360328674</v>
      </c>
      <c r="AZ30" s="53">
        <f>SUMIFS(SexoPop!$I:$I,SexoPop!$T:$T,AZ$5,SexoPop!$A:$A,$C30,SexoPop!$B:$B,1)/1000</f>
        <v>262.53399999999999</v>
      </c>
      <c r="BA30" s="53">
        <f>SUMIFS(SexoPop!$I:$I,SexoPop!$T:$T,BA$5,SexoPop!$A:$A,$C30,SexoPop!$B:$B,1)/1000</f>
        <v>263.45299999999997</v>
      </c>
      <c r="BB30" s="53">
        <f>SUMIFS(SexoPop!$I:$I,SexoPop!$T:$T,BB$5,SexoPop!$A:$A,$C30,SexoPop!$B:$B,1)/1000</f>
        <v>280.25200000000001</v>
      </c>
      <c r="BC30" s="53">
        <f>SUMIFS(SexoPop!$I:$I,SexoPop!$T:$T,BC$5,SexoPop!$A:$A,$C30,SexoPop!$B:$B,1)/1000</f>
        <v>290.39699999999999</v>
      </c>
      <c r="BD30" s="53">
        <f>SUMIFS(SexoPop!$I:$I,SexoPop!$T:$T,BD$5,SexoPop!$A:$A,$C30,SexoPop!$B:$B,1)/1000</f>
        <v>281.37900000000002</v>
      </c>
      <c r="BE30" s="52"/>
      <c r="BF30" s="54">
        <f>SUMIFS(SexoPorc!$I:$I,SexoPorc!$Q:$Q,BF$5,SexoPorc!$A:$A,$C30,SexoPorc!$B:$B,1)*100</f>
        <v>19.617094099521637</v>
      </c>
      <c r="BG30" s="54">
        <f>SUMIFS(SexoPorc!$I:$I,SexoPorc!$Q:$Q,BG$5,SexoPorc!$A:$A,$C30,SexoPorc!$B:$B,1)*100</f>
        <v>19.666336476802826</v>
      </c>
      <c r="BH30" s="54">
        <f>SUMIFS(SexoPorc!$I:$I,SexoPorc!$Q:$Q,BH$5,SexoPorc!$A:$A,$C30,SexoPorc!$B:$B,1)*100</f>
        <v>20.579692721366882</v>
      </c>
      <c r="BI30" s="54">
        <f>SUMIFS(SexoPorc!$I:$I,SexoPorc!$Q:$Q,BI$5,SexoPorc!$A:$A,$C30,SexoPorc!$B:$B,1)*100</f>
        <v>21.264643967151642</v>
      </c>
      <c r="BJ30" s="54">
        <f>SUMIFS(SexoPorc!$I:$I,SexoPorc!$Q:$Q,BJ$5,SexoPorc!$A:$A,$C30,SexoPorc!$B:$B,1)*100</f>
        <v>20.587362349033356</v>
      </c>
    </row>
    <row r="31" spans="3:62" x14ac:dyDescent="0.25">
      <c r="C31" s="52" t="s">
        <v>25</v>
      </c>
      <c r="D31" s="53">
        <f>'Cuadro 4'!K33</f>
        <v>485.15100000000001</v>
      </c>
      <c r="E31" s="53">
        <f>'Cuadro 4'!L33</f>
        <v>536.63599999999997</v>
      </c>
      <c r="F31" s="53">
        <f>'Cuadro 4'!M33</f>
        <v>512.40899999999999</v>
      </c>
      <c r="G31" s="53">
        <f>'Cuadro 4'!N33</f>
        <v>525.03600000000006</v>
      </c>
      <c r="H31" s="53">
        <f>'Cuadro 4'!O33</f>
        <v>485.78100000000001</v>
      </c>
      <c r="I31" s="52"/>
      <c r="J31" s="54">
        <f>'Cuadro 5'!E33</f>
        <v>16.496768829800001</v>
      </c>
      <c r="K31" s="54">
        <f>'Cuadro 5'!F33</f>
        <v>17.918124406100002</v>
      </c>
      <c r="L31" s="54">
        <f>'Cuadro 5'!G33</f>
        <v>16.846072211999999</v>
      </c>
      <c r="M31" s="54">
        <f>'Cuadro 5'!H33</f>
        <v>17.0028300484</v>
      </c>
      <c r="N31" s="54">
        <f>'Cuadro 5'!I33</f>
        <v>15.490332194200001</v>
      </c>
      <c r="O31" s="52"/>
      <c r="P31" s="53">
        <f>SUMIFS(RuralPop!$H:$H,RuralPop!$S:$S,P$5,RuralPop!$A:$A,$C31)/1000</f>
        <v>212.98500000000001</v>
      </c>
      <c r="Q31" s="53">
        <f>SUMIFS(RuralPop!$H:$H,RuralPop!$S:$S,Q$5,RuralPop!$A:$A,$C31)/1000</f>
        <v>231.11799999999999</v>
      </c>
      <c r="R31" s="53">
        <f>SUMIFS(RuralPop!$H:$H,RuralPop!$S:$S,R$5,RuralPop!$A:$A,$C31)/1000</f>
        <v>223.256</v>
      </c>
      <c r="S31" s="53">
        <f>SUMIFS(RuralPop!$H:$H,RuralPop!$S:$S,S$5,RuralPop!$A:$A,$C31)/1000</f>
        <v>227.31100000000001</v>
      </c>
      <c r="T31" s="53">
        <f>SUMIFS(RuralPop!$H:$H,RuralPop!$S:$S,T$5,RuralPop!$A:$A,$C31)/1000</f>
        <v>192.089</v>
      </c>
      <c r="U31" s="52"/>
      <c r="V31" s="54">
        <f>SUMIFS(RuralPorc!$H:$H,RuralPorc!$P:$P,V$5,RuralPorc!$A:$A,$C31)*100</f>
        <v>26.658782362937927</v>
      </c>
      <c r="W31" s="54">
        <f>SUMIFS(RuralPorc!$H:$H,RuralPorc!$P:$P,W$5,RuralPorc!$A:$A,$C31)*100</f>
        <v>29.3129563331604</v>
      </c>
      <c r="X31" s="54">
        <f>SUMIFS(RuralPorc!$H:$H,RuralPorc!$P:$P,X$5,RuralPorc!$A:$A,$C31)*100</f>
        <v>27.014574408531189</v>
      </c>
      <c r="Y31" s="54">
        <f>SUMIFS(RuralPorc!$H:$H,RuralPorc!$P:$P,Y$5,RuralPorc!$A:$A,$C31)*100</f>
        <v>26.461264491081238</v>
      </c>
      <c r="Z31" s="54">
        <f>SUMIFS(RuralPorc!$H:$H,RuralPorc!$P:$P,Z$5,RuralPorc!$A:$A,$C31)*100</f>
        <v>27.184432744979858</v>
      </c>
      <c r="AA31" s="56"/>
      <c r="AB31" s="53">
        <f>SUMIFS(UrbanPop!$H:$H,UrbanPop!$S:$S,AB$5,UrbanPop!$A:$A,$C31)/1000</f>
        <v>272.166</v>
      </c>
      <c r="AC31" s="53">
        <f>SUMIFS(UrbanPop!$H:$H,UrbanPop!$S:$S,AC$5,UrbanPop!$A:$A,$C31)/1000</f>
        <v>305.51799999999997</v>
      </c>
      <c r="AD31" s="53">
        <f>SUMIFS(UrbanPop!$H:$H,UrbanPop!$S:$S,AD$5,UrbanPop!$A:$A,$C31)/1000</f>
        <v>289.15300000000002</v>
      </c>
      <c r="AE31" s="53">
        <f>SUMIFS(UrbanPop!$H:$H,UrbanPop!$S:$S,AE$5,UrbanPop!$A:$A,$C31)/1000</f>
        <v>297.72500000000002</v>
      </c>
      <c r="AF31" s="53">
        <f>SUMIFS(UrbanPop!$H:$H,UrbanPop!$S:$S,AF$5,UrbanPop!$A:$A,$C31)/1000</f>
        <v>293.69200000000001</v>
      </c>
      <c r="AG31" s="52"/>
      <c r="AH31" s="54">
        <f>SUMIFS(UrbanPorc!$H:$H,UrbanPorc!$P:$P,AH$5,UrbanPorc!$A:$A,$C31)*100</f>
        <v>12.70642876625061</v>
      </c>
      <c r="AI31" s="54">
        <f>SUMIFS(UrbanPorc!$H:$H,UrbanPorc!$P:$P,AI$5,UrbanPorc!$A:$A,$C31)*100</f>
        <v>13.846372067928314</v>
      </c>
      <c r="AJ31" s="54">
        <f>SUMIFS(UrbanPorc!$H:$H,UrbanPorc!$P:$P,AJ$5,UrbanPorc!$A:$A,$C31)*100</f>
        <v>13.052637875080109</v>
      </c>
      <c r="AK31" s="54">
        <f>SUMIFS(UrbanPorc!$H:$H,UrbanPorc!$P:$P,AK$5,UrbanPorc!$A:$A,$C31)*100</f>
        <v>13.357485830783844</v>
      </c>
      <c r="AL31" s="54">
        <f>SUMIFS(UrbanPorc!$H:$H,UrbanPorc!$P:$P,AL$5,UrbanPorc!$A:$A,$C31)*100</f>
        <v>12.089011073112488</v>
      </c>
      <c r="AN31" s="53">
        <f>SUMIFS(SexoPop!$I:$I,SexoPop!$T:$T,AN$5,SexoPop!$A:$A,$C31,SexoPop!$B:$B,2)/1000</f>
        <v>238.93799999999999</v>
      </c>
      <c r="AO31" s="53">
        <f>SUMIFS(SexoPop!$I:$I,SexoPop!$T:$T,AO$5,SexoPop!$A:$A,$C31,SexoPop!$B:$B,2)/1000</f>
        <v>245.41200000000001</v>
      </c>
      <c r="AP31" s="53">
        <f>SUMIFS(SexoPop!$I:$I,SexoPop!$T:$T,AP$5,SexoPop!$A:$A,$C31,SexoPop!$B:$B,2)/1000</f>
        <v>247.191</v>
      </c>
      <c r="AQ31" s="53">
        <f>SUMIFS(SexoPop!$I:$I,SexoPop!$T:$T,AQ$5,SexoPop!$A:$A,$C31,SexoPop!$B:$B,2)/1000</f>
        <v>247.48500000000001</v>
      </c>
      <c r="AR31" s="53">
        <f>SUMIFS(SexoPop!$I:$I,SexoPop!$T:$T,AR$5,SexoPop!$A:$A,$C31,SexoPop!$B:$B,2)/1000</f>
        <v>217.98599999999999</v>
      </c>
      <c r="AS31" s="52"/>
      <c r="AT31" s="54">
        <f>SUMIFS(SexoPorc!$I:$I,SexoPorc!$Q:$Q,AT$5,SexoPorc!$A:$A,$C31,SexoPorc!$B:$B,2)*100</f>
        <v>15.847122669219971</v>
      </c>
      <c r="AU31" s="54">
        <f>SUMIFS(SexoPorc!$I:$I,SexoPorc!$Q:$Q,AU$5,SexoPorc!$A:$A,$C31,SexoPorc!$B:$B,2)*100</f>
        <v>16.098596155643463</v>
      </c>
      <c r="AV31" s="54">
        <f>SUMIFS(SexoPorc!$I:$I,SexoPorc!$Q:$Q,AV$5,SexoPorc!$A:$A,$C31,SexoPorc!$B:$B,2)*100</f>
        <v>15.85075855255127</v>
      </c>
      <c r="AW31" s="54">
        <f>SUMIFS(SexoPorc!$I:$I,SexoPorc!$Q:$Q,AW$5,SexoPorc!$A:$A,$C31,SexoPorc!$B:$B,2)*100</f>
        <v>15.351696312427521</v>
      </c>
      <c r="AX31" s="54">
        <f>SUMIFS(SexoPorc!$I:$I,SexoPorc!$Q:$Q,AX$5,SexoPorc!$A:$A,$C31,SexoPorc!$B:$B,2)*100</f>
        <v>13.576819002628326</v>
      </c>
      <c r="AZ31" s="53">
        <f>SUMIFS(SexoPop!$I:$I,SexoPop!$T:$T,AZ$5,SexoPop!$A:$A,$C31,SexoPop!$B:$B,1)/1000</f>
        <v>246.21299999999999</v>
      </c>
      <c r="BA31" s="53">
        <f>SUMIFS(SexoPop!$I:$I,SexoPop!$T:$T,BA$5,SexoPop!$A:$A,$C31,SexoPop!$B:$B,1)/1000</f>
        <v>291.22399999999999</v>
      </c>
      <c r="BB31" s="53">
        <f>SUMIFS(SexoPop!$I:$I,SexoPop!$T:$T,BB$5,SexoPop!$A:$A,$C31,SexoPop!$B:$B,1)/1000</f>
        <v>265.21800000000002</v>
      </c>
      <c r="BC31" s="53">
        <f>SUMIFS(SexoPop!$I:$I,SexoPop!$T:$T,BC$5,SexoPop!$A:$A,$C31,SexoPop!$B:$B,1)/1000</f>
        <v>277.55099999999999</v>
      </c>
      <c r="BD31" s="53">
        <f>SUMIFS(SexoPop!$I:$I,SexoPop!$T:$T,BD$5,SexoPop!$A:$A,$C31,SexoPop!$B:$B,1)/1000</f>
        <v>267.79500000000002</v>
      </c>
      <c r="BE31" s="52"/>
      <c r="BF31" s="54">
        <f>SUMIFS(SexoPorc!$I:$I,SexoPorc!$Q:$Q,BF$5,SexoPorc!$A:$A,$C31,SexoPorc!$B:$B,1)*100</f>
        <v>17.180256545543671</v>
      </c>
      <c r="BG31" s="54">
        <f>SUMIFS(SexoPorc!$I:$I,SexoPorc!$Q:$Q,BG$5,SexoPorc!$A:$A,$C31,SexoPorc!$B:$B,1)*100</f>
        <v>19.804379343986511</v>
      </c>
      <c r="BH31" s="54">
        <f>SUMIFS(SexoPorc!$I:$I,SexoPorc!$Q:$Q,BH$5,SexoPorc!$A:$A,$C31,SexoPorc!$B:$B,1)*100</f>
        <v>17.893271148204803</v>
      </c>
      <c r="BI31" s="54">
        <f>SUMIFS(SexoPorc!$I:$I,SexoPorc!$Q:$Q,BI$5,SexoPorc!$A:$A,$C31,SexoPorc!$B:$B,1)*100</f>
        <v>18.806421756744385</v>
      </c>
      <c r="BJ31" s="54">
        <f>SUMIFS(SexoPorc!$I:$I,SexoPorc!$Q:$Q,BJ$5,SexoPorc!$A:$A,$C31,SexoPorc!$B:$B,1)*100</f>
        <v>17.497771978378296</v>
      </c>
    </row>
    <row r="32" spans="3:62" x14ac:dyDescent="0.25">
      <c r="C32" s="52" t="s">
        <v>26</v>
      </c>
      <c r="D32" s="53">
        <f>'Cuadro 4'!K34</f>
        <v>381.51900000000001</v>
      </c>
      <c r="E32" s="53">
        <f>'Cuadro 4'!L34</f>
        <v>407.63200000000001</v>
      </c>
      <c r="F32" s="53">
        <f>'Cuadro 4'!M34</f>
        <v>461.03800000000001</v>
      </c>
      <c r="G32" s="53">
        <f>'Cuadro 4'!N34</f>
        <v>436.68400000000003</v>
      </c>
      <c r="H32" s="53">
        <f>'Cuadro 4'!O34</f>
        <v>420.11500000000001</v>
      </c>
      <c r="I32" s="52"/>
      <c r="J32" s="54">
        <f>'Cuadro 5'!E34</f>
        <v>13.4163924326</v>
      </c>
      <c r="K32" s="54">
        <f>'Cuadro 5'!F34</f>
        <v>14.038983707</v>
      </c>
      <c r="L32" s="54">
        <f>'Cuadro 5'!G34</f>
        <v>15.588315745200001</v>
      </c>
      <c r="M32" s="54">
        <f>'Cuadro 5'!H34</f>
        <v>14.565338627300001</v>
      </c>
      <c r="N32" s="54">
        <f>'Cuadro 5'!I34</f>
        <v>13.7365161502</v>
      </c>
      <c r="O32" s="52"/>
      <c r="P32" s="53">
        <f>SUMIFS(RuralPop!$H:$H,RuralPop!$S:$S,P$5,RuralPop!$A:$A,$C32)/1000</f>
        <v>93.216999999999999</v>
      </c>
      <c r="Q32" s="53">
        <f>SUMIFS(RuralPop!$H:$H,RuralPop!$S:$S,Q$5,RuralPop!$A:$A,$C32)/1000</f>
        <v>92.774000000000001</v>
      </c>
      <c r="R32" s="53">
        <f>SUMIFS(RuralPop!$H:$H,RuralPop!$S:$S,R$5,RuralPop!$A:$A,$C32)/1000</f>
        <v>112.229</v>
      </c>
      <c r="S32" s="53">
        <f>SUMIFS(RuralPop!$H:$H,RuralPop!$S:$S,S$5,RuralPop!$A:$A,$C32)/1000</f>
        <v>116.108</v>
      </c>
      <c r="T32" s="53">
        <f>SUMIFS(RuralPop!$H:$H,RuralPop!$S:$S,T$5,RuralPop!$A:$A,$C32)/1000</f>
        <v>93.697999999999993</v>
      </c>
      <c r="U32" s="52"/>
      <c r="V32" s="54">
        <f>SUMIFS(RuralPorc!$H:$H,RuralPorc!$P:$P,V$5,RuralPorc!$A:$A,$C32)*100</f>
        <v>23.443032801151276</v>
      </c>
      <c r="W32" s="54">
        <f>SUMIFS(RuralPorc!$H:$H,RuralPorc!$P:$P,W$5,RuralPorc!$A:$A,$C32)*100</f>
        <v>22.220838069915771</v>
      </c>
      <c r="X32" s="54">
        <f>SUMIFS(RuralPorc!$H:$H,RuralPorc!$P:$P,X$5,RuralPorc!$A:$A,$C32)*100</f>
        <v>27.15088427066803</v>
      </c>
      <c r="Y32" s="54">
        <f>SUMIFS(RuralPorc!$H:$H,RuralPorc!$P:$P,Y$5,RuralPorc!$A:$A,$C32)*100</f>
        <v>23.735569417476654</v>
      </c>
      <c r="Z32" s="54">
        <f>SUMIFS(RuralPorc!$H:$H,RuralPorc!$P:$P,Z$5,RuralPorc!$A:$A,$C32)*100</f>
        <v>25.612583756446838</v>
      </c>
      <c r="AA32" s="56"/>
      <c r="AB32" s="53">
        <f>SUMIFS(UrbanPop!$H:$H,UrbanPop!$S:$S,AB$5,UrbanPop!$A:$A,$C32)/1000</f>
        <v>288.30200000000002</v>
      </c>
      <c r="AC32" s="53">
        <f>SUMIFS(UrbanPop!$H:$H,UrbanPop!$S:$S,AC$5,UrbanPop!$A:$A,$C32)/1000</f>
        <v>314.858</v>
      </c>
      <c r="AD32" s="53">
        <f>SUMIFS(UrbanPop!$H:$H,UrbanPop!$S:$S,AD$5,UrbanPop!$A:$A,$C32)/1000</f>
        <v>348.80900000000003</v>
      </c>
      <c r="AE32" s="53">
        <f>SUMIFS(UrbanPop!$H:$H,UrbanPop!$S:$S,AE$5,UrbanPop!$A:$A,$C32)/1000</f>
        <v>320.57600000000002</v>
      </c>
      <c r="AF32" s="53">
        <f>SUMIFS(UrbanPop!$H:$H,UrbanPop!$S:$S,AF$5,UrbanPop!$A:$A,$C32)/1000</f>
        <v>326.41699999999997</v>
      </c>
      <c r="AG32" s="52"/>
      <c r="AH32" s="54">
        <f>SUMIFS(UrbanPorc!$H:$H,UrbanPorc!$P:$P,AH$5,UrbanPorc!$A:$A,$C32)*100</f>
        <v>11.786450445652008</v>
      </c>
      <c r="AI32" s="54">
        <f>SUMIFS(UrbanPorc!$H:$H,UrbanPorc!$P:$P,AI$5,UrbanPorc!$A:$A,$C32)*100</f>
        <v>12.664924561977386</v>
      </c>
      <c r="AJ32" s="54">
        <f>SUMIFS(UrbanPorc!$H:$H,UrbanPorc!$P:$P,AJ$5,UrbanPorc!$A:$A,$C32)*100</f>
        <v>13.709785044193268</v>
      </c>
      <c r="AK32" s="54">
        <f>SUMIFS(UrbanPorc!$H:$H,UrbanPorc!$P:$P,AK$5,UrbanPorc!$A:$A,$C32)*100</f>
        <v>12.77739405632019</v>
      </c>
      <c r="AL32" s="54">
        <f>SUMIFS(UrbanPorc!$H:$H,UrbanPorc!$P:$P,AL$5,UrbanPorc!$A:$A,$C32)*100</f>
        <v>12.122955173254013</v>
      </c>
      <c r="AN32" s="53">
        <f>SUMIFS(SexoPop!$I:$I,SexoPop!$T:$T,AN$5,SexoPop!$A:$A,$C32,SexoPop!$B:$B,2)/1000</f>
        <v>193.72300000000001</v>
      </c>
      <c r="AO32" s="53">
        <f>SUMIFS(SexoPop!$I:$I,SexoPop!$T:$T,AO$5,SexoPop!$A:$A,$C32,SexoPop!$B:$B,2)/1000</f>
        <v>193.32</v>
      </c>
      <c r="AP32" s="53">
        <f>SUMIFS(SexoPop!$I:$I,SexoPop!$T:$T,AP$5,SexoPop!$A:$A,$C32,SexoPop!$B:$B,2)/1000</f>
        <v>209.66200000000001</v>
      </c>
      <c r="AQ32" s="53">
        <f>SUMIFS(SexoPop!$I:$I,SexoPop!$T:$T,AQ$5,SexoPop!$A:$A,$C32,SexoPop!$B:$B,2)/1000</f>
        <v>203.33699999999999</v>
      </c>
      <c r="AR32" s="53">
        <f>SUMIFS(SexoPop!$I:$I,SexoPop!$T:$T,AR$5,SexoPop!$A:$A,$C32,SexoPop!$B:$B,2)/1000</f>
        <v>194.941</v>
      </c>
      <c r="AS32" s="52"/>
      <c r="AT32" s="54">
        <f>SUMIFS(SexoPorc!$I:$I,SexoPorc!$Q:$Q,AT$5,SexoPorc!$A:$A,$C32,SexoPorc!$B:$B,2)*100</f>
        <v>13.573735952377319</v>
      </c>
      <c r="AU32" s="54">
        <f>SUMIFS(SexoPorc!$I:$I,SexoPorc!$Q:$Q,AU$5,SexoPorc!$A:$A,$C32,SexoPorc!$B:$B,2)*100</f>
        <v>13.234533369541168</v>
      </c>
      <c r="AV32" s="54">
        <f>SUMIFS(SexoPorc!$I:$I,SexoPorc!$Q:$Q,AV$5,SexoPorc!$A:$A,$C32,SexoPorc!$B:$B,2)*100</f>
        <v>14.109350740909576</v>
      </c>
      <c r="AW32" s="54">
        <f>SUMIFS(SexoPorc!$I:$I,SexoPorc!$Q:$Q,AW$5,SexoPorc!$A:$A,$C32,SexoPorc!$B:$B,2)*100</f>
        <v>13.44587504863739</v>
      </c>
      <c r="AX32" s="54">
        <f>SUMIFS(SexoPorc!$I:$I,SexoPorc!$Q:$Q,AX$5,SexoPorc!$A:$A,$C32,SexoPorc!$B:$B,2)*100</f>
        <v>12.299613654613495</v>
      </c>
      <c r="AZ32" s="53">
        <f>SUMIFS(SexoPop!$I:$I,SexoPop!$T:$T,AZ$5,SexoPop!$A:$A,$C32,SexoPop!$B:$B,1)/1000</f>
        <v>187.79599999999999</v>
      </c>
      <c r="BA32" s="53">
        <f>SUMIFS(SexoPop!$I:$I,SexoPop!$T:$T,BA$5,SexoPop!$A:$A,$C32,SexoPop!$B:$B,1)/1000</f>
        <v>214.31200000000001</v>
      </c>
      <c r="BB32" s="53">
        <f>SUMIFS(SexoPop!$I:$I,SexoPop!$T:$T,BB$5,SexoPop!$A:$A,$C32,SexoPop!$B:$B,1)/1000</f>
        <v>251.376</v>
      </c>
      <c r="BC32" s="53">
        <f>SUMIFS(SexoPop!$I:$I,SexoPop!$T:$T,BC$5,SexoPop!$A:$A,$C32,SexoPop!$B:$B,1)/1000</f>
        <v>233.34700000000001</v>
      </c>
      <c r="BD32" s="53">
        <f>SUMIFS(SexoPop!$I:$I,SexoPop!$T:$T,BD$5,SexoPop!$A:$A,$C32,SexoPop!$B:$B,1)/1000</f>
        <v>225.17400000000001</v>
      </c>
      <c r="BE32" s="52"/>
      <c r="BF32" s="54">
        <f>SUMIFS(SexoPorc!$I:$I,SexoPorc!$Q:$Q,BF$5,SexoPorc!$A:$A,$C32,SexoPorc!$B:$B,1)*100</f>
        <v>13.257859647274017</v>
      </c>
      <c r="BG32" s="54">
        <f>SUMIFS(SexoPorc!$I:$I,SexoPorc!$Q:$Q,BG$5,SexoPorc!$A:$A,$C32,SexoPorc!$B:$B,1)*100</f>
        <v>14.853401482105255</v>
      </c>
      <c r="BH32" s="54">
        <f>SUMIFS(SexoPorc!$I:$I,SexoPorc!$Q:$Q,BH$5,SexoPorc!$A:$A,$C32,SexoPorc!$B:$B,1)*100</f>
        <v>17.081722617149353</v>
      </c>
      <c r="BI32" s="54">
        <f>SUMIFS(SexoPorc!$I:$I,SexoPorc!$Q:$Q,BI$5,SexoPorc!$A:$A,$C32,SexoPorc!$B:$B,1)*100</f>
        <v>15.70470929145813</v>
      </c>
      <c r="BJ32" s="54">
        <f>SUMIFS(SexoPorc!$I:$I,SexoPorc!$Q:$Q,BJ$5,SexoPorc!$A:$A,$C32,SexoPorc!$B:$B,1)*100</f>
        <v>15.282145142555237</v>
      </c>
    </row>
    <row r="33" spans="3:62" x14ac:dyDescent="0.25">
      <c r="C33" s="52" t="s">
        <v>27</v>
      </c>
      <c r="D33" s="53">
        <f>'Cuadro 4'!K35</f>
        <v>411.07300000000004</v>
      </c>
      <c r="E33" s="53">
        <f>'Cuadro 4'!L35</f>
        <v>426.26600000000002</v>
      </c>
      <c r="F33" s="53">
        <f>'Cuadro 4'!M35</f>
        <v>401.32600000000002</v>
      </c>
      <c r="G33" s="53">
        <f>'Cuadro 4'!N35</f>
        <v>437.99</v>
      </c>
      <c r="H33" s="53">
        <f>'Cuadro 4'!O35</f>
        <v>453.392</v>
      </c>
      <c r="I33" s="52"/>
      <c r="J33" s="54">
        <f>'Cuadro 5'!E35</f>
        <v>17.622688504599999</v>
      </c>
      <c r="K33" s="54">
        <f>'Cuadro 5'!F35</f>
        <v>18.017548116100002</v>
      </c>
      <c r="L33" s="54">
        <f>'Cuadro 5'!G35</f>
        <v>16.612303152999999</v>
      </c>
      <c r="M33" s="54">
        <f>'Cuadro 5'!H35</f>
        <v>17.933754963600002</v>
      </c>
      <c r="N33" s="54">
        <f>'Cuadro 5'!I35</f>
        <v>17.900757617299998</v>
      </c>
      <c r="O33" s="52"/>
      <c r="P33" s="53">
        <f>SUMIFS(RuralPop!$H:$H,RuralPop!$S:$S,P$5,RuralPop!$A:$A,$C33)/1000</f>
        <v>211.369</v>
      </c>
      <c r="Q33" s="53">
        <f>SUMIFS(RuralPop!$H:$H,RuralPop!$S:$S,Q$5,RuralPop!$A:$A,$C33)/1000</f>
        <v>226.07599999999999</v>
      </c>
      <c r="R33" s="53">
        <f>SUMIFS(RuralPop!$H:$H,RuralPop!$S:$S,R$5,RuralPop!$A:$A,$C33)/1000</f>
        <v>223.24299999999999</v>
      </c>
      <c r="S33" s="53">
        <f>SUMIFS(RuralPop!$H:$H,RuralPop!$S:$S,S$5,RuralPop!$A:$A,$C33)/1000</f>
        <v>256.60199999999998</v>
      </c>
      <c r="T33" s="53">
        <f>SUMIFS(RuralPop!$H:$H,RuralPop!$S:$S,T$5,RuralPop!$A:$A,$C33)/1000</f>
        <v>278.96300000000002</v>
      </c>
      <c r="U33" s="52"/>
      <c r="V33" s="54">
        <f>SUMIFS(RuralPorc!$H:$H,RuralPorc!$P:$P,V$5,RuralPorc!$A:$A,$C33)*100</f>
        <v>21.25961035490036</v>
      </c>
      <c r="W33" s="54">
        <f>SUMIFS(RuralPorc!$H:$H,RuralPorc!$P:$P,W$5,RuralPorc!$A:$A,$C33)*100</f>
        <v>21.37410044670105</v>
      </c>
      <c r="X33" s="54">
        <f>SUMIFS(RuralPorc!$H:$H,RuralPorc!$P:$P,X$5,RuralPorc!$A:$A,$C33)*100</f>
        <v>21.681950986385345</v>
      </c>
      <c r="Y33" s="54">
        <f>SUMIFS(RuralPorc!$H:$H,RuralPorc!$P:$P,Y$5,RuralPorc!$A:$A,$C33)*100</f>
        <v>22.422188520431519</v>
      </c>
      <c r="Z33" s="54">
        <f>SUMIFS(RuralPorc!$H:$H,RuralPorc!$P:$P,Z$5,RuralPorc!$A:$A,$C33)*100</f>
        <v>24.434728920459747</v>
      </c>
      <c r="AA33" s="56"/>
      <c r="AB33" s="53">
        <f>SUMIFS(UrbanPop!$H:$H,UrbanPop!$S:$S,AB$5,UrbanPop!$A:$A,$C33)/1000</f>
        <v>199.70400000000001</v>
      </c>
      <c r="AC33" s="53">
        <f>SUMIFS(UrbanPop!$H:$H,UrbanPop!$S:$S,AC$5,UrbanPop!$A:$A,$C33)/1000</f>
        <v>200.19</v>
      </c>
      <c r="AD33" s="53">
        <f>SUMIFS(UrbanPop!$H:$H,UrbanPop!$S:$S,AD$5,UrbanPop!$A:$A,$C33)/1000</f>
        <v>178.083</v>
      </c>
      <c r="AE33" s="53">
        <f>SUMIFS(UrbanPop!$H:$H,UrbanPop!$S:$S,AE$5,UrbanPop!$A:$A,$C33)/1000</f>
        <v>181.38800000000001</v>
      </c>
      <c r="AF33" s="53">
        <f>SUMIFS(UrbanPop!$H:$H,UrbanPop!$S:$S,AF$5,UrbanPop!$A:$A,$C33)/1000</f>
        <v>174.429</v>
      </c>
      <c r="AG33" s="52"/>
      <c r="AH33" s="54">
        <f>SUMIFS(UrbanPorc!$H:$H,UrbanPorc!$P:$P,AH$5,UrbanPorc!$A:$A,$C33)*100</f>
        <v>14.921021461486816</v>
      </c>
      <c r="AI33" s="54">
        <f>SUMIFS(UrbanPorc!$H:$H,UrbanPorc!$P:$P,AI$5,UrbanPorc!$A:$A,$C33)*100</f>
        <v>15.30354768037796</v>
      </c>
      <c r="AJ33" s="54">
        <f>SUMIFS(UrbanPorc!$H:$H,UrbanPorc!$P:$P,AJ$5,UrbanPorc!$A:$A,$C33)*100</f>
        <v>12.846754491329193</v>
      </c>
      <c r="AK33" s="54">
        <f>SUMIFS(UrbanPorc!$H:$H,UrbanPorc!$P:$P,AK$5,UrbanPorc!$A:$A,$C33)*100</f>
        <v>13.975983858108521</v>
      </c>
      <c r="AL33" s="54">
        <f>SUMIFS(UrbanPorc!$H:$H,UrbanPorc!$P:$P,AL$5,UrbanPorc!$A:$A,$C33)*100</f>
        <v>12.538538873195648</v>
      </c>
      <c r="AN33" s="53">
        <f>SUMIFS(SexoPop!$I:$I,SexoPop!$T:$T,AN$5,SexoPop!$A:$A,$C33,SexoPop!$B:$B,2)/1000</f>
        <v>224.49100000000001</v>
      </c>
      <c r="AO33" s="53">
        <f>SUMIFS(SexoPop!$I:$I,SexoPop!$T:$T,AO$5,SexoPop!$A:$A,$C33,SexoPop!$B:$B,2)/1000</f>
        <v>237.465</v>
      </c>
      <c r="AP33" s="53">
        <f>SUMIFS(SexoPop!$I:$I,SexoPop!$T:$T,AP$5,SexoPop!$A:$A,$C33,SexoPop!$B:$B,2)/1000</f>
        <v>218.911</v>
      </c>
      <c r="AQ33" s="53">
        <f>SUMIFS(SexoPop!$I:$I,SexoPop!$T:$T,AQ$5,SexoPop!$A:$A,$C33,SexoPop!$B:$B,2)/1000</f>
        <v>240.172</v>
      </c>
      <c r="AR33" s="53">
        <f>SUMIFS(SexoPop!$I:$I,SexoPop!$T:$T,AR$5,SexoPop!$A:$A,$C33,SexoPop!$B:$B,2)/1000</f>
        <v>246.16</v>
      </c>
      <c r="AS33" s="52"/>
      <c r="AT33" s="54">
        <f>SUMIFS(SexoPorc!$I:$I,SexoPorc!$Q:$Q,AT$5,SexoPorc!$A:$A,$C33,SexoPorc!$B:$B,2)*100</f>
        <v>18.887804448604584</v>
      </c>
      <c r="AU33" s="54">
        <f>SUMIFS(SexoPorc!$I:$I,SexoPorc!$Q:$Q,AU$5,SexoPorc!$A:$A,$C33,SexoPorc!$B:$B,2)*100</f>
        <v>19.235457479953766</v>
      </c>
      <c r="AV33" s="54">
        <f>SUMIFS(SexoPorc!$I:$I,SexoPorc!$Q:$Q,AV$5,SexoPorc!$A:$A,$C33,SexoPorc!$B:$B,2)*100</f>
        <v>17.563407123088837</v>
      </c>
      <c r="AW33" s="54">
        <f>SUMIFS(SexoPorc!$I:$I,SexoPorc!$Q:$Q,AW$5,SexoPorc!$A:$A,$C33,SexoPorc!$B:$B,2)*100</f>
        <v>18.968205153942108</v>
      </c>
      <c r="AX33" s="54">
        <f>SUMIFS(SexoPorc!$I:$I,SexoPorc!$Q:$Q,AX$5,SexoPorc!$A:$A,$C33,SexoPorc!$B:$B,2)*100</f>
        <v>18.488267064094543</v>
      </c>
      <c r="AZ33" s="53">
        <f>SUMIFS(SexoPop!$I:$I,SexoPop!$T:$T,AZ$5,SexoPop!$A:$A,$C33,SexoPop!$B:$B,1)/1000</f>
        <v>186.58199999999999</v>
      </c>
      <c r="BA33" s="53">
        <f>SUMIFS(SexoPop!$I:$I,SexoPop!$T:$T,BA$5,SexoPop!$A:$A,$C33,SexoPop!$B:$B,1)/1000</f>
        <v>188.80099999999999</v>
      </c>
      <c r="BB33" s="53">
        <f>SUMIFS(SexoPop!$I:$I,SexoPop!$T:$T,BB$5,SexoPop!$A:$A,$C33,SexoPop!$B:$B,1)/1000</f>
        <v>182.41499999999999</v>
      </c>
      <c r="BC33" s="53">
        <f>SUMIFS(SexoPop!$I:$I,SexoPop!$T:$T,BC$5,SexoPop!$A:$A,$C33,SexoPop!$B:$B,1)/1000</f>
        <v>197.81800000000001</v>
      </c>
      <c r="BD33" s="53">
        <f>SUMIFS(SexoPop!$I:$I,SexoPop!$T:$T,BD$5,SexoPop!$A:$A,$C33,SexoPop!$B:$B,1)/1000</f>
        <v>207.232</v>
      </c>
      <c r="BE33" s="52"/>
      <c r="BF33" s="54">
        <f>SUMIFS(SexoPorc!$I:$I,SexoPorc!$Q:$Q,BF$5,SexoPorc!$A:$A,$C33,SexoPorc!$B:$B,1)*100</f>
        <v>16.308403015136719</v>
      </c>
      <c r="BG33" s="54">
        <f>SUMIFS(SexoPorc!$I:$I,SexoPorc!$Q:$Q,BG$5,SexoPorc!$A:$A,$C33,SexoPorc!$B:$B,1)*100</f>
        <v>16.688543558120728</v>
      </c>
      <c r="BH33" s="54">
        <f>SUMIFS(SexoPorc!$I:$I,SexoPorc!$Q:$Q,BH$5,SexoPorc!$A:$A,$C33,SexoPorc!$B:$B,1)*100</f>
        <v>15.598598122596741</v>
      </c>
      <c r="BI33" s="54">
        <f>SUMIFS(SexoPorc!$I:$I,SexoPorc!$Q:$Q,BI$5,SexoPorc!$A:$A,$C33,SexoPorc!$B:$B,1)*100</f>
        <v>16.820056736469269</v>
      </c>
      <c r="BJ33" s="54">
        <f>SUMIFS(SexoPorc!$I:$I,SexoPorc!$Q:$Q,BJ$5,SexoPorc!$A:$A,$C33,SexoPorc!$B:$B,1)*100</f>
        <v>17.249639332294464</v>
      </c>
    </row>
    <row r="34" spans="3:62" x14ac:dyDescent="0.25">
      <c r="C34" s="52" t="s">
        <v>28</v>
      </c>
      <c r="D34" s="53">
        <f>'Cuadro 4'!K36</f>
        <v>532.05799999999999</v>
      </c>
      <c r="E34" s="53">
        <f>'Cuadro 4'!L36</f>
        <v>561.26400000000001</v>
      </c>
      <c r="F34" s="53">
        <f>'Cuadro 4'!M36</f>
        <v>551.61900000000003</v>
      </c>
      <c r="G34" s="53">
        <f>'Cuadro 4'!N36</f>
        <v>577.61099999999999</v>
      </c>
      <c r="H34" s="53">
        <f>'Cuadro 4'!O36</f>
        <v>542.64300000000003</v>
      </c>
      <c r="I34" s="52"/>
      <c r="J34" s="54">
        <f>'Cuadro 5'!E36</f>
        <v>15.5363546108</v>
      </c>
      <c r="K34" s="54">
        <f>'Cuadro 5'!F36</f>
        <v>16.086123746400002</v>
      </c>
      <c r="L34" s="54">
        <f>'Cuadro 5'!G36</f>
        <v>15.6205957087</v>
      </c>
      <c r="M34" s="54">
        <f>'Cuadro 5'!H36</f>
        <v>16.095571767900001</v>
      </c>
      <c r="N34" s="54">
        <f>'Cuadro 5'!I36</f>
        <v>15.179491798700001</v>
      </c>
      <c r="O34" s="52"/>
      <c r="P34" s="53">
        <f>SUMIFS(RuralPop!$H:$H,RuralPop!$S:$S,P$5,RuralPop!$A:$A,$C34)/1000</f>
        <v>110.756</v>
      </c>
      <c r="Q34" s="53">
        <f>SUMIFS(RuralPop!$H:$H,RuralPop!$S:$S,Q$5,RuralPop!$A:$A,$C34)/1000</f>
        <v>113.289</v>
      </c>
      <c r="R34" s="53">
        <f>SUMIFS(RuralPop!$H:$H,RuralPop!$S:$S,R$5,RuralPop!$A:$A,$C34)/1000</f>
        <v>113.901</v>
      </c>
      <c r="S34" s="53">
        <f>SUMIFS(RuralPop!$H:$H,RuralPop!$S:$S,S$5,RuralPop!$A:$A,$C34)/1000</f>
        <v>120.294</v>
      </c>
      <c r="T34" s="53">
        <f>SUMIFS(RuralPop!$H:$H,RuralPop!$S:$S,T$5,RuralPop!$A:$A,$C34)/1000</f>
        <v>99.049000000000007</v>
      </c>
      <c r="U34" s="52"/>
      <c r="V34" s="54">
        <f>SUMIFS(RuralPorc!$H:$H,RuralPorc!$P:$P,V$5,RuralPorc!$A:$A,$C34)*100</f>
        <v>26.501977443695068</v>
      </c>
      <c r="W34" s="54">
        <f>SUMIFS(RuralPorc!$H:$H,RuralPorc!$P:$P,W$5,RuralPorc!$A:$A,$C34)*100</f>
        <v>27.219387888908386</v>
      </c>
      <c r="X34" s="54">
        <f>SUMIFS(RuralPorc!$H:$H,RuralPorc!$P:$P,X$5,RuralPorc!$A:$A,$C34)*100</f>
        <v>26.422792673110962</v>
      </c>
      <c r="Y34" s="54">
        <f>SUMIFS(RuralPorc!$H:$H,RuralPorc!$P:$P,Y$5,RuralPorc!$A:$A,$C34)*100</f>
        <v>28.375843167304993</v>
      </c>
      <c r="Z34" s="54">
        <f>SUMIFS(RuralPorc!$H:$H,RuralPorc!$P:$P,Z$5,RuralPorc!$A:$A,$C34)*100</f>
        <v>28.162121772766113</v>
      </c>
      <c r="AA34" s="56"/>
      <c r="AB34" s="53">
        <f>SUMIFS(UrbanPop!$H:$H,UrbanPop!$S:$S,AB$5,UrbanPop!$A:$A,$C34)/1000</f>
        <v>421.30200000000002</v>
      </c>
      <c r="AC34" s="53">
        <f>SUMIFS(UrbanPop!$H:$H,UrbanPop!$S:$S,AC$5,UrbanPop!$A:$A,$C34)/1000</f>
        <v>447.97500000000002</v>
      </c>
      <c r="AD34" s="53">
        <f>SUMIFS(UrbanPop!$H:$H,UrbanPop!$S:$S,AD$5,UrbanPop!$A:$A,$C34)/1000</f>
        <v>437.71800000000002</v>
      </c>
      <c r="AE34" s="53">
        <f>SUMIFS(UrbanPop!$H:$H,UrbanPop!$S:$S,AE$5,UrbanPop!$A:$A,$C34)/1000</f>
        <v>457.31700000000001</v>
      </c>
      <c r="AF34" s="53">
        <f>SUMIFS(UrbanPop!$H:$H,UrbanPop!$S:$S,AF$5,UrbanPop!$A:$A,$C34)/1000</f>
        <v>443.59399999999999</v>
      </c>
      <c r="AG34" s="52"/>
      <c r="AH34" s="54">
        <f>SUMIFS(UrbanPorc!$H:$H,UrbanPorc!$P:$P,AH$5,UrbanPorc!$A:$A,$C34)*100</f>
        <v>14.012180268764496</v>
      </c>
      <c r="AI34" s="54">
        <f>SUMIFS(UrbanPorc!$H:$H,UrbanPorc!$P:$P,AI$5,UrbanPorc!$A:$A,$C34)*100</f>
        <v>14.578191936016083</v>
      </c>
      <c r="AJ34" s="54">
        <f>SUMIFS(UrbanPorc!$H:$H,UrbanPorc!$P:$P,AJ$5,UrbanPorc!$A:$A,$C34)*100</f>
        <v>14.118632674217224</v>
      </c>
      <c r="AK34" s="54">
        <f>SUMIFS(UrbanPorc!$H:$H,UrbanPorc!$P:$P,AK$5,UrbanPorc!$A:$A,$C34)*100</f>
        <v>14.450554549694061</v>
      </c>
      <c r="AL34" s="54">
        <f>SUMIFS(UrbanPorc!$H:$H,UrbanPorc!$P:$P,AL$5,UrbanPorc!$A:$A,$C34)*100</f>
        <v>13.762819766998291</v>
      </c>
      <c r="AN34" s="53">
        <f>SUMIFS(SexoPop!$I:$I,SexoPop!$T:$T,AN$5,SexoPop!$A:$A,$C34,SexoPop!$B:$B,2)/1000</f>
        <v>278.87</v>
      </c>
      <c r="AO34" s="53">
        <f>SUMIFS(SexoPop!$I:$I,SexoPop!$T:$T,AO$5,SexoPop!$A:$A,$C34,SexoPop!$B:$B,2)/1000</f>
        <v>286.56599999999997</v>
      </c>
      <c r="AP34" s="53">
        <f>SUMIFS(SexoPop!$I:$I,SexoPop!$T:$T,AP$5,SexoPop!$A:$A,$C34,SexoPop!$B:$B,2)/1000</f>
        <v>262.82299999999998</v>
      </c>
      <c r="AQ34" s="53">
        <f>SUMIFS(SexoPop!$I:$I,SexoPop!$T:$T,AQ$5,SexoPop!$A:$A,$C34,SexoPop!$B:$B,2)/1000</f>
        <v>300.488</v>
      </c>
      <c r="AR34" s="53">
        <f>SUMIFS(SexoPop!$I:$I,SexoPop!$T:$T,AR$5,SexoPop!$A:$A,$C34,SexoPop!$B:$B,2)/1000</f>
        <v>272.05399999999997</v>
      </c>
      <c r="AS34" s="52"/>
      <c r="AT34" s="54">
        <f>SUMIFS(SexoPorc!$I:$I,SexoPorc!$Q:$Q,AT$5,SexoPorc!$A:$A,$C34,SexoPorc!$B:$B,2)*100</f>
        <v>15.810947120189667</v>
      </c>
      <c r="AU34" s="54">
        <f>SUMIFS(SexoPorc!$I:$I,SexoPorc!$Q:$Q,AU$5,SexoPorc!$A:$A,$C34,SexoPorc!$B:$B,2)*100</f>
        <v>15.995824337005615</v>
      </c>
      <c r="AV34" s="54">
        <f>SUMIFS(SexoPorc!$I:$I,SexoPorc!$Q:$Q,AV$5,SexoPorc!$A:$A,$C34,SexoPorc!$B:$B,2)*100</f>
        <v>14.612650871276855</v>
      </c>
      <c r="AW34" s="54">
        <f>SUMIFS(SexoPorc!$I:$I,SexoPorc!$Q:$Q,AW$5,SexoPorc!$A:$A,$C34,SexoPorc!$B:$B,2)*100</f>
        <v>16.141998767852783</v>
      </c>
      <c r="AX34" s="54">
        <f>SUMIFS(SexoPorc!$I:$I,SexoPorc!$Q:$Q,AX$5,SexoPorc!$A:$A,$C34,SexoPorc!$B:$B,2)*100</f>
        <v>14.720374345779419</v>
      </c>
      <c r="AZ34" s="53">
        <f>SUMIFS(SexoPop!$I:$I,SexoPop!$T:$T,AZ$5,SexoPop!$A:$A,$C34,SexoPop!$B:$B,1)/1000</f>
        <v>253.18799999999999</v>
      </c>
      <c r="BA34" s="53">
        <f>SUMIFS(SexoPop!$I:$I,SexoPop!$T:$T,BA$5,SexoPop!$A:$A,$C34,SexoPop!$B:$B,1)/1000</f>
        <v>274.69799999999998</v>
      </c>
      <c r="BB34" s="53">
        <f>SUMIFS(SexoPop!$I:$I,SexoPop!$T:$T,BB$5,SexoPop!$A:$A,$C34,SexoPop!$B:$B,1)/1000</f>
        <v>288.79599999999999</v>
      </c>
      <c r="BC34" s="53">
        <f>SUMIFS(SexoPop!$I:$I,SexoPop!$T:$T,BC$5,SexoPop!$A:$A,$C34,SexoPop!$B:$B,1)/1000</f>
        <v>277.12299999999999</v>
      </c>
      <c r="BD34" s="53">
        <f>SUMIFS(SexoPop!$I:$I,SexoPop!$T:$T,BD$5,SexoPop!$A:$A,$C34,SexoPop!$B:$B,1)/1000</f>
        <v>270.589</v>
      </c>
      <c r="BE34" s="52"/>
      <c r="BF34" s="54">
        <f>SUMIFS(SexoPorc!$I:$I,SexoPorc!$Q:$Q,BF$5,SexoPorc!$A:$A,$C34,SexoPorc!$B:$B,1)*100</f>
        <v>15.24474024772644</v>
      </c>
      <c r="BG34" s="54">
        <f>SUMIFS(SexoPorc!$I:$I,SexoPorc!$Q:$Q,BG$5,SexoPorc!$A:$A,$C34,SexoPorc!$B:$B,1)*100</f>
        <v>16.181416809558868</v>
      </c>
      <c r="BH34" s="54">
        <f>SUMIFS(SexoPorc!$I:$I,SexoPorc!$Q:$Q,BH$5,SexoPorc!$A:$A,$C34,SexoPorc!$B:$B,1)*100</f>
        <v>16.666840016841888</v>
      </c>
      <c r="BI34" s="54">
        <f>SUMIFS(SexoPorc!$I:$I,SexoPorc!$Q:$Q,BI$5,SexoPorc!$A:$A,$C34,SexoPorc!$B:$B,1)*100</f>
        <v>16.045530140399933</v>
      </c>
      <c r="BJ34" s="54">
        <f>SUMIFS(SexoPorc!$I:$I,SexoPorc!$Q:$Q,BJ$5,SexoPorc!$A:$A,$C34,SexoPorc!$B:$B,1)*100</f>
        <v>15.670903027057648</v>
      </c>
    </row>
    <row r="35" spans="3:62" x14ac:dyDescent="0.25">
      <c r="C35" s="52" t="s">
        <v>29</v>
      </c>
      <c r="D35" s="53">
        <f>'Cuadro 4'!K37</f>
        <v>180.6</v>
      </c>
      <c r="E35" s="53">
        <f>'Cuadro 4'!L37</f>
        <v>207.49299999999999</v>
      </c>
      <c r="F35" s="53">
        <f>'Cuadro 4'!M37</f>
        <v>216.78400000000002</v>
      </c>
      <c r="G35" s="53">
        <f>'Cuadro 4'!N37</f>
        <v>221.24200000000002</v>
      </c>
      <c r="H35" s="53">
        <f>'Cuadro 4'!O37</f>
        <v>209.98099999999999</v>
      </c>
      <c r="I35" s="52"/>
      <c r="J35" s="54">
        <f>'Cuadro 5'!E37</f>
        <v>14.201819971900001</v>
      </c>
      <c r="K35" s="54">
        <f>'Cuadro 5'!F37</f>
        <v>15.906258001300001</v>
      </c>
      <c r="L35" s="54">
        <f>'Cuadro 5'!G37</f>
        <v>16.057503140600002</v>
      </c>
      <c r="M35" s="54">
        <f>'Cuadro 5'!H37</f>
        <v>16.142382052400002</v>
      </c>
      <c r="N35" s="54">
        <f>'Cuadro 5'!I37</f>
        <v>14.311916225499999</v>
      </c>
      <c r="O35" s="52"/>
      <c r="P35" s="53">
        <f>SUMIFS(RuralPop!$H:$H,RuralPop!$S:$S,P$5,RuralPop!$A:$A,$C35)/1000</f>
        <v>49.201000000000001</v>
      </c>
      <c r="Q35" s="53">
        <f>SUMIFS(RuralPop!$H:$H,RuralPop!$S:$S,Q$5,RuralPop!$A:$A,$C35)/1000</f>
        <v>56.670999999999999</v>
      </c>
      <c r="R35" s="53">
        <f>SUMIFS(RuralPop!$H:$H,RuralPop!$S:$S,R$5,RuralPop!$A:$A,$C35)/1000</f>
        <v>51.847000000000001</v>
      </c>
      <c r="S35" s="53">
        <f>SUMIFS(RuralPop!$H:$H,RuralPop!$S:$S,S$5,RuralPop!$A:$A,$C35)/1000</f>
        <v>50.07</v>
      </c>
      <c r="T35" s="53">
        <f>SUMIFS(RuralPop!$H:$H,RuralPop!$S:$S,T$5,RuralPop!$A:$A,$C35)/1000</f>
        <v>46.911000000000001</v>
      </c>
      <c r="U35" s="52"/>
      <c r="V35" s="54">
        <f>SUMIFS(RuralPorc!$H:$H,RuralPorc!$P:$P,V$5,RuralPorc!$A:$A,$C35)*100</f>
        <v>19.205111265182495</v>
      </c>
      <c r="W35" s="54">
        <f>SUMIFS(RuralPorc!$H:$H,RuralPorc!$P:$P,W$5,RuralPorc!$A:$A,$C35)*100</f>
        <v>20.942488312721252</v>
      </c>
      <c r="X35" s="54">
        <f>SUMIFS(RuralPorc!$H:$H,RuralPorc!$P:$P,X$5,RuralPorc!$A:$A,$C35)*100</f>
        <v>19.059364497661591</v>
      </c>
      <c r="Y35" s="54">
        <f>SUMIFS(RuralPorc!$H:$H,RuralPorc!$P:$P,Y$5,RuralPorc!$A:$A,$C35)*100</f>
        <v>18.167699873447418</v>
      </c>
      <c r="Z35" s="54">
        <f>SUMIFS(RuralPorc!$H:$H,RuralPorc!$P:$P,Z$5,RuralPorc!$A:$A,$C35)*100</f>
        <v>19.193725287914276</v>
      </c>
      <c r="AA35" s="56"/>
      <c r="AB35" s="53">
        <f>SUMIFS(UrbanPop!$H:$H,UrbanPop!$S:$S,AB$5,UrbanPop!$A:$A,$C35)/1000</f>
        <v>131.399</v>
      </c>
      <c r="AC35" s="53">
        <f>SUMIFS(UrbanPop!$H:$H,UrbanPop!$S:$S,AC$5,UrbanPop!$A:$A,$C35)/1000</f>
        <v>150.822</v>
      </c>
      <c r="AD35" s="53">
        <f>SUMIFS(UrbanPop!$H:$H,UrbanPop!$S:$S,AD$5,UrbanPop!$A:$A,$C35)/1000</f>
        <v>164.93700000000001</v>
      </c>
      <c r="AE35" s="53">
        <f>SUMIFS(UrbanPop!$H:$H,UrbanPop!$S:$S,AE$5,UrbanPop!$A:$A,$C35)/1000</f>
        <v>171.172</v>
      </c>
      <c r="AF35" s="53">
        <f>SUMIFS(UrbanPop!$H:$H,UrbanPop!$S:$S,AF$5,UrbanPop!$A:$A,$C35)/1000</f>
        <v>163.07</v>
      </c>
      <c r="AG35" s="52"/>
      <c r="AH35" s="54">
        <f>SUMIFS(UrbanPorc!$H:$H,UrbanPorc!$P:$P,AH$5,UrbanPorc!$A:$A,$C35)*100</f>
        <v>12.939582765102386</v>
      </c>
      <c r="AI35" s="54">
        <f>SUMIFS(UrbanPorc!$H:$H,UrbanPorc!$P:$P,AI$5,UrbanPorc!$A:$A,$C35)*100</f>
        <v>14.588086307048798</v>
      </c>
      <c r="AJ35" s="54">
        <f>SUMIFS(UrbanPorc!$H:$H,UrbanPorc!$P:$P,AJ$5,UrbanPorc!$A:$A,$C35)*100</f>
        <v>15.300008654594421</v>
      </c>
      <c r="AK35" s="54">
        <f>SUMIFS(UrbanPorc!$H:$H,UrbanPorc!$P:$P,AK$5,UrbanPorc!$A:$A,$C35)*100</f>
        <v>15.632617473602295</v>
      </c>
      <c r="AL35" s="54">
        <f>SUMIFS(UrbanPorc!$H:$H,UrbanPorc!$P:$P,AL$5,UrbanPorc!$A:$A,$C35)*100</f>
        <v>13.336135447025299</v>
      </c>
      <c r="AN35" s="53">
        <f>SUMIFS(SexoPop!$I:$I,SexoPop!$T:$T,AN$5,SexoPop!$A:$A,$C35,SexoPop!$B:$B,2)/1000</f>
        <v>93.876999999999995</v>
      </c>
      <c r="AO35" s="53">
        <f>SUMIFS(SexoPop!$I:$I,SexoPop!$T:$T,AO$5,SexoPop!$A:$A,$C35,SexoPop!$B:$B,2)/1000</f>
        <v>107.82599999999999</v>
      </c>
      <c r="AP35" s="53">
        <f>SUMIFS(SexoPop!$I:$I,SexoPop!$T:$T,AP$5,SexoPop!$A:$A,$C35,SexoPop!$B:$B,2)/1000</f>
        <v>114.977</v>
      </c>
      <c r="AQ35" s="53">
        <f>SUMIFS(SexoPop!$I:$I,SexoPop!$T:$T,AQ$5,SexoPop!$A:$A,$C35,SexoPop!$B:$B,2)/1000</f>
        <v>119.245</v>
      </c>
      <c r="AR35" s="53">
        <f>SUMIFS(SexoPop!$I:$I,SexoPop!$T:$T,AR$5,SexoPop!$A:$A,$C35,SexoPop!$B:$B,2)/1000</f>
        <v>114.01600000000001</v>
      </c>
      <c r="AS35" s="52"/>
      <c r="AT35" s="54">
        <f>SUMIFS(SexoPorc!$I:$I,SexoPorc!$Q:$Q,AT$5,SexoPorc!$A:$A,$C35,SexoPorc!$B:$B,2)*100</f>
        <v>14.199219644069672</v>
      </c>
      <c r="AU35" s="54">
        <f>SUMIFS(SexoPorc!$I:$I,SexoPorc!$Q:$Q,AU$5,SexoPorc!$A:$A,$C35,SexoPorc!$B:$B,2)*100</f>
        <v>15.916945040225983</v>
      </c>
      <c r="AV35" s="54">
        <f>SUMIFS(SexoPorc!$I:$I,SexoPorc!$Q:$Q,AV$5,SexoPorc!$A:$A,$C35,SexoPorc!$B:$B,2)*100</f>
        <v>16.391776502132416</v>
      </c>
      <c r="AW35" s="54">
        <f>SUMIFS(SexoPorc!$I:$I,SexoPorc!$Q:$Q,AW$5,SexoPorc!$A:$A,$C35,SexoPorc!$B:$B,2)*100</f>
        <v>16.54236763715744</v>
      </c>
      <c r="AX35" s="54">
        <f>SUMIFS(SexoPorc!$I:$I,SexoPorc!$Q:$Q,AX$5,SexoPorc!$A:$A,$C35,SexoPorc!$B:$B,2)*100</f>
        <v>14.611853659152985</v>
      </c>
      <c r="AZ35" s="53">
        <f>SUMIFS(SexoPop!$I:$I,SexoPop!$T:$T,AZ$5,SexoPop!$A:$A,$C35,SexoPop!$B:$B,1)/1000</f>
        <v>86.722999999999999</v>
      </c>
      <c r="BA35" s="53">
        <f>SUMIFS(SexoPop!$I:$I,SexoPop!$T:$T,BA$5,SexoPop!$A:$A,$C35,SexoPop!$B:$B,1)/1000</f>
        <v>99.667000000000002</v>
      </c>
      <c r="BB35" s="53">
        <f>SUMIFS(SexoPop!$I:$I,SexoPop!$T:$T,BB$5,SexoPop!$A:$A,$C35,SexoPop!$B:$B,1)/1000</f>
        <v>101.807</v>
      </c>
      <c r="BC35" s="53">
        <f>SUMIFS(SexoPop!$I:$I,SexoPop!$T:$T,BC$5,SexoPop!$A:$A,$C35,SexoPop!$B:$B,1)/1000</f>
        <v>101.997</v>
      </c>
      <c r="BD35" s="53">
        <f>SUMIFS(SexoPop!$I:$I,SexoPop!$T:$T,BD$5,SexoPop!$A:$A,$C35,SexoPop!$B:$B,1)/1000</f>
        <v>95.965000000000003</v>
      </c>
      <c r="BE35" s="52"/>
      <c r="BF35" s="54">
        <f>SUMIFS(SexoPorc!$I:$I,SexoPorc!$Q:$Q,BF$5,SexoPorc!$A:$A,$C35,SexoPorc!$B:$B,1)*100</f>
        <v>14.204636216163635</v>
      </c>
      <c r="BG35" s="54">
        <f>SUMIFS(SexoPorc!$I:$I,SexoPorc!$Q:$Q,BG$5,SexoPorc!$A:$A,$C35,SexoPorc!$B:$B,1)*100</f>
        <v>15.894712507724762</v>
      </c>
      <c r="BH35" s="54">
        <f>SUMIFS(SexoPorc!$I:$I,SexoPorc!$Q:$Q,BH$5,SexoPorc!$A:$A,$C35,SexoPorc!$B:$B,1)*100</f>
        <v>15.696011483669281</v>
      </c>
      <c r="BI35" s="54">
        <f>SUMIFS(SexoPorc!$I:$I,SexoPorc!$Q:$Q,BI$5,SexoPorc!$A:$A,$C35,SexoPorc!$B:$B,1)*100</f>
        <v>15.698608756065369</v>
      </c>
      <c r="BJ35" s="54">
        <f>SUMIFS(SexoPorc!$I:$I,SexoPorc!$Q:$Q,BJ$5,SexoPorc!$A:$A,$C35,SexoPorc!$B:$B,1)*100</f>
        <v>13.971185684204102</v>
      </c>
    </row>
    <row r="36" spans="3:62" x14ac:dyDescent="0.25">
      <c r="C36" s="52" t="s">
        <v>30</v>
      </c>
      <c r="D36" s="53">
        <f>'Cuadro 4'!K38</f>
        <v>2070.6309999999999</v>
      </c>
      <c r="E36" s="53">
        <f>'Cuadro 4'!L38</f>
        <v>2095.163</v>
      </c>
      <c r="F36" s="53">
        <f>'Cuadro 4'!M38</f>
        <v>2254.7559999999999</v>
      </c>
      <c r="G36" s="53">
        <f>'Cuadro 4'!N38</f>
        <v>2092.259</v>
      </c>
      <c r="H36" s="53">
        <f>'Cuadro 4'!O38</f>
        <v>2129.5590000000002</v>
      </c>
      <c r="I36" s="52"/>
      <c r="J36" s="54">
        <f>'Cuadro 5'!E38</f>
        <v>26.401498740099999</v>
      </c>
      <c r="K36" s="54">
        <f>'Cuadro 5'!F38</f>
        <v>26.385668772400003</v>
      </c>
      <c r="L36" s="54">
        <f>'Cuadro 5'!G38</f>
        <v>27.820145198600002</v>
      </c>
      <c r="M36" s="54">
        <f>'Cuadro 5'!H38</f>
        <v>25.4997179778</v>
      </c>
      <c r="N36" s="54">
        <f>'Cuadro 5'!I38</f>
        <v>26.310828592099998</v>
      </c>
      <c r="O36" s="52"/>
      <c r="P36" s="53">
        <f>SUMIFS(RuralPop!$H:$H,RuralPop!$S:$S,P$5,RuralPop!$A:$A,$C36)/1000</f>
        <v>1182.434</v>
      </c>
      <c r="Q36" s="53">
        <f>SUMIFS(RuralPop!$H:$H,RuralPop!$S:$S,Q$5,RuralPop!$A:$A,$C36)/1000</f>
        <v>1219.7080000000001</v>
      </c>
      <c r="R36" s="53">
        <f>SUMIFS(RuralPop!$H:$H,RuralPop!$S:$S,R$5,RuralPop!$A:$A,$C36)/1000</f>
        <v>1196.3520000000001</v>
      </c>
      <c r="S36" s="53">
        <f>SUMIFS(RuralPop!$H:$H,RuralPop!$S:$S,S$5,RuralPop!$A:$A,$C36)/1000</f>
        <v>1147.798</v>
      </c>
      <c r="T36" s="53">
        <f>SUMIFS(RuralPop!$H:$H,RuralPop!$S:$S,T$5,RuralPop!$A:$A,$C36)/1000</f>
        <v>1203.405</v>
      </c>
      <c r="U36" s="52"/>
      <c r="V36" s="54">
        <f>SUMIFS(RuralPorc!$H:$H,RuralPorc!$P:$P,V$5,RuralPorc!$A:$A,$C36)*100</f>
        <v>38.718616962432861</v>
      </c>
      <c r="W36" s="54">
        <f>SUMIFS(RuralPorc!$H:$H,RuralPorc!$P:$P,W$5,RuralPorc!$A:$A,$C36)*100</f>
        <v>38.446611166000366</v>
      </c>
      <c r="X36" s="54">
        <f>SUMIFS(RuralPorc!$H:$H,RuralPorc!$P:$P,X$5,RuralPorc!$A:$A,$C36)*100</f>
        <v>37.90840208530426</v>
      </c>
      <c r="Y36" s="54">
        <f>SUMIFS(RuralPorc!$H:$H,RuralPorc!$P:$P,Y$5,RuralPorc!$A:$A,$C36)*100</f>
        <v>35.459133982658386</v>
      </c>
      <c r="Z36" s="54">
        <f>SUMIFS(RuralPorc!$H:$H,RuralPorc!$P:$P,Z$5,RuralPorc!$A:$A,$C36)*100</f>
        <v>38.021433353424072</v>
      </c>
      <c r="AA36" s="56"/>
      <c r="AB36" s="53">
        <f>SUMIFS(UrbanPop!$H:$H,UrbanPop!$S:$S,AB$5,UrbanPop!$A:$A,$C36)/1000</f>
        <v>888.197</v>
      </c>
      <c r="AC36" s="53">
        <f>SUMIFS(UrbanPop!$H:$H,UrbanPop!$S:$S,AC$5,UrbanPop!$A:$A,$C36)/1000</f>
        <v>875.45500000000004</v>
      </c>
      <c r="AD36" s="53">
        <f>SUMIFS(UrbanPop!$H:$H,UrbanPop!$S:$S,AD$5,UrbanPop!$A:$A,$C36)/1000</f>
        <v>1058.404</v>
      </c>
      <c r="AE36" s="53">
        <f>SUMIFS(UrbanPop!$H:$H,UrbanPop!$S:$S,AE$5,UrbanPop!$A:$A,$C36)/1000</f>
        <v>944.46100000000001</v>
      </c>
      <c r="AF36" s="53">
        <f>SUMIFS(UrbanPop!$H:$H,UrbanPop!$S:$S,AF$5,UrbanPop!$A:$A,$C36)/1000</f>
        <v>926.154</v>
      </c>
      <c r="AG36" s="52"/>
      <c r="AH36" s="54">
        <f>SUMIFS(UrbanPorc!$H:$H,UrbanPorc!$P:$P,AH$5,UrbanPorc!$A:$A,$C36)*100</f>
        <v>18.546846508979797</v>
      </c>
      <c r="AI36" s="54">
        <f>SUMIFS(UrbanPorc!$H:$H,UrbanPorc!$P:$P,AI$5,UrbanPorc!$A:$A,$C36)*100</f>
        <v>18.360814452171326</v>
      </c>
      <c r="AJ36" s="54">
        <f>SUMIFS(UrbanPorc!$H:$H,UrbanPorc!$P:$P,AJ$5,UrbanPorc!$A:$A,$C36)*100</f>
        <v>21.386833488941193</v>
      </c>
      <c r="AK36" s="54">
        <f>SUMIFS(UrbanPorc!$H:$H,UrbanPorc!$P:$P,AK$5,UrbanPorc!$A:$A,$C36)*100</f>
        <v>19.010628759860992</v>
      </c>
      <c r="AL36" s="54">
        <f>SUMIFS(UrbanPorc!$H:$H,UrbanPorc!$P:$P,AL$5,UrbanPorc!$A:$A,$C36)*100</f>
        <v>18.790735304355621</v>
      </c>
      <c r="AN36" s="53">
        <f>SUMIFS(SexoPop!$I:$I,SexoPop!$T:$T,AN$5,SexoPop!$A:$A,$C36,SexoPop!$B:$B,2)/1000</f>
        <v>1137.509</v>
      </c>
      <c r="AO36" s="53">
        <f>SUMIFS(SexoPop!$I:$I,SexoPop!$T:$T,AO$5,SexoPop!$A:$A,$C36,SexoPop!$B:$B,2)/1000</f>
        <v>1135.0119999999999</v>
      </c>
      <c r="AP36" s="53">
        <f>SUMIFS(SexoPop!$I:$I,SexoPop!$T:$T,AP$5,SexoPop!$A:$A,$C36,SexoPop!$B:$B,2)/1000</f>
        <v>1218.5540000000001</v>
      </c>
      <c r="AQ36" s="53">
        <f>SUMIFS(SexoPop!$I:$I,SexoPop!$T:$T,AQ$5,SexoPop!$A:$A,$C36,SexoPop!$B:$B,2)/1000</f>
        <v>1115.213</v>
      </c>
      <c r="AR36" s="53">
        <f>SUMIFS(SexoPop!$I:$I,SexoPop!$T:$T,AR$5,SexoPop!$A:$A,$C36,SexoPop!$B:$B,2)/1000</f>
        <v>1178.8689999999999</v>
      </c>
      <c r="AS36" s="52"/>
      <c r="AT36" s="54">
        <f>SUMIFS(SexoPorc!$I:$I,SexoPorc!$Q:$Q,AT$5,SexoPorc!$A:$A,$C36,SexoPorc!$B:$B,2)*100</f>
        <v>28.188726305961609</v>
      </c>
      <c r="AU36" s="54">
        <f>SUMIFS(SexoPorc!$I:$I,SexoPorc!$Q:$Q,AU$5,SexoPorc!$A:$A,$C36,SexoPorc!$B:$B,2)*100</f>
        <v>27.635949850082397</v>
      </c>
      <c r="AV36" s="54">
        <f>SUMIFS(SexoPorc!$I:$I,SexoPorc!$Q:$Q,AV$5,SexoPorc!$A:$A,$C36,SexoPorc!$B:$B,2)*100</f>
        <v>29.061120748519897</v>
      </c>
      <c r="AW36" s="54">
        <f>SUMIFS(SexoPorc!$I:$I,SexoPorc!$Q:$Q,AW$5,SexoPorc!$A:$A,$C36,SexoPorc!$B:$B,2)*100</f>
        <v>25.593370199203491</v>
      </c>
      <c r="AX36" s="54">
        <f>SUMIFS(SexoPorc!$I:$I,SexoPorc!$Q:$Q,AX$5,SexoPorc!$A:$A,$C36,SexoPorc!$B:$B,2)*100</f>
        <v>27.387335896492004</v>
      </c>
      <c r="AZ36" s="53">
        <f>SUMIFS(SexoPop!$I:$I,SexoPop!$T:$T,AZ$5,SexoPop!$A:$A,$C36,SexoPop!$B:$B,1)/1000</f>
        <v>933.12199999999996</v>
      </c>
      <c r="BA36" s="53">
        <f>SUMIFS(SexoPop!$I:$I,SexoPop!$T:$T,BA$5,SexoPop!$A:$A,$C36,SexoPop!$B:$B,1)/1000</f>
        <v>960.15099999999995</v>
      </c>
      <c r="BB36" s="53">
        <f>SUMIFS(SexoPop!$I:$I,SexoPop!$T:$T,BB$5,SexoPop!$A:$A,$C36,SexoPop!$B:$B,1)/1000</f>
        <v>1036.202</v>
      </c>
      <c r="BC36" s="53">
        <f>SUMIFS(SexoPop!$I:$I,SexoPop!$T:$T,BC$5,SexoPop!$A:$A,$C36,SexoPop!$B:$B,1)/1000</f>
        <v>977.04600000000005</v>
      </c>
      <c r="BD36" s="53">
        <f>SUMIFS(SexoPop!$I:$I,SexoPop!$T:$T,BD$5,SexoPop!$A:$A,$C36,SexoPop!$B:$B,1)/1000</f>
        <v>950.69</v>
      </c>
      <c r="BE36" s="52"/>
      <c r="BF36" s="54">
        <f>SUMIFS(SexoPorc!$I:$I,SexoPorc!$Q:$Q,BF$5,SexoPorc!$A:$A,$C36,SexoPorc!$B:$B,1)*100</f>
        <v>24.507336318492889</v>
      </c>
      <c r="BG36" s="54">
        <f>SUMIFS(SexoPorc!$I:$I,SexoPorc!$Q:$Q,BG$5,SexoPorc!$A:$A,$C36,SexoPorc!$B:$B,1)*100</f>
        <v>25.046190619468689</v>
      </c>
      <c r="BH36" s="54">
        <f>SUMIFS(SexoPorc!$I:$I,SexoPorc!$Q:$Q,BH$5,SexoPorc!$A:$A,$C36,SexoPorc!$B:$B,1)*100</f>
        <v>26.489901542663574</v>
      </c>
      <c r="BI36" s="54">
        <f>SUMIFS(SexoPorc!$I:$I,SexoPorc!$Q:$Q,BI$5,SexoPorc!$A:$A,$C36,SexoPorc!$B:$B,1)*100</f>
        <v>25.393655896186829</v>
      </c>
      <c r="BJ36" s="54">
        <f>SUMIFS(SexoPorc!$I:$I,SexoPorc!$Q:$Q,BJ$5,SexoPorc!$A:$A,$C36,SexoPorc!$B:$B,1)*100</f>
        <v>25.088015198707581</v>
      </c>
    </row>
    <row r="37" spans="3:62" x14ac:dyDescent="0.25">
      <c r="C37" s="52" t="s">
        <v>31</v>
      </c>
      <c r="D37" s="53">
        <f>'Cuadro 4'!K39</f>
        <v>472.47500000000002</v>
      </c>
      <c r="E37" s="53">
        <f>'Cuadro 4'!L39</f>
        <v>486.584</v>
      </c>
      <c r="F37" s="53">
        <f>'Cuadro 4'!M39</f>
        <v>510.80700000000002</v>
      </c>
      <c r="G37" s="53">
        <f>'Cuadro 4'!N39</f>
        <v>503.61500000000001</v>
      </c>
      <c r="H37" s="53">
        <f>'Cuadro 4'!O39</f>
        <v>467.46100000000001</v>
      </c>
      <c r="I37" s="52"/>
      <c r="J37" s="54">
        <f>'Cuadro 5'!E39</f>
        <v>21.7045969783</v>
      </c>
      <c r="K37" s="54">
        <f>'Cuadro 5'!F39</f>
        <v>21.591447624200001</v>
      </c>
      <c r="L37" s="54">
        <f>'Cuadro 5'!G39</f>
        <v>21.849957695200001</v>
      </c>
      <c r="M37" s="54">
        <f>'Cuadro 5'!H39</f>
        <v>21.220093768400002</v>
      </c>
      <c r="N37" s="54">
        <f>'Cuadro 5'!I39</f>
        <v>19.653415165599998</v>
      </c>
      <c r="O37" s="52"/>
      <c r="P37" s="53">
        <f>SUMIFS(RuralPop!$H:$H,RuralPop!$S:$S,P$5,RuralPop!$A:$A,$C37)/1000</f>
        <v>105.03700000000001</v>
      </c>
      <c r="Q37" s="53">
        <f>SUMIFS(RuralPop!$H:$H,RuralPop!$S:$S,Q$5,RuralPop!$A:$A,$C37)/1000</f>
        <v>120.297</v>
      </c>
      <c r="R37" s="53">
        <f>SUMIFS(RuralPop!$H:$H,RuralPop!$S:$S,R$5,RuralPop!$A:$A,$C37)/1000</f>
        <v>122.38500000000001</v>
      </c>
      <c r="S37" s="53">
        <f>SUMIFS(RuralPop!$H:$H,RuralPop!$S:$S,S$5,RuralPop!$A:$A,$C37)/1000</f>
        <v>132.87799999999999</v>
      </c>
      <c r="T37" s="53">
        <f>SUMIFS(RuralPop!$H:$H,RuralPop!$S:$S,T$5,RuralPop!$A:$A,$C37)/1000</f>
        <v>116.49</v>
      </c>
      <c r="U37" s="52"/>
      <c r="V37" s="54">
        <f>SUMIFS(RuralPorc!$H:$H,RuralPorc!$P:$P,V$5,RuralPorc!$A:$A,$C37)*100</f>
        <v>30.155056715011597</v>
      </c>
      <c r="W37" s="54">
        <f>SUMIFS(RuralPorc!$H:$H,RuralPorc!$P:$P,W$5,RuralPorc!$A:$A,$C37)*100</f>
        <v>30.782082676887512</v>
      </c>
      <c r="X37" s="54">
        <f>SUMIFS(RuralPorc!$H:$H,RuralPorc!$P:$P,X$5,RuralPorc!$A:$A,$C37)*100</f>
        <v>32.715737819671631</v>
      </c>
      <c r="Y37" s="54">
        <f>SUMIFS(RuralPorc!$H:$H,RuralPorc!$P:$P,Y$5,RuralPorc!$A:$A,$C37)*100</f>
        <v>31.615188717842102</v>
      </c>
      <c r="Z37" s="54">
        <f>SUMIFS(RuralPorc!$H:$H,RuralPorc!$P:$P,Z$5,RuralPorc!$A:$A,$C37)*100</f>
        <v>32.560205459594727</v>
      </c>
      <c r="AA37" s="56"/>
      <c r="AB37" s="53">
        <f>SUMIFS(UrbanPop!$H:$H,UrbanPop!$S:$S,AB$5,UrbanPop!$A:$A,$C37)/1000</f>
        <v>367.43799999999999</v>
      </c>
      <c r="AC37" s="53">
        <f>SUMIFS(UrbanPop!$H:$H,UrbanPop!$S:$S,AC$5,UrbanPop!$A:$A,$C37)/1000</f>
        <v>366.28699999999998</v>
      </c>
      <c r="AD37" s="53">
        <f>SUMIFS(UrbanPop!$H:$H,UrbanPop!$S:$S,AD$5,UrbanPop!$A:$A,$C37)/1000</f>
        <v>388.42200000000003</v>
      </c>
      <c r="AE37" s="53">
        <f>SUMIFS(UrbanPop!$H:$H,UrbanPop!$S:$S,AE$5,UrbanPop!$A:$A,$C37)/1000</f>
        <v>370.73700000000002</v>
      </c>
      <c r="AF37" s="53">
        <f>SUMIFS(UrbanPop!$H:$H,UrbanPop!$S:$S,AF$5,UrbanPop!$A:$A,$C37)/1000</f>
        <v>350.971</v>
      </c>
      <c r="AG37" s="52"/>
      <c r="AH37" s="54">
        <f>SUMIFS(UrbanPorc!$H:$H,UrbanPorc!$P:$P,AH$5,UrbanPorc!$A:$A,$C37)*100</f>
        <v>20.09483128786087</v>
      </c>
      <c r="AI37" s="54">
        <f>SUMIFS(UrbanPorc!$H:$H,UrbanPorc!$P:$P,AI$5,UrbanPorc!$A:$A,$C37)*100</f>
        <v>19.663311541080475</v>
      </c>
      <c r="AJ37" s="54">
        <f>SUMIFS(UrbanPorc!$H:$H,UrbanPorc!$P:$P,AJ$5,UrbanPorc!$A:$A,$C37)*100</f>
        <v>19.780027866363525</v>
      </c>
      <c r="AK37" s="54">
        <f>SUMIFS(UrbanPorc!$H:$H,UrbanPorc!$P:$P,AK$5,UrbanPorc!$A:$A,$C37)*100</f>
        <v>18.982997536659241</v>
      </c>
      <c r="AL37" s="54">
        <f>SUMIFS(UrbanPorc!$H:$H,UrbanPorc!$P:$P,AL$5,UrbanPorc!$A:$A,$C37)*100</f>
        <v>17.368310689926147</v>
      </c>
      <c r="AN37" s="53">
        <f>SUMIFS(SexoPop!$I:$I,SexoPop!$T:$T,AN$5,SexoPop!$A:$A,$C37,SexoPop!$B:$B,2)/1000</f>
        <v>250.06700000000001</v>
      </c>
      <c r="AO37" s="53">
        <f>SUMIFS(SexoPop!$I:$I,SexoPop!$T:$T,AO$5,SexoPop!$A:$A,$C37,SexoPop!$B:$B,2)/1000</f>
        <v>256.82600000000002</v>
      </c>
      <c r="AP37" s="53">
        <f>SUMIFS(SexoPop!$I:$I,SexoPop!$T:$T,AP$5,SexoPop!$A:$A,$C37,SexoPop!$B:$B,2)/1000</f>
        <v>273.13499999999999</v>
      </c>
      <c r="AQ37" s="53">
        <f>SUMIFS(SexoPop!$I:$I,SexoPop!$T:$T,AQ$5,SexoPop!$A:$A,$C37,SexoPop!$B:$B,2)/1000</f>
        <v>262.62599999999998</v>
      </c>
      <c r="AR37" s="53">
        <f>SUMIFS(SexoPop!$I:$I,SexoPop!$T:$T,AR$5,SexoPop!$A:$A,$C37,SexoPop!$B:$B,2)/1000</f>
        <v>240.82300000000001</v>
      </c>
      <c r="AS37" s="52"/>
      <c r="AT37" s="54">
        <f>SUMIFS(SexoPorc!$I:$I,SexoPorc!$Q:$Q,AT$5,SexoPorc!$A:$A,$C37,SexoPorc!$B:$B,2)*100</f>
        <v>22.481812536716461</v>
      </c>
      <c r="AU37" s="54">
        <f>SUMIFS(SexoPorc!$I:$I,SexoPorc!$Q:$Q,AU$5,SexoPorc!$A:$A,$C37,SexoPorc!$B:$B,2)*100</f>
        <v>22.543348371982574</v>
      </c>
      <c r="AV37" s="54">
        <f>SUMIFS(SexoPorc!$I:$I,SexoPorc!$Q:$Q,AV$5,SexoPorc!$A:$A,$C37,SexoPorc!$B:$B,2)*100</f>
        <v>22.178833186626434</v>
      </c>
      <c r="AW37" s="54">
        <f>SUMIFS(SexoPorc!$I:$I,SexoPorc!$Q:$Q,AW$5,SexoPorc!$A:$A,$C37,SexoPorc!$B:$B,2)*100</f>
        <v>21.627643704414368</v>
      </c>
      <c r="AX37" s="54">
        <f>SUMIFS(SexoPorc!$I:$I,SexoPorc!$Q:$Q,AX$5,SexoPorc!$A:$A,$C37,SexoPorc!$B:$B,2)*100</f>
        <v>19.545513391494751</v>
      </c>
      <c r="AZ37" s="53">
        <f>SUMIFS(SexoPop!$I:$I,SexoPop!$T:$T,AZ$5,SexoPop!$A:$A,$C37,SexoPop!$B:$B,1)/1000</f>
        <v>222.40799999999999</v>
      </c>
      <c r="BA37" s="53">
        <f>SUMIFS(SexoPop!$I:$I,SexoPop!$T:$T,BA$5,SexoPop!$A:$A,$C37,SexoPop!$B:$B,1)/1000</f>
        <v>229.75800000000001</v>
      </c>
      <c r="BB37" s="53">
        <f>SUMIFS(SexoPop!$I:$I,SexoPop!$T:$T,BB$5,SexoPop!$A:$A,$C37,SexoPop!$B:$B,1)/1000</f>
        <v>237.672</v>
      </c>
      <c r="BC37" s="53">
        <f>SUMIFS(SexoPop!$I:$I,SexoPop!$T:$T,BC$5,SexoPop!$A:$A,$C37,SexoPop!$B:$B,1)/1000</f>
        <v>240.989</v>
      </c>
      <c r="BD37" s="53">
        <f>SUMIFS(SexoPop!$I:$I,SexoPop!$T:$T,BD$5,SexoPop!$A:$A,$C37,SexoPop!$B:$B,1)/1000</f>
        <v>226.63800000000001</v>
      </c>
      <c r="BE37" s="52"/>
      <c r="BF37" s="54">
        <f>SUMIFS(SexoPorc!$I:$I,SexoPorc!$Q:$Q,BF$5,SexoPorc!$A:$A,$C37,SexoPorc!$B:$B,1)*100</f>
        <v>20.89250236749649</v>
      </c>
      <c r="BG37" s="54">
        <f>SUMIFS(SexoPorc!$I:$I,SexoPorc!$Q:$Q,BG$5,SexoPorc!$A:$A,$C37,SexoPorc!$B:$B,1)*100</f>
        <v>20.618265867233276</v>
      </c>
      <c r="BH37" s="54">
        <f>SUMIFS(SexoPorc!$I:$I,SexoPorc!$Q:$Q,BH$5,SexoPorc!$A:$A,$C37,SexoPorc!$B:$B,1)*100</f>
        <v>21.483853459358215</v>
      </c>
      <c r="BI37" s="54">
        <f>SUMIFS(SexoPorc!$I:$I,SexoPorc!$Q:$Q,BI$5,SexoPorc!$A:$A,$C37,SexoPorc!$B:$B,1)*100</f>
        <v>20.793089270591736</v>
      </c>
      <c r="BJ37" s="54">
        <f>SUMIFS(SexoPorc!$I:$I,SexoPorc!$Q:$Q,BJ$5,SexoPorc!$A:$A,$C37,SexoPorc!$B:$B,1)*100</f>
        <v>19.76938396692276</v>
      </c>
    </row>
    <row r="38" spans="3:62" x14ac:dyDescent="0.25">
      <c r="C38" s="52" t="s">
        <v>32</v>
      </c>
      <c r="D38" s="53">
        <f>'Cuadro 4'!K40</f>
        <v>307.30099999999999</v>
      </c>
      <c r="E38" s="53">
        <f>'Cuadro 4'!L40</f>
        <v>336.42400000000004</v>
      </c>
      <c r="F38" s="53">
        <f>'Cuadro 4'!M40</f>
        <v>356.214</v>
      </c>
      <c r="G38" s="53">
        <f>'Cuadro 4'!N40</f>
        <v>340.14100000000002</v>
      </c>
      <c r="H38" s="53">
        <f>'Cuadro 4'!O40</f>
        <v>312.02300000000002</v>
      </c>
      <c r="I38" s="52"/>
      <c r="J38" s="54">
        <f>'Cuadro 5'!E40</f>
        <v>19.272404803200001</v>
      </c>
      <c r="K38" s="54">
        <f>'Cuadro 5'!F40</f>
        <v>20.825005060400002</v>
      </c>
      <c r="L38" s="54">
        <f>'Cuadro 5'!G40</f>
        <v>21.863008654000001</v>
      </c>
      <c r="M38" s="54">
        <f>'Cuadro 5'!H40</f>
        <v>20.724887583600001</v>
      </c>
      <c r="N38" s="54">
        <f>'Cuadro 5'!I40</f>
        <v>18.7769748672</v>
      </c>
      <c r="O38" s="52"/>
      <c r="P38" s="53">
        <f>SUMIFS(RuralPop!$H:$H,RuralPop!$S:$S,P$5,RuralPop!$A:$A,$C38)/1000</f>
        <v>160.983</v>
      </c>
      <c r="Q38" s="53">
        <f>SUMIFS(RuralPop!$H:$H,RuralPop!$S:$S,Q$5,RuralPop!$A:$A,$C38)/1000</f>
        <v>174.41</v>
      </c>
      <c r="R38" s="53">
        <f>SUMIFS(RuralPop!$H:$H,RuralPop!$S:$S,R$5,RuralPop!$A:$A,$C38)/1000</f>
        <v>197.482</v>
      </c>
      <c r="S38" s="53">
        <f>SUMIFS(RuralPop!$H:$H,RuralPop!$S:$S,S$5,RuralPop!$A:$A,$C38)/1000</f>
        <v>182.67500000000001</v>
      </c>
      <c r="T38" s="53">
        <f>SUMIFS(RuralPop!$H:$H,RuralPop!$S:$S,T$5,RuralPop!$A:$A,$C38)/1000</f>
        <v>151.18799999999999</v>
      </c>
      <c r="U38" s="52"/>
      <c r="V38" s="54">
        <f>SUMIFS(RuralPorc!$H:$H,RuralPorc!$P:$P,V$5,RuralPorc!$A:$A,$C38)*100</f>
        <v>24.918310344219208</v>
      </c>
      <c r="W38" s="54">
        <f>SUMIFS(RuralPorc!$H:$H,RuralPorc!$P:$P,W$5,RuralPorc!$A:$A,$C38)*100</f>
        <v>25.00343918800354</v>
      </c>
      <c r="X38" s="54">
        <f>SUMIFS(RuralPorc!$H:$H,RuralPorc!$P:$P,X$5,RuralPorc!$A:$A,$C38)*100</f>
        <v>29.923102259635925</v>
      </c>
      <c r="Y38" s="54">
        <f>SUMIFS(RuralPorc!$H:$H,RuralPorc!$P:$P,Y$5,RuralPorc!$A:$A,$C38)*100</f>
        <v>28.165507316589355</v>
      </c>
      <c r="Z38" s="54">
        <f>SUMIFS(RuralPorc!$H:$H,RuralPorc!$P:$P,Z$5,RuralPorc!$A:$A,$C38)*100</f>
        <v>24.402755498886108</v>
      </c>
      <c r="AA38" s="56"/>
      <c r="AB38" s="53">
        <f>SUMIFS(UrbanPop!$H:$H,UrbanPop!$S:$S,AB$5,UrbanPop!$A:$A,$C38)/1000</f>
        <v>146.31800000000001</v>
      </c>
      <c r="AC38" s="53">
        <f>SUMIFS(UrbanPop!$H:$H,UrbanPop!$S:$S,AC$5,UrbanPop!$A:$A,$C38)/1000</f>
        <v>162.01400000000001</v>
      </c>
      <c r="AD38" s="53">
        <f>SUMIFS(UrbanPop!$H:$H,UrbanPop!$S:$S,AD$5,UrbanPop!$A:$A,$C38)/1000</f>
        <v>158.732</v>
      </c>
      <c r="AE38" s="53">
        <f>SUMIFS(UrbanPop!$H:$H,UrbanPop!$S:$S,AE$5,UrbanPop!$A:$A,$C38)/1000</f>
        <v>157.46600000000001</v>
      </c>
      <c r="AF38" s="53">
        <f>SUMIFS(UrbanPop!$H:$H,UrbanPop!$S:$S,AF$5,UrbanPop!$A:$A,$C38)/1000</f>
        <v>160.83500000000001</v>
      </c>
      <c r="AG38" s="52"/>
      <c r="AH38" s="54">
        <f>SUMIFS(UrbanPorc!$H:$H,UrbanPorc!$P:$P,AH$5,UrbanPorc!$A:$A,$C38)*100</f>
        <v>15.426740050315857</v>
      </c>
      <c r="AI38" s="54">
        <f>SUMIFS(UrbanPorc!$H:$H,UrbanPorc!$P:$P,AI$5,UrbanPorc!$A:$A,$C38)*100</f>
        <v>17.649795114994049</v>
      </c>
      <c r="AJ38" s="54">
        <f>SUMIFS(UrbanPorc!$H:$H,UrbanPorc!$P:$P,AJ$5,UrbanPorc!$A:$A,$C38)*100</f>
        <v>16.375349462032318</v>
      </c>
      <c r="AK38" s="54">
        <f>SUMIFS(UrbanPorc!$H:$H,UrbanPorc!$P:$P,AK$5,UrbanPorc!$A:$A,$C38)*100</f>
        <v>15.863306820392609</v>
      </c>
      <c r="AL38" s="54">
        <f>SUMIFS(UrbanPorc!$H:$H,UrbanPorc!$P:$P,AL$5,UrbanPorc!$A:$A,$C38)*100</f>
        <v>15.43256938457489</v>
      </c>
      <c r="AN38" s="53">
        <f>SUMIFS(SexoPop!$I:$I,SexoPop!$T:$T,AN$5,SexoPop!$A:$A,$C38,SexoPop!$B:$B,2)/1000</f>
        <v>141.12700000000001</v>
      </c>
      <c r="AO38" s="53">
        <f>SUMIFS(SexoPop!$I:$I,SexoPop!$T:$T,AO$5,SexoPop!$A:$A,$C38,SexoPop!$B:$B,2)/1000</f>
        <v>157.78800000000001</v>
      </c>
      <c r="AP38" s="53">
        <f>SUMIFS(SexoPop!$I:$I,SexoPop!$T:$T,AP$5,SexoPop!$A:$A,$C38,SexoPop!$B:$B,2)/1000</f>
        <v>162.136</v>
      </c>
      <c r="AQ38" s="53">
        <f>SUMIFS(SexoPop!$I:$I,SexoPop!$T:$T,AQ$5,SexoPop!$A:$A,$C38,SexoPop!$B:$B,2)/1000</f>
        <v>156.68700000000001</v>
      </c>
      <c r="AR38" s="53">
        <f>SUMIFS(SexoPop!$I:$I,SexoPop!$T:$T,AR$5,SexoPop!$A:$A,$C38,SexoPop!$B:$B,2)/1000</f>
        <v>144.40199999999999</v>
      </c>
      <c r="AS38" s="52"/>
      <c r="AT38" s="54">
        <f>SUMIFS(SexoPorc!$I:$I,SexoPorc!$Q:$Q,AT$5,SexoPorc!$A:$A,$C38,SexoPorc!$B:$B,2)*100</f>
        <v>17.084062099456787</v>
      </c>
      <c r="AU38" s="54">
        <f>SUMIFS(SexoPorc!$I:$I,SexoPorc!$Q:$Q,AU$5,SexoPorc!$A:$A,$C38,SexoPorc!$B:$B,2)*100</f>
        <v>18.818674981594086</v>
      </c>
      <c r="AV38" s="54">
        <f>SUMIFS(SexoPorc!$I:$I,SexoPorc!$Q:$Q,AV$5,SexoPorc!$A:$A,$C38,SexoPorc!$B:$B,2)*100</f>
        <v>19.206307828426361</v>
      </c>
      <c r="AW38" s="54">
        <f>SUMIFS(SexoPorc!$I:$I,SexoPorc!$Q:$Q,AW$5,SexoPorc!$A:$A,$C38,SexoPorc!$B:$B,2)*100</f>
        <v>18.307721614837646</v>
      </c>
      <c r="AX38" s="54">
        <f>SUMIFS(SexoPorc!$I:$I,SexoPorc!$Q:$Q,AX$5,SexoPorc!$A:$A,$C38,SexoPorc!$B:$B,2)*100</f>
        <v>16.654576361179352</v>
      </c>
      <c r="AZ38" s="53">
        <f>SUMIFS(SexoPop!$I:$I,SexoPop!$T:$T,AZ$5,SexoPop!$A:$A,$C38,SexoPop!$B:$B,1)/1000</f>
        <v>166.17400000000001</v>
      </c>
      <c r="BA38" s="53">
        <f>SUMIFS(SexoPop!$I:$I,SexoPop!$T:$T,BA$5,SexoPop!$A:$A,$C38,SexoPop!$B:$B,1)/1000</f>
        <v>178.636</v>
      </c>
      <c r="BB38" s="53">
        <f>SUMIFS(SexoPop!$I:$I,SexoPop!$T:$T,BB$5,SexoPop!$A:$A,$C38,SexoPop!$B:$B,1)/1000</f>
        <v>194.078</v>
      </c>
      <c r="BC38" s="53">
        <f>SUMIFS(SexoPop!$I:$I,SexoPop!$T:$T,BC$5,SexoPop!$A:$A,$C38,SexoPop!$B:$B,1)/1000</f>
        <v>183.45400000000001</v>
      </c>
      <c r="BD38" s="53">
        <f>SUMIFS(SexoPop!$I:$I,SexoPop!$T:$T,BD$5,SexoPop!$A:$A,$C38,SexoPop!$B:$B,1)/1000</f>
        <v>167.62100000000001</v>
      </c>
      <c r="BE38" s="52"/>
      <c r="BF38" s="54">
        <f>SUMIFS(SexoPorc!$I:$I,SexoPorc!$Q:$Q,BF$5,SexoPorc!$A:$A,$C38,SexoPorc!$B:$B,1)*100</f>
        <v>21.62487804889679</v>
      </c>
      <c r="BG38" s="54">
        <f>SUMIFS(SexoPorc!$I:$I,SexoPorc!$Q:$Q,BG$5,SexoPorc!$A:$A,$C38,SexoPorc!$B:$B,1)*100</f>
        <v>22.990003228187561</v>
      </c>
      <c r="BH38" s="54">
        <f>SUMIFS(SexoPorc!$I:$I,SexoPorc!$Q:$Q,BH$5,SexoPorc!$A:$A,$C38,SexoPorc!$B:$B,1)*100</f>
        <v>24.719564616680145</v>
      </c>
      <c r="BI38" s="54">
        <f>SUMIFS(SexoPorc!$I:$I,SexoPorc!$Q:$Q,BI$5,SexoPorc!$A:$A,$C38,SexoPorc!$B:$B,1)*100</f>
        <v>23.358985781669617</v>
      </c>
      <c r="BJ38" s="54">
        <f>SUMIFS(SexoPorc!$I:$I,SexoPorc!$Q:$Q,BJ$5,SexoPorc!$A:$A,$C38,SexoPorc!$B:$B,1)*100</f>
        <v>21.092601120471954</v>
      </c>
    </row>
    <row r="40" spans="3:62" x14ac:dyDescent="0.25">
      <c r="D40" s="56"/>
      <c r="E40" s="56"/>
      <c r="F40" s="56"/>
      <c r="G40" s="56"/>
      <c r="H40" s="56"/>
    </row>
    <row r="41" spans="3:62" x14ac:dyDescent="0.25">
      <c r="P41" s="56"/>
      <c r="Q41" s="56"/>
      <c r="R41" s="56"/>
      <c r="S41" s="56"/>
      <c r="T41" s="56"/>
      <c r="AB41" s="56"/>
      <c r="AC41" s="56"/>
      <c r="AD41" s="56"/>
      <c r="AE41" s="56"/>
      <c r="AF41" s="56"/>
      <c r="AN41" s="56"/>
      <c r="AO41" s="56"/>
      <c r="AP41" s="56"/>
      <c r="AQ41" s="56"/>
      <c r="AR41" s="56"/>
      <c r="AZ41" s="56"/>
      <c r="BA41" s="56"/>
      <c r="BB41" s="56"/>
      <c r="BC41" s="56"/>
      <c r="BD41" s="56"/>
    </row>
    <row r="44" spans="3:62" x14ac:dyDescent="0.25">
      <c r="AY44" s="52"/>
      <c r="AZ44" s="56"/>
      <c r="BA44" s="56"/>
      <c r="BB44" s="56"/>
      <c r="BC44" s="56"/>
      <c r="BD44" s="56"/>
    </row>
    <row r="45" spans="3:62" x14ac:dyDescent="0.25">
      <c r="AA45" s="52"/>
      <c r="AB45" s="56"/>
      <c r="AC45" s="56"/>
      <c r="AD45" s="56"/>
      <c r="AE45" s="56"/>
      <c r="AF45" s="56"/>
      <c r="AN45" s="56"/>
      <c r="AO45" s="56"/>
      <c r="AP45" s="56"/>
      <c r="AQ45" s="56"/>
      <c r="AR45" s="56"/>
      <c r="AY45" s="52"/>
      <c r="AZ45" s="56"/>
      <c r="BA45" s="56"/>
      <c r="BB45" s="56"/>
      <c r="BC45" s="56"/>
      <c r="BD45" s="56"/>
    </row>
    <row r="46" spans="3:62" x14ac:dyDescent="0.25">
      <c r="AA46" s="52"/>
      <c r="AB46" s="56"/>
      <c r="AC46" s="56"/>
      <c r="AD46" s="56"/>
      <c r="AE46" s="56"/>
      <c r="AF46" s="56"/>
      <c r="AN46" s="56"/>
      <c r="AO46" s="56"/>
      <c r="AP46" s="56"/>
      <c r="AQ46" s="56"/>
      <c r="AR46" s="56"/>
      <c r="AY46" s="52"/>
      <c r="AZ46" s="56"/>
      <c r="BA46" s="56"/>
      <c r="BB46" s="56"/>
      <c r="BC46" s="56"/>
      <c r="BD46" s="56"/>
    </row>
    <row r="47" spans="3:62" x14ac:dyDescent="0.25">
      <c r="AA47" s="52"/>
      <c r="AB47" s="56"/>
      <c r="AC47" s="56"/>
      <c r="AD47" s="56"/>
      <c r="AE47" s="56"/>
      <c r="AF47" s="56"/>
      <c r="AN47" s="56"/>
      <c r="AO47" s="56"/>
      <c r="AP47" s="56"/>
      <c r="AQ47" s="56"/>
      <c r="AR47" s="56"/>
      <c r="AY47" s="52"/>
      <c r="AZ47" s="56"/>
      <c r="BA47" s="56"/>
      <c r="BB47" s="56"/>
      <c r="BC47" s="56"/>
      <c r="BD47" s="56"/>
    </row>
    <row r="48" spans="3:62" x14ac:dyDescent="0.25">
      <c r="AA48" s="52"/>
      <c r="AB48" s="56"/>
      <c r="AC48" s="56"/>
      <c r="AD48" s="56"/>
      <c r="AE48" s="56"/>
      <c r="AF48" s="56"/>
      <c r="AN48" s="56"/>
      <c r="AO48" s="56"/>
      <c r="AP48" s="56"/>
      <c r="AQ48" s="56"/>
      <c r="AR48" s="56"/>
      <c r="AY48" s="52"/>
      <c r="AZ48" s="56"/>
      <c r="BA48" s="56"/>
      <c r="BB48" s="56"/>
      <c r="BC48" s="56"/>
      <c r="BD48" s="56"/>
    </row>
    <row r="49" spans="27:56" x14ac:dyDescent="0.25">
      <c r="AA49" s="52"/>
      <c r="AB49" s="56"/>
      <c r="AC49" s="56"/>
      <c r="AD49" s="56"/>
      <c r="AE49" s="56"/>
      <c r="AF49" s="56"/>
      <c r="AN49" s="56"/>
      <c r="AO49" s="56"/>
      <c r="AP49" s="56"/>
      <c r="AQ49" s="56"/>
      <c r="AR49" s="56"/>
      <c r="AY49" s="52"/>
      <c r="AZ49" s="56"/>
      <c r="BA49" s="56"/>
      <c r="BB49" s="56"/>
      <c r="BC49" s="56"/>
      <c r="BD49" s="56"/>
    </row>
    <row r="50" spans="27:56" x14ac:dyDescent="0.25">
      <c r="AA50" s="52"/>
      <c r="AB50" s="56"/>
      <c r="AC50" s="56"/>
      <c r="AD50" s="56"/>
      <c r="AE50" s="56"/>
      <c r="AF50" s="56"/>
      <c r="AN50" s="56"/>
      <c r="AO50" s="56"/>
      <c r="AP50" s="56"/>
      <c r="AQ50" s="56"/>
      <c r="AR50" s="56"/>
      <c r="AY50" s="52"/>
      <c r="AZ50" s="56"/>
      <c r="BA50" s="56"/>
      <c r="BB50" s="56"/>
      <c r="BC50" s="56"/>
      <c r="BD50" s="56"/>
    </row>
    <row r="51" spans="27:56" x14ac:dyDescent="0.25">
      <c r="AA51" s="52"/>
      <c r="AB51" s="56"/>
      <c r="AC51" s="56"/>
      <c r="AD51" s="56"/>
      <c r="AE51" s="56"/>
      <c r="AF51" s="56"/>
      <c r="AN51" s="56"/>
      <c r="AO51" s="56"/>
      <c r="AP51" s="56"/>
      <c r="AQ51" s="56"/>
      <c r="AR51" s="56"/>
      <c r="AY51" s="52"/>
      <c r="AZ51" s="56"/>
      <c r="BA51" s="56"/>
      <c r="BB51" s="56"/>
      <c r="BC51" s="56"/>
      <c r="BD51" s="56"/>
    </row>
    <row r="52" spans="27:56" x14ac:dyDescent="0.25">
      <c r="AA52" s="52"/>
      <c r="AB52" s="56"/>
      <c r="AC52" s="56"/>
      <c r="AD52" s="56"/>
      <c r="AE52" s="56"/>
      <c r="AF52" s="56"/>
      <c r="AN52" s="56"/>
      <c r="AO52" s="56"/>
      <c r="AP52" s="56"/>
      <c r="AQ52" s="56"/>
      <c r="AR52" s="56"/>
      <c r="AY52" s="52"/>
      <c r="AZ52" s="56"/>
      <c r="BA52" s="56"/>
      <c r="BB52" s="56"/>
      <c r="BC52" s="56"/>
      <c r="BD52" s="56"/>
    </row>
    <row r="53" spans="27:56" x14ac:dyDescent="0.25">
      <c r="AA53" s="52"/>
      <c r="AB53" s="56"/>
      <c r="AC53" s="56"/>
      <c r="AD53" s="56"/>
      <c r="AE53" s="56"/>
      <c r="AF53" s="56"/>
      <c r="AN53" s="56"/>
      <c r="AO53" s="56"/>
      <c r="AP53" s="56"/>
      <c r="AQ53" s="56"/>
      <c r="AR53" s="56"/>
      <c r="AY53" s="52"/>
      <c r="AZ53" s="56"/>
      <c r="BA53" s="56"/>
      <c r="BB53" s="56"/>
      <c r="BC53" s="56"/>
      <c r="BD53" s="56"/>
    </row>
    <row r="54" spans="27:56" x14ac:dyDescent="0.25">
      <c r="AA54" s="52"/>
      <c r="AB54" s="56"/>
      <c r="AC54" s="56"/>
      <c r="AD54" s="56"/>
      <c r="AE54" s="56"/>
      <c r="AF54" s="56"/>
      <c r="AN54" s="56"/>
      <c r="AO54" s="56"/>
      <c r="AP54" s="56"/>
      <c r="AQ54" s="56"/>
      <c r="AR54" s="56"/>
      <c r="AY54" s="52"/>
      <c r="AZ54" s="56"/>
      <c r="BA54" s="56"/>
      <c r="BB54" s="56"/>
      <c r="BC54" s="56"/>
      <c r="BD54" s="56"/>
    </row>
    <row r="55" spans="27:56" x14ac:dyDescent="0.25">
      <c r="AA55" s="52"/>
      <c r="AB55" s="56"/>
      <c r="AC55" s="56"/>
      <c r="AD55" s="56"/>
      <c r="AE55" s="56"/>
      <c r="AF55" s="56"/>
      <c r="AN55" s="56"/>
      <c r="AO55" s="56"/>
      <c r="AP55" s="56"/>
      <c r="AQ55" s="56"/>
      <c r="AR55" s="56"/>
      <c r="AY55" s="52"/>
      <c r="AZ55" s="56"/>
      <c r="BA55" s="56"/>
      <c r="BB55" s="56"/>
      <c r="BC55" s="56"/>
      <c r="BD55" s="56"/>
    </row>
    <row r="56" spans="27:56" x14ac:dyDescent="0.25">
      <c r="AA56" s="52"/>
      <c r="AB56" s="56"/>
      <c r="AC56" s="56"/>
      <c r="AD56" s="56"/>
      <c r="AE56" s="56"/>
      <c r="AF56" s="56"/>
      <c r="AN56" s="56"/>
      <c r="AO56" s="56"/>
      <c r="AP56" s="56"/>
      <c r="AQ56" s="56"/>
      <c r="AR56" s="56"/>
      <c r="AY56" s="52"/>
      <c r="AZ56" s="56"/>
      <c r="BA56" s="56"/>
      <c r="BB56" s="56"/>
      <c r="BC56" s="56"/>
      <c r="BD56" s="56"/>
    </row>
    <row r="57" spans="27:56" x14ac:dyDescent="0.25">
      <c r="AA57" s="52"/>
      <c r="AB57" s="56"/>
      <c r="AC57" s="56"/>
      <c r="AD57" s="56"/>
      <c r="AE57" s="56"/>
      <c r="AF57" s="56"/>
      <c r="AN57" s="56"/>
      <c r="AO57" s="56"/>
      <c r="AP57" s="56"/>
      <c r="AQ57" s="56"/>
      <c r="AR57" s="56"/>
      <c r="AY57" s="52"/>
      <c r="AZ57" s="56"/>
      <c r="BA57" s="56"/>
      <c r="BB57" s="56"/>
      <c r="BC57" s="56"/>
      <c r="BD57" s="56"/>
    </row>
    <row r="58" spans="27:56" x14ac:dyDescent="0.25">
      <c r="AA58" s="52"/>
      <c r="AB58" s="56"/>
      <c r="AC58" s="56"/>
      <c r="AD58" s="56"/>
      <c r="AE58" s="56"/>
      <c r="AF58" s="56"/>
      <c r="AN58" s="56"/>
      <c r="AO58" s="56"/>
      <c r="AP58" s="56"/>
      <c r="AQ58" s="56"/>
      <c r="AR58" s="56"/>
      <c r="AY58" s="52"/>
      <c r="AZ58" s="56"/>
      <c r="BA58" s="56"/>
      <c r="BB58" s="56"/>
      <c r="BC58" s="56"/>
      <c r="BD58" s="56"/>
    </row>
    <row r="59" spans="27:56" x14ac:dyDescent="0.25">
      <c r="AA59" s="52"/>
      <c r="AB59" s="56"/>
      <c r="AC59" s="56"/>
      <c r="AD59" s="56"/>
      <c r="AE59" s="56"/>
      <c r="AF59" s="56"/>
      <c r="AN59" s="56"/>
      <c r="AO59" s="56"/>
      <c r="AP59" s="56"/>
      <c r="AQ59" s="56"/>
      <c r="AR59" s="56"/>
      <c r="AY59" s="52"/>
      <c r="AZ59" s="56"/>
      <c r="BA59" s="56"/>
      <c r="BB59" s="56"/>
      <c r="BC59" s="56"/>
      <c r="BD59" s="56"/>
    </row>
    <row r="60" spans="27:56" x14ac:dyDescent="0.25">
      <c r="AA60" s="52"/>
      <c r="AB60" s="56"/>
      <c r="AC60" s="56"/>
      <c r="AD60" s="56"/>
      <c r="AE60" s="56"/>
      <c r="AF60" s="56"/>
      <c r="AN60" s="56"/>
      <c r="AO60" s="56"/>
      <c r="AP60" s="56"/>
      <c r="AQ60" s="56"/>
      <c r="AR60" s="56"/>
      <c r="AY60" s="52"/>
      <c r="AZ60" s="56"/>
      <c r="BA60" s="56"/>
      <c r="BB60" s="56"/>
      <c r="BC60" s="56"/>
      <c r="BD60" s="56"/>
    </row>
    <row r="61" spans="27:56" x14ac:dyDescent="0.25">
      <c r="AA61" s="52"/>
      <c r="AB61" s="56"/>
      <c r="AC61" s="56"/>
      <c r="AD61" s="56"/>
      <c r="AE61" s="56"/>
      <c r="AF61" s="56"/>
      <c r="AN61" s="56"/>
      <c r="AO61" s="56"/>
      <c r="AP61" s="56"/>
      <c r="AQ61" s="56"/>
      <c r="AR61" s="56"/>
      <c r="AY61" s="52"/>
      <c r="AZ61" s="56"/>
      <c r="BA61" s="56"/>
      <c r="BB61" s="56"/>
      <c r="BC61" s="56"/>
      <c r="BD61" s="56"/>
    </row>
    <row r="62" spans="27:56" x14ac:dyDescent="0.25">
      <c r="AA62" s="52"/>
      <c r="AB62" s="56"/>
      <c r="AC62" s="56"/>
      <c r="AD62" s="56"/>
      <c r="AE62" s="56"/>
      <c r="AF62" s="56"/>
      <c r="AN62" s="56"/>
      <c r="AO62" s="56"/>
      <c r="AP62" s="56"/>
      <c r="AQ62" s="56"/>
      <c r="AR62" s="56"/>
      <c r="AY62" s="52"/>
      <c r="AZ62" s="56"/>
      <c r="BA62" s="56"/>
      <c r="BB62" s="56"/>
      <c r="BC62" s="56"/>
      <c r="BD62" s="56"/>
    </row>
    <row r="63" spans="27:56" x14ac:dyDescent="0.25">
      <c r="AA63" s="52"/>
      <c r="AB63" s="56"/>
      <c r="AC63" s="56"/>
      <c r="AD63" s="56"/>
      <c r="AE63" s="56"/>
      <c r="AF63" s="56"/>
      <c r="AN63" s="56"/>
      <c r="AO63" s="56"/>
      <c r="AP63" s="56"/>
      <c r="AQ63" s="56"/>
      <c r="AR63" s="56"/>
      <c r="AY63" s="52"/>
      <c r="AZ63" s="56"/>
      <c r="BA63" s="56"/>
      <c r="BB63" s="56"/>
      <c r="BC63" s="56"/>
      <c r="BD63" s="56"/>
    </row>
    <row r="64" spans="27:56" x14ac:dyDescent="0.25">
      <c r="AA64" s="52"/>
      <c r="AB64" s="56"/>
      <c r="AC64" s="56"/>
      <c r="AD64" s="56"/>
      <c r="AE64" s="56"/>
      <c r="AF64" s="56"/>
      <c r="AN64" s="56"/>
      <c r="AO64" s="56"/>
      <c r="AP64" s="56"/>
      <c r="AQ64" s="56"/>
      <c r="AR64" s="56"/>
      <c r="AY64" s="52"/>
      <c r="AZ64" s="56"/>
      <c r="BA64" s="56"/>
      <c r="BB64" s="56"/>
      <c r="BC64" s="56"/>
      <c r="BD64" s="56"/>
    </row>
    <row r="65" spans="27:56" x14ac:dyDescent="0.25">
      <c r="AA65" s="52"/>
      <c r="AB65" s="56"/>
      <c r="AC65" s="56"/>
      <c r="AD65" s="56"/>
      <c r="AE65" s="56"/>
      <c r="AF65" s="56"/>
      <c r="AN65" s="56"/>
      <c r="AO65" s="56"/>
      <c r="AP65" s="56"/>
      <c r="AQ65" s="56"/>
      <c r="AR65" s="56"/>
      <c r="AY65" s="52"/>
      <c r="AZ65" s="56"/>
      <c r="BA65" s="56"/>
      <c r="BB65" s="56"/>
      <c r="BC65" s="56"/>
      <c r="BD65" s="56"/>
    </row>
    <row r="66" spans="27:56" x14ac:dyDescent="0.25">
      <c r="AA66" s="52"/>
      <c r="AB66" s="56"/>
      <c r="AC66" s="56"/>
      <c r="AD66" s="56"/>
      <c r="AE66" s="56"/>
      <c r="AF66" s="56"/>
      <c r="AN66" s="56"/>
      <c r="AO66" s="56"/>
      <c r="AP66" s="56"/>
      <c r="AQ66" s="56"/>
      <c r="AR66" s="56"/>
      <c r="AY66" s="52"/>
      <c r="AZ66" s="56"/>
      <c r="BA66" s="56"/>
      <c r="BB66" s="56"/>
      <c r="BC66" s="56"/>
      <c r="BD66" s="56"/>
    </row>
    <row r="67" spans="27:56" x14ac:dyDescent="0.25">
      <c r="AA67" s="52"/>
      <c r="AB67" s="56"/>
      <c r="AC67" s="56"/>
      <c r="AD67" s="56"/>
      <c r="AE67" s="56"/>
      <c r="AF67" s="56"/>
      <c r="AN67" s="56"/>
      <c r="AO67" s="56"/>
      <c r="AP67" s="56"/>
      <c r="AQ67" s="56"/>
      <c r="AR67" s="56"/>
      <c r="AY67" s="52"/>
      <c r="AZ67" s="56"/>
      <c r="BA67" s="56"/>
      <c r="BB67" s="56"/>
      <c r="BC67" s="56"/>
      <c r="BD67" s="56"/>
    </row>
    <row r="68" spans="27:56" x14ac:dyDescent="0.25">
      <c r="AA68" s="52"/>
      <c r="AB68" s="56"/>
      <c r="AC68" s="56"/>
      <c r="AD68" s="56"/>
      <c r="AE68" s="56"/>
      <c r="AF68" s="56"/>
      <c r="AN68" s="56"/>
      <c r="AO68" s="56"/>
      <c r="AP68" s="56"/>
      <c r="AQ68" s="56"/>
      <c r="AR68" s="56"/>
      <c r="AY68" s="52"/>
      <c r="AZ68" s="56"/>
      <c r="BA68" s="56"/>
      <c r="BB68" s="56"/>
      <c r="BC68" s="56"/>
      <c r="BD68" s="56"/>
    </row>
    <row r="69" spans="27:56" x14ac:dyDescent="0.25">
      <c r="AA69" s="52"/>
      <c r="AB69" s="56"/>
      <c r="AC69" s="56"/>
      <c r="AD69" s="56"/>
      <c r="AE69" s="56"/>
      <c r="AF69" s="56"/>
      <c r="AN69" s="56"/>
      <c r="AO69" s="56"/>
      <c r="AP69" s="56"/>
      <c r="AQ69" s="56"/>
      <c r="AR69" s="56"/>
      <c r="AY69" s="52"/>
      <c r="AZ69" s="56"/>
      <c r="BA69" s="56"/>
      <c r="BB69" s="56"/>
      <c r="BC69" s="56"/>
      <c r="BD69" s="56"/>
    </row>
    <row r="70" spans="27:56" x14ac:dyDescent="0.25">
      <c r="AA70" s="52"/>
      <c r="AB70" s="56"/>
      <c r="AC70" s="56"/>
      <c r="AD70" s="56"/>
      <c r="AE70" s="56"/>
      <c r="AF70" s="56"/>
      <c r="AN70" s="56"/>
      <c r="AO70" s="56"/>
      <c r="AP70" s="56"/>
      <c r="AQ70" s="56"/>
      <c r="AR70" s="56"/>
      <c r="AY70" s="52"/>
      <c r="AZ70" s="56"/>
      <c r="BA70" s="56"/>
      <c r="BB70" s="56"/>
      <c r="BC70" s="56"/>
      <c r="BD70" s="56"/>
    </row>
    <row r="71" spans="27:56" x14ac:dyDescent="0.25">
      <c r="AA71" s="52"/>
      <c r="AB71" s="56"/>
      <c r="AC71" s="56"/>
      <c r="AD71" s="56"/>
      <c r="AE71" s="56"/>
      <c r="AF71" s="56"/>
      <c r="AN71" s="56"/>
      <c r="AO71" s="56"/>
      <c r="AP71" s="56"/>
      <c r="AQ71" s="56"/>
      <c r="AR71" s="56"/>
      <c r="AY71" s="52"/>
      <c r="AZ71" s="56"/>
      <c r="BA71" s="56"/>
      <c r="BB71" s="56"/>
      <c r="BC71" s="56"/>
      <c r="BD71" s="56"/>
    </row>
    <row r="72" spans="27:56" x14ac:dyDescent="0.25">
      <c r="AA72" s="52"/>
      <c r="AB72" s="56"/>
      <c r="AC72" s="56"/>
      <c r="AD72" s="56"/>
      <c r="AE72" s="56"/>
      <c r="AF72" s="56"/>
      <c r="AN72" s="56"/>
      <c r="AO72" s="56"/>
      <c r="AP72" s="56"/>
      <c r="AQ72" s="56"/>
      <c r="AR72" s="56"/>
      <c r="AY72" s="52"/>
      <c r="AZ72" s="56"/>
      <c r="BA72" s="56"/>
      <c r="BB72" s="56"/>
      <c r="BC72" s="56"/>
      <c r="BD72" s="56"/>
    </row>
    <row r="73" spans="27:56" x14ac:dyDescent="0.25">
      <c r="AA73" s="52"/>
      <c r="AB73" s="56"/>
      <c r="AC73" s="56"/>
      <c r="AD73" s="56"/>
      <c r="AE73" s="56"/>
      <c r="AF73" s="56"/>
      <c r="AN73" s="56"/>
      <c r="AO73" s="56"/>
      <c r="AP73" s="56"/>
      <c r="AQ73" s="56"/>
      <c r="AR73" s="56"/>
      <c r="AY73" s="52"/>
      <c r="AZ73" s="56"/>
      <c r="BA73" s="56"/>
      <c r="BB73" s="56"/>
      <c r="BC73" s="56"/>
      <c r="BD73" s="56"/>
    </row>
    <row r="74" spans="27:56" x14ac:dyDescent="0.25">
      <c r="AA74" s="52"/>
      <c r="AB74" s="56"/>
      <c r="AC74" s="56"/>
      <c r="AD74" s="56"/>
      <c r="AE74" s="56"/>
      <c r="AF74" s="56"/>
      <c r="AN74" s="56"/>
      <c r="AO74" s="56"/>
      <c r="AP74" s="56"/>
      <c r="AQ74" s="56"/>
      <c r="AR74" s="56"/>
      <c r="AY74" s="52"/>
      <c r="AZ74" s="56"/>
      <c r="BA74" s="56"/>
      <c r="BB74" s="56"/>
      <c r="BC74" s="56"/>
      <c r="BD74" s="56"/>
    </row>
    <row r="75" spans="27:56" x14ac:dyDescent="0.25">
      <c r="AA75" s="52"/>
      <c r="AB75" s="56"/>
      <c r="AC75" s="56"/>
      <c r="AD75" s="56"/>
      <c r="AE75" s="56"/>
      <c r="AF75" s="56"/>
      <c r="AN75" s="56"/>
      <c r="AO75" s="56"/>
      <c r="AP75" s="56"/>
      <c r="AQ75" s="56"/>
      <c r="AR75" s="56"/>
      <c r="AY75" s="52"/>
      <c r="AZ75" s="56"/>
      <c r="BA75" s="56"/>
      <c r="BB75" s="56"/>
      <c r="BC75" s="56"/>
      <c r="BD75" s="56"/>
    </row>
    <row r="76" spans="27:56" x14ac:dyDescent="0.25">
      <c r="AA76" s="52"/>
      <c r="AB76" s="56"/>
      <c r="AC76" s="56"/>
      <c r="AD76" s="56"/>
      <c r="AE76" s="56"/>
      <c r="AF76" s="56"/>
      <c r="AN76" s="56"/>
      <c r="AO76" s="56"/>
      <c r="AP76" s="56"/>
      <c r="AQ76" s="56"/>
      <c r="AR76" s="56"/>
    </row>
  </sheetData>
  <mergeCells count="20">
    <mergeCell ref="AB2:AL2"/>
    <mergeCell ref="AN2:AX2"/>
    <mergeCell ref="D4:H4"/>
    <mergeCell ref="J4:N4"/>
    <mergeCell ref="D3:N3"/>
    <mergeCell ref="D2:N2"/>
    <mergeCell ref="P2:Z2"/>
    <mergeCell ref="P4:T4"/>
    <mergeCell ref="P3:Z3"/>
    <mergeCell ref="V4:Z4"/>
    <mergeCell ref="AB3:AL3"/>
    <mergeCell ref="AB4:AF4"/>
    <mergeCell ref="AH4:AL4"/>
    <mergeCell ref="AZ2:BJ2"/>
    <mergeCell ref="AN3:AX3"/>
    <mergeCell ref="AZ3:BJ3"/>
    <mergeCell ref="AN4:AR4"/>
    <mergeCell ref="AT4:AX4"/>
    <mergeCell ref="AZ4:BD4"/>
    <mergeCell ref="BF4:BJ4"/>
  </mergeCells>
  <conditionalFormatting sqref="D7:D3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3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3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3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1"/>
  <sheetViews>
    <sheetView workbookViewId="0">
      <selection activeCell="B1" sqref="B1:P1048576"/>
    </sheetView>
  </sheetViews>
  <sheetFormatPr defaultColWidth="9.140625" defaultRowHeight="15" x14ac:dyDescent="0.25"/>
  <cols>
    <col min="1" max="1" width="23.28515625" style="55" customWidth="1"/>
    <col min="17" max="16384" width="9.140625" style="55"/>
  </cols>
  <sheetData>
    <row r="1" spans="1:16" x14ac:dyDescent="0.25">
      <c r="A1" s="55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</row>
    <row r="2" spans="1:16" x14ac:dyDescent="0.25">
      <c r="A2" s="52" t="s">
        <v>1</v>
      </c>
      <c r="B2" s="58">
        <v>0.30603873729705811</v>
      </c>
      <c r="C2" s="58">
        <v>0.27988719940185547</v>
      </c>
      <c r="D2" s="58">
        <v>2.6151545345783234E-2</v>
      </c>
      <c r="E2" s="58">
        <v>0.40214133262634277</v>
      </c>
      <c r="F2" s="58">
        <v>5.0867367535829544E-2</v>
      </c>
      <c r="G2" s="58">
        <v>0.24095256626605988</v>
      </c>
      <c r="H2" s="58">
        <v>0.22738239169120789</v>
      </c>
      <c r="I2" s="58">
        <v>0.10437678545713425</v>
      </c>
      <c r="J2" s="58">
        <v>0.49306660890579224</v>
      </c>
      <c r="K2" s="58">
        <v>9.1815181076526642E-2</v>
      </c>
      <c r="L2" s="58">
        <v>8.8219940662384033E-2</v>
      </c>
      <c r="M2" s="58">
        <v>0.22390976548194885</v>
      </c>
      <c r="N2" s="58">
        <v>7.8790828585624695E-2</v>
      </c>
      <c r="O2" s="58">
        <v>0.35690611600875854</v>
      </c>
      <c r="P2" s="58">
        <v>2016</v>
      </c>
    </row>
    <row r="3" spans="1:16" x14ac:dyDescent="0.25">
      <c r="A3" s="52" t="s">
        <v>2</v>
      </c>
      <c r="B3" s="58">
        <v>0.24322260916233063</v>
      </c>
      <c r="C3" s="58">
        <v>0.22162742912769318</v>
      </c>
      <c r="D3" s="58">
        <v>2.159518375992775E-2</v>
      </c>
      <c r="E3" s="58">
        <v>0.55083662271499634</v>
      </c>
      <c r="F3" s="58">
        <v>2.0079543814063072E-2</v>
      </c>
      <c r="G3" s="58">
        <v>0.18586118519306183</v>
      </c>
      <c r="H3" s="58">
        <v>0.23896950483322144</v>
      </c>
      <c r="I3" s="58">
        <v>0.16610054671764374</v>
      </c>
      <c r="J3" s="58">
        <v>0.48910388350486755</v>
      </c>
      <c r="K3" s="58">
        <v>0.17825791239738464</v>
      </c>
      <c r="L3" s="58">
        <v>0.4135153591632843</v>
      </c>
      <c r="M3" s="58">
        <v>0.19911140203475952</v>
      </c>
      <c r="N3" s="58">
        <v>3.9807945489883423E-2</v>
      </c>
      <c r="O3" s="58">
        <v>0.26330214738845825</v>
      </c>
      <c r="P3" s="58">
        <v>2016</v>
      </c>
    </row>
    <row r="4" spans="1:16" x14ac:dyDescent="0.25">
      <c r="A4" s="52" t="s">
        <v>3</v>
      </c>
      <c r="B4" s="58">
        <v>0.22918228805065155</v>
      </c>
      <c r="C4" s="58">
        <v>0.19342908263206482</v>
      </c>
      <c r="D4" s="58">
        <v>3.5753194242715836E-2</v>
      </c>
      <c r="E4" s="58">
        <v>0.53700762987136841</v>
      </c>
      <c r="F4" s="58">
        <v>3.1615141779184341E-2</v>
      </c>
      <c r="G4" s="58">
        <v>0.20219497382640839</v>
      </c>
      <c r="H4" s="58">
        <v>0.27009305357933044</v>
      </c>
      <c r="I4" s="58">
        <v>0.104800745844841</v>
      </c>
      <c r="J4" s="58">
        <v>0.40370026230812073</v>
      </c>
      <c r="K4" s="58">
        <v>0.28116786479949951</v>
      </c>
      <c r="L4" s="58">
        <v>0.35235440731048584</v>
      </c>
      <c r="M4" s="58">
        <v>0.20702269673347473</v>
      </c>
      <c r="N4" s="58">
        <v>6.3780024647712708E-2</v>
      </c>
      <c r="O4" s="58">
        <v>0.2607974112033844</v>
      </c>
      <c r="P4" s="58">
        <v>2016</v>
      </c>
    </row>
    <row r="5" spans="1:16" x14ac:dyDescent="0.25">
      <c r="A5" s="52" t="s">
        <v>4</v>
      </c>
      <c r="B5" s="58">
        <v>0.58648854494094849</v>
      </c>
      <c r="C5" s="58">
        <v>0.46476596593856812</v>
      </c>
      <c r="D5" s="58">
        <v>0.12172256410121918</v>
      </c>
      <c r="E5" s="58">
        <v>0.36803710460662842</v>
      </c>
      <c r="F5" s="58">
        <v>7.9425200819969177E-3</v>
      </c>
      <c r="G5" s="58">
        <v>3.753184899687767E-2</v>
      </c>
      <c r="H5" s="58">
        <v>0.2641691267490387</v>
      </c>
      <c r="I5" s="58">
        <v>7.5587078928947449E-2</v>
      </c>
      <c r="J5" s="58">
        <v>0.88269400596618652</v>
      </c>
      <c r="K5" s="58">
        <v>0.23120537400245667</v>
      </c>
      <c r="L5" s="58">
        <v>0.64669102430343628</v>
      </c>
      <c r="M5" s="58">
        <v>0.34795123338699341</v>
      </c>
      <c r="N5" s="58">
        <v>0.21009112894535065</v>
      </c>
      <c r="O5" s="58">
        <v>0.59443104267120361</v>
      </c>
      <c r="P5" s="58">
        <v>2016</v>
      </c>
    </row>
    <row r="6" spans="1:16" x14ac:dyDescent="0.25">
      <c r="A6" s="52" t="s">
        <v>5</v>
      </c>
      <c r="B6" s="58">
        <v>0.37925109267234802</v>
      </c>
      <c r="C6" s="58">
        <v>0.35555827617645264</v>
      </c>
      <c r="D6" s="58">
        <v>2.3692835122346878E-2</v>
      </c>
      <c r="E6" s="58">
        <v>0.36630374193191528</v>
      </c>
      <c r="F6" s="58">
        <v>7.6398827135562897E-2</v>
      </c>
      <c r="G6" s="58">
        <v>0.1780463308095932</v>
      </c>
      <c r="H6" s="58">
        <v>0.26961466670036316</v>
      </c>
      <c r="I6" s="58">
        <v>0.11844726651906967</v>
      </c>
      <c r="J6" s="58">
        <v>0.41976061463356018</v>
      </c>
      <c r="K6" s="58">
        <v>9.3320347368717194E-2</v>
      </c>
      <c r="L6" s="58">
        <v>0.26299893856048584</v>
      </c>
      <c r="M6" s="58">
        <v>0.21521753072738647</v>
      </c>
      <c r="N6" s="58">
        <v>0.1037445142865181</v>
      </c>
      <c r="O6" s="58">
        <v>0.45564991235733032</v>
      </c>
      <c r="P6" s="58">
        <v>2016</v>
      </c>
    </row>
    <row r="7" spans="1:16" x14ac:dyDescent="0.25">
      <c r="A7" s="52" t="s">
        <v>6</v>
      </c>
      <c r="B7" s="58">
        <v>0.34137243032455444</v>
      </c>
      <c r="C7" s="58">
        <v>0.31232729554176331</v>
      </c>
      <c r="D7" s="58">
        <v>2.9045114293694496E-2</v>
      </c>
      <c r="E7" s="58">
        <v>0.48538830876350403</v>
      </c>
      <c r="F7" s="58">
        <v>2.2194491699337959E-2</v>
      </c>
      <c r="G7" s="58">
        <v>0.15104478597640991</v>
      </c>
      <c r="H7" s="58">
        <v>0.26852405071258545</v>
      </c>
      <c r="I7" s="58">
        <v>0.10016171634197235</v>
      </c>
      <c r="J7" s="58">
        <v>0.64607232809066772</v>
      </c>
      <c r="K7" s="58">
        <v>0.14075611531734467</v>
      </c>
      <c r="L7" s="58">
        <v>0.31204715371131897</v>
      </c>
      <c r="M7" s="58">
        <v>0.19994142651557922</v>
      </c>
      <c r="N7" s="58">
        <v>6.6736273467540741E-2</v>
      </c>
      <c r="O7" s="58">
        <v>0.36356690526008606</v>
      </c>
      <c r="P7" s="58">
        <v>2016</v>
      </c>
    </row>
    <row r="8" spans="1:16" x14ac:dyDescent="0.25">
      <c r="A8" s="52" t="s">
        <v>7</v>
      </c>
      <c r="B8" s="58">
        <v>0.8954237699508667</v>
      </c>
      <c r="C8" s="58">
        <v>0.47477433085441589</v>
      </c>
      <c r="D8" s="58">
        <v>0.42064946889877319</v>
      </c>
      <c r="E8" s="58">
        <v>8.5299037396907806E-2</v>
      </c>
      <c r="F8" s="58">
        <v>7.4697830714285374E-3</v>
      </c>
      <c r="G8" s="58">
        <v>1.1807392351329327E-2</v>
      </c>
      <c r="H8" s="58">
        <v>0.38808426260948181</v>
      </c>
      <c r="I8" s="58">
        <v>0.12899361550807953</v>
      </c>
      <c r="J8" s="58">
        <v>0.94125288724899292</v>
      </c>
      <c r="K8" s="58">
        <v>0.33639737963676453</v>
      </c>
      <c r="L8" s="58">
        <v>0.71367412805557251</v>
      </c>
      <c r="M8" s="58">
        <v>0.24821574985980988</v>
      </c>
      <c r="N8" s="58">
        <v>0.64113378524780273</v>
      </c>
      <c r="O8" s="58">
        <v>0.9028935432434082</v>
      </c>
      <c r="P8" s="58">
        <v>2016</v>
      </c>
    </row>
    <row r="9" spans="1:16" x14ac:dyDescent="0.25">
      <c r="A9" s="52" t="s">
        <v>8</v>
      </c>
      <c r="B9" s="58">
        <v>0.40956991910934448</v>
      </c>
      <c r="C9" s="58">
        <v>0.31426426768302917</v>
      </c>
      <c r="D9" s="58">
        <v>9.5305666327476501E-2</v>
      </c>
      <c r="E9" s="58">
        <v>0.42664089798927307</v>
      </c>
      <c r="F9" s="58">
        <v>3.9755396544933319E-2</v>
      </c>
      <c r="G9" s="58">
        <v>0.12403376400470734</v>
      </c>
      <c r="H9" s="58">
        <v>0.33421337604522705</v>
      </c>
      <c r="I9" s="58">
        <v>0.15980885922908783</v>
      </c>
      <c r="J9" s="58">
        <v>0.71081674098968506</v>
      </c>
      <c r="K9" s="58">
        <v>0.1563265472650528</v>
      </c>
      <c r="L9" s="58">
        <v>0.23920796811580658</v>
      </c>
      <c r="M9" s="58">
        <v>0.21574360132217407</v>
      </c>
      <c r="N9" s="58">
        <v>0.14917519688606262</v>
      </c>
      <c r="O9" s="58">
        <v>0.4493253231048584</v>
      </c>
      <c r="P9" s="58">
        <v>2016</v>
      </c>
    </row>
    <row r="10" spans="1:16" x14ac:dyDescent="0.25">
      <c r="A10" s="52" t="s">
        <v>9</v>
      </c>
      <c r="B10" s="58">
        <v>0.48747912049293518</v>
      </c>
      <c r="C10" s="58">
        <v>0.3021702766418457</v>
      </c>
      <c r="D10" s="58">
        <v>0.18530884385108948</v>
      </c>
      <c r="E10" s="58">
        <v>0.51252084970474243</v>
      </c>
      <c r="F10" s="58">
        <v>0</v>
      </c>
      <c r="G10" s="58">
        <v>0</v>
      </c>
      <c r="H10" s="58">
        <v>0.1151919886469841</v>
      </c>
      <c r="I10" s="58">
        <v>0.20200334489345551</v>
      </c>
      <c r="J10" s="58">
        <v>0.71619367599487305</v>
      </c>
      <c r="K10" s="58">
        <v>0.62771284580230713</v>
      </c>
      <c r="L10" s="58">
        <v>0.75459098815917969</v>
      </c>
      <c r="M10" s="58">
        <v>0.42904841899871826</v>
      </c>
      <c r="N10" s="58">
        <v>0.20200334489345551</v>
      </c>
      <c r="O10" s="58">
        <v>0.48747912049293518</v>
      </c>
      <c r="P10" s="58">
        <v>2016</v>
      </c>
    </row>
    <row r="11" spans="1:16" x14ac:dyDescent="0.25">
      <c r="A11" s="52" t="s">
        <v>10</v>
      </c>
      <c r="B11" s="58">
        <v>0.41367238759994507</v>
      </c>
      <c r="C11" s="58">
        <v>0.37001955509185791</v>
      </c>
      <c r="D11" s="58">
        <v>4.3652817606925964E-2</v>
      </c>
      <c r="E11" s="58">
        <v>0.40919515490531921</v>
      </c>
      <c r="F11" s="58">
        <v>3.5184647887945175E-2</v>
      </c>
      <c r="G11" s="58">
        <v>0.14194780588150024</v>
      </c>
      <c r="H11" s="58">
        <v>0.24119696021080017</v>
      </c>
      <c r="I11" s="58">
        <v>0.17090289294719696</v>
      </c>
      <c r="J11" s="58">
        <v>0.65418308973312378</v>
      </c>
      <c r="K11" s="58">
        <v>8.5090883076190948E-2</v>
      </c>
      <c r="L11" s="58">
        <v>0.23716196417808533</v>
      </c>
      <c r="M11" s="58">
        <v>0.17114509642124176</v>
      </c>
      <c r="N11" s="58">
        <v>0.12362793833017349</v>
      </c>
      <c r="O11" s="58">
        <v>0.44885703921318054</v>
      </c>
      <c r="P11" s="58">
        <v>2016</v>
      </c>
    </row>
    <row r="12" spans="1:16" x14ac:dyDescent="0.25">
      <c r="A12" s="52" t="s">
        <v>11</v>
      </c>
      <c r="B12" s="58">
        <v>0.42325830459594727</v>
      </c>
      <c r="C12" s="58">
        <v>0.36700111627578735</v>
      </c>
      <c r="D12" s="58">
        <v>5.6257173418998718E-2</v>
      </c>
      <c r="E12" s="58">
        <v>0.41316461563110352</v>
      </c>
      <c r="F12" s="58">
        <v>2.9915416613221169E-2</v>
      </c>
      <c r="G12" s="58">
        <v>0.1336616575717926</v>
      </c>
      <c r="H12" s="58">
        <v>0.29714426398277283</v>
      </c>
      <c r="I12" s="58">
        <v>0.11706025153398514</v>
      </c>
      <c r="J12" s="58">
        <v>0.68656235933303833</v>
      </c>
      <c r="K12" s="58">
        <v>0.1093236580491066</v>
      </c>
      <c r="L12" s="58">
        <v>0.2920929491519928</v>
      </c>
      <c r="M12" s="58">
        <v>0.21318452060222626</v>
      </c>
      <c r="N12" s="58">
        <v>0.11384328454732895</v>
      </c>
      <c r="O12" s="58">
        <v>0.45317372679710388</v>
      </c>
      <c r="P12" s="58">
        <v>2016</v>
      </c>
    </row>
    <row r="13" spans="1:16" x14ac:dyDescent="0.25">
      <c r="A13" s="52" t="s">
        <v>12</v>
      </c>
      <c r="B13" s="58">
        <v>0.74949723482131958</v>
      </c>
      <c r="C13" s="58">
        <v>0.39516490697860718</v>
      </c>
      <c r="D13" s="58">
        <v>0.3543323278427124</v>
      </c>
      <c r="E13" s="58">
        <v>0.22292208671569824</v>
      </c>
      <c r="F13" s="58">
        <v>4.9502388574182987E-3</v>
      </c>
      <c r="G13" s="58">
        <v>2.2630453109741211E-2</v>
      </c>
      <c r="H13" s="58">
        <v>0.34062403440475464</v>
      </c>
      <c r="I13" s="58">
        <v>0.11709176748991013</v>
      </c>
      <c r="J13" s="58">
        <v>0.89658898115158081</v>
      </c>
      <c r="K13" s="58">
        <v>0.40292808413505554</v>
      </c>
      <c r="L13" s="58">
        <v>0.79354399442672729</v>
      </c>
      <c r="M13" s="58">
        <v>0.28149554133415222</v>
      </c>
      <c r="N13" s="58">
        <v>0.45123153924942017</v>
      </c>
      <c r="O13" s="58">
        <v>0.75444746017456055</v>
      </c>
      <c r="P13" s="58">
        <v>2016</v>
      </c>
    </row>
    <row r="14" spans="1:16" x14ac:dyDescent="0.25">
      <c r="A14" s="52" t="s">
        <v>13</v>
      </c>
      <c r="B14" s="58">
        <v>0.60923278331756592</v>
      </c>
      <c r="C14" s="58">
        <v>0.45234128832817078</v>
      </c>
      <c r="D14" s="58">
        <v>0.15689150989055634</v>
      </c>
      <c r="E14" s="58">
        <v>0.27903544902801514</v>
      </c>
      <c r="F14" s="58">
        <v>2.22037173807621E-2</v>
      </c>
      <c r="G14" s="58">
        <v>8.952803909778595E-2</v>
      </c>
      <c r="H14" s="58">
        <v>0.25604310631752014</v>
      </c>
      <c r="I14" s="58">
        <v>0.11372180283069611</v>
      </c>
      <c r="J14" s="58">
        <v>0.82669985294342041</v>
      </c>
      <c r="K14" s="58">
        <v>0.16513641178607941</v>
      </c>
      <c r="L14" s="58">
        <v>0.4822973906993866</v>
      </c>
      <c r="M14" s="58">
        <v>0.31562787294387817</v>
      </c>
      <c r="N14" s="58">
        <v>0.24144655466079712</v>
      </c>
      <c r="O14" s="58">
        <v>0.63143652677536011</v>
      </c>
      <c r="P14" s="58">
        <v>2016</v>
      </c>
    </row>
    <row r="15" spans="1:16" x14ac:dyDescent="0.25">
      <c r="A15" s="52" t="s">
        <v>14</v>
      </c>
      <c r="B15" s="58">
        <v>0.38568973541259766</v>
      </c>
      <c r="C15" s="58">
        <v>0.36257719993591309</v>
      </c>
      <c r="D15" s="58">
        <v>2.3112550377845764E-2</v>
      </c>
      <c r="E15" s="58">
        <v>0.47586914896965027</v>
      </c>
      <c r="F15" s="58">
        <v>2.3109739646315575E-2</v>
      </c>
      <c r="G15" s="58">
        <v>0.11533135920763016</v>
      </c>
      <c r="H15" s="58">
        <v>0.31274637579917908</v>
      </c>
      <c r="I15" s="58">
        <v>0.17058995366096497</v>
      </c>
      <c r="J15" s="58">
        <v>0.73076295852661133</v>
      </c>
      <c r="K15" s="58">
        <v>6.5227940678596497E-2</v>
      </c>
      <c r="L15" s="58">
        <v>0.2317175567150116</v>
      </c>
      <c r="M15" s="58">
        <v>0.12893077731132507</v>
      </c>
      <c r="N15" s="58">
        <v>9.4805300235748291E-2</v>
      </c>
      <c r="O15" s="58">
        <v>0.40879946947097778</v>
      </c>
      <c r="P15" s="58">
        <v>2016</v>
      </c>
    </row>
    <row r="16" spans="1:16" x14ac:dyDescent="0.25">
      <c r="A16" s="52" t="s">
        <v>15</v>
      </c>
      <c r="B16" s="58">
        <v>0.5560842752456665</v>
      </c>
      <c r="C16" s="58">
        <v>0.46262499690055847</v>
      </c>
      <c r="D16" s="58">
        <v>9.3459278345108032E-2</v>
      </c>
      <c r="E16" s="58">
        <v>0.33111417293548584</v>
      </c>
      <c r="F16" s="58">
        <v>2.040826715528965E-2</v>
      </c>
      <c r="G16" s="58">
        <v>9.2393279075622559E-2</v>
      </c>
      <c r="H16" s="58">
        <v>0.25410261750221252</v>
      </c>
      <c r="I16" s="58">
        <v>0.13146422803401947</v>
      </c>
      <c r="J16" s="58">
        <v>0.75372761487960815</v>
      </c>
      <c r="K16" s="58">
        <v>0.16515390574932098</v>
      </c>
      <c r="L16" s="58">
        <v>0.44965541362762451</v>
      </c>
      <c r="M16" s="58">
        <v>0.34610995650291443</v>
      </c>
      <c r="N16" s="58">
        <v>0.17171210050582886</v>
      </c>
      <c r="O16" s="58">
        <v>0.5764925479888916</v>
      </c>
      <c r="P16" s="58">
        <v>2016</v>
      </c>
    </row>
    <row r="17" spans="1:16" x14ac:dyDescent="0.25">
      <c r="A17" s="52" t="s">
        <v>16</v>
      </c>
      <c r="B17" s="58">
        <v>0.61712938547134399</v>
      </c>
      <c r="C17" s="58">
        <v>0.47610524296760559</v>
      </c>
      <c r="D17" s="58">
        <v>0.14102412760257721</v>
      </c>
      <c r="E17" s="58">
        <v>0.31632539629936218</v>
      </c>
      <c r="F17" s="58">
        <v>1.7906380817294121E-2</v>
      </c>
      <c r="G17" s="58">
        <v>4.8638831824064255E-2</v>
      </c>
      <c r="H17" s="58">
        <v>0.35156151652336121</v>
      </c>
      <c r="I17" s="58">
        <v>0.20026853680610657</v>
      </c>
      <c r="J17" s="58">
        <v>0.86328518390655518</v>
      </c>
      <c r="K17" s="58">
        <v>0.22743281722068787</v>
      </c>
      <c r="L17" s="58">
        <v>0.48908010125160217</v>
      </c>
      <c r="M17" s="58">
        <v>0.33555382490158081</v>
      </c>
      <c r="N17" s="58">
        <v>0.22435016930103302</v>
      </c>
      <c r="O17" s="58">
        <v>0.63503575325012207</v>
      </c>
      <c r="P17" s="58">
        <v>2016</v>
      </c>
    </row>
    <row r="18" spans="1:16" x14ac:dyDescent="0.25">
      <c r="A18" s="52" t="s">
        <v>17</v>
      </c>
      <c r="B18" s="58">
        <v>0.47396808862686157</v>
      </c>
      <c r="C18" s="58">
        <v>0.43220064043998718</v>
      </c>
      <c r="D18" s="58">
        <v>4.1767451912164688E-2</v>
      </c>
      <c r="E18" s="58">
        <v>0.4044613242149353</v>
      </c>
      <c r="F18" s="58">
        <v>2.3706812411546707E-2</v>
      </c>
      <c r="G18" s="58">
        <v>9.7863771021366119E-2</v>
      </c>
      <c r="H18" s="58">
        <v>0.24630379676818848</v>
      </c>
      <c r="I18" s="58">
        <v>0.11524531245231628</v>
      </c>
      <c r="J18" s="58">
        <v>0.76452934741973877</v>
      </c>
      <c r="K18" s="58">
        <v>0.17293587327003479</v>
      </c>
      <c r="L18" s="58">
        <v>0.46251407265663147</v>
      </c>
      <c r="M18" s="58">
        <v>0.22130347788333893</v>
      </c>
      <c r="N18" s="58">
        <v>0.10816657543182373</v>
      </c>
      <c r="O18" s="58">
        <v>0.49767491221427917</v>
      </c>
      <c r="P18" s="58">
        <v>2016</v>
      </c>
    </row>
    <row r="19" spans="1:16" x14ac:dyDescent="0.25">
      <c r="A19" s="52" t="s">
        <v>18</v>
      </c>
      <c r="B19" s="58">
        <v>0.49675601720809937</v>
      </c>
      <c r="C19" s="58">
        <v>0.32212585210800171</v>
      </c>
      <c r="D19" s="58">
        <v>0.17463016510009766</v>
      </c>
      <c r="E19" s="58">
        <v>0.37416312098503113</v>
      </c>
      <c r="F19" s="58">
        <v>1.9717318937182426E-2</v>
      </c>
      <c r="G19" s="58">
        <v>0.10936354845762253</v>
      </c>
      <c r="H19" s="58">
        <v>0.26610478758811951</v>
      </c>
      <c r="I19" s="58">
        <v>0.12822525203227997</v>
      </c>
      <c r="J19" s="58">
        <v>0.76895368099212646</v>
      </c>
      <c r="K19" s="58">
        <v>0.19164438545703888</v>
      </c>
      <c r="L19" s="58">
        <v>0.44353070855140686</v>
      </c>
      <c r="M19" s="58">
        <v>0.28693658113479614</v>
      </c>
      <c r="N19" s="58">
        <v>0.26752445101737976</v>
      </c>
      <c r="O19" s="58">
        <v>0.51647335290908813</v>
      </c>
      <c r="P19" s="58">
        <v>2016</v>
      </c>
    </row>
    <row r="20" spans="1:16" x14ac:dyDescent="0.25">
      <c r="A20" s="52" t="s">
        <v>19</v>
      </c>
      <c r="B20" s="58">
        <v>0.31460782885551453</v>
      </c>
      <c r="C20" s="58">
        <v>0.28784576058387756</v>
      </c>
      <c r="D20" s="58">
        <v>2.6762064546346664E-2</v>
      </c>
      <c r="E20" s="58">
        <v>0.43403047323226929</v>
      </c>
      <c r="F20" s="58">
        <v>3.9800446480512619E-2</v>
      </c>
      <c r="G20" s="58">
        <v>0.21156126260757446</v>
      </c>
      <c r="H20" s="58">
        <v>0.27402621507644653</v>
      </c>
      <c r="I20" s="58">
        <v>0.12671945989131927</v>
      </c>
      <c r="J20" s="58">
        <v>0.5356176495552063</v>
      </c>
      <c r="K20" s="58">
        <v>0.11846749484539032</v>
      </c>
      <c r="L20" s="58">
        <v>0.28172779083251953</v>
      </c>
      <c r="M20" s="58">
        <v>0.19628235697746277</v>
      </c>
      <c r="N20" s="58">
        <v>6.3285164535045624E-2</v>
      </c>
      <c r="O20" s="58">
        <v>0.35440826416015625</v>
      </c>
      <c r="P20" s="58">
        <v>2016</v>
      </c>
    </row>
    <row r="21" spans="1:16" x14ac:dyDescent="0.25">
      <c r="A21" s="52" t="s">
        <v>20</v>
      </c>
      <c r="B21" s="58">
        <v>0.75023114681243896</v>
      </c>
      <c r="C21" s="58">
        <v>0.41497641801834106</v>
      </c>
      <c r="D21" s="58">
        <v>0.33525469899177551</v>
      </c>
      <c r="E21" s="58">
        <v>0.22986972332000732</v>
      </c>
      <c r="F21" s="58">
        <v>4.5727817341685295E-3</v>
      </c>
      <c r="G21" s="58">
        <v>1.5326362103223801E-2</v>
      </c>
      <c r="H21" s="58">
        <v>0.33853477239608765</v>
      </c>
      <c r="I21" s="58">
        <v>0.12711916863918304</v>
      </c>
      <c r="J21" s="58">
        <v>0.92134690284729004</v>
      </c>
      <c r="K21" s="58">
        <v>0.30992954969406128</v>
      </c>
      <c r="L21" s="58">
        <v>0.83621221780776978</v>
      </c>
      <c r="M21" s="58">
        <v>0.3974667489528656</v>
      </c>
      <c r="N21" s="58">
        <v>0.41725093126296997</v>
      </c>
      <c r="O21" s="58">
        <v>0.75480389595031738</v>
      </c>
      <c r="P21" s="58">
        <v>2016</v>
      </c>
    </row>
    <row r="22" spans="1:16" x14ac:dyDescent="0.25">
      <c r="A22" s="52" t="s">
        <v>21</v>
      </c>
      <c r="B22" s="58">
        <v>0.67357563972473145</v>
      </c>
      <c r="C22" s="58">
        <v>0.57026922702789307</v>
      </c>
      <c r="D22" s="58">
        <v>0.10330637544393539</v>
      </c>
      <c r="E22" s="58">
        <v>0.28247630596160889</v>
      </c>
      <c r="F22" s="58">
        <v>1.0493157431483269E-2</v>
      </c>
      <c r="G22" s="58">
        <v>3.3454924821853638E-2</v>
      </c>
      <c r="H22" s="58">
        <v>0.30663734674453735</v>
      </c>
      <c r="I22" s="58">
        <v>0.15650293231010437</v>
      </c>
      <c r="J22" s="58">
        <v>0.87293440103530884</v>
      </c>
      <c r="K22" s="58">
        <v>0.22651746869087219</v>
      </c>
      <c r="L22" s="58">
        <v>0.4857008159160614</v>
      </c>
      <c r="M22" s="58">
        <v>0.26979193091392517</v>
      </c>
      <c r="N22" s="58">
        <v>0.19933468103408813</v>
      </c>
      <c r="O22" s="58">
        <v>0.68406879901885986</v>
      </c>
      <c r="P22" s="58">
        <v>2016</v>
      </c>
    </row>
    <row r="23" spans="1:16" x14ac:dyDescent="0.25">
      <c r="A23" s="52" t="s">
        <v>22</v>
      </c>
      <c r="B23" s="58">
        <v>0.41118723154067993</v>
      </c>
      <c r="C23" s="58">
        <v>0.36018943786621094</v>
      </c>
      <c r="D23" s="58">
        <v>5.09977787733078E-2</v>
      </c>
      <c r="E23" s="58">
        <v>0.42087742686271667</v>
      </c>
      <c r="F23" s="58">
        <v>3.8359608501195908E-2</v>
      </c>
      <c r="G23" s="58">
        <v>0.12957572937011719</v>
      </c>
      <c r="H23" s="58">
        <v>0.2616308331489563</v>
      </c>
      <c r="I23" s="58">
        <v>0.11660217493772507</v>
      </c>
      <c r="J23" s="58">
        <v>0.66147440671920776</v>
      </c>
      <c r="K23" s="58">
        <v>0.13714547455310822</v>
      </c>
      <c r="L23" s="58">
        <v>0.34304076433181763</v>
      </c>
      <c r="M23" s="58">
        <v>0.19408777356147766</v>
      </c>
      <c r="N23" s="58">
        <v>9.6425607800483704E-2</v>
      </c>
      <c r="O23" s="58">
        <v>0.44954684376716614</v>
      </c>
      <c r="P23" s="58">
        <v>2016</v>
      </c>
    </row>
    <row r="24" spans="1:16" x14ac:dyDescent="0.25">
      <c r="A24" s="52" t="s">
        <v>23</v>
      </c>
      <c r="B24" s="58">
        <v>0.54160153865814209</v>
      </c>
      <c r="C24" s="58">
        <v>0.41297754645347595</v>
      </c>
      <c r="D24" s="58">
        <v>0.12862397730350494</v>
      </c>
      <c r="E24" s="58">
        <v>0.39017525315284729</v>
      </c>
      <c r="F24" s="58">
        <v>1.4046686701476574E-2</v>
      </c>
      <c r="G24" s="58">
        <v>5.4176531732082367E-2</v>
      </c>
      <c r="H24" s="58">
        <v>0.26480734348297119</v>
      </c>
      <c r="I24" s="58">
        <v>0.10523102432489395</v>
      </c>
      <c r="J24" s="58">
        <v>0.79366260766983032</v>
      </c>
      <c r="K24" s="58">
        <v>0.3022916316986084</v>
      </c>
      <c r="L24" s="58">
        <v>0.62543988227844238</v>
      </c>
      <c r="M24" s="58">
        <v>0.20091229677200317</v>
      </c>
      <c r="N24" s="58">
        <v>0.20923607051372528</v>
      </c>
      <c r="O24" s="58">
        <v>0.55564820766448975</v>
      </c>
      <c r="P24" s="58">
        <v>2016</v>
      </c>
    </row>
    <row r="25" spans="1:16" x14ac:dyDescent="0.25">
      <c r="A25" s="52" t="s">
        <v>24</v>
      </c>
      <c r="B25" s="58">
        <v>0.58335810899734497</v>
      </c>
      <c r="C25" s="58">
        <v>0.45424780249595642</v>
      </c>
      <c r="D25" s="58">
        <v>0.12911033630371094</v>
      </c>
      <c r="E25" s="58">
        <v>0.3254561722278595</v>
      </c>
      <c r="F25" s="58">
        <v>1.3427257537841797E-2</v>
      </c>
      <c r="G25" s="58">
        <v>7.7758438885211945E-2</v>
      </c>
      <c r="H25" s="58">
        <v>0.27201572060585022</v>
      </c>
      <c r="I25" s="58">
        <v>6.4412355422973633E-2</v>
      </c>
      <c r="J25" s="58">
        <v>0.76141911745071411</v>
      </c>
      <c r="K25" s="58">
        <v>0.20053696632385254</v>
      </c>
      <c r="L25" s="58">
        <v>0.57675474882125854</v>
      </c>
      <c r="M25" s="58">
        <v>0.27211394906044006</v>
      </c>
      <c r="N25" s="58">
        <v>0.21274958550930023</v>
      </c>
      <c r="O25" s="58">
        <v>0.59678536653518677</v>
      </c>
      <c r="P25" s="58">
        <v>2016</v>
      </c>
    </row>
    <row r="26" spans="1:16" x14ac:dyDescent="0.25">
      <c r="A26" s="52" t="s">
        <v>25</v>
      </c>
      <c r="B26" s="58">
        <v>0.3760342001914978</v>
      </c>
      <c r="C26" s="58">
        <v>0.33154469728469849</v>
      </c>
      <c r="D26" s="58">
        <v>4.4489502906799316E-2</v>
      </c>
      <c r="E26" s="58">
        <v>0.46685817837715149</v>
      </c>
      <c r="F26" s="58">
        <v>2.7172593399882317E-2</v>
      </c>
      <c r="G26" s="58">
        <v>0.12993504106998444</v>
      </c>
      <c r="H26" s="58">
        <v>0.26658782362937927</v>
      </c>
      <c r="I26" s="58">
        <v>0.10146445780992508</v>
      </c>
      <c r="J26" s="58">
        <v>0.59869825839996338</v>
      </c>
      <c r="K26" s="58">
        <v>0.21698145568370819</v>
      </c>
      <c r="L26" s="58">
        <v>0.35280811786651611</v>
      </c>
      <c r="M26" s="58">
        <v>0.2976405918598175</v>
      </c>
      <c r="N26" s="58">
        <v>8.3946026861667633E-2</v>
      </c>
      <c r="O26" s="58">
        <v>0.40320679545402527</v>
      </c>
      <c r="P26" s="58">
        <v>2016</v>
      </c>
    </row>
    <row r="27" spans="1:16" x14ac:dyDescent="0.25">
      <c r="A27" s="52" t="s">
        <v>26</v>
      </c>
      <c r="B27" s="58">
        <v>0.41016066074371338</v>
      </c>
      <c r="C27" s="58">
        <v>0.35481297969818115</v>
      </c>
      <c r="D27" s="58">
        <v>5.5347658693790436E-2</v>
      </c>
      <c r="E27" s="58">
        <v>0.44419965147972107</v>
      </c>
      <c r="F27" s="58">
        <v>3.324933722615242E-2</v>
      </c>
      <c r="G27" s="58">
        <v>0.11239035427570343</v>
      </c>
      <c r="H27" s="58">
        <v>0.23443032801151276</v>
      </c>
      <c r="I27" s="58">
        <v>0.12787200510501862</v>
      </c>
      <c r="J27" s="58">
        <v>0.56027686595916748</v>
      </c>
      <c r="K27" s="58">
        <v>0.23746831715106964</v>
      </c>
      <c r="L27" s="58">
        <v>0.48508670926094055</v>
      </c>
      <c r="M27" s="58">
        <v>0.30749788880348206</v>
      </c>
      <c r="N27" s="58">
        <v>0.10339962691068649</v>
      </c>
      <c r="O27" s="58">
        <v>0.44340997934341431</v>
      </c>
      <c r="P27" s="58">
        <v>2016</v>
      </c>
    </row>
    <row r="28" spans="1:16" x14ac:dyDescent="0.25">
      <c r="A28" s="52" t="s">
        <v>27</v>
      </c>
      <c r="B28" s="58">
        <v>0.59123259782791138</v>
      </c>
      <c r="C28" s="58">
        <v>0.44072484970092773</v>
      </c>
      <c r="D28" s="58">
        <v>0.15050773322582245</v>
      </c>
      <c r="E28" s="58">
        <v>0.36239674687385559</v>
      </c>
      <c r="F28" s="58">
        <v>8.207373321056366E-3</v>
      </c>
      <c r="G28" s="58">
        <v>3.8163278251886368E-2</v>
      </c>
      <c r="H28" s="58">
        <v>0.2125961035490036</v>
      </c>
      <c r="I28" s="58">
        <v>0.10948193073272705</v>
      </c>
      <c r="J28" s="58">
        <v>0.74601501226425171</v>
      </c>
      <c r="K28" s="58">
        <v>0.15347082912921906</v>
      </c>
      <c r="L28" s="58">
        <v>0.76575291156768799</v>
      </c>
      <c r="M28" s="58">
        <v>0.55974084138870239</v>
      </c>
      <c r="N28" s="58">
        <v>0.20622633397579193</v>
      </c>
      <c r="O28" s="58">
        <v>0.59943997859954834</v>
      </c>
      <c r="P28" s="58">
        <v>2016</v>
      </c>
    </row>
    <row r="29" spans="1:16" x14ac:dyDescent="0.25">
      <c r="A29" s="52" t="s">
        <v>28</v>
      </c>
      <c r="B29" s="58">
        <v>0.58261948823928833</v>
      </c>
      <c r="C29" s="58">
        <v>0.47795727849006653</v>
      </c>
      <c r="D29" s="58">
        <v>0.10466217994689941</v>
      </c>
      <c r="E29" s="58">
        <v>0.31668564677238464</v>
      </c>
      <c r="F29" s="58">
        <v>3.049895167350769E-2</v>
      </c>
      <c r="G29" s="58">
        <v>7.019592821598053E-2</v>
      </c>
      <c r="H29" s="58">
        <v>0.26501977443695068</v>
      </c>
      <c r="I29" s="58">
        <v>0.12216809391975403</v>
      </c>
      <c r="J29" s="58">
        <v>0.74647295475006104</v>
      </c>
      <c r="K29" s="58">
        <v>0.12986341118812561</v>
      </c>
      <c r="L29" s="58">
        <v>0.53638768196105957</v>
      </c>
      <c r="M29" s="58">
        <v>0.20225116610527039</v>
      </c>
      <c r="N29" s="58">
        <v>0.22703127562999725</v>
      </c>
      <c r="O29" s="58">
        <v>0.61311841011047363</v>
      </c>
      <c r="P29" s="58">
        <v>2016</v>
      </c>
    </row>
    <row r="30" spans="1:16" x14ac:dyDescent="0.25">
      <c r="A30" s="52" t="s">
        <v>29</v>
      </c>
      <c r="B30" s="58">
        <v>0.50439715385437012</v>
      </c>
      <c r="C30" s="58">
        <v>0.44923043251037598</v>
      </c>
      <c r="D30" s="58">
        <v>5.5166732519865036E-2</v>
      </c>
      <c r="E30" s="58">
        <v>0.34820657968521118</v>
      </c>
      <c r="F30" s="58">
        <v>4.44987453520298E-2</v>
      </c>
      <c r="G30" s="58">
        <v>0.10289749503135681</v>
      </c>
      <c r="H30" s="58">
        <v>0.19205111265182495</v>
      </c>
      <c r="I30" s="58">
        <v>8.4067501127719879E-2</v>
      </c>
      <c r="J30" s="58">
        <v>0.73170769214630127</v>
      </c>
      <c r="K30" s="58">
        <v>9.0406619012355804E-2</v>
      </c>
      <c r="L30" s="58">
        <v>0.19271859526634216</v>
      </c>
      <c r="M30" s="58">
        <v>0.29232162237167358</v>
      </c>
      <c r="N30" s="58">
        <v>0.15158067643642426</v>
      </c>
      <c r="O30" s="58">
        <v>0.54889589548110962</v>
      </c>
      <c r="P30" s="58">
        <v>2016</v>
      </c>
    </row>
    <row r="31" spans="1:16" x14ac:dyDescent="0.25">
      <c r="A31" s="52" t="s">
        <v>30</v>
      </c>
      <c r="B31" s="58">
        <v>0.74075025320053101</v>
      </c>
      <c r="C31" s="58">
        <v>0.46550297737121582</v>
      </c>
      <c r="D31" s="58">
        <v>0.2752472460269928</v>
      </c>
      <c r="E31" s="58">
        <v>0.1968531608581543</v>
      </c>
      <c r="F31" s="58">
        <v>8.3997072651982307E-3</v>
      </c>
      <c r="G31" s="58">
        <v>5.3996901959180832E-2</v>
      </c>
      <c r="H31" s="58">
        <v>0.38718616962432861</v>
      </c>
      <c r="I31" s="58">
        <v>0.15895460546016693</v>
      </c>
      <c r="J31" s="58">
        <v>0.85926264524459839</v>
      </c>
      <c r="K31" s="58">
        <v>0.24719245731830597</v>
      </c>
      <c r="L31" s="58">
        <v>0.67374640703201294</v>
      </c>
      <c r="M31" s="58">
        <v>0.24768461287021637</v>
      </c>
      <c r="N31" s="58">
        <v>0.40086007118225098</v>
      </c>
      <c r="O31" s="58">
        <v>0.74914991855621338</v>
      </c>
      <c r="P31" s="58">
        <v>2016</v>
      </c>
    </row>
    <row r="32" spans="1:16" x14ac:dyDescent="0.25">
      <c r="A32" s="52" t="s">
        <v>31</v>
      </c>
      <c r="B32" s="58">
        <v>0.51444202661514282</v>
      </c>
      <c r="C32" s="58">
        <v>0.42720693349838257</v>
      </c>
      <c r="D32" s="58">
        <v>8.7235122919082642E-2</v>
      </c>
      <c r="E32" s="58">
        <v>0.40126261115074158</v>
      </c>
      <c r="F32" s="58">
        <v>9.6777994185686111E-3</v>
      </c>
      <c r="G32" s="58">
        <v>7.4617527425289154E-2</v>
      </c>
      <c r="H32" s="58">
        <v>0.30155056715011597</v>
      </c>
      <c r="I32" s="58">
        <v>7.5378313660621643E-2</v>
      </c>
      <c r="J32" s="58">
        <v>0.64786994457244873</v>
      </c>
      <c r="K32" s="58">
        <v>0.29977923631668091</v>
      </c>
      <c r="L32" s="58">
        <v>0.71731698513031006</v>
      </c>
      <c r="M32" s="58">
        <v>0.29200196266174316</v>
      </c>
      <c r="N32" s="58">
        <v>0.12296058237552643</v>
      </c>
      <c r="O32" s="58">
        <v>0.52411985397338867</v>
      </c>
      <c r="P32" s="58">
        <v>2016</v>
      </c>
    </row>
    <row r="33" spans="1:16" x14ac:dyDescent="0.25">
      <c r="A33" s="52" t="s">
        <v>32</v>
      </c>
      <c r="B33" s="58">
        <v>0.61061573028564453</v>
      </c>
      <c r="C33" s="58">
        <v>0.54870808124542236</v>
      </c>
      <c r="D33" s="58">
        <v>6.190764531493187E-2</v>
      </c>
      <c r="E33" s="58">
        <v>0.27924612164497375</v>
      </c>
      <c r="F33" s="58">
        <v>2.8640508651733398E-2</v>
      </c>
      <c r="G33" s="58">
        <v>8.1497669219970703E-2</v>
      </c>
      <c r="H33" s="58">
        <v>0.24918310344219208</v>
      </c>
      <c r="I33" s="58">
        <v>0.10842622071504593</v>
      </c>
      <c r="J33" s="58">
        <v>0.81301862001419067</v>
      </c>
      <c r="K33" s="58">
        <v>6.1822511255741119E-2</v>
      </c>
      <c r="L33" s="58">
        <v>0.22438599169254303</v>
      </c>
      <c r="M33" s="58">
        <v>0.1732841283082962</v>
      </c>
      <c r="N33" s="58">
        <v>0.24306121468544006</v>
      </c>
      <c r="O33" s="58">
        <v>0.63925623893737793</v>
      </c>
      <c r="P33" s="58">
        <v>2016</v>
      </c>
    </row>
    <row r="34" spans="1:16" x14ac:dyDescent="0.25">
      <c r="A34" s="52" t="s">
        <v>1</v>
      </c>
      <c r="B34" s="58">
        <v>0.23625622689723969</v>
      </c>
      <c r="C34" s="58">
        <v>0.22438445687294006</v>
      </c>
      <c r="D34" s="58">
        <v>1.1871762573719025E-2</v>
      </c>
      <c r="E34" s="58">
        <v>0.40680697560310364</v>
      </c>
      <c r="F34" s="58">
        <v>5.7182636111974716E-2</v>
      </c>
      <c r="G34" s="58">
        <v>0.29975417256355286</v>
      </c>
      <c r="H34" s="58">
        <v>0.23537196218967438</v>
      </c>
      <c r="I34" s="58">
        <v>0.11133932322263718</v>
      </c>
      <c r="J34" s="58">
        <v>0.44876891374588013</v>
      </c>
      <c r="K34" s="58">
        <v>9.7169086337089539E-2</v>
      </c>
      <c r="L34" s="58">
        <v>9.1258294880390167E-2</v>
      </c>
      <c r="M34" s="58">
        <v>0.15217241644859314</v>
      </c>
      <c r="N34" s="58">
        <v>4.3388687074184418E-2</v>
      </c>
      <c r="O34" s="58">
        <v>0.29343885183334351</v>
      </c>
      <c r="P34" s="58">
        <v>2018</v>
      </c>
    </row>
    <row r="35" spans="1:16" x14ac:dyDescent="0.25">
      <c r="A35" s="52" t="s">
        <v>2</v>
      </c>
      <c r="B35" s="58">
        <v>0.23812034726142883</v>
      </c>
      <c r="C35" s="58">
        <v>0.22146260738372803</v>
      </c>
      <c r="D35" s="58">
        <v>1.6657741740345955E-2</v>
      </c>
      <c r="E35" s="58">
        <v>0.5242268443107605</v>
      </c>
      <c r="F35" s="58">
        <v>2.7321631088852882E-2</v>
      </c>
      <c r="G35" s="58">
        <v>0.21033117175102234</v>
      </c>
      <c r="H35" s="58">
        <v>0.24940401315689087</v>
      </c>
      <c r="I35" s="58">
        <v>0.16156487166881561</v>
      </c>
      <c r="J35" s="58">
        <v>0.471535325050354</v>
      </c>
      <c r="K35" s="58">
        <v>0.14333051443099976</v>
      </c>
      <c r="L35" s="58">
        <v>0.34437325596809387</v>
      </c>
      <c r="M35" s="58">
        <v>0.19848209619522095</v>
      </c>
      <c r="N35" s="58">
        <v>3.0069833621382713E-2</v>
      </c>
      <c r="O35" s="58">
        <v>0.26544198393821716</v>
      </c>
      <c r="P35" s="58">
        <v>2018</v>
      </c>
    </row>
    <row r="36" spans="1:16" x14ac:dyDescent="0.25">
      <c r="A36" s="52" t="s">
        <v>3</v>
      </c>
      <c r="B36" s="58">
        <v>0.23986630141735077</v>
      </c>
      <c r="C36" s="58">
        <v>0.21100424230098724</v>
      </c>
      <c r="D36" s="58">
        <v>2.8862059116363525E-2</v>
      </c>
      <c r="E36" s="58">
        <v>0.46149450540542603</v>
      </c>
      <c r="F36" s="58">
        <v>3.6152180284261703E-2</v>
      </c>
      <c r="G36" s="58">
        <v>0.26248699426651001</v>
      </c>
      <c r="H36" s="58">
        <v>0.24318309128284454</v>
      </c>
      <c r="I36" s="58">
        <v>0.10503742843866348</v>
      </c>
      <c r="J36" s="58">
        <v>0.41298750042915344</v>
      </c>
      <c r="K36" s="58">
        <v>0.21009191870689392</v>
      </c>
      <c r="L36" s="58">
        <v>0.15945328772068024</v>
      </c>
      <c r="M36" s="58">
        <v>0.20351801812648773</v>
      </c>
      <c r="N36" s="58">
        <v>5.8491498231887817E-2</v>
      </c>
      <c r="O36" s="58">
        <v>0.27601847052574158</v>
      </c>
      <c r="P36" s="58">
        <v>2018</v>
      </c>
    </row>
    <row r="37" spans="1:16" x14ac:dyDescent="0.25">
      <c r="A37" s="52" t="s">
        <v>4</v>
      </c>
      <c r="B37" s="58">
        <v>0.62737566232681274</v>
      </c>
      <c r="C37" s="58">
        <v>0.42759636044502258</v>
      </c>
      <c r="D37" s="58">
        <v>0.19977930188179016</v>
      </c>
      <c r="E37" s="58">
        <v>0.3405076265335083</v>
      </c>
      <c r="F37" s="58">
        <v>1.0156537406146526E-2</v>
      </c>
      <c r="G37" s="58">
        <v>2.1960191428661346E-2</v>
      </c>
      <c r="H37" s="58">
        <v>0.29030939936637878</v>
      </c>
      <c r="I37" s="58">
        <v>0.12854865193367004</v>
      </c>
      <c r="J37" s="58">
        <v>0.88100296258926392</v>
      </c>
      <c r="K37" s="58">
        <v>0.24710425734519958</v>
      </c>
      <c r="L37" s="58">
        <v>0.78371685743331909</v>
      </c>
      <c r="M37" s="58">
        <v>0.33917930722236633</v>
      </c>
      <c r="N37" s="58">
        <v>0.25532349944114685</v>
      </c>
      <c r="O37" s="58">
        <v>0.63753217458724976</v>
      </c>
      <c r="P37" s="58">
        <v>2018</v>
      </c>
    </row>
    <row r="38" spans="1:16" x14ac:dyDescent="0.25">
      <c r="A38" s="52" t="s">
        <v>5</v>
      </c>
      <c r="B38" s="58">
        <v>0.34474456310272217</v>
      </c>
      <c r="C38" s="58">
        <v>0.30258229374885559</v>
      </c>
      <c r="D38" s="58">
        <v>4.2162265628576279E-2</v>
      </c>
      <c r="E38" s="58">
        <v>0.34157735109329224</v>
      </c>
      <c r="F38" s="58">
        <v>7.5603380799293518E-2</v>
      </c>
      <c r="G38" s="58">
        <v>0.23807471990585327</v>
      </c>
      <c r="H38" s="58">
        <v>0.24974912405014038</v>
      </c>
      <c r="I38" s="58">
        <v>0.1387910395860672</v>
      </c>
      <c r="J38" s="58">
        <v>0.37566938996315002</v>
      </c>
      <c r="K38" s="58">
        <v>6.2123872339725494E-2</v>
      </c>
      <c r="L38" s="58">
        <v>0.19887776672840118</v>
      </c>
      <c r="M38" s="58">
        <v>0.22523708641529083</v>
      </c>
      <c r="N38" s="58">
        <v>0.13620844483375549</v>
      </c>
      <c r="O38" s="58">
        <v>0.42034792900085449</v>
      </c>
      <c r="P38" s="58">
        <v>2018</v>
      </c>
    </row>
    <row r="39" spans="1:16" x14ac:dyDescent="0.25">
      <c r="A39" s="52" t="s">
        <v>6</v>
      </c>
      <c r="B39" s="58">
        <v>0.34215512871742249</v>
      </c>
      <c r="C39" s="58">
        <v>0.30247870087623596</v>
      </c>
      <c r="D39" s="58">
        <v>3.9676439017057419E-2</v>
      </c>
      <c r="E39" s="58">
        <v>0.47954994440078735</v>
      </c>
      <c r="F39" s="58">
        <v>3.1998872756958008E-2</v>
      </c>
      <c r="G39" s="58">
        <v>0.14629603922367096</v>
      </c>
      <c r="H39" s="58">
        <v>0.27934855222702026</v>
      </c>
      <c r="I39" s="58">
        <v>9.3506015837192535E-2</v>
      </c>
      <c r="J39" s="58">
        <v>0.64200246334075928</v>
      </c>
      <c r="K39" s="58">
        <v>0.14670751988887787</v>
      </c>
      <c r="L39" s="58">
        <v>0.30865105986595154</v>
      </c>
      <c r="M39" s="58">
        <v>0.26324623823165894</v>
      </c>
      <c r="N39" s="58">
        <v>8.8275745511054993E-2</v>
      </c>
      <c r="O39" s="58">
        <v>0.37415400147438049</v>
      </c>
      <c r="P39" s="58">
        <v>2018</v>
      </c>
    </row>
    <row r="40" spans="1:16" x14ac:dyDescent="0.25">
      <c r="A40" s="52" t="s">
        <v>7</v>
      </c>
      <c r="B40" s="58">
        <v>0.88212990760803223</v>
      </c>
      <c r="C40" s="58">
        <v>0.47973772883415222</v>
      </c>
      <c r="D40" s="58">
        <v>0.40239217877388</v>
      </c>
      <c r="E40" s="58">
        <v>0.10433851927518845</v>
      </c>
      <c r="F40" s="58">
        <v>5.0367303192615509E-3</v>
      </c>
      <c r="G40" s="58">
        <v>8.4948483854532242E-3</v>
      </c>
      <c r="H40" s="58">
        <v>0.38462623953819275</v>
      </c>
      <c r="I40" s="58">
        <v>0.16609926521778107</v>
      </c>
      <c r="J40" s="58">
        <v>0.94460457563400269</v>
      </c>
      <c r="K40" s="58">
        <v>0.28523167967796326</v>
      </c>
      <c r="L40" s="58">
        <v>0.79117786884307861</v>
      </c>
      <c r="M40" s="58">
        <v>0.29100129008293152</v>
      </c>
      <c r="N40" s="58">
        <v>0.59247010946273804</v>
      </c>
      <c r="O40" s="58">
        <v>0.88716661930084229</v>
      </c>
      <c r="P40" s="58">
        <v>2018</v>
      </c>
    </row>
    <row r="41" spans="1:16" x14ac:dyDescent="0.25">
      <c r="A41" s="52" t="s">
        <v>8</v>
      </c>
      <c r="B41" s="58">
        <v>0.41790863871574402</v>
      </c>
      <c r="C41" s="58">
        <v>0.32704493403434753</v>
      </c>
      <c r="D41" s="58">
        <v>9.0863704681396484E-2</v>
      </c>
      <c r="E41" s="58">
        <v>0.4019123911857605</v>
      </c>
      <c r="F41" s="58">
        <v>3.2647330313920975E-2</v>
      </c>
      <c r="G41" s="58">
        <v>0.14753164350986481</v>
      </c>
      <c r="H41" s="58">
        <v>0.33477261662483215</v>
      </c>
      <c r="I41" s="58">
        <v>0.11849310249090195</v>
      </c>
      <c r="J41" s="58">
        <v>0.71450591087341309</v>
      </c>
      <c r="K41" s="58">
        <v>0.14087121188640594</v>
      </c>
      <c r="L41" s="58">
        <v>0.23362703621387482</v>
      </c>
      <c r="M41" s="58">
        <v>0.20377629995346069</v>
      </c>
      <c r="N41" s="58">
        <v>0.17211119830608368</v>
      </c>
      <c r="O41" s="58">
        <v>0.45055598020553589</v>
      </c>
      <c r="P41" s="58">
        <v>2018</v>
      </c>
    </row>
    <row r="42" spans="1:16" x14ac:dyDescent="0.25">
      <c r="A42" s="52" t="s">
        <v>9</v>
      </c>
      <c r="B42" s="58">
        <v>0.30271598696708679</v>
      </c>
      <c r="C42" s="58">
        <v>0.273943692445755</v>
      </c>
      <c r="D42" s="58">
        <v>2.8772315010428429E-2</v>
      </c>
      <c r="E42" s="58">
        <v>0.57843822240829468</v>
      </c>
      <c r="F42" s="58">
        <v>1.6172999516129494E-2</v>
      </c>
      <c r="G42" s="58">
        <v>0.10267278552055359</v>
      </c>
      <c r="H42" s="58">
        <v>0.19133339822292328</v>
      </c>
      <c r="I42" s="58">
        <v>0.17058940231800079</v>
      </c>
      <c r="J42" s="58">
        <v>0.60802501440048218</v>
      </c>
      <c r="K42" s="58">
        <v>0.23634520173072815</v>
      </c>
      <c r="L42" s="58">
        <v>0.5874638557434082</v>
      </c>
      <c r="M42" s="58">
        <v>0.2301618903875351</v>
      </c>
      <c r="N42" s="58">
        <v>5.8143012225627899E-2</v>
      </c>
      <c r="O42" s="58">
        <v>0.31888899207115173</v>
      </c>
      <c r="P42" s="58">
        <v>2018</v>
      </c>
    </row>
    <row r="43" spans="1:16" x14ac:dyDescent="0.25">
      <c r="A43" s="52" t="s">
        <v>10</v>
      </c>
      <c r="B43" s="58">
        <v>0.44820800423622131</v>
      </c>
      <c r="C43" s="58">
        <v>0.42417612671852112</v>
      </c>
      <c r="D43" s="58">
        <v>2.4031883105635643E-2</v>
      </c>
      <c r="E43" s="58">
        <v>0.34872397780418396</v>
      </c>
      <c r="F43" s="58">
        <v>6.4169473946094513E-2</v>
      </c>
      <c r="G43" s="58">
        <v>0.13889855146408081</v>
      </c>
      <c r="H43" s="58">
        <v>0.24496245384216309</v>
      </c>
      <c r="I43" s="58">
        <v>0.12941524386405945</v>
      </c>
      <c r="J43" s="58">
        <v>0.64030957221984863</v>
      </c>
      <c r="K43" s="58">
        <v>5.4068498313426971E-2</v>
      </c>
      <c r="L43" s="58">
        <v>0.15138514339923859</v>
      </c>
      <c r="M43" s="58">
        <v>0.1726079136133194</v>
      </c>
      <c r="N43" s="58">
        <v>0.13081148266792297</v>
      </c>
      <c r="O43" s="58">
        <v>0.51237750053405762</v>
      </c>
      <c r="P43" s="58">
        <v>2018</v>
      </c>
    </row>
    <row r="44" spans="1:16" x14ac:dyDescent="0.25">
      <c r="A44" s="52" t="s">
        <v>11</v>
      </c>
      <c r="B44" s="58">
        <v>0.46301078796386719</v>
      </c>
      <c r="C44" s="58">
        <v>0.41527757048606873</v>
      </c>
      <c r="D44" s="58">
        <v>4.7733232378959656E-2</v>
      </c>
      <c r="E44" s="58">
        <v>0.39448073506355286</v>
      </c>
      <c r="F44" s="58">
        <v>3.2964114099740982E-2</v>
      </c>
      <c r="G44" s="58">
        <v>0.10954434424638748</v>
      </c>
      <c r="H44" s="58">
        <v>0.31674078106880188</v>
      </c>
      <c r="I44" s="58">
        <v>0.12180471420288086</v>
      </c>
      <c r="J44" s="58">
        <v>0.70314991474151611</v>
      </c>
      <c r="K44" s="58">
        <v>0.12212889641523361</v>
      </c>
      <c r="L44" s="58">
        <v>0.25525593757629395</v>
      </c>
      <c r="M44" s="58">
        <v>0.21721889078617096</v>
      </c>
      <c r="N44" s="58">
        <v>0.11884994804859161</v>
      </c>
      <c r="O44" s="58">
        <v>0.49597489833831787</v>
      </c>
      <c r="P44" s="58">
        <v>2018</v>
      </c>
    </row>
    <row r="45" spans="1:16" x14ac:dyDescent="0.25">
      <c r="A45" s="52" t="s">
        <v>12</v>
      </c>
      <c r="B45" s="58">
        <v>0.79889047145843506</v>
      </c>
      <c r="C45" s="58">
        <v>0.40653866529464722</v>
      </c>
      <c r="D45" s="58">
        <v>0.39235180616378784</v>
      </c>
      <c r="E45" s="58">
        <v>0.18273389339447021</v>
      </c>
      <c r="F45" s="58">
        <v>2.7920950669795275E-3</v>
      </c>
      <c r="G45" s="58">
        <v>1.5583558939397335E-2</v>
      </c>
      <c r="H45" s="58">
        <v>0.36198222637176514</v>
      </c>
      <c r="I45" s="58">
        <v>0.12378048896789551</v>
      </c>
      <c r="J45" s="58">
        <v>0.90031594038009644</v>
      </c>
      <c r="K45" s="58">
        <v>0.38982900977134705</v>
      </c>
      <c r="L45" s="58">
        <v>0.83173269033432007</v>
      </c>
      <c r="M45" s="58">
        <v>0.43453636765480042</v>
      </c>
      <c r="N45" s="58">
        <v>0.48641327023506165</v>
      </c>
      <c r="O45" s="58">
        <v>0.80168253183364868</v>
      </c>
      <c r="P45" s="58">
        <v>2018</v>
      </c>
    </row>
    <row r="46" spans="1:16" x14ac:dyDescent="0.25">
      <c r="A46" s="52" t="s">
        <v>13</v>
      </c>
      <c r="B46" s="58">
        <v>0.54788696765899658</v>
      </c>
      <c r="C46" s="58">
        <v>0.42474249005317688</v>
      </c>
      <c r="D46" s="58">
        <v>0.12314446270465851</v>
      </c>
      <c r="E46" s="58">
        <v>0.38115617632865906</v>
      </c>
      <c r="F46" s="58">
        <v>6.3992342911660671E-3</v>
      </c>
      <c r="G46" s="58">
        <v>6.4557619392871857E-2</v>
      </c>
      <c r="H46" s="58">
        <v>0.27042755484580994</v>
      </c>
      <c r="I46" s="58">
        <v>0.12380209565162659</v>
      </c>
      <c r="J46" s="58">
        <v>0.81960892677307129</v>
      </c>
      <c r="K46" s="58">
        <v>0.15418648719787598</v>
      </c>
      <c r="L46" s="58">
        <v>0.48636266589164734</v>
      </c>
      <c r="M46" s="58">
        <v>0.33159840106964111</v>
      </c>
      <c r="N46" s="58">
        <v>0.19336313009262085</v>
      </c>
      <c r="O46" s="58">
        <v>0.55428618192672729</v>
      </c>
      <c r="P46" s="58">
        <v>2018</v>
      </c>
    </row>
    <row r="47" spans="1:16" x14ac:dyDescent="0.25">
      <c r="A47" s="52" t="s">
        <v>14</v>
      </c>
      <c r="B47" s="58">
        <v>0.28430658578872681</v>
      </c>
      <c r="C47" s="58">
        <v>0.24247533082962036</v>
      </c>
      <c r="D47" s="58">
        <v>4.1831254959106445E-2</v>
      </c>
      <c r="E47" s="58">
        <v>0.53830325603485107</v>
      </c>
      <c r="F47" s="58">
        <v>2.0372174680233002E-2</v>
      </c>
      <c r="G47" s="58">
        <v>0.15701797604560852</v>
      </c>
      <c r="H47" s="58">
        <v>0.29483053088188171</v>
      </c>
      <c r="I47" s="58">
        <v>0.14496448636054993</v>
      </c>
      <c r="J47" s="58">
        <v>0.66692304611206055</v>
      </c>
      <c r="K47" s="58">
        <v>8.3927780389785767E-2</v>
      </c>
      <c r="L47" s="58">
        <v>0.25687921047210693</v>
      </c>
      <c r="M47" s="58">
        <v>0.17051315307617188</v>
      </c>
      <c r="N47" s="58">
        <v>6.4134538173675537E-2</v>
      </c>
      <c r="O47" s="58">
        <v>0.30467876791954041</v>
      </c>
      <c r="P47" s="58">
        <v>2018</v>
      </c>
    </row>
    <row r="48" spans="1:16" x14ac:dyDescent="0.25">
      <c r="A48" s="52" t="s">
        <v>15</v>
      </c>
      <c r="B48" s="58">
        <v>0.5097348690032959</v>
      </c>
      <c r="C48" s="58">
        <v>0.42488139867782593</v>
      </c>
      <c r="D48" s="58">
        <v>8.4853462874889374E-2</v>
      </c>
      <c r="E48" s="58">
        <v>0.36460831761360168</v>
      </c>
      <c r="F48" s="58">
        <v>1.8997920677065849E-2</v>
      </c>
      <c r="G48" s="58">
        <v>0.10665889829397202</v>
      </c>
      <c r="H48" s="58">
        <v>0.26247736811637878</v>
      </c>
      <c r="I48" s="58">
        <v>0.16511267423629761</v>
      </c>
      <c r="J48" s="58">
        <v>0.73686677217483521</v>
      </c>
      <c r="K48" s="58">
        <v>0.13795946538448334</v>
      </c>
      <c r="L48" s="58">
        <v>0.40100950002670288</v>
      </c>
      <c r="M48" s="58">
        <v>0.32858890295028687</v>
      </c>
      <c r="N48" s="58">
        <v>0.16024835407733917</v>
      </c>
      <c r="O48" s="58">
        <v>0.5287327766418457</v>
      </c>
      <c r="P48" s="58">
        <v>2018</v>
      </c>
    </row>
    <row r="49" spans="1:16" x14ac:dyDescent="0.25">
      <c r="A49" s="52" t="s">
        <v>16</v>
      </c>
      <c r="B49" s="58">
        <v>0.48301801085472107</v>
      </c>
      <c r="C49" s="58">
        <v>0.40064269304275513</v>
      </c>
      <c r="D49" s="58">
        <v>8.2375310361385345E-2</v>
      </c>
      <c r="E49" s="58">
        <v>0.41146254539489746</v>
      </c>
      <c r="F49" s="58">
        <v>1.775035448372364E-2</v>
      </c>
      <c r="G49" s="58">
        <v>8.7769098579883575E-2</v>
      </c>
      <c r="H49" s="58">
        <v>0.34312969446182251</v>
      </c>
      <c r="I49" s="58">
        <v>0.20025072991847992</v>
      </c>
      <c r="J49" s="58">
        <v>0.79450589418411255</v>
      </c>
      <c r="K49" s="58">
        <v>0.15855254232883453</v>
      </c>
      <c r="L49" s="58">
        <v>0.32319176197052002</v>
      </c>
      <c r="M49" s="58">
        <v>0.24517396092414856</v>
      </c>
      <c r="N49" s="58">
        <v>0.16413812339305878</v>
      </c>
      <c r="O49" s="58">
        <v>0.50076836347579956</v>
      </c>
      <c r="P49" s="58">
        <v>2018</v>
      </c>
    </row>
    <row r="50" spans="1:16" x14ac:dyDescent="0.25">
      <c r="A50" s="52" t="s">
        <v>17</v>
      </c>
      <c r="B50" s="58">
        <v>0.43678975105285645</v>
      </c>
      <c r="C50" s="58">
        <v>0.36755451560020447</v>
      </c>
      <c r="D50" s="58">
        <v>6.9235235452651978E-2</v>
      </c>
      <c r="E50" s="58">
        <v>0.46669051051139832</v>
      </c>
      <c r="F50" s="58">
        <v>2.808065339922905E-2</v>
      </c>
      <c r="G50" s="58">
        <v>6.8439088761806488E-2</v>
      </c>
      <c r="H50" s="58">
        <v>0.23905912041664124</v>
      </c>
      <c r="I50" s="58">
        <v>0.16164197027683258</v>
      </c>
      <c r="J50" s="58">
        <v>0.77260380983352661</v>
      </c>
      <c r="K50" s="58">
        <v>0.13373769819736481</v>
      </c>
      <c r="L50" s="58">
        <v>0.43350717425346375</v>
      </c>
      <c r="M50" s="58">
        <v>0.28566178679466248</v>
      </c>
      <c r="N50" s="58">
        <v>0.12672671675682068</v>
      </c>
      <c r="O50" s="58">
        <v>0.4648703932762146</v>
      </c>
      <c r="P50" s="58">
        <v>2018</v>
      </c>
    </row>
    <row r="51" spans="1:16" x14ac:dyDescent="0.25">
      <c r="A51" s="52" t="s">
        <v>18</v>
      </c>
      <c r="B51" s="58">
        <v>0.47240197658538818</v>
      </c>
      <c r="C51" s="58">
        <v>0.33834525942802429</v>
      </c>
      <c r="D51" s="58">
        <v>0.13405673205852509</v>
      </c>
      <c r="E51" s="58">
        <v>0.40210536122322083</v>
      </c>
      <c r="F51" s="58">
        <v>2.1419310942292213E-2</v>
      </c>
      <c r="G51" s="58">
        <v>0.10407332330942154</v>
      </c>
      <c r="H51" s="58">
        <v>0.28367558121681213</v>
      </c>
      <c r="I51" s="58">
        <v>0.11893019825220108</v>
      </c>
      <c r="J51" s="58">
        <v>0.73471009731292725</v>
      </c>
      <c r="K51" s="58">
        <v>0.2136797308921814</v>
      </c>
      <c r="L51" s="58">
        <v>0.41454315185546875</v>
      </c>
      <c r="M51" s="58">
        <v>0.29384982585906982</v>
      </c>
      <c r="N51" s="58">
        <v>0.20160236954689026</v>
      </c>
      <c r="O51" s="58">
        <v>0.49382129311561584</v>
      </c>
      <c r="P51" s="58">
        <v>2018</v>
      </c>
    </row>
    <row r="52" spans="1:16" x14ac:dyDescent="0.25">
      <c r="A52" s="52" t="s">
        <v>19</v>
      </c>
      <c r="B52" s="58">
        <v>0.28686314821243286</v>
      </c>
      <c r="C52" s="58">
        <v>0.25851729512214661</v>
      </c>
      <c r="D52" s="58">
        <v>2.8345847502350807E-2</v>
      </c>
      <c r="E52" s="58">
        <v>0.41366773843765259</v>
      </c>
      <c r="F52" s="58">
        <v>5.2263099700212479E-2</v>
      </c>
      <c r="G52" s="58">
        <v>0.24720603227615356</v>
      </c>
      <c r="H52" s="58">
        <v>0.2685084342956543</v>
      </c>
      <c r="I52" s="58">
        <v>0.11595311015844345</v>
      </c>
      <c r="J52" s="58">
        <v>0.47658485174179077</v>
      </c>
      <c r="K52" s="58">
        <v>0.10109614580869675</v>
      </c>
      <c r="L52" s="58">
        <v>0.26454243063926697</v>
      </c>
      <c r="M52" s="58">
        <v>0.14285755157470703</v>
      </c>
      <c r="N52" s="58">
        <v>6.783653050661087E-2</v>
      </c>
      <c r="O52" s="58">
        <v>0.33912622928619385</v>
      </c>
      <c r="P52" s="58">
        <v>2018</v>
      </c>
    </row>
    <row r="53" spans="1:16" x14ac:dyDescent="0.25">
      <c r="A53" s="52" t="s">
        <v>20</v>
      </c>
      <c r="B53" s="58">
        <v>0.72785383462905884</v>
      </c>
      <c r="C53" s="58">
        <v>0.42472708225250244</v>
      </c>
      <c r="D53" s="58">
        <v>0.3031267523765564</v>
      </c>
      <c r="E53" s="58">
        <v>0.22842824459075928</v>
      </c>
      <c r="F53" s="58">
        <v>2.9966125730425119E-3</v>
      </c>
      <c r="G53" s="58">
        <v>4.0721319615840912E-2</v>
      </c>
      <c r="H53" s="58">
        <v>0.36859700083732605</v>
      </c>
      <c r="I53" s="58">
        <v>0.13018739223480225</v>
      </c>
      <c r="J53" s="58">
        <v>0.89499825239181519</v>
      </c>
      <c r="K53" s="58">
        <v>0.30456423759460449</v>
      </c>
      <c r="L53" s="58">
        <v>0.77287745475769043</v>
      </c>
      <c r="M53" s="58">
        <v>0.38645371794700623</v>
      </c>
      <c r="N53" s="58">
        <v>0.38929256796836853</v>
      </c>
      <c r="O53" s="58">
        <v>0.7308504581451416</v>
      </c>
      <c r="P53" s="58">
        <v>2018</v>
      </c>
    </row>
    <row r="54" spans="1:16" x14ac:dyDescent="0.25">
      <c r="A54" s="52" t="s">
        <v>21</v>
      </c>
      <c r="B54" s="58">
        <v>0.63476306200027466</v>
      </c>
      <c r="C54" s="58">
        <v>0.52518647909164429</v>
      </c>
      <c r="D54" s="58">
        <v>0.10957657545804977</v>
      </c>
      <c r="E54" s="58">
        <v>0.31579425930976868</v>
      </c>
      <c r="F54" s="58">
        <v>6.1787571758031845E-3</v>
      </c>
      <c r="G54" s="58">
        <v>4.3263956904411316E-2</v>
      </c>
      <c r="H54" s="58">
        <v>0.29233163595199585</v>
      </c>
      <c r="I54" s="58">
        <v>0.1677498072385788</v>
      </c>
      <c r="J54" s="58">
        <v>0.90417575836181641</v>
      </c>
      <c r="K54" s="58">
        <v>0.14825642108917236</v>
      </c>
      <c r="L54" s="58">
        <v>0.50092440843582153</v>
      </c>
      <c r="M54" s="58">
        <v>0.23667113482952118</v>
      </c>
      <c r="N54" s="58">
        <v>0.20459876954555511</v>
      </c>
      <c r="O54" s="58">
        <v>0.6409417986869812</v>
      </c>
      <c r="P54" s="58">
        <v>2018</v>
      </c>
    </row>
    <row r="55" spans="1:16" x14ac:dyDescent="0.25">
      <c r="A55" s="52" t="s">
        <v>22</v>
      </c>
      <c r="B55" s="58">
        <v>0.31885457038879395</v>
      </c>
      <c r="C55" s="58">
        <v>0.28660833835601807</v>
      </c>
      <c r="D55" s="58">
        <v>3.2246246933937073E-2</v>
      </c>
      <c r="E55" s="58">
        <v>0.48721987009048462</v>
      </c>
      <c r="F55" s="58">
        <v>3.5045117139816284E-2</v>
      </c>
      <c r="G55" s="58">
        <v>0.15888045728206635</v>
      </c>
      <c r="H55" s="58">
        <v>0.27890905737876892</v>
      </c>
      <c r="I55" s="58">
        <v>0.10187748819589615</v>
      </c>
      <c r="J55" s="58">
        <v>0.61154824495315552</v>
      </c>
      <c r="K55" s="58">
        <v>0.12572167813777924</v>
      </c>
      <c r="L55" s="58">
        <v>0.32555961608886719</v>
      </c>
      <c r="M55" s="58">
        <v>0.19968810677528381</v>
      </c>
      <c r="N55" s="58">
        <v>6.2189381569623947E-2</v>
      </c>
      <c r="O55" s="58">
        <v>0.35389968752861023</v>
      </c>
      <c r="P55" s="58">
        <v>2018</v>
      </c>
    </row>
    <row r="56" spans="1:16" x14ac:dyDescent="0.25">
      <c r="A56" s="52" t="s">
        <v>23</v>
      </c>
      <c r="B56" s="58">
        <v>0.61649483442306519</v>
      </c>
      <c r="C56" s="58">
        <v>0.44383767247200012</v>
      </c>
      <c r="D56" s="58">
        <v>0.17265719175338745</v>
      </c>
      <c r="E56" s="58">
        <v>0.32532539963722229</v>
      </c>
      <c r="F56" s="58">
        <v>5.0773564726114273E-3</v>
      </c>
      <c r="G56" s="58">
        <v>5.310237780213356E-2</v>
      </c>
      <c r="H56" s="58">
        <v>0.34324735403060913</v>
      </c>
      <c r="I56" s="58">
        <v>0.10738269984722137</v>
      </c>
      <c r="J56" s="58">
        <v>0.81200695037841797</v>
      </c>
      <c r="K56" s="58">
        <v>0.35278826951980591</v>
      </c>
      <c r="L56" s="58">
        <v>0.71145725250244141</v>
      </c>
      <c r="M56" s="58">
        <v>0.26040294766426086</v>
      </c>
      <c r="N56" s="58">
        <v>0.25183236598968506</v>
      </c>
      <c r="O56" s="58">
        <v>0.62157219648361206</v>
      </c>
      <c r="P56" s="58">
        <v>2018</v>
      </c>
    </row>
    <row r="57" spans="1:16" x14ac:dyDescent="0.25">
      <c r="A57" s="52" t="s">
        <v>24</v>
      </c>
      <c r="B57" s="58">
        <v>0.58687758445739746</v>
      </c>
      <c r="C57" s="58">
        <v>0.44065475463867188</v>
      </c>
      <c r="D57" s="58">
        <v>0.14622281491756439</v>
      </c>
      <c r="E57" s="58">
        <v>0.31989488005638123</v>
      </c>
      <c r="F57" s="58">
        <v>1.7455635592341423E-2</v>
      </c>
      <c r="G57" s="58">
        <v>7.5771912932395935E-2</v>
      </c>
      <c r="H57" s="58">
        <v>0.29145437479019165</v>
      </c>
      <c r="I57" s="58">
        <v>6.3822552561759949E-2</v>
      </c>
      <c r="J57" s="58">
        <v>0.7481648325920105</v>
      </c>
      <c r="K57" s="58">
        <v>0.17438732087612152</v>
      </c>
      <c r="L57" s="58">
        <v>0.59925377368927002</v>
      </c>
      <c r="M57" s="58">
        <v>0.20816124975681305</v>
      </c>
      <c r="N57" s="58">
        <v>0.24748918414115906</v>
      </c>
      <c r="O57" s="58">
        <v>0.60433322191238403</v>
      </c>
      <c r="P57" s="58">
        <v>2018</v>
      </c>
    </row>
    <row r="58" spans="1:16" x14ac:dyDescent="0.25">
      <c r="A58" s="52" t="s">
        <v>25</v>
      </c>
      <c r="B58" s="58">
        <v>0.3905041515827179</v>
      </c>
      <c r="C58" s="58">
        <v>0.34953010082244873</v>
      </c>
      <c r="D58" s="58">
        <v>4.097406193614006E-2</v>
      </c>
      <c r="E58" s="58">
        <v>0.44995370507240295</v>
      </c>
      <c r="F58" s="58">
        <v>2.665482833981514E-2</v>
      </c>
      <c r="G58" s="58">
        <v>0.13288730382919312</v>
      </c>
      <c r="H58" s="58">
        <v>0.293129563331604</v>
      </c>
      <c r="I58" s="58">
        <v>0.10947808623313904</v>
      </c>
      <c r="J58" s="58">
        <v>0.56322658061981201</v>
      </c>
      <c r="K58" s="58">
        <v>0.14116558432579041</v>
      </c>
      <c r="L58" s="58">
        <v>0.41593000292778015</v>
      </c>
      <c r="M58" s="58">
        <v>0.36387342214584351</v>
      </c>
      <c r="N58" s="58">
        <v>6.8326465785503387E-2</v>
      </c>
      <c r="O58" s="58">
        <v>0.41715899109840393</v>
      </c>
      <c r="P58" s="58">
        <v>2018</v>
      </c>
    </row>
    <row r="59" spans="1:16" x14ac:dyDescent="0.25">
      <c r="A59" s="52" t="s">
        <v>26</v>
      </c>
      <c r="B59" s="58">
        <v>0.38954609632492065</v>
      </c>
      <c r="C59" s="58">
        <v>0.32598817348480225</v>
      </c>
      <c r="D59" s="58">
        <v>6.3557907938957214E-2</v>
      </c>
      <c r="E59" s="58">
        <v>0.445058673620224</v>
      </c>
      <c r="F59" s="58">
        <v>3.454296663403511E-2</v>
      </c>
      <c r="G59" s="58">
        <v>0.13085226714611053</v>
      </c>
      <c r="H59" s="58">
        <v>0.22220838069915771</v>
      </c>
      <c r="I59" s="58">
        <v>0.12033034116029739</v>
      </c>
      <c r="J59" s="58">
        <v>0.54440504312515259</v>
      </c>
      <c r="K59" s="58">
        <v>0.18607503175735474</v>
      </c>
      <c r="L59" s="58">
        <v>0.50630766153335571</v>
      </c>
      <c r="M59" s="58">
        <v>0.36100298166275024</v>
      </c>
      <c r="N59" s="58">
        <v>0.12120217829942703</v>
      </c>
      <c r="O59" s="58">
        <v>0.42408907413482666</v>
      </c>
      <c r="P59" s="58">
        <v>2018</v>
      </c>
    </row>
    <row r="60" spans="1:16" x14ac:dyDescent="0.25">
      <c r="A60" s="52" t="s">
        <v>27</v>
      </c>
      <c r="B60" s="58">
        <v>0.62751603126525879</v>
      </c>
      <c r="C60" s="58">
        <v>0.45112931728363037</v>
      </c>
      <c r="D60" s="58">
        <v>0.17638672888278961</v>
      </c>
      <c r="E60" s="58">
        <v>0.31078177690505981</v>
      </c>
      <c r="F60" s="58">
        <v>1.6515869647264481E-2</v>
      </c>
      <c r="G60" s="58">
        <v>4.5186299830675125E-2</v>
      </c>
      <c r="H60" s="58">
        <v>0.2137410044670105</v>
      </c>
      <c r="I60" s="58">
        <v>0.1270281970500946</v>
      </c>
      <c r="J60" s="58">
        <v>0.73017650842666626</v>
      </c>
      <c r="K60" s="58">
        <v>0.14246249198913574</v>
      </c>
      <c r="L60" s="58">
        <v>0.7212563157081604</v>
      </c>
      <c r="M60" s="58">
        <v>0.55644744634628296</v>
      </c>
      <c r="N60" s="58">
        <v>0.24114455282688141</v>
      </c>
      <c r="O60" s="58">
        <v>0.64403194189071655</v>
      </c>
      <c r="P60" s="58">
        <v>2018</v>
      </c>
    </row>
    <row r="61" spans="1:16" x14ac:dyDescent="0.25">
      <c r="A61" s="52" t="s">
        <v>28</v>
      </c>
      <c r="B61" s="58">
        <v>0.56744843721389771</v>
      </c>
      <c r="C61" s="58">
        <v>0.46679416298866272</v>
      </c>
      <c r="D61" s="58">
        <v>0.1006542444229126</v>
      </c>
      <c r="E61" s="58">
        <v>0.35762491822242737</v>
      </c>
      <c r="F61" s="58">
        <v>2.1739182993769646E-2</v>
      </c>
      <c r="G61" s="58">
        <v>5.3187474608421326E-2</v>
      </c>
      <c r="H61" s="58">
        <v>0.27219387888908386</v>
      </c>
      <c r="I61" s="58">
        <v>9.2468410730361938E-2</v>
      </c>
      <c r="J61" s="58">
        <v>0.73290932178497314</v>
      </c>
      <c r="K61" s="58">
        <v>0.16085265576839447</v>
      </c>
      <c r="L61" s="58">
        <v>0.57618927955627441</v>
      </c>
      <c r="M61" s="58">
        <v>0.17044883966445923</v>
      </c>
      <c r="N61" s="58">
        <v>0.20037385821342468</v>
      </c>
      <c r="O61" s="58">
        <v>0.58918756246566772</v>
      </c>
      <c r="P61" s="58">
        <v>2018</v>
      </c>
    </row>
    <row r="62" spans="1:16" x14ac:dyDescent="0.25">
      <c r="A62" s="52" t="s">
        <v>29</v>
      </c>
      <c r="B62" s="58">
        <v>0.43551254272460938</v>
      </c>
      <c r="C62" s="58">
        <v>0.40539091825485229</v>
      </c>
      <c r="D62" s="58">
        <v>3.0121617019176483E-2</v>
      </c>
      <c r="E62" s="58">
        <v>0.36060944199562073</v>
      </c>
      <c r="F62" s="58">
        <v>5.3864885121583939E-2</v>
      </c>
      <c r="G62" s="58">
        <v>0.15001311898231506</v>
      </c>
      <c r="H62" s="58">
        <v>0.20942488312721252</v>
      </c>
      <c r="I62" s="58">
        <v>0.12568967044353485</v>
      </c>
      <c r="J62" s="58">
        <v>0.68856960535049438</v>
      </c>
      <c r="K62" s="58">
        <v>9.9359579384326935E-2</v>
      </c>
      <c r="L62" s="58">
        <v>0.1435534656047821</v>
      </c>
      <c r="M62" s="58">
        <v>0.2743133008480072</v>
      </c>
      <c r="N62" s="58">
        <v>0.11444070935249329</v>
      </c>
      <c r="O62" s="58">
        <v>0.48937743902206421</v>
      </c>
      <c r="P62" s="58">
        <v>2018</v>
      </c>
    </row>
    <row r="63" spans="1:16" x14ac:dyDescent="0.25">
      <c r="A63" s="52" t="s">
        <v>30</v>
      </c>
      <c r="B63" s="58">
        <v>0.72158366441726685</v>
      </c>
      <c r="C63" s="58">
        <v>0.46831303834915161</v>
      </c>
      <c r="D63" s="58">
        <v>0.25327062606811523</v>
      </c>
      <c r="E63" s="58">
        <v>0.23205184936523438</v>
      </c>
      <c r="F63" s="58">
        <v>1.0536893270909786E-2</v>
      </c>
      <c r="G63" s="58">
        <v>3.5827580839395523E-2</v>
      </c>
      <c r="H63" s="58">
        <v>0.38446611166000366</v>
      </c>
      <c r="I63" s="58">
        <v>0.13668647408485413</v>
      </c>
      <c r="J63" s="58">
        <v>0.85647565126419067</v>
      </c>
      <c r="K63" s="58">
        <v>0.21178406476974487</v>
      </c>
      <c r="L63" s="58">
        <v>0.7187691330909729</v>
      </c>
      <c r="M63" s="58">
        <v>0.28272086381912231</v>
      </c>
      <c r="N63" s="58">
        <v>0.36311811208724976</v>
      </c>
      <c r="O63" s="58">
        <v>0.7321205735206604</v>
      </c>
      <c r="P63" s="58">
        <v>2018</v>
      </c>
    </row>
    <row r="64" spans="1:16" x14ac:dyDescent="0.25">
      <c r="A64" s="52" t="s">
        <v>31</v>
      </c>
      <c r="B64" s="58">
        <v>0.48039671778678894</v>
      </c>
      <c r="C64" s="58">
        <v>0.39159983396530151</v>
      </c>
      <c r="D64" s="58">
        <v>8.8796883821487427E-2</v>
      </c>
      <c r="E64" s="58">
        <v>0.42809402942657471</v>
      </c>
      <c r="F64" s="58">
        <v>1.3574648648500443E-2</v>
      </c>
      <c r="G64" s="58">
        <v>7.7934607863426208E-2</v>
      </c>
      <c r="H64" s="58">
        <v>0.30782082676887512</v>
      </c>
      <c r="I64" s="58">
        <v>0.10847181081771851</v>
      </c>
      <c r="J64" s="58">
        <v>0.62996608018875122</v>
      </c>
      <c r="K64" s="58">
        <v>0.24737079441547394</v>
      </c>
      <c r="L64" s="58">
        <v>0.73586368560791016</v>
      </c>
      <c r="M64" s="58">
        <v>0.27150064706802368</v>
      </c>
      <c r="N64" s="58">
        <v>0.1206851527094841</v>
      </c>
      <c r="O64" s="58">
        <v>0.49397137761116028</v>
      </c>
      <c r="P64" s="58">
        <v>2018</v>
      </c>
    </row>
    <row r="65" spans="1:16" x14ac:dyDescent="0.25">
      <c r="A65" s="52" t="s">
        <v>32</v>
      </c>
      <c r="B65" s="58">
        <v>0.57778865098953247</v>
      </c>
      <c r="C65" s="58">
        <v>0.52916234731674194</v>
      </c>
      <c r="D65" s="58">
        <v>4.862632229924202E-2</v>
      </c>
      <c r="E65" s="58">
        <v>0.3054373562335968</v>
      </c>
      <c r="F65" s="58">
        <v>5.0819732248783112E-2</v>
      </c>
      <c r="G65" s="58">
        <v>6.5954260528087616E-2</v>
      </c>
      <c r="H65" s="58">
        <v>0.2500343918800354</v>
      </c>
      <c r="I65" s="58">
        <v>0.11083745211362839</v>
      </c>
      <c r="J65" s="58">
        <v>0.80564093589782715</v>
      </c>
      <c r="K65" s="58">
        <v>6.2095008790493011E-2</v>
      </c>
      <c r="L65" s="58">
        <v>0.20727008581161499</v>
      </c>
      <c r="M65" s="58">
        <v>0.1975717693567276</v>
      </c>
      <c r="N65" s="58">
        <v>0.18327303230762482</v>
      </c>
      <c r="O65" s="58">
        <v>0.6286083459854126</v>
      </c>
      <c r="P65" s="58">
        <v>2018</v>
      </c>
    </row>
    <row r="66" spans="1:16" x14ac:dyDescent="0.25">
      <c r="A66" s="52" t="s">
        <v>1</v>
      </c>
      <c r="B66" s="58">
        <v>0.2944122850894928</v>
      </c>
      <c r="C66" s="58">
        <v>0.27307203412055969</v>
      </c>
      <c r="D66" s="58">
        <v>2.1340278908610344E-2</v>
      </c>
      <c r="E66" s="58">
        <v>0.38074326515197754</v>
      </c>
      <c r="F66" s="58">
        <v>6.3454180955886841E-2</v>
      </c>
      <c r="G66" s="58">
        <v>0.26139026880264282</v>
      </c>
      <c r="H66" s="58">
        <v>0.23151750862598419</v>
      </c>
      <c r="I66" s="58">
        <v>0.2008710503578186</v>
      </c>
      <c r="J66" s="58">
        <v>0.47085189819335938</v>
      </c>
      <c r="K66" s="58">
        <v>5.6374657899141312E-2</v>
      </c>
      <c r="L66" s="58">
        <v>7.0856988430023193E-2</v>
      </c>
      <c r="M66" s="58">
        <v>0.19614894688129425</v>
      </c>
      <c r="N66" s="58">
        <v>6.4460352063179016E-2</v>
      </c>
      <c r="O66" s="58">
        <v>0.35786646604537964</v>
      </c>
      <c r="P66" s="58">
        <v>2020</v>
      </c>
    </row>
    <row r="67" spans="1:16" x14ac:dyDescent="0.25">
      <c r="A67" s="52" t="s">
        <v>2</v>
      </c>
      <c r="B67" s="58">
        <v>0.1871652752161026</v>
      </c>
      <c r="C67" s="58">
        <v>0.16695772111415863</v>
      </c>
      <c r="D67" s="58">
        <v>2.0207565277814865E-2</v>
      </c>
      <c r="E67" s="58">
        <v>0.51247620582580566</v>
      </c>
      <c r="F67" s="58">
        <v>3.2095376402139664E-2</v>
      </c>
      <c r="G67" s="58">
        <v>0.26826313138008118</v>
      </c>
      <c r="H67" s="58">
        <v>0.2334471195936203</v>
      </c>
      <c r="I67" s="58">
        <v>0.24083712697029114</v>
      </c>
      <c r="J67" s="58">
        <v>0.4402710497379303</v>
      </c>
      <c r="K67" s="58">
        <v>0.11544729024171829</v>
      </c>
      <c r="L67" s="58">
        <v>0.24445320665836334</v>
      </c>
      <c r="M67" s="58">
        <v>0.16558195650577545</v>
      </c>
      <c r="N67" s="58">
        <v>4.1365467011928558E-2</v>
      </c>
      <c r="O67" s="58">
        <v>0.21926066279411316</v>
      </c>
      <c r="P67" s="58">
        <v>2020</v>
      </c>
    </row>
    <row r="68" spans="1:16" x14ac:dyDescent="0.25">
      <c r="A68" s="52" t="s">
        <v>3</v>
      </c>
      <c r="B68" s="58">
        <v>0.24694725871086121</v>
      </c>
      <c r="C68" s="58">
        <v>0.2142360508441925</v>
      </c>
      <c r="D68" s="58">
        <v>3.2711196690797806E-2</v>
      </c>
      <c r="E68" s="58">
        <v>0.48495462536811829</v>
      </c>
      <c r="F68" s="58">
        <v>2.8165498748421669E-2</v>
      </c>
      <c r="G68" s="58">
        <v>0.23993261158466339</v>
      </c>
      <c r="H68" s="58">
        <v>0.24695616960525513</v>
      </c>
      <c r="I68" s="58">
        <v>0.15010607242584229</v>
      </c>
      <c r="J68" s="58">
        <v>0.38247144222259521</v>
      </c>
      <c r="K68" s="58">
        <v>0.20996665954589844</v>
      </c>
      <c r="L68" s="58">
        <v>0.20026026666164398</v>
      </c>
      <c r="M68" s="58">
        <v>0.24406830966472626</v>
      </c>
      <c r="N68" s="58">
        <v>7.7562078833580017E-2</v>
      </c>
      <c r="O68" s="58">
        <v>0.27511274814605713</v>
      </c>
      <c r="P68" s="58">
        <v>2020</v>
      </c>
    </row>
    <row r="69" spans="1:16" x14ac:dyDescent="0.25">
      <c r="A69" s="52" t="s">
        <v>4</v>
      </c>
      <c r="B69" s="58">
        <v>0.67627650499343872</v>
      </c>
      <c r="C69" s="58">
        <v>0.43914273381233215</v>
      </c>
      <c r="D69" s="58">
        <v>0.23713378608226776</v>
      </c>
      <c r="E69" s="58">
        <v>0.26688492298126221</v>
      </c>
      <c r="F69" s="58">
        <v>1.1142998933792114E-2</v>
      </c>
      <c r="G69" s="58">
        <v>4.5695554465055466E-2</v>
      </c>
      <c r="H69" s="58">
        <v>0.31516844034194946</v>
      </c>
      <c r="I69" s="58">
        <v>0.23251752555370331</v>
      </c>
      <c r="J69" s="58">
        <v>0.78873330354690552</v>
      </c>
      <c r="K69" s="58">
        <v>0.24564674496650696</v>
      </c>
      <c r="L69" s="58">
        <v>0.73382622003555298</v>
      </c>
      <c r="M69" s="58">
        <v>0.31405752897262573</v>
      </c>
      <c r="N69" s="58">
        <v>0.35435411334037781</v>
      </c>
      <c r="O69" s="58">
        <v>0.68741953372955322</v>
      </c>
      <c r="P69" s="58">
        <v>2020</v>
      </c>
    </row>
    <row r="70" spans="1:16" x14ac:dyDescent="0.25">
      <c r="A70" s="52" t="s">
        <v>5</v>
      </c>
      <c r="B70" s="58">
        <v>0.33275535702705383</v>
      </c>
      <c r="C70" s="58">
        <v>0.28846469521522522</v>
      </c>
      <c r="D70" s="58">
        <v>4.429066926240921E-2</v>
      </c>
      <c r="E70" s="58">
        <v>0.36393126845359802</v>
      </c>
      <c r="F70" s="58">
        <v>6.7953974008560181E-2</v>
      </c>
      <c r="G70" s="58">
        <v>0.23535940051078796</v>
      </c>
      <c r="H70" s="58">
        <v>0.26050755381584167</v>
      </c>
      <c r="I70" s="58">
        <v>0.27885562181472778</v>
      </c>
      <c r="J70" s="58">
        <v>0.40681588649749756</v>
      </c>
      <c r="K70" s="58">
        <v>5.8143127709627151E-2</v>
      </c>
      <c r="L70" s="58">
        <v>0.1522761732339859</v>
      </c>
      <c r="M70" s="58">
        <v>0.23260088264942169</v>
      </c>
      <c r="N70" s="58">
        <v>0.10652900487184525</v>
      </c>
      <c r="O70" s="58">
        <v>0.40070933103561401</v>
      </c>
      <c r="P70" s="58">
        <v>2020</v>
      </c>
    </row>
    <row r="71" spans="1:16" x14ac:dyDescent="0.25">
      <c r="A71" s="52" t="s">
        <v>6</v>
      </c>
      <c r="B71" s="58">
        <v>0.24769015610218048</v>
      </c>
      <c r="C71" s="58">
        <v>0.22396649420261383</v>
      </c>
      <c r="D71" s="58">
        <v>2.3723669350147247E-2</v>
      </c>
      <c r="E71" s="58">
        <v>0.53570085763931274</v>
      </c>
      <c r="F71" s="58">
        <v>2.5702664628624916E-2</v>
      </c>
      <c r="G71" s="58">
        <v>0.1909063309431076</v>
      </c>
      <c r="H71" s="58">
        <v>0.27937838435173035</v>
      </c>
      <c r="I71" s="58">
        <v>0.19894371926784515</v>
      </c>
      <c r="J71" s="58">
        <v>0.57944512367248535</v>
      </c>
      <c r="K71" s="58">
        <v>0.10680507868528366</v>
      </c>
      <c r="L71" s="58">
        <v>0.27233654260635376</v>
      </c>
      <c r="M71" s="58">
        <v>0.18207976222038269</v>
      </c>
      <c r="N71" s="58">
        <v>5.7937230914831161E-2</v>
      </c>
      <c r="O71" s="58">
        <v>0.27339282631874084</v>
      </c>
      <c r="P71" s="58">
        <v>2020</v>
      </c>
    </row>
    <row r="72" spans="1:16" x14ac:dyDescent="0.25">
      <c r="A72" s="52" t="s">
        <v>7</v>
      </c>
      <c r="B72" s="58">
        <v>0.83086514472961426</v>
      </c>
      <c r="C72" s="58">
        <v>0.45995542407035828</v>
      </c>
      <c r="D72" s="58">
        <v>0.37090975046157837</v>
      </c>
      <c r="E72" s="58">
        <v>0.15060032904148102</v>
      </c>
      <c r="F72" s="58">
        <v>6.7131593823432922E-3</v>
      </c>
      <c r="G72" s="58">
        <v>1.1821332387626171E-2</v>
      </c>
      <c r="H72" s="58">
        <v>0.39654937386512756</v>
      </c>
      <c r="I72" s="58">
        <v>0.35620898008346558</v>
      </c>
      <c r="J72" s="58">
        <v>0.89899057149887085</v>
      </c>
      <c r="K72" s="58">
        <v>0.25953766703605652</v>
      </c>
      <c r="L72" s="58">
        <v>0.78099817037582397</v>
      </c>
      <c r="M72" s="58">
        <v>0.25352683663368225</v>
      </c>
      <c r="N72" s="58">
        <v>0.51308721303939819</v>
      </c>
      <c r="O72" s="58">
        <v>0.83757835626602173</v>
      </c>
      <c r="P72" s="58">
        <v>2020</v>
      </c>
    </row>
    <row r="73" spans="1:16" x14ac:dyDescent="0.25">
      <c r="A73" s="52" t="s">
        <v>8</v>
      </c>
      <c r="B73" s="58">
        <v>0.38512882590293884</v>
      </c>
      <c r="C73" s="58">
        <v>0.29370030760765076</v>
      </c>
      <c r="D73" s="58">
        <v>9.1428510844707489E-2</v>
      </c>
      <c r="E73" s="58">
        <v>0.41750603914260864</v>
      </c>
      <c r="F73" s="58">
        <v>4.0828615427017212E-2</v>
      </c>
      <c r="G73" s="58">
        <v>0.1565365344285965</v>
      </c>
      <c r="H73" s="58">
        <v>0.3418477475643158</v>
      </c>
      <c r="I73" s="58">
        <v>0.19453810155391693</v>
      </c>
      <c r="J73" s="58">
        <v>0.66973876953125</v>
      </c>
      <c r="K73" s="58">
        <v>0.14013612270355225</v>
      </c>
      <c r="L73" s="58">
        <v>0.22032643854618073</v>
      </c>
      <c r="M73" s="58">
        <v>0.17906194925308228</v>
      </c>
      <c r="N73" s="58">
        <v>0.15691463649272919</v>
      </c>
      <c r="O73" s="58">
        <v>0.42595744132995605</v>
      </c>
      <c r="P73" s="58">
        <v>2020</v>
      </c>
    </row>
    <row r="74" spans="1:16" x14ac:dyDescent="0.25">
      <c r="A74" s="52" t="s">
        <v>9</v>
      </c>
      <c r="B74" s="58">
        <v>0.48996049165725708</v>
      </c>
      <c r="C74" s="58">
        <v>0.38401675224304199</v>
      </c>
      <c r="D74" s="58">
        <v>0.10594376176595688</v>
      </c>
      <c r="E74" s="58">
        <v>0.4364478588104248</v>
      </c>
      <c r="F74" s="58">
        <v>7.6413052156567574E-3</v>
      </c>
      <c r="G74" s="58">
        <v>6.5950341522693634E-2</v>
      </c>
      <c r="H74" s="58">
        <v>0.20913664996623993</v>
      </c>
      <c r="I74" s="58">
        <v>0.35394525527954102</v>
      </c>
      <c r="J74" s="58">
        <v>0.68633031845092773</v>
      </c>
      <c r="K74" s="58">
        <v>0.22246779501438141</v>
      </c>
      <c r="L74" s="58">
        <v>0.7423822283744812</v>
      </c>
      <c r="M74" s="58">
        <v>0.26869180798530579</v>
      </c>
      <c r="N74" s="58">
        <v>0.13474559783935547</v>
      </c>
      <c r="O74" s="58">
        <v>0.49760180711746216</v>
      </c>
      <c r="P74" s="58">
        <v>2020</v>
      </c>
    </row>
    <row r="75" spans="1:16" x14ac:dyDescent="0.25">
      <c r="A75" s="52" t="s">
        <v>10</v>
      </c>
      <c r="B75" s="58">
        <v>0.4676806628704071</v>
      </c>
      <c r="C75" s="58">
        <v>0.3849717378616333</v>
      </c>
      <c r="D75" s="58">
        <v>8.2708917558193207E-2</v>
      </c>
      <c r="E75" s="58">
        <v>0.33850395679473877</v>
      </c>
      <c r="F75" s="58">
        <v>5.0378292798995972E-2</v>
      </c>
      <c r="G75" s="58">
        <v>0.14343711733818054</v>
      </c>
      <c r="H75" s="58">
        <v>0.26677843928337097</v>
      </c>
      <c r="I75" s="58">
        <v>0.26294603943824768</v>
      </c>
      <c r="J75" s="58">
        <v>0.63545382022857666</v>
      </c>
      <c r="K75" s="58">
        <v>9.8154790699481964E-2</v>
      </c>
      <c r="L75" s="58">
        <v>0.17324578762054443</v>
      </c>
      <c r="M75" s="58">
        <v>0.19810949265956879</v>
      </c>
      <c r="N75" s="58">
        <v>0.17817513644695282</v>
      </c>
      <c r="O75" s="58">
        <v>0.51805895566940308</v>
      </c>
      <c r="P75" s="58">
        <v>2020</v>
      </c>
    </row>
    <row r="76" spans="1:16" x14ac:dyDescent="0.25">
      <c r="A76" s="52" t="s">
        <v>11</v>
      </c>
      <c r="B76" s="58">
        <v>0.42640647292137146</v>
      </c>
      <c r="C76" s="58">
        <v>0.36863768100738525</v>
      </c>
      <c r="D76" s="58">
        <v>5.7768773287534714E-2</v>
      </c>
      <c r="E76" s="58">
        <v>0.42677792906761169</v>
      </c>
      <c r="F76" s="58">
        <v>2.4291392415761948E-2</v>
      </c>
      <c r="G76" s="58">
        <v>0.1225242018699646</v>
      </c>
      <c r="H76" s="58">
        <v>0.31600892543792725</v>
      </c>
      <c r="I76" s="58">
        <v>0.24496853351593018</v>
      </c>
      <c r="J76" s="58">
        <v>0.66718751192092896</v>
      </c>
      <c r="K76" s="58">
        <v>9.4067297875881195E-2</v>
      </c>
      <c r="L76" s="58">
        <v>0.25885820388793945</v>
      </c>
      <c r="M76" s="58">
        <v>0.25940710306167603</v>
      </c>
      <c r="N76" s="58">
        <v>0.11478335410356522</v>
      </c>
      <c r="O76" s="58">
        <v>0.45069786906242371</v>
      </c>
      <c r="P76" s="58">
        <v>2020</v>
      </c>
    </row>
    <row r="77" spans="1:16" x14ac:dyDescent="0.25">
      <c r="A77" s="52" t="s">
        <v>12</v>
      </c>
      <c r="B77" s="58">
        <v>0.7292439341545105</v>
      </c>
      <c r="C77" s="58">
        <v>0.36457961797714233</v>
      </c>
      <c r="D77" s="58">
        <v>0.36466428637504578</v>
      </c>
      <c r="E77" s="58">
        <v>0.23974677920341492</v>
      </c>
      <c r="F77" s="58">
        <v>5.1882653497159481E-3</v>
      </c>
      <c r="G77" s="58">
        <v>2.582104504108429E-2</v>
      </c>
      <c r="H77" s="58">
        <v>0.34786844253540039</v>
      </c>
      <c r="I77" s="58">
        <v>0.35886520147323608</v>
      </c>
      <c r="J77" s="58">
        <v>0.87243223190307617</v>
      </c>
      <c r="K77" s="58">
        <v>0.34040758013725281</v>
      </c>
      <c r="L77" s="58">
        <v>0.79246807098388672</v>
      </c>
      <c r="M77" s="58">
        <v>0.39510107040405273</v>
      </c>
      <c r="N77" s="58">
        <v>0.42737704515457153</v>
      </c>
      <c r="O77" s="58">
        <v>0.7344321608543396</v>
      </c>
      <c r="P77" s="58">
        <v>2020</v>
      </c>
    </row>
    <row r="78" spans="1:16" x14ac:dyDescent="0.25">
      <c r="A78" s="52" t="s">
        <v>13</v>
      </c>
      <c r="B78" s="58">
        <v>0.57144159078598022</v>
      </c>
      <c r="C78" s="58">
        <v>0.44147148728370667</v>
      </c>
      <c r="D78" s="58">
        <v>0.12997010350227356</v>
      </c>
      <c r="E78" s="58">
        <v>0.31201115250587463</v>
      </c>
      <c r="F78" s="58">
        <v>2.8160044923424721E-2</v>
      </c>
      <c r="G78" s="58">
        <v>8.8387191295623779E-2</v>
      </c>
      <c r="H78" s="58">
        <v>0.24914729595184326</v>
      </c>
      <c r="I78" s="58">
        <v>0.26986369490623474</v>
      </c>
      <c r="J78" s="58">
        <v>0.79439693689346313</v>
      </c>
      <c r="K78" s="58">
        <v>0.12386714667081833</v>
      </c>
      <c r="L78" s="58">
        <v>0.37884899973869324</v>
      </c>
      <c r="M78" s="58">
        <v>0.32862445712089539</v>
      </c>
      <c r="N78" s="58">
        <v>0.20710194110870361</v>
      </c>
      <c r="O78" s="58">
        <v>0.5996016263961792</v>
      </c>
      <c r="P78" s="58">
        <v>2020</v>
      </c>
    </row>
    <row r="79" spans="1:16" x14ac:dyDescent="0.25">
      <c r="A79" s="52" t="s">
        <v>14</v>
      </c>
      <c r="B79" s="58">
        <v>0.27751991152763367</v>
      </c>
      <c r="C79" s="58">
        <v>0.26329103112220764</v>
      </c>
      <c r="D79" s="58">
        <v>1.4228892512619495E-2</v>
      </c>
      <c r="E79" s="58">
        <v>0.49675807356834412</v>
      </c>
      <c r="F79" s="58">
        <v>2.8507625684142113E-2</v>
      </c>
      <c r="G79" s="58">
        <v>0.19721439480781555</v>
      </c>
      <c r="H79" s="58">
        <v>0.29336866736412048</v>
      </c>
      <c r="I79" s="58">
        <v>0.32717552781105042</v>
      </c>
      <c r="J79" s="58">
        <v>0.59980297088623047</v>
      </c>
      <c r="K79" s="58">
        <v>8.6672797799110413E-2</v>
      </c>
      <c r="L79" s="58">
        <v>0.20112784206867218</v>
      </c>
      <c r="M79" s="58">
        <v>0.13276828825473785</v>
      </c>
      <c r="N79" s="58">
        <v>5.0616834312677383E-2</v>
      </c>
      <c r="O79" s="58">
        <v>0.30602753162384033</v>
      </c>
      <c r="P79" s="58">
        <v>2020</v>
      </c>
    </row>
    <row r="80" spans="1:16" x14ac:dyDescent="0.25">
      <c r="A80" s="52" t="s">
        <v>15</v>
      </c>
      <c r="B80" s="58">
        <v>0.59252667427062988</v>
      </c>
      <c r="C80" s="58">
        <v>0.44343060255050659</v>
      </c>
      <c r="D80" s="58">
        <v>0.14909608662128448</v>
      </c>
      <c r="E80" s="58">
        <v>0.30430018901824951</v>
      </c>
      <c r="F80" s="58">
        <v>2.3054230958223343E-2</v>
      </c>
      <c r="G80" s="58">
        <v>8.0118902027606964E-2</v>
      </c>
      <c r="H80" s="58">
        <v>0.28069034218788147</v>
      </c>
      <c r="I80" s="58">
        <v>0.37924399971961975</v>
      </c>
      <c r="J80" s="58">
        <v>0.74265789985656738</v>
      </c>
      <c r="K80" s="58">
        <v>0.11123157292604446</v>
      </c>
      <c r="L80" s="58">
        <v>0.40450802445411682</v>
      </c>
      <c r="M80" s="58">
        <v>0.38499358296394348</v>
      </c>
      <c r="N80" s="58">
        <v>0.23141983151435852</v>
      </c>
      <c r="O80" s="58">
        <v>0.61558091640472412</v>
      </c>
      <c r="P80" s="58">
        <v>2020</v>
      </c>
    </row>
    <row r="81" spans="1:16" x14ac:dyDescent="0.25">
      <c r="A81" s="52" t="s">
        <v>16</v>
      </c>
      <c r="B81" s="58">
        <v>0.43719735741615295</v>
      </c>
      <c r="C81" s="58">
        <v>0.34172594547271729</v>
      </c>
      <c r="D81" s="58">
        <v>9.547143429517746E-2</v>
      </c>
      <c r="E81" s="58">
        <v>0.44809386134147644</v>
      </c>
      <c r="F81" s="58">
        <v>1.5404934994876385E-2</v>
      </c>
      <c r="G81" s="58">
        <v>9.9303849041461945E-2</v>
      </c>
      <c r="H81" s="58">
        <v>0.36976572871208191</v>
      </c>
      <c r="I81" s="58">
        <v>0.41931474208831787</v>
      </c>
      <c r="J81" s="58">
        <v>0.75308412313461304</v>
      </c>
      <c r="K81" s="58">
        <v>0.15961281955242157</v>
      </c>
      <c r="L81" s="58">
        <v>0.34678053855895996</v>
      </c>
      <c r="M81" s="58">
        <v>0.23763255774974823</v>
      </c>
      <c r="N81" s="58">
        <v>0.15363839268684387</v>
      </c>
      <c r="O81" s="58">
        <v>0.45260229706764221</v>
      </c>
      <c r="P81" s="58">
        <v>2020</v>
      </c>
    </row>
    <row r="82" spans="1:16" x14ac:dyDescent="0.25">
      <c r="A82" s="52" t="s">
        <v>17</v>
      </c>
      <c r="B82" s="58">
        <v>0.48814332485198975</v>
      </c>
      <c r="C82" s="58">
        <v>0.40649929642677307</v>
      </c>
      <c r="D82" s="58">
        <v>8.1644043326377869E-2</v>
      </c>
      <c r="E82" s="58">
        <v>0.3864409327507019</v>
      </c>
      <c r="F82" s="58">
        <v>3.3797360956668854E-2</v>
      </c>
      <c r="G82" s="58">
        <v>9.1618366539478302E-2</v>
      </c>
      <c r="H82" s="58">
        <v>0.24567502737045288</v>
      </c>
      <c r="I82" s="58">
        <v>0.32023799419403076</v>
      </c>
      <c r="J82" s="58">
        <v>0.72982174158096313</v>
      </c>
      <c r="K82" s="58">
        <v>9.1693595051765442E-2</v>
      </c>
      <c r="L82" s="58">
        <v>0.45961213111877441</v>
      </c>
      <c r="M82" s="58">
        <v>0.25545501708984375</v>
      </c>
      <c r="N82" s="58">
        <v>0.15027317404747009</v>
      </c>
      <c r="O82" s="58">
        <v>0.52194070816040039</v>
      </c>
      <c r="P82" s="58">
        <v>2020</v>
      </c>
    </row>
    <row r="83" spans="1:16" x14ac:dyDescent="0.25">
      <c r="A83" s="52" t="s">
        <v>18</v>
      </c>
      <c r="B83" s="58">
        <v>0.32618030905723572</v>
      </c>
      <c r="C83" s="58">
        <v>0.25328969955444336</v>
      </c>
      <c r="D83" s="58">
        <v>7.2890616953372955E-2</v>
      </c>
      <c r="E83" s="58">
        <v>0.49544304609298706</v>
      </c>
      <c r="F83" s="58">
        <v>2.9338212683796883E-2</v>
      </c>
      <c r="G83" s="58">
        <v>0.14903843402862549</v>
      </c>
      <c r="H83" s="58">
        <v>0.24960097670555115</v>
      </c>
      <c r="I83" s="58">
        <v>0.25055238604545593</v>
      </c>
      <c r="J83" s="58">
        <v>0.63127589225769043</v>
      </c>
      <c r="K83" s="58">
        <v>0.10344800353050232</v>
      </c>
      <c r="L83" s="58">
        <v>0.28810510039329529</v>
      </c>
      <c r="M83" s="58">
        <v>0.2208450585603714</v>
      </c>
      <c r="N83" s="58">
        <v>0.12855419516563416</v>
      </c>
      <c r="O83" s="58">
        <v>0.35551851987838745</v>
      </c>
      <c r="P83" s="58">
        <v>2020</v>
      </c>
    </row>
    <row r="84" spans="1:16" x14ac:dyDescent="0.25">
      <c r="A84" s="52" t="s">
        <v>19</v>
      </c>
      <c r="B84" s="58">
        <v>0.30518823862075806</v>
      </c>
      <c r="C84" s="58">
        <v>0.26186993718147278</v>
      </c>
      <c r="D84" s="58">
        <v>4.3318282812833786E-2</v>
      </c>
      <c r="E84" s="58">
        <v>0.41094526648521423</v>
      </c>
      <c r="F84" s="58">
        <v>5.1374584436416626E-2</v>
      </c>
      <c r="G84" s="58">
        <v>0.23249192535877228</v>
      </c>
      <c r="H84" s="58">
        <v>0.26114368438720703</v>
      </c>
      <c r="I84" s="58">
        <v>0.23419187963008881</v>
      </c>
      <c r="J84" s="58">
        <v>0.4921734631061554</v>
      </c>
      <c r="K84" s="58">
        <v>9.6871636807918549E-2</v>
      </c>
      <c r="L84" s="58">
        <v>0.26848337054252625</v>
      </c>
      <c r="M84" s="58">
        <v>0.16233108937740326</v>
      </c>
      <c r="N84" s="58">
        <v>9.7086943686008453E-2</v>
      </c>
      <c r="O84" s="58">
        <v>0.35656282305717468</v>
      </c>
      <c r="P84" s="58">
        <v>2020</v>
      </c>
    </row>
    <row r="85" spans="1:16" x14ac:dyDescent="0.25">
      <c r="A85" s="52" t="s">
        <v>20</v>
      </c>
      <c r="B85" s="58">
        <v>0.65915751457214355</v>
      </c>
      <c r="C85" s="58">
        <v>0.3988935649394989</v>
      </c>
      <c r="D85" s="58">
        <v>0.26026397943496704</v>
      </c>
      <c r="E85" s="58">
        <v>0.28745117783546448</v>
      </c>
      <c r="F85" s="58">
        <v>4.6210922300815582E-3</v>
      </c>
      <c r="G85" s="58">
        <v>4.8770200461149216E-2</v>
      </c>
      <c r="H85" s="58">
        <v>0.35414448380470276</v>
      </c>
      <c r="I85" s="58">
        <v>0.34793853759765625</v>
      </c>
      <c r="J85" s="58">
        <v>0.81454449892044067</v>
      </c>
      <c r="K85" s="58">
        <v>0.28423771262168884</v>
      </c>
      <c r="L85" s="58">
        <v>0.7320672869682312</v>
      </c>
      <c r="M85" s="58">
        <v>0.38860407471656799</v>
      </c>
      <c r="N85" s="58">
        <v>0.32445725798606873</v>
      </c>
      <c r="O85" s="58">
        <v>0.66377866268157959</v>
      </c>
      <c r="P85" s="58">
        <v>2020</v>
      </c>
    </row>
    <row r="86" spans="1:16" x14ac:dyDescent="0.25">
      <c r="A86" s="52" t="s">
        <v>21</v>
      </c>
      <c r="B86" s="58">
        <v>0.70328503847122192</v>
      </c>
      <c r="C86" s="58">
        <v>0.54743695259094238</v>
      </c>
      <c r="D86" s="58">
        <v>0.15584805607795715</v>
      </c>
      <c r="E86" s="58">
        <v>0.23326893150806427</v>
      </c>
      <c r="F86" s="58">
        <v>2.3823948577046394E-2</v>
      </c>
      <c r="G86" s="58">
        <v>3.9622098207473755E-2</v>
      </c>
      <c r="H86" s="58">
        <v>0.3070169985294342</v>
      </c>
      <c r="I86" s="58">
        <v>0.32744133472442627</v>
      </c>
      <c r="J86" s="58">
        <v>0.85931700468063354</v>
      </c>
      <c r="K86" s="58">
        <v>0.1775578111410141</v>
      </c>
      <c r="L86" s="58">
        <v>0.50039917230606079</v>
      </c>
      <c r="M86" s="58">
        <v>0.29636314511299133</v>
      </c>
      <c r="N86" s="58">
        <v>0.28607022762298584</v>
      </c>
      <c r="O86" s="58">
        <v>0.72710895538330078</v>
      </c>
      <c r="P86" s="58">
        <v>2020</v>
      </c>
    </row>
    <row r="87" spans="1:16" x14ac:dyDescent="0.25">
      <c r="A87" s="52" t="s">
        <v>22</v>
      </c>
      <c r="B87" s="58">
        <v>0.36287948489189148</v>
      </c>
      <c r="C87" s="58">
        <v>0.30976107716560364</v>
      </c>
      <c r="D87" s="58">
        <v>5.3118433803319931E-2</v>
      </c>
      <c r="E87" s="58">
        <v>0.44185405969619751</v>
      </c>
      <c r="F87" s="58">
        <v>3.4300245344638824E-2</v>
      </c>
      <c r="G87" s="58">
        <v>0.16096620261669159</v>
      </c>
      <c r="H87" s="58">
        <v>0.26971471309661865</v>
      </c>
      <c r="I87" s="58">
        <v>0.24924325942993164</v>
      </c>
      <c r="J87" s="58">
        <v>0.64174282550811768</v>
      </c>
      <c r="K87" s="58">
        <v>9.627927839756012E-2</v>
      </c>
      <c r="L87" s="58">
        <v>0.26180991530418396</v>
      </c>
      <c r="M87" s="58">
        <v>0.19515490531921387</v>
      </c>
      <c r="N87" s="58">
        <v>0.10507070273160934</v>
      </c>
      <c r="O87" s="58">
        <v>0.39717975258827209</v>
      </c>
      <c r="P87" s="58">
        <v>2020</v>
      </c>
    </row>
    <row r="88" spans="1:16" x14ac:dyDescent="0.25">
      <c r="A88" s="52" t="s">
        <v>23</v>
      </c>
      <c r="B88" s="58">
        <v>0.75540339946746826</v>
      </c>
      <c r="C88" s="58">
        <v>0.47410467267036438</v>
      </c>
      <c r="D88" s="58">
        <v>0.28129869699478149</v>
      </c>
      <c r="E88" s="58">
        <v>0.20386645197868347</v>
      </c>
      <c r="F88" s="58">
        <v>1.383119635283947E-2</v>
      </c>
      <c r="G88" s="58">
        <v>2.6898982003331184E-2</v>
      </c>
      <c r="H88" s="58">
        <v>0.30021330714225769</v>
      </c>
      <c r="I88" s="58">
        <v>0.17474010586738586</v>
      </c>
      <c r="J88" s="58">
        <v>0.85840988159179688</v>
      </c>
      <c r="K88" s="58">
        <v>0.28262344002723694</v>
      </c>
      <c r="L88" s="58">
        <v>0.74871230125427246</v>
      </c>
      <c r="M88" s="58">
        <v>0.29271841049194336</v>
      </c>
      <c r="N88" s="58">
        <v>0.42637807130813599</v>
      </c>
      <c r="O88" s="58">
        <v>0.76923459768295288</v>
      </c>
      <c r="P88" s="58">
        <v>2020</v>
      </c>
    </row>
    <row r="89" spans="1:16" x14ac:dyDescent="0.25">
      <c r="A89" s="52" t="s">
        <v>24</v>
      </c>
      <c r="B89" s="58">
        <v>0.59942662715911865</v>
      </c>
      <c r="C89" s="58">
        <v>0.42307955026626587</v>
      </c>
      <c r="D89" s="58">
        <v>0.17634707689285278</v>
      </c>
      <c r="E89" s="58">
        <v>0.31090980768203735</v>
      </c>
      <c r="F89" s="58">
        <v>2.2510088980197906E-2</v>
      </c>
      <c r="G89" s="58">
        <v>6.7153483629226685E-2</v>
      </c>
      <c r="H89" s="58">
        <v>0.28623080253601074</v>
      </c>
      <c r="I89" s="58">
        <v>0.23290586471557617</v>
      </c>
      <c r="J89" s="58">
        <v>0.74988240003585815</v>
      </c>
      <c r="K89" s="58">
        <v>0.19255734980106354</v>
      </c>
      <c r="L89" s="58">
        <v>0.57865500450134277</v>
      </c>
      <c r="M89" s="58">
        <v>0.21473848819732666</v>
      </c>
      <c r="N89" s="58">
        <v>0.28958764672279358</v>
      </c>
      <c r="O89" s="58">
        <v>0.62193673849105835</v>
      </c>
      <c r="P89" s="58">
        <v>2020</v>
      </c>
    </row>
    <row r="90" spans="1:16" x14ac:dyDescent="0.25">
      <c r="A90" s="52" t="s">
        <v>25</v>
      </c>
      <c r="B90" s="58">
        <v>0.31681162118911743</v>
      </c>
      <c r="C90" s="58">
        <v>0.28393518924713135</v>
      </c>
      <c r="D90" s="58">
        <v>3.2876428216695786E-2</v>
      </c>
      <c r="E90" s="58">
        <v>0.49471822381019592</v>
      </c>
      <c r="F90" s="58">
        <v>2.2400015965104103E-2</v>
      </c>
      <c r="G90" s="58">
        <v>0.1660701185464859</v>
      </c>
      <c r="H90" s="58">
        <v>0.27014574408531189</v>
      </c>
      <c r="I90" s="58">
        <v>0.19984197616577148</v>
      </c>
      <c r="J90" s="58">
        <v>0.53544288873672485</v>
      </c>
      <c r="K90" s="58">
        <v>0.12001650780439377</v>
      </c>
      <c r="L90" s="58">
        <v>0.33141303062438965</v>
      </c>
      <c r="M90" s="58">
        <v>0.29345205426216125</v>
      </c>
      <c r="N90" s="58">
        <v>6.0762703418731689E-2</v>
      </c>
      <c r="O90" s="58">
        <v>0.33921164274215698</v>
      </c>
      <c r="P90" s="58">
        <v>2020</v>
      </c>
    </row>
    <row r="91" spans="1:16" x14ac:dyDescent="0.25">
      <c r="A91" s="52" t="s">
        <v>26</v>
      </c>
      <c r="B91" s="58">
        <v>0.34374493360519409</v>
      </c>
      <c r="C91" s="58">
        <v>0.29528272151947021</v>
      </c>
      <c r="D91" s="58">
        <v>4.8462212085723877E-2</v>
      </c>
      <c r="E91" s="58">
        <v>0.46609556674957275</v>
      </c>
      <c r="F91" s="58">
        <v>1.9728900864720345E-2</v>
      </c>
      <c r="G91" s="58">
        <v>0.17043060064315796</v>
      </c>
      <c r="H91" s="58">
        <v>0.2715088427066803</v>
      </c>
      <c r="I91" s="58">
        <v>0.27607637643814087</v>
      </c>
      <c r="J91" s="58">
        <v>0.50504046678543091</v>
      </c>
      <c r="K91" s="58">
        <v>0.13399927318096161</v>
      </c>
      <c r="L91" s="58">
        <v>0.34616416692733765</v>
      </c>
      <c r="M91" s="58">
        <v>0.2828696072101593</v>
      </c>
      <c r="N91" s="58">
        <v>8.9814275503158569E-2</v>
      </c>
      <c r="O91" s="58">
        <v>0.36347383260726929</v>
      </c>
      <c r="P91" s="58">
        <v>2020</v>
      </c>
    </row>
    <row r="92" spans="1:16" x14ac:dyDescent="0.25">
      <c r="A92" s="52" t="s">
        <v>27</v>
      </c>
      <c r="B92" s="58">
        <v>0.60824805498123169</v>
      </c>
      <c r="C92" s="58">
        <v>0.42026424407958984</v>
      </c>
      <c r="D92" s="58">
        <v>0.18798379600048065</v>
      </c>
      <c r="E92" s="58">
        <v>0.32029104232788086</v>
      </c>
      <c r="F92" s="58">
        <v>2.0043199881911278E-2</v>
      </c>
      <c r="G92" s="58">
        <v>5.1417700946331024E-2</v>
      </c>
      <c r="H92" s="58">
        <v>0.21681950986385345</v>
      </c>
      <c r="I92" s="58">
        <v>0.32250058650970459</v>
      </c>
      <c r="J92" s="58">
        <v>0.70474326610565186</v>
      </c>
      <c r="K92" s="58">
        <v>0.11177262663841248</v>
      </c>
      <c r="L92" s="58">
        <v>0.69573807716369629</v>
      </c>
      <c r="M92" s="58">
        <v>0.5223197340965271</v>
      </c>
      <c r="N92" s="58">
        <v>0.25287047028541565</v>
      </c>
      <c r="O92" s="58">
        <v>0.62829124927520752</v>
      </c>
      <c r="P92" s="58">
        <v>2020</v>
      </c>
    </row>
    <row r="93" spans="1:16" x14ac:dyDescent="0.25">
      <c r="A93" s="52" t="s">
        <v>28</v>
      </c>
      <c r="B93" s="58">
        <v>0.52469778060913086</v>
      </c>
      <c r="C93" s="58">
        <v>0.44083690643310547</v>
      </c>
      <c r="D93" s="58">
        <v>8.3860896527767181E-2</v>
      </c>
      <c r="E93" s="58">
        <v>0.33791184425354004</v>
      </c>
      <c r="F93" s="58">
        <v>3.5098627209663391E-2</v>
      </c>
      <c r="G93" s="58">
        <v>0.10229173302650452</v>
      </c>
      <c r="H93" s="58">
        <v>0.26422792673110962</v>
      </c>
      <c r="I93" s="58">
        <v>0.16871698200702667</v>
      </c>
      <c r="J93" s="58">
        <v>0.71661514043807983</v>
      </c>
      <c r="K93" s="58">
        <v>0.10253299027681351</v>
      </c>
      <c r="L93" s="58">
        <v>0.46161073446273804</v>
      </c>
      <c r="M93" s="58">
        <v>0.11380492150783539</v>
      </c>
      <c r="N93" s="58">
        <v>0.19403068721294403</v>
      </c>
      <c r="O93" s="58">
        <v>0.55979639291763306</v>
      </c>
      <c r="P93" s="58">
        <v>2020</v>
      </c>
    </row>
    <row r="94" spans="1:16" x14ac:dyDescent="0.25">
      <c r="A94" s="52" t="s">
        <v>29</v>
      </c>
      <c r="B94" s="58">
        <v>0.55465775728225708</v>
      </c>
      <c r="C94" s="58">
        <v>0.48816117644309998</v>
      </c>
      <c r="D94" s="58">
        <v>6.6496588289737701E-2</v>
      </c>
      <c r="E94" s="58">
        <v>0.29154980182647705</v>
      </c>
      <c r="F94" s="58">
        <v>5.4137609899044037E-2</v>
      </c>
      <c r="G94" s="58">
        <v>9.9654816091060638E-2</v>
      </c>
      <c r="H94" s="58">
        <v>0.19059364497661591</v>
      </c>
      <c r="I94" s="58">
        <v>0.2560352087020874</v>
      </c>
      <c r="J94" s="58">
        <v>0.72691881656646729</v>
      </c>
      <c r="K94" s="58">
        <v>6.6092215478420258E-2</v>
      </c>
      <c r="L94" s="58">
        <v>7.9032011330127716E-2</v>
      </c>
      <c r="M94" s="58">
        <v>0.33039858937263489</v>
      </c>
      <c r="N94" s="58">
        <v>0.20673899352550507</v>
      </c>
      <c r="O94" s="58">
        <v>0.6087954044342041</v>
      </c>
      <c r="P94" s="58">
        <v>2020</v>
      </c>
    </row>
    <row r="95" spans="1:16" x14ac:dyDescent="0.25">
      <c r="A95" s="52" t="s">
        <v>30</v>
      </c>
      <c r="B95" s="58">
        <v>0.66524785757064819</v>
      </c>
      <c r="C95" s="58">
        <v>0.44715458154678345</v>
      </c>
      <c r="D95" s="58">
        <v>0.21809327602386475</v>
      </c>
      <c r="E95" s="58">
        <v>0.25979006290435791</v>
      </c>
      <c r="F95" s="58">
        <v>1.4752359129488468E-2</v>
      </c>
      <c r="G95" s="58">
        <v>6.02097287774086E-2</v>
      </c>
      <c r="H95" s="58">
        <v>0.3790840208530426</v>
      </c>
      <c r="I95" s="58">
        <v>0.30756467580795288</v>
      </c>
      <c r="J95" s="58">
        <v>0.78816676139831543</v>
      </c>
      <c r="K95" s="58">
        <v>0.19394169747829437</v>
      </c>
      <c r="L95" s="58">
        <v>0.69479024410247803</v>
      </c>
      <c r="M95" s="58">
        <v>0.29187628626823425</v>
      </c>
      <c r="N95" s="58">
        <v>0.30205786228179932</v>
      </c>
      <c r="O95" s="58">
        <v>0.6800001859664917</v>
      </c>
      <c r="P95" s="58">
        <v>2020</v>
      </c>
    </row>
    <row r="96" spans="1:16" x14ac:dyDescent="0.25">
      <c r="A96" s="52" t="s">
        <v>31</v>
      </c>
      <c r="B96" s="58">
        <v>0.57376110553741455</v>
      </c>
      <c r="C96" s="58">
        <v>0.39555343985557556</v>
      </c>
      <c r="D96" s="58">
        <v>0.17820768058300018</v>
      </c>
      <c r="E96" s="58">
        <v>0.34624925255775452</v>
      </c>
      <c r="F96" s="58">
        <v>1.6632538288831711E-2</v>
      </c>
      <c r="G96" s="58">
        <v>6.3357092440128326E-2</v>
      </c>
      <c r="H96" s="58">
        <v>0.32715737819671631</v>
      </c>
      <c r="I96" s="58">
        <v>0.24529920518398285</v>
      </c>
      <c r="J96" s="58">
        <v>0.6337740421295166</v>
      </c>
      <c r="K96" s="58">
        <v>0.22778986394405365</v>
      </c>
      <c r="L96" s="58">
        <v>0.74328899383544922</v>
      </c>
      <c r="M96" s="58">
        <v>0.26290211081504822</v>
      </c>
      <c r="N96" s="58">
        <v>0.24393053352832794</v>
      </c>
      <c r="O96" s="58">
        <v>0.59039366245269775</v>
      </c>
      <c r="P96" s="58">
        <v>2020</v>
      </c>
    </row>
    <row r="97" spans="1:16" x14ac:dyDescent="0.25">
      <c r="A97" s="52" t="s">
        <v>32</v>
      </c>
      <c r="B97" s="58">
        <v>0.54179239273071289</v>
      </c>
      <c r="C97" s="58">
        <v>0.49672785401344299</v>
      </c>
      <c r="D97" s="58">
        <v>4.5064512640237808E-2</v>
      </c>
      <c r="E97" s="58">
        <v>0.35390815138816833</v>
      </c>
      <c r="F97" s="58">
        <v>2.6896880939602852E-2</v>
      </c>
      <c r="G97" s="58">
        <v>7.7402591705322266E-2</v>
      </c>
      <c r="H97" s="58">
        <v>0.29923102259635925</v>
      </c>
      <c r="I97" s="58">
        <v>0.28085276484489441</v>
      </c>
      <c r="J97" s="58">
        <v>0.80837774276733398</v>
      </c>
      <c r="K97" s="58">
        <v>3.7109542638063431E-2</v>
      </c>
      <c r="L97" s="58">
        <v>0.14491374790668488</v>
      </c>
      <c r="M97" s="58">
        <v>0.17611993849277496</v>
      </c>
      <c r="N97" s="58">
        <v>0.20010757446289063</v>
      </c>
      <c r="O97" s="58">
        <v>0.56868922710418701</v>
      </c>
      <c r="P97" s="58">
        <v>2020</v>
      </c>
    </row>
    <row r="98" spans="1:16" x14ac:dyDescent="0.25">
      <c r="A98" s="52" t="s">
        <v>1</v>
      </c>
      <c r="B98" s="58">
        <v>0.27965223789215088</v>
      </c>
      <c r="C98" s="58">
        <v>0.25139245390892029</v>
      </c>
      <c r="D98" s="58">
        <v>2.8259770944714546E-2</v>
      </c>
      <c r="E98" s="58">
        <v>0.39896196126937866</v>
      </c>
      <c r="F98" s="58">
        <v>5.3883973509073257E-2</v>
      </c>
      <c r="G98" s="58">
        <v>0.2675018310546875</v>
      </c>
      <c r="H98" s="58">
        <v>0.2363719642162323</v>
      </c>
      <c r="I98" s="58">
        <v>0.35020673274993896</v>
      </c>
      <c r="J98" s="58">
        <v>0.46721312403678894</v>
      </c>
      <c r="K98" s="58">
        <v>8.1699833273887634E-2</v>
      </c>
      <c r="L98" s="58">
        <v>8.9274294674396515E-2</v>
      </c>
      <c r="M98" s="58">
        <v>0.17986637353897095</v>
      </c>
      <c r="N98" s="58">
        <v>7.6018281280994415E-2</v>
      </c>
      <c r="O98" s="58">
        <v>0.33353620767593384</v>
      </c>
      <c r="P98" s="58">
        <v>2022</v>
      </c>
    </row>
    <row r="99" spans="1:16" x14ac:dyDescent="0.25">
      <c r="A99" s="52" t="s">
        <v>2</v>
      </c>
      <c r="B99" s="58">
        <v>0.12769696116447449</v>
      </c>
      <c r="C99" s="58">
        <v>0.11400175094604492</v>
      </c>
      <c r="D99" s="58">
        <v>1.3695206493139267E-2</v>
      </c>
      <c r="E99" s="58">
        <v>0.5418391227722168</v>
      </c>
      <c r="F99" s="58">
        <v>1.9728057086467743E-2</v>
      </c>
      <c r="G99" s="58">
        <v>0.31073588132858276</v>
      </c>
      <c r="H99" s="58">
        <v>0.24831964075565338</v>
      </c>
      <c r="I99" s="58">
        <v>0.31219631433486938</v>
      </c>
      <c r="J99" s="58">
        <v>0.4126180112361908</v>
      </c>
      <c r="K99" s="58">
        <v>0.11245555430650711</v>
      </c>
      <c r="L99" s="58">
        <v>0.2004072517156601</v>
      </c>
      <c r="M99" s="58">
        <v>0.10583216696977615</v>
      </c>
      <c r="N99" s="58">
        <v>2.7150275185704231E-2</v>
      </c>
      <c r="O99" s="58">
        <v>0.14742501080036163</v>
      </c>
      <c r="P99" s="58">
        <v>2022</v>
      </c>
    </row>
    <row r="100" spans="1:16" x14ac:dyDescent="0.25">
      <c r="A100" s="52" t="s">
        <v>3</v>
      </c>
      <c r="B100" s="58">
        <v>0.12722054123878479</v>
      </c>
      <c r="C100" s="58">
        <v>0.10443743318319321</v>
      </c>
      <c r="D100" s="58">
        <v>2.2783106192946434E-2</v>
      </c>
      <c r="E100" s="58">
        <v>0.55454570055007935</v>
      </c>
      <c r="F100" s="58">
        <v>2.746945433318615E-2</v>
      </c>
      <c r="G100" s="58">
        <v>0.29076433181762695</v>
      </c>
      <c r="H100" s="58">
        <v>0.24530351161956787</v>
      </c>
      <c r="I100" s="58">
        <v>0.20288315415382385</v>
      </c>
      <c r="J100" s="58">
        <v>0.38587772846221924</v>
      </c>
      <c r="K100" s="58">
        <v>0.14845503866672516</v>
      </c>
      <c r="L100" s="58">
        <v>0.22172583639621735</v>
      </c>
      <c r="M100" s="58">
        <v>0.15293058753013611</v>
      </c>
      <c r="N100" s="58">
        <v>5.1882240921258926E-2</v>
      </c>
      <c r="O100" s="58">
        <v>0.15468999743461609</v>
      </c>
      <c r="P100" s="58">
        <v>2022</v>
      </c>
    </row>
    <row r="101" spans="1:16" x14ac:dyDescent="0.25">
      <c r="A101" s="52" t="s">
        <v>4</v>
      </c>
      <c r="B101" s="58">
        <v>0.60581016540527344</v>
      </c>
      <c r="C101" s="58">
        <v>0.42032334208488464</v>
      </c>
      <c r="D101" s="58">
        <v>0.18548683822154999</v>
      </c>
      <c r="E101" s="58">
        <v>0.34399411082267761</v>
      </c>
      <c r="F101" s="58">
        <v>6.1647561378777027E-3</v>
      </c>
      <c r="G101" s="58">
        <v>4.4030964374542236E-2</v>
      </c>
      <c r="H101" s="58">
        <v>0.30765855312347412</v>
      </c>
      <c r="I101" s="58">
        <v>0.47584125399589539</v>
      </c>
      <c r="J101" s="58">
        <v>0.81198197603225708</v>
      </c>
      <c r="K101" s="58">
        <v>0.2169460654258728</v>
      </c>
      <c r="L101" s="58">
        <v>0.72865241765975952</v>
      </c>
      <c r="M101" s="58">
        <v>0.2603486180305481</v>
      </c>
      <c r="N101" s="58">
        <v>0.22985132038593292</v>
      </c>
      <c r="O101" s="58">
        <v>0.61197495460510254</v>
      </c>
      <c r="P101" s="58">
        <v>2022</v>
      </c>
    </row>
    <row r="102" spans="1:16" x14ac:dyDescent="0.25">
      <c r="A102" s="52" t="s">
        <v>5</v>
      </c>
      <c r="B102" s="58">
        <v>0.31964612007141113</v>
      </c>
      <c r="C102" s="58">
        <v>0.26911494135856628</v>
      </c>
      <c r="D102" s="58">
        <v>5.0531182438135147E-2</v>
      </c>
      <c r="E102" s="58">
        <v>0.35111504793167114</v>
      </c>
      <c r="F102" s="58">
        <v>6.3333362340927124E-2</v>
      </c>
      <c r="G102" s="58">
        <v>0.2659054696559906</v>
      </c>
      <c r="H102" s="58">
        <v>0.24512825906276703</v>
      </c>
      <c r="I102" s="58">
        <v>0.28685450553894043</v>
      </c>
      <c r="J102" s="58">
        <v>0.35921001434326172</v>
      </c>
      <c r="K102" s="58">
        <v>9.01145339012146E-2</v>
      </c>
      <c r="L102" s="58">
        <v>0.23056574165821075</v>
      </c>
      <c r="M102" s="58">
        <v>0.20763592422008514</v>
      </c>
      <c r="N102" s="58">
        <v>0.10050800442695618</v>
      </c>
      <c r="O102" s="58">
        <v>0.38297948241233826</v>
      </c>
      <c r="P102" s="58">
        <v>2022</v>
      </c>
    </row>
    <row r="103" spans="1:16" x14ac:dyDescent="0.25">
      <c r="A103" s="52" t="s">
        <v>6</v>
      </c>
      <c r="B103" s="58">
        <v>0.18503676354885101</v>
      </c>
      <c r="C103" s="58">
        <v>0.16827322542667389</v>
      </c>
      <c r="D103" s="58">
        <v>1.6763541847467422E-2</v>
      </c>
      <c r="E103" s="58">
        <v>0.56026089191436768</v>
      </c>
      <c r="F103" s="58">
        <v>2.5440149009227753E-2</v>
      </c>
      <c r="G103" s="58">
        <v>0.22926218807697296</v>
      </c>
      <c r="H103" s="58">
        <v>0.26877021789550781</v>
      </c>
      <c r="I103" s="58">
        <v>0.34754565358161926</v>
      </c>
      <c r="J103" s="58">
        <v>0.54951441287994385</v>
      </c>
      <c r="K103" s="58">
        <v>8.1290543079376221E-2</v>
      </c>
      <c r="L103" s="58">
        <v>0.20778127014636993</v>
      </c>
      <c r="M103" s="58">
        <v>0.14111219346523285</v>
      </c>
      <c r="N103" s="58">
        <v>3.6367136985063553E-2</v>
      </c>
      <c r="O103" s="58">
        <v>0.21047690510749817</v>
      </c>
      <c r="P103" s="58">
        <v>2022</v>
      </c>
    </row>
    <row r="104" spans="1:16" x14ac:dyDescent="0.25">
      <c r="A104" s="52" t="s">
        <v>7</v>
      </c>
      <c r="B104" s="58">
        <v>0.74129319190979004</v>
      </c>
      <c r="C104" s="58">
        <v>0.36446404457092285</v>
      </c>
      <c r="D104" s="58">
        <v>0.37682914733886719</v>
      </c>
      <c r="E104" s="58">
        <v>0.23460470139980316</v>
      </c>
      <c r="F104" s="58">
        <v>6.4814942888915539E-3</v>
      </c>
      <c r="G104" s="58">
        <v>1.7620615661144257E-2</v>
      </c>
      <c r="H104" s="58">
        <v>0.37367188930511475</v>
      </c>
      <c r="I104" s="58">
        <v>0.73257029056549072</v>
      </c>
      <c r="J104" s="58">
        <v>0.88120788335800171</v>
      </c>
      <c r="K104" s="58">
        <v>0.29366457462310791</v>
      </c>
      <c r="L104" s="58">
        <v>0.72904717922210693</v>
      </c>
      <c r="M104" s="58">
        <v>0.23569010198116302</v>
      </c>
      <c r="N104" s="58">
        <v>0.44615265727043152</v>
      </c>
      <c r="O104" s="58">
        <v>0.74777466058731079</v>
      </c>
      <c r="P104" s="58">
        <v>2022</v>
      </c>
    </row>
    <row r="105" spans="1:16" x14ac:dyDescent="0.25">
      <c r="A105" s="52" t="s">
        <v>8</v>
      </c>
      <c r="B105" s="58">
        <v>0.32483726739883423</v>
      </c>
      <c r="C105" s="58">
        <v>0.24881012737751007</v>
      </c>
      <c r="D105" s="58">
        <v>7.6027117669582367E-2</v>
      </c>
      <c r="E105" s="58">
        <v>0.46134176850318909</v>
      </c>
      <c r="F105" s="58">
        <v>2.3817112669348717E-2</v>
      </c>
      <c r="G105" s="58">
        <v>0.19000387191772461</v>
      </c>
      <c r="H105" s="58">
        <v>0.32779234647750854</v>
      </c>
      <c r="I105" s="58">
        <v>0.34268838167190552</v>
      </c>
      <c r="J105" s="58">
        <v>0.62680280208587646</v>
      </c>
      <c r="K105" s="58">
        <v>0.13138489425182343</v>
      </c>
      <c r="L105" s="58">
        <v>0.23656663298606873</v>
      </c>
      <c r="M105" s="58">
        <v>0.14082278311252594</v>
      </c>
      <c r="N105" s="58">
        <v>0.12759965658187866</v>
      </c>
      <c r="O105" s="58">
        <v>0.3486543595790863</v>
      </c>
      <c r="P105" s="58">
        <v>2022</v>
      </c>
    </row>
    <row r="106" spans="1:16" x14ac:dyDescent="0.25">
      <c r="A106" s="52" t="s">
        <v>9</v>
      </c>
      <c r="B106" s="58">
        <v>0.3016071617603302</v>
      </c>
      <c r="C106" s="58">
        <v>0.26020118594169617</v>
      </c>
      <c r="D106" s="58">
        <v>4.140598326921463E-2</v>
      </c>
      <c r="E106" s="58">
        <v>0.5971529483795166</v>
      </c>
      <c r="F106" s="58">
        <v>1.2041536159813404E-2</v>
      </c>
      <c r="G106" s="58">
        <v>8.9198365807533264E-2</v>
      </c>
      <c r="H106" s="58">
        <v>0.19932723045349121</v>
      </c>
      <c r="I106" s="58">
        <v>0.41625362634658813</v>
      </c>
      <c r="J106" s="58">
        <v>0.66704583168029785</v>
      </c>
      <c r="K106" s="58">
        <v>0.20202480256557465</v>
      </c>
      <c r="L106" s="58">
        <v>0.6690446138381958</v>
      </c>
      <c r="M106" s="58">
        <v>0.16681021451950073</v>
      </c>
      <c r="N106" s="58">
        <v>4.57773357629776E-2</v>
      </c>
      <c r="O106" s="58">
        <v>0.31364870071411133</v>
      </c>
      <c r="P106" s="58">
        <v>2022</v>
      </c>
    </row>
    <row r="107" spans="1:16" x14ac:dyDescent="0.25">
      <c r="A107" s="52" t="s">
        <v>10</v>
      </c>
      <c r="B107" s="58">
        <v>0.44479766488075256</v>
      </c>
      <c r="C107" s="58">
        <v>0.30139487981796265</v>
      </c>
      <c r="D107" s="58">
        <v>0.14340279996395111</v>
      </c>
      <c r="E107" s="58">
        <v>0.37530282139778137</v>
      </c>
      <c r="F107" s="58">
        <v>3.4474235028028488E-2</v>
      </c>
      <c r="G107" s="58">
        <v>0.14542526006698608</v>
      </c>
      <c r="H107" s="58">
        <v>0.26432657241821289</v>
      </c>
      <c r="I107" s="58">
        <v>0.40223866701126099</v>
      </c>
      <c r="J107" s="58">
        <v>0.6511303186416626</v>
      </c>
      <c r="K107" s="58">
        <v>0.16750249266624451</v>
      </c>
      <c r="L107" s="58">
        <v>0.27104625105857849</v>
      </c>
      <c r="M107" s="58">
        <v>0.24029414355754852</v>
      </c>
      <c r="N107" s="58">
        <v>0.22115896642208099</v>
      </c>
      <c r="O107" s="58">
        <v>0.47927191853523254</v>
      </c>
      <c r="P107" s="58">
        <v>2022</v>
      </c>
    </row>
    <row r="108" spans="1:16" x14ac:dyDescent="0.25">
      <c r="A108" s="52" t="s">
        <v>11</v>
      </c>
      <c r="B108" s="58">
        <v>0.35968255996704102</v>
      </c>
      <c r="C108" s="58">
        <v>0.31789833307266235</v>
      </c>
      <c r="D108" s="58">
        <v>4.1784230619668961E-2</v>
      </c>
      <c r="E108" s="58">
        <v>0.47633898258209229</v>
      </c>
      <c r="F108" s="58">
        <v>2.8141606599092484E-2</v>
      </c>
      <c r="G108" s="58">
        <v>0.13583685457706451</v>
      </c>
      <c r="H108" s="58">
        <v>0.31328892707824707</v>
      </c>
      <c r="I108" s="58">
        <v>0.40258026123046875</v>
      </c>
      <c r="J108" s="58">
        <v>0.68134951591491699</v>
      </c>
      <c r="K108" s="58">
        <v>7.943493127822876E-2</v>
      </c>
      <c r="L108" s="58">
        <v>0.19547240436077118</v>
      </c>
      <c r="M108" s="58">
        <v>0.19303913414478302</v>
      </c>
      <c r="N108" s="58">
        <v>8.6085692048072815E-2</v>
      </c>
      <c r="O108" s="58">
        <v>0.38782417774200439</v>
      </c>
      <c r="P108" s="58">
        <v>2022</v>
      </c>
    </row>
    <row r="109" spans="1:16" x14ac:dyDescent="0.25">
      <c r="A109" s="52" t="s">
        <v>12</v>
      </c>
      <c r="B109" s="58">
        <v>0.6943662166595459</v>
      </c>
      <c r="C109" s="58">
        <v>0.38283926248550415</v>
      </c>
      <c r="D109" s="58">
        <v>0.31152698397636414</v>
      </c>
      <c r="E109" s="58">
        <v>0.27506119012832642</v>
      </c>
      <c r="F109" s="58">
        <v>6.4228596165776253E-3</v>
      </c>
      <c r="G109" s="58">
        <v>2.4149725213646889E-2</v>
      </c>
      <c r="H109" s="58">
        <v>0.3860677182674408</v>
      </c>
      <c r="I109" s="58">
        <v>0.61661213636398315</v>
      </c>
      <c r="J109" s="58">
        <v>0.86061841249465942</v>
      </c>
      <c r="K109" s="58">
        <v>0.33519494533538818</v>
      </c>
      <c r="L109" s="58">
        <v>0.77606123685836792</v>
      </c>
      <c r="M109" s="58">
        <v>0.34029236435890198</v>
      </c>
      <c r="N109" s="58">
        <v>0.35778909921646118</v>
      </c>
      <c r="O109" s="58">
        <v>0.70078909397125244</v>
      </c>
      <c r="P109" s="58">
        <v>2022</v>
      </c>
    </row>
    <row r="110" spans="1:16" x14ac:dyDescent="0.25">
      <c r="A110" s="52" t="s">
        <v>13</v>
      </c>
      <c r="B110" s="58">
        <v>0.43644174933433533</v>
      </c>
      <c r="C110" s="58">
        <v>0.34011059999465942</v>
      </c>
      <c r="D110" s="58">
        <v>9.6331149339675903E-2</v>
      </c>
      <c r="E110" s="58">
        <v>0.4455818235874176</v>
      </c>
      <c r="F110" s="58">
        <v>1.244437787681818E-2</v>
      </c>
      <c r="G110" s="58">
        <v>0.10553204268217087</v>
      </c>
      <c r="H110" s="58">
        <v>0.237408846616745</v>
      </c>
      <c r="I110" s="58">
        <v>0.57506048679351807</v>
      </c>
      <c r="J110" s="58">
        <v>0.76327502727508545</v>
      </c>
      <c r="K110" s="58">
        <v>7.685910165309906E-2</v>
      </c>
      <c r="L110" s="58">
        <v>0.39288967847824097</v>
      </c>
      <c r="M110" s="58">
        <v>0.21901556849479675</v>
      </c>
      <c r="N110" s="58">
        <v>0.14952605962753296</v>
      </c>
      <c r="O110" s="58">
        <v>0.44888612627983093</v>
      </c>
      <c r="P110" s="58">
        <v>2022</v>
      </c>
    </row>
    <row r="111" spans="1:16" x14ac:dyDescent="0.25">
      <c r="A111" s="52" t="s">
        <v>14</v>
      </c>
      <c r="B111" s="58">
        <v>0.23731504380702972</v>
      </c>
      <c r="C111" s="58">
        <v>0.2089536041021347</v>
      </c>
      <c r="D111" s="58">
        <v>2.836143784224987E-2</v>
      </c>
      <c r="E111" s="58">
        <v>0.58180689811706543</v>
      </c>
      <c r="F111" s="58">
        <v>2.1290911361575127E-2</v>
      </c>
      <c r="G111" s="58">
        <v>0.15958715975284576</v>
      </c>
      <c r="H111" s="58">
        <v>0.3398679792881012</v>
      </c>
      <c r="I111" s="58">
        <v>0.54741901159286499</v>
      </c>
      <c r="J111" s="58">
        <v>0.61467695236206055</v>
      </c>
      <c r="K111" s="58">
        <v>4.5729018747806549E-2</v>
      </c>
      <c r="L111" s="58">
        <v>0.16592197120189667</v>
      </c>
      <c r="M111" s="58">
        <v>0.11330728977918625</v>
      </c>
      <c r="N111" s="58">
        <v>5.3601127117872238E-2</v>
      </c>
      <c r="O111" s="58">
        <v>0.25860595703125</v>
      </c>
      <c r="P111" s="58">
        <v>2022</v>
      </c>
    </row>
    <row r="112" spans="1:16" x14ac:dyDescent="0.25">
      <c r="A112" s="52" t="s">
        <v>15</v>
      </c>
      <c r="B112" s="58">
        <v>0.45773366093635559</v>
      </c>
      <c r="C112" s="58">
        <v>0.36132466793060303</v>
      </c>
      <c r="D112" s="58">
        <v>9.640900045633316E-2</v>
      </c>
      <c r="E112" s="58">
        <v>0.38921195268630981</v>
      </c>
      <c r="F112" s="58">
        <v>3.176768496632576E-2</v>
      </c>
      <c r="G112" s="58">
        <v>0.12128669023513794</v>
      </c>
      <c r="H112" s="58">
        <v>0.27071002125740051</v>
      </c>
      <c r="I112" s="58">
        <v>0.58420246839523315</v>
      </c>
      <c r="J112" s="58">
        <v>0.7139696478843689</v>
      </c>
      <c r="K112" s="58">
        <v>0.10182171314954758</v>
      </c>
      <c r="L112" s="58">
        <v>0.32593587040901184</v>
      </c>
      <c r="M112" s="58">
        <v>0.27269667387008667</v>
      </c>
      <c r="N112" s="58">
        <v>0.1427195817232132</v>
      </c>
      <c r="O112" s="58">
        <v>0.48950132727622986</v>
      </c>
      <c r="P112" s="58">
        <v>2022</v>
      </c>
    </row>
    <row r="113" spans="1:16" x14ac:dyDescent="0.25">
      <c r="A113" s="52" t="s">
        <v>16</v>
      </c>
      <c r="B113" s="58">
        <v>0.41167542338371277</v>
      </c>
      <c r="C113" s="58">
        <v>0.32640060782432556</v>
      </c>
      <c r="D113" s="58">
        <v>8.5274823009967804E-2</v>
      </c>
      <c r="E113" s="58">
        <v>0.49528706073760986</v>
      </c>
      <c r="F113" s="58">
        <v>7.9452497884631157E-3</v>
      </c>
      <c r="G113" s="58">
        <v>8.5092261433601379E-2</v>
      </c>
      <c r="H113" s="58">
        <v>0.35927265882492065</v>
      </c>
      <c r="I113" s="58">
        <v>0.634746253490448</v>
      </c>
      <c r="J113" s="58">
        <v>0.77497965097427368</v>
      </c>
      <c r="K113" s="58">
        <v>0.1390177458524704</v>
      </c>
      <c r="L113" s="58">
        <v>0.40659430623054504</v>
      </c>
      <c r="M113" s="58">
        <v>0.22967346012592316</v>
      </c>
      <c r="N113" s="58">
        <v>0.11812552064657211</v>
      </c>
      <c r="O113" s="58">
        <v>0.41962066292762756</v>
      </c>
      <c r="P113" s="58">
        <v>2022</v>
      </c>
    </row>
    <row r="114" spans="1:16" x14ac:dyDescent="0.25">
      <c r="A114" s="52" t="s">
        <v>17</v>
      </c>
      <c r="B114" s="58">
        <v>0.3488335907459259</v>
      </c>
      <c r="C114" s="58">
        <v>0.27662584185600281</v>
      </c>
      <c r="D114" s="58">
        <v>7.2207748889923096E-2</v>
      </c>
      <c r="E114" s="58">
        <v>0.47646167874336243</v>
      </c>
      <c r="F114" s="58">
        <v>1.982593908905983E-2</v>
      </c>
      <c r="G114" s="58">
        <v>0.15487878024578094</v>
      </c>
      <c r="H114" s="58">
        <v>0.22545495629310608</v>
      </c>
      <c r="I114" s="58">
        <v>0.49568316340446472</v>
      </c>
      <c r="J114" s="58">
        <v>0.69427746534347534</v>
      </c>
      <c r="K114" s="58">
        <v>0.13918997347354889</v>
      </c>
      <c r="L114" s="58">
        <v>0.32891169190406799</v>
      </c>
      <c r="M114" s="58">
        <v>0.22163230180740356</v>
      </c>
      <c r="N114" s="58">
        <v>0.11465922743082047</v>
      </c>
      <c r="O114" s="58">
        <v>0.36865952610969543</v>
      </c>
      <c r="P114" s="58">
        <v>2022</v>
      </c>
    </row>
    <row r="115" spans="1:16" x14ac:dyDescent="0.25">
      <c r="A115" s="52" t="s">
        <v>18</v>
      </c>
      <c r="B115" s="58">
        <v>0.3773593008518219</v>
      </c>
      <c r="C115" s="58">
        <v>0.23510798811912537</v>
      </c>
      <c r="D115" s="58">
        <v>0.14225129783153534</v>
      </c>
      <c r="E115" s="58">
        <v>0.48158156871795654</v>
      </c>
      <c r="F115" s="58">
        <v>2.6745893061161041E-2</v>
      </c>
      <c r="G115" s="58">
        <v>0.11431324481964111</v>
      </c>
      <c r="H115" s="58">
        <v>0.27258569002151489</v>
      </c>
      <c r="I115" s="58">
        <v>0.43015605211257935</v>
      </c>
      <c r="J115" s="58">
        <v>0.74783891439437866</v>
      </c>
      <c r="K115" s="58">
        <v>0.20543824136257172</v>
      </c>
      <c r="L115" s="58">
        <v>0.32395702600479126</v>
      </c>
      <c r="M115" s="58">
        <v>0.20287249982357025</v>
      </c>
      <c r="N115" s="58">
        <v>0.19017338752746582</v>
      </c>
      <c r="O115" s="58">
        <v>0.40410518646240234</v>
      </c>
      <c r="P115" s="58">
        <v>2022</v>
      </c>
    </row>
    <row r="116" spans="1:16" x14ac:dyDescent="0.25">
      <c r="A116" s="52" t="s">
        <v>19</v>
      </c>
      <c r="B116" s="58">
        <v>0.23352283239364624</v>
      </c>
      <c r="C116" s="58">
        <v>0.2066035121679306</v>
      </c>
      <c r="D116" s="58">
        <v>2.6919333264231682E-2</v>
      </c>
      <c r="E116" s="58">
        <v>0.47876796126365662</v>
      </c>
      <c r="F116" s="58">
        <v>3.3457938581705093E-2</v>
      </c>
      <c r="G116" s="58">
        <v>0.25425124168395996</v>
      </c>
      <c r="H116" s="58">
        <v>0.26307827234268188</v>
      </c>
      <c r="I116" s="58">
        <v>0.31140872836112976</v>
      </c>
      <c r="J116" s="58">
        <v>0.45400217175483704</v>
      </c>
      <c r="K116" s="58">
        <v>8.0785393714904785E-2</v>
      </c>
      <c r="L116" s="58">
        <v>0.27386075258255005</v>
      </c>
      <c r="M116" s="58">
        <v>0.15635970234870911</v>
      </c>
      <c r="N116" s="58">
        <v>6.0463666915893555E-2</v>
      </c>
      <c r="O116" s="58">
        <v>0.26698076725006104</v>
      </c>
      <c r="P116" s="58">
        <v>2022</v>
      </c>
    </row>
    <row r="117" spans="1:16" x14ac:dyDescent="0.25">
      <c r="A117" s="52" t="s">
        <v>20</v>
      </c>
      <c r="B117" s="58">
        <v>0.64093232154846191</v>
      </c>
      <c r="C117" s="58">
        <v>0.37917971611022949</v>
      </c>
      <c r="D117" s="58">
        <v>0.26175257563591003</v>
      </c>
      <c r="E117" s="58">
        <v>0.32291120290756226</v>
      </c>
      <c r="F117" s="58">
        <v>7.6695843599736691E-3</v>
      </c>
      <c r="G117" s="58">
        <v>2.8486903756856918E-2</v>
      </c>
      <c r="H117" s="58">
        <v>0.37499359250068665</v>
      </c>
      <c r="I117" s="58">
        <v>0.73337340354919434</v>
      </c>
      <c r="J117" s="58">
        <v>0.84649276733398438</v>
      </c>
      <c r="K117" s="58">
        <v>0.25036892294883728</v>
      </c>
      <c r="L117" s="58">
        <v>0.75562167167663574</v>
      </c>
      <c r="M117" s="58">
        <v>0.31801500916481018</v>
      </c>
      <c r="N117" s="58">
        <v>0.29440519213676453</v>
      </c>
      <c r="O117" s="58">
        <v>0.64860188961029053</v>
      </c>
      <c r="P117" s="58">
        <v>2022</v>
      </c>
    </row>
    <row r="118" spans="1:16" x14ac:dyDescent="0.25">
      <c r="A118" s="52" t="s">
        <v>21</v>
      </c>
      <c r="B118" s="58">
        <v>0.60093867778778076</v>
      </c>
      <c r="C118" s="58">
        <v>0.40863984823226929</v>
      </c>
      <c r="D118" s="58">
        <v>0.19229882955551147</v>
      </c>
      <c r="E118" s="58">
        <v>0.33917161822319031</v>
      </c>
      <c r="F118" s="58">
        <v>1.1614617891609669E-2</v>
      </c>
      <c r="G118" s="58">
        <v>4.8275098204612732E-2</v>
      </c>
      <c r="H118" s="58">
        <v>0.32222005724906921</v>
      </c>
      <c r="I118" s="58">
        <v>0.592049241065979</v>
      </c>
      <c r="J118" s="58">
        <v>0.85971748828887939</v>
      </c>
      <c r="K118" s="58">
        <v>0.18726558983325958</v>
      </c>
      <c r="L118" s="58">
        <v>0.47214499115943909</v>
      </c>
      <c r="M118" s="58">
        <v>0.28789141774177551</v>
      </c>
      <c r="N118" s="58">
        <v>0.25170454382896423</v>
      </c>
      <c r="O118" s="58">
        <v>0.61255329847335815</v>
      </c>
      <c r="P118" s="58">
        <v>2022</v>
      </c>
    </row>
    <row r="119" spans="1:16" x14ac:dyDescent="0.25">
      <c r="A119" s="52" t="s">
        <v>22</v>
      </c>
      <c r="B119" s="58">
        <v>0.24796158075332642</v>
      </c>
      <c r="C119" s="58">
        <v>0.22253601253032684</v>
      </c>
      <c r="D119" s="58">
        <v>2.542557567358017E-2</v>
      </c>
      <c r="E119" s="58">
        <v>0.51980257034301758</v>
      </c>
      <c r="F119" s="58">
        <v>2.8837660327553749E-2</v>
      </c>
      <c r="G119" s="58">
        <v>0.20339815318584442</v>
      </c>
      <c r="H119" s="58">
        <v>0.2797677218914032</v>
      </c>
      <c r="I119" s="58">
        <v>0.38366350531578064</v>
      </c>
      <c r="J119" s="58">
        <v>0.61470907926559448</v>
      </c>
      <c r="K119" s="58">
        <v>8.4519371390342712E-2</v>
      </c>
      <c r="L119" s="58">
        <v>0.20544075965881348</v>
      </c>
      <c r="M119" s="58">
        <v>0.167607381939888</v>
      </c>
      <c r="N119" s="58">
        <v>5.09839728474617E-2</v>
      </c>
      <c r="O119" s="58">
        <v>0.27679923176765442</v>
      </c>
      <c r="P119" s="58">
        <v>2022</v>
      </c>
    </row>
    <row r="120" spans="1:16" x14ac:dyDescent="0.25">
      <c r="A120" s="52" t="s">
        <v>23</v>
      </c>
      <c r="B120" s="58">
        <v>0.44257816672325134</v>
      </c>
      <c r="C120" s="58">
        <v>0.31220826506614685</v>
      </c>
      <c r="D120" s="58">
        <v>0.13036990165710449</v>
      </c>
      <c r="E120" s="58">
        <v>0.4825262725353241</v>
      </c>
      <c r="F120" s="58">
        <v>6.3474695198237896E-3</v>
      </c>
      <c r="G120" s="58">
        <v>6.854807585477829E-2</v>
      </c>
      <c r="H120" s="58">
        <v>0.31432408094406128</v>
      </c>
      <c r="I120" s="58">
        <v>0.54812061786651611</v>
      </c>
      <c r="J120" s="58">
        <v>0.76747369766235352</v>
      </c>
      <c r="K120" s="58">
        <v>0.32433310151100159</v>
      </c>
      <c r="L120" s="58">
        <v>0.5975956916809082</v>
      </c>
      <c r="M120" s="58">
        <v>0.20335240662097931</v>
      </c>
      <c r="N120" s="58">
        <v>0.15955908596515656</v>
      </c>
      <c r="O120" s="58">
        <v>0.44892564415931702</v>
      </c>
      <c r="P120" s="58">
        <v>2022</v>
      </c>
    </row>
    <row r="121" spans="1:16" x14ac:dyDescent="0.25">
      <c r="A121" s="52" t="s">
        <v>24</v>
      </c>
      <c r="B121" s="58">
        <v>0.5440671443939209</v>
      </c>
      <c r="C121" s="58">
        <v>0.37695261836051941</v>
      </c>
      <c r="D121" s="58">
        <v>0.16711454093456268</v>
      </c>
      <c r="E121" s="58">
        <v>0.35732337832450867</v>
      </c>
      <c r="F121" s="58">
        <v>1.7508378252387047E-2</v>
      </c>
      <c r="G121" s="58">
        <v>8.1101082265377045E-2</v>
      </c>
      <c r="H121" s="58">
        <v>0.32483276724815369</v>
      </c>
      <c r="I121" s="58">
        <v>0.53451836109161377</v>
      </c>
      <c r="J121" s="58">
        <v>0.70646136999130249</v>
      </c>
      <c r="K121" s="58">
        <v>0.19044426083564758</v>
      </c>
      <c r="L121" s="58">
        <v>0.56964129209518433</v>
      </c>
      <c r="M121" s="58">
        <v>0.18562547862529755</v>
      </c>
      <c r="N121" s="58">
        <v>0.2306300550699234</v>
      </c>
      <c r="O121" s="58">
        <v>0.56157553195953369</v>
      </c>
      <c r="P121" s="58">
        <v>2022</v>
      </c>
    </row>
    <row r="122" spans="1:16" x14ac:dyDescent="0.25">
      <c r="A122" s="52" t="s">
        <v>25</v>
      </c>
      <c r="B122" s="58">
        <v>0.23516908288002014</v>
      </c>
      <c r="C122" s="58">
        <v>0.21438756585121155</v>
      </c>
      <c r="D122" s="58">
        <v>2.0781505852937698E-2</v>
      </c>
      <c r="E122" s="58">
        <v>0.53166526556015015</v>
      </c>
      <c r="F122" s="58">
        <v>2.8557691723108292E-2</v>
      </c>
      <c r="G122" s="58">
        <v>0.20460797846317291</v>
      </c>
      <c r="H122" s="58">
        <v>0.26461264491081238</v>
      </c>
      <c r="I122" s="58">
        <v>0.34575855731964111</v>
      </c>
      <c r="J122" s="58">
        <v>0.55151897668838501</v>
      </c>
      <c r="K122" s="58">
        <v>0.10277253389358521</v>
      </c>
      <c r="L122" s="58">
        <v>0.25420677661895752</v>
      </c>
      <c r="M122" s="58">
        <v>0.23194451630115509</v>
      </c>
      <c r="N122" s="58">
        <v>4.2235862463712692E-2</v>
      </c>
      <c r="O122" s="58">
        <v>0.26372677087783813</v>
      </c>
      <c r="P122" s="58">
        <v>2022</v>
      </c>
    </row>
    <row r="123" spans="1:16" x14ac:dyDescent="0.25">
      <c r="A123" s="52" t="s">
        <v>26</v>
      </c>
      <c r="B123" s="58">
        <v>0.28002157807350159</v>
      </c>
      <c r="C123" s="58">
        <v>0.243128702044487</v>
      </c>
      <c r="D123" s="58">
        <v>3.6892879754304886E-2</v>
      </c>
      <c r="E123" s="58">
        <v>0.48485913872718811</v>
      </c>
      <c r="F123" s="58">
        <v>1.4465230517089367E-2</v>
      </c>
      <c r="G123" s="58">
        <v>0.22065404057502747</v>
      </c>
      <c r="H123" s="58">
        <v>0.23735569417476654</v>
      </c>
      <c r="I123" s="58">
        <v>0.31369680166244507</v>
      </c>
      <c r="J123" s="58">
        <v>0.45060336589813232</v>
      </c>
      <c r="K123" s="58">
        <v>0.19336104393005371</v>
      </c>
      <c r="L123" s="58">
        <v>0.38946345448493958</v>
      </c>
      <c r="M123" s="58">
        <v>0.31161776185035706</v>
      </c>
      <c r="N123" s="58">
        <v>6.2675170600414276E-2</v>
      </c>
      <c r="O123" s="58">
        <v>0.29448682069778442</v>
      </c>
      <c r="P123" s="58">
        <v>2022</v>
      </c>
    </row>
    <row r="124" spans="1:16" x14ac:dyDescent="0.25">
      <c r="A124" s="52" t="s">
        <v>27</v>
      </c>
      <c r="B124" s="58">
        <v>0.52940505743026733</v>
      </c>
      <c r="C124" s="58">
        <v>0.396514892578125</v>
      </c>
      <c r="D124" s="58">
        <v>0.13289019465446472</v>
      </c>
      <c r="E124" s="58">
        <v>0.38819968700408936</v>
      </c>
      <c r="F124" s="58">
        <v>1.6554366797208786E-2</v>
      </c>
      <c r="G124" s="58">
        <v>6.5840855240821838E-2</v>
      </c>
      <c r="H124" s="58">
        <v>0.22422188520431519</v>
      </c>
      <c r="I124" s="58">
        <v>0.54131078720092773</v>
      </c>
      <c r="J124" s="58">
        <v>0.68928295373916626</v>
      </c>
      <c r="K124" s="58">
        <v>0.15400673449039459</v>
      </c>
      <c r="L124" s="58">
        <v>0.67194300889968872</v>
      </c>
      <c r="M124" s="58">
        <v>0.46920555830001831</v>
      </c>
      <c r="N124" s="58">
        <v>0.16914290189743042</v>
      </c>
      <c r="O124" s="58">
        <v>0.54595947265625</v>
      </c>
      <c r="P124" s="58">
        <v>2022</v>
      </c>
    </row>
    <row r="125" spans="1:16" x14ac:dyDescent="0.25">
      <c r="A125" s="52" t="s">
        <v>28</v>
      </c>
      <c r="B125" s="58">
        <v>0.42021697759628296</v>
      </c>
      <c r="C125" s="58">
        <v>0.34958991408348083</v>
      </c>
      <c r="D125" s="58">
        <v>7.0627056062221527E-2</v>
      </c>
      <c r="E125" s="58">
        <v>0.43126830458641052</v>
      </c>
      <c r="F125" s="58">
        <v>1.3719214126467705E-2</v>
      </c>
      <c r="G125" s="58">
        <v>0.13479551672935486</v>
      </c>
      <c r="H125" s="58">
        <v>0.28375843167304993</v>
      </c>
      <c r="I125" s="58">
        <v>0.32983434200286865</v>
      </c>
      <c r="J125" s="58">
        <v>0.6795421838760376</v>
      </c>
      <c r="K125" s="58">
        <v>0.11494795233011246</v>
      </c>
      <c r="L125" s="58">
        <v>0.36601710319519043</v>
      </c>
      <c r="M125" s="58">
        <v>0.11147569119930267</v>
      </c>
      <c r="N125" s="58">
        <v>0.1636940985918045</v>
      </c>
      <c r="O125" s="58">
        <v>0.43393617868423462</v>
      </c>
      <c r="P125" s="58">
        <v>2022</v>
      </c>
    </row>
    <row r="126" spans="1:16" x14ac:dyDescent="0.25">
      <c r="A126" s="52" t="s">
        <v>29</v>
      </c>
      <c r="B126" s="58">
        <v>0.38956600427627563</v>
      </c>
      <c r="C126" s="58">
        <v>0.34115871787071228</v>
      </c>
      <c r="D126" s="58">
        <v>4.8407286405563354E-2</v>
      </c>
      <c r="E126" s="58">
        <v>0.37619513273239136</v>
      </c>
      <c r="F126" s="58">
        <v>4.067504033446312E-2</v>
      </c>
      <c r="G126" s="58">
        <v>0.19356383383274078</v>
      </c>
      <c r="H126" s="58">
        <v>0.18167699873447418</v>
      </c>
      <c r="I126" s="58">
        <v>0.4801795482635498</v>
      </c>
      <c r="J126" s="58">
        <v>0.64991164207458496</v>
      </c>
      <c r="K126" s="58">
        <v>9.0239807963371277E-2</v>
      </c>
      <c r="L126" s="58">
        <v>7.6665736734867096E-2</v>
      </c>
      <c r="M126" s="58">
        <v>0.17055940628051758</v>
      </c>
      <c r="N126" s="58">
        <v>9.8240561783313751E-2</v>
      </c>
      <c r="O126" s="58">
        <v>0.43024104833602905</v>
      </c>
      <c r="P126" s="58">
        <v>2022</v>
      </c>
    </row>
    <row r="127" spans="1:16" x14ac:dyDescent="0.25">
      <c r="A127" s="52" t="s">
        <v>30</v>
      </c>
      <c r="B127" s="58">
        <v>0.60010010004043579</v>
      </c>
      <c r="C127" s="58">
        <v>0.42140835523605347</v>
      </c>
      <c r="D127" s="58">
        <v>0.17869172990322113</v>
      </c>
      <c r="E127" s="58">
        <v>0.3305935263633728</v>
      </c>
      <c r="F127" s="58">
        <v>1.104307733476162E-2</v>
      </c>
      <c r="G127" s="58">
        <v>5.8263309299945831E-2</v>
      </c>
      <c r="H127" s="58">
        <v>0.35459133982658386</v>
      </c>
      <c r="I127" s="58">
        <v>0.60725373029708862</v>
      </c>
      <c r="J127" s="58">
        <v>0.77901548147201538</v>
      </c>
      <c r="K127" s="58">
        <v>0.16302981972694397</v>
      </c>
      <c r="L127" s="58">
        <v>0.63152682781219482</v>
      </c>
      <c r="M127" s="58">
        <v>0.23435971140861511</v>
      </c>
      <c r="N127" s="58">
        <v>0.21711389720439911</v>
      </c>
      <c r="O127" s="58">
        <v>0.61114317178726196</v>
      </c>
      <c r="P127" s="58">
        <v>2022</v>
      </c>
    </row>
    <row r="128" spans="1:16" x14ac:dyDescent="0.25">
      <c r="A128" s="52" t="s">
        <v>31</v>
      </c>
      <c r="B128" s="58">
        <v>0.39210274815559387</v>
      </c>
      <c r="C128" s="58">
        <v>0.31075569987297058</v>
      </c>
      <c r="D128" s="58">
        <v>8.1347040832042694E-2</v>
      </c>
      <c r="E128" s="58">
        <v>0.51068288087844849</v>
      </c>
      <c r="F128" s="58">
        <v>9.4742299988865852E-3</v>
      </c>
      <c r="G128" s="58">
        <v>8.7740130722522736E-2</v>
      </c>
      <c r="H128" s="58">
        <v>0.31615188717842102</v>
      </c>
      <c r="I128" s="58">
        <v>0.42479145526885986</v>
      </c>
      <c r="J128" s="58">
        <v>0.61408811807632446</v>
      </c>
      <c r="K128" s="58">
        <v>0.24403876066207886</v>
      </c>
      <c r="L128" s="58">
        <v>0.71762418746948242</v>
      </c>
      <c r="M128" s="58">
        <v>0.18376009166240692</v>
      </c>
      <c r="N128" s="58">
        <v>9.8147027194499969E-2</v>
      </c>
      <c r="O128" s="58">
        <v>0.40157696604728699</v>
      </c>
      <c r="P128" s="58">
        <v>2022</v>
      </c>
    </row>
    <row r="129" spans="1:16" x14ac:dyDescent="0.25">
      <c r="A129" s="52" t="s">
        <v>32</v>
      </c>
      <c r="B129" s="58">
        <v>0.50922250747680664</v>
      </c>
      <c r="C129" s="58">
        <v>0.44171625375747681</v>
      </c>
      <c r="D129" s="58">
        <v>6.7506246268749237E-2</v>
      </c>
      <c r="E129" s="58">
        <v>0.35568791627883911</v>
      </c>
      <c r="F129" s="58">
        <v>3.1344003975391388E-2</v>
      </c>
      <c r="G129" s="58">
        <v>0.10374558717012405</v>
      </c>
      <c r="H129" s="58">
        <v>0.28165507316589355</v>
      </c>
      <c r="I129" s="58">
        <v>0.47058096528053284</v>
      </c>
      <c r="J129" s="58">
        <v>0.73619478940963745</v>
      </c>
      <c r="K129" s="58">
        <v>6.1705857515335083E-2</v>
      </c>
      <c r="L129" s="58">
        <v>0.14350801706314087</v>
      </c>
      <c r="M129" s="58">
        <v>0.15896031260490417</v>
      </c>
      <c r="N129" s="58">
        <v>0.1749260276556015</v>
      </c>
      <c r="O129" s="58">
        <v>0.54056650400161743</v>
      </c>
      <c r="P129" s="58">
        <v>2022</v>
      </c>
    </row>
    <row r="130" spans="1:16" x14ac:dyDescent="0.25">
      <c r="A130" s="52" t="s">
        <v>1</v>
      </c>
      <c r="B130" s="58">
        <v>0.17476344108581543</v>
      </c>
      <c r="C130" s="58">
        <v>0.16204556822776794</v>
      </c>
      <c r="D130" s="58">
        <v>1.2717862613499165E-2</v>
      </c>
      <c r="E130" s="58">
        <v>0.49858665466308594</v>
      </c>
      <c r="F130" s="58">
        <v>2.8963502496480942E-2</v>
      </c>
      <c r="G130" s="58">
        <v>0.29768639802932739</v>
      </c>
      <c r="H130" s="58">
        <v>0.23214118182659149</v>
      </c>
      <c r="I130" s="58">
        <v>0.40660989284515381</v>
      </c>
      <c r="J130" s="58">
        <v>0.49650123715400696</v>
      </c>
      <c r="K130" s="58">
        <v>2.9825352132320404E-2</v>
      </c>
      <c r="L130" s="58">
        <v>9.8951935768127441E-2</v>
      </c>
      <c r="M130" s="58">
        <v>0.11546997725963593</v>
      </c>
      <c r="N130" s="58">
        <v>2.995038777589798E-2</v>
      </c>
      <c r="O130" s="58">
        <v>0.20372694730758667</v>
      </c>
      <c r="P130" s="58">
        <v>2024</v>
      </c>
    </row>
    <row r="131" spans="1:16" x14ac:dyDescent="0.25">
      <c r="A131" s="52" t="s">
        <v>2</v>
      </c>
      <c r="B131" s="58">
        <v>8.875863254070282E-2</v>
      </c>
      <c r="C131" s="58">
        <v>8.4703706204891205E-2</v>
      </c>
      <c r="D131" s="58">
        <v>4.0549212135374546E-3</v>
      </c>
      <c r="E131" s="58">
        <v>0.57319498062133789</v>
      </c>
      <c r="F131" s="58">
        <v>6.2826755456626415E-3</v>
      </c>
      <c r="G131" s="58">
        <v>0.33176368474960327</v>
      </c>
      <c r="H131" s="58">
        <v>0.25253331661224365</v>
      </c>
      <c r="I131" s="58">
        <v>0.28386083245277405</v>
      </c>
      <c r="J131" s="58">
        <v>0.40431490540504456</v>
      </c>
      <c r="K131" s="58">
        <v>0.1006331741809845</v>
      </c>
      <c r="L131" s="58">
        <v>0.18562301993370056</v>
      </c>
      <c r="M131" s="58">
        <v>0.10772519558668137</v>
      </c>
      <c r="N131" s="58">
        <v>8.976418524980545E-3</v>
      </c>
      <c r="O131" s="58">
        <v>9.504130482673645E-2</v>
      </c>
      <c r="P131" s="58">
        <v>2024</v>
      </c>
    </row>
    <row r="132" spans="1:16" x14ac:dyDescent="0.25">
      <c r="A132" s="52" t="s">
        <v>3</v>
      </c>
      <c r="B132" s="58">
        <v>0.14058636128902435</v>
      </c>
      <c r="C132" s="58">
        <v>0.11725778877735138</v>
      </c>
      <c r="D132" s="58">
        <v>2.3328565061092377E-2</v>
      </c>
      <c r="E132" s="58">
        <v>0.53284049034118652</v>
      </c>
      <c r="F132" s="58">
        <v>1.2593414634466171E-2</v>
      </c>
      <c r="G132" s="58">
        <v>0.31397974491119385</v>
      </c>
      <c r="H132" s="58">
        <v>0.25049129128456116</v>
      </c>
      <c r="I132" s="58">
        <v>0.26803117990493774</v>
      </c>
      <c r="J132" s="58">
        <v>0.40377801656723022</v>
      </c>
      <c r="K132" s="58">
        <v>0.18553227186203003</v>
      </c>
      <c r="L132" s="58">
        <v>0.2006390243768692</v>
      </c>
      <c r="M132" s="58">
        <v>0.11654924601316452</v>
      </c>
      <c r="N132" s="58">
        <v>4.0413897484540939E-2</v>
      </c>
      <c r="O132" s="58">
        <v>0.15317976474761963</v>
      </c>
      <c r="P132" s="58">
        <v>2024</v>
      </c>
    </row>
    <row r="133" spans="1:16" x14ac:dyDescent="0.25">
      <c r="A133" s="52" t="s">
        <v>4</v>
      </c>
      <c r="B133" s="58">
        <v>0.47210520505905151</v>
      </c>
      <c r="C133" s="58">
        <v>0.34831276535987854</v>
      </c>
      <c r="D133" s="58">
        <v>0.12379243224859238</v>
      </c>
      <c r="E133" s="58">
        <v>0.47214597463607788</v>
      </c>
      <c r="F133" s="58">
        <v>1.6446121037006378E-2</v>
      </c>
      <c r="G133" s="58">
        <v>3.9302680641412735E-2</v>
      </c>
      <c r="H133" s="58">
        <v>0.35931491851806641</v>
      </c>
      <c r="I133" s="58">
        <v>0.38583749532699585</v>
      </c>
      <c r="J133" s="58">
        <v>0.76300132274627686</v>
      </c>
      <c r="K133" s="58">
        <v>0.23139157891273499</v>
      </c>
      <c r="L133" s="58">
        <v>0.69982260465621948</v>
      </c>
      <c r="M133" s="58">
        <v>0.24409827589988708</v>
      </c>
      <c r="N133" s="58">
        <v>0.17257212102413177</v>
      </c>
      <c r="O133" s="58">
        <v>0.48855131864547729</v>
      </c>
      <c r="P133" s="58">
        <v>2024</v>
      </c>
    </row>
    <row r="134" spans="1:16" x14ac:dyDescent="0.25">
      <c r="A134" s="52" t="s">
        <v>5</v>
      </c>
      <c r="B134" s="58">
        <v>0.16702213883399963</v>
      </c>
      <c r="C134" s="58">
        <v>0.15226270258426666</v>
      </c>
      <c r="D134" s="58">
        <v>1.475943811237812E-2</v>
      </c>
      <c r="E134" s="58">
        <v>0.44095861911773682</v>
      </c>
      <c r="F134" s="58">
        <v>6.6553495824337006E-2</v>
      </c>
      <c r="G134" s="58">
        <v>0.32546573877334595</v>
      </c>
      <c r="H134" s="58">
        <v>0.2402353435754776</v>
      </c>
      <c r="I134" s="58">
        <v>0.28666099905967712</v>
      </c>
      <c r="J134" s="58">
        <v>0.34916645288467407</v>
      </c>
      <c r="K134" s="58">
        <v>4.5540612190961838E-2</v>
      </c>
      <c r="L134" s="58">
        <v>0.12993311882019043</v>
      </c>
      <c r="M134" s="58">
        <v>0.12874698638916016</v>
      </c>
      <c r="N134" s="58">
        <v>4.3893821537494659E-2</v>
      </c>
      <c r="O134" s="58">
        <v>0.23357564210891724</v>
      </c>
      <c r="P134" s="58">
        <v>2024</v>
      </c>
    </row>
    <row r="135" spans="1:16" x14ac:dyDescent="0.25">
      <c r="A135" s="52" t="s">
        <v>6</v>
      </c>
      <c r="B135" s="58">
        <v>0.1915811151266098</v>
      </c>
      <c r="C135" s="58">
        <v>0.16774027049541473</v>
      </c>
      <c r="D135" s="58">
        <v>2.3840844631195068E-2</v>
      </c>
      <c r="E135" s="58">
        <v>0.5535198450088501</v>
      </c>
      <c r="F135" s="58">
        <v>1.8619725480675697E-2</v>
      </c>
      <c r="G135" s="58">
        <v>0.23627930879592896</v>
      </c>
      <c r="H135" s="58">
        <v>0.29200288653373718</v>
      </c>
      <c r="I135" s="58">
        <v>0.30222812294960022</v>
      </c>
      <c r="J135" s="58">
        <v>0.54135531187057495</v>
      </c>
      <c r="K135" s="58">
        <v>0.13516592979431152</v>
      </c>
      <c r="L135" s="58">
        <v>0.25590258836746216</v>
      </c>
      <c r="M135" s="58">
        <v>0.15603683888912201</v>
      </c>
      <c r="N135" s="58">
        <v>4.804784432053566E-2</v>
      </c>
      <c r="O135" s="58">
        <v>0.21020084619522095</v>
      </c>
      <c r="P135" s="58">
        <v>2024</v>
      </c>
    </row>
    <row r="136" spans="1:16" x14ac:dyDescent="0.25">
      <c r="A136" s="52" t="s">
        <v>7</v>
      </c>
      <c r="B136" s="58">
        <v>0.75576502084732056</v>
      </c>
      <c r="C136" s="58">
        <v>0.37072914838790894</v>
      </c>
      <c r="D136" s="58">
        <v>0.38503590226173401</v>
      </c>
      <c r="E136" s="58">
        <v>0.21005485951900482</v>
      </c>
      <c r="F136" s="58">
        <v>9.0129338204860687E-3</v>
      </c>
      <c r="G136" s="58">
        <v>2.5167187675833702E-2</v>
      </c>
      <c r="H136" s="58">
        <v>0.42828342318534851</v>
      </c>
      <c r="I136" s="58">
        <v>0.73165833950042725</v>
      </c>
      <c r="J136" s="58">
        <v>0.88963299989700317</v>
      </c>
      <c r="K136" s="58">
        <v>0.25030887126922607</v>
      </c>
      <c r="L136" s="58">
        <v>0.73558813333511353</v>
      </c>
      <c r="M136" s="58">
        <v>0.24347668886184692</v>
      </c>
      <c r="N136" s="58">
        <v>0.45709013938903809</v>
      </c>
      <c r="O136" s="58">
        <v>0.76477795839309692</v>
      </c>
      <c r="P136" s="58">
        <v>2024</v>
      </c>
    </row>
    <row r="137" spans="1:16" x14ac:dyDescent="0.25">
      <c r="A137" s="52" t="s">
        <v>8</v>
      </c>
      <c r="B137" s="58">
        <v>0.32044431567192078</v>
      </c>
      <c r="C137" s="58">
        <v>0.20392844080924988</v>
      </c>
      <c r="D137" s="58">
        <v>0.11651588976383209</v>
      </c>
      <c r="E137" s="58">
        <v>0.48049986362457275</v>
      </c>
      <c r="F137" s="58">
        <v>1.8193857744336128E-2</v>
      </c>
      <c r="G137" s="58">
        <v>0.1808619499206543</v>
      </c>
      <c r="H137" s="58">
        <v>0.36197382211685181</v>
      </c>
      <c r="I137" s="58">
        <v>0.32874980568885803</v>
      </c>
      <c r="J137" s="58">
        <v>0.6444517970085144</v>
      </c>
      <c r="K137" s="58">
        <v>0.14571748673915863</v>
      </c>
      <c r="L137" s="58">
        <v>0.21119999885559082</v>
      </c>
      <c r="M137" s="58">
        <v>0.20338371396064758</v>
      </c>
      <c r="N137" s="58">
        <v>0.16176661849021912</v>
      </c>
      <c r="O137" s="58">
        <v>0.33863818645477295</v>
      </c>
      <c r="P137" s="58">
        <v>2024</v>
      </c>
    </row>
    <row r="138" spans="1:16" x14ac:dyDescent="0.25">
      <c r="A138" s="52" t="s">
        <v>9</v>
      </c>
      <c r="B138" s="58">
        <v>0.21321083605289459</v>
      </c>
      <c r="C138" s="58">
        <v>0.1994704008102417</v>
      </c>
      <c r="D138" s="58">
        <v>1.3740433380007744E-2</v>
      </c>
      <c r="E138" s="58">
        <v>0.57926177978515625</v>
      </c>
      <c r="F138" s="58">
        <v>1.4144089072942734E-2</v>
      </c>
      <c r="G138" s="58">
        <v>0.19338327646255493</v>
      </c>
      <c r="H138" s="58">
        <v>0.20902895927429199</v>
      </c>
      <c r="I138" s="58">
        <v>0.25619208812713623</v>
      </c>
      <c r="J138" s="58">
        <v>0.62581133842468262</v>
      </c>
      <c r="K138" s="58">
        <v>0.19414214789867401</v>
      </c>
      <c r="L138" s="58">
        <v>0.31176736950874329</v>
      </c>
      <c r="M138" s="58">
        <v>0.18526172637939453</v>
      </c>
      <c r="N138" s="58">
        <v>2.7932960540056229E-2</v>
      </c>
      <c r="O138" s="58">
        <v>0.22735492885112762</v>
      </c>
      <c r="P138" s="58">
        <v>2024</v>
      </c>
    </row>
    <row r="139" spans="1:16" x14ac:dyDescent="0.25">
      <c r="A139" s="52" t="s">
        <v>10</v>
      </c>
      <c r="B139" s="58">
        <v>0.38521018624305725</v>
      </c>
      <c r="C139" s="58">
        <v>0.28755319118499756</v>
      </c>
      <c r="D139" s="58">
        <v>9.7657002508640289E-2</v>
      </c>
      <c r="E139" s="58">
        <v>0.42797979712486267</v>
      </c>
      <c r="F139" s="58">
        <v>2.9566384851932526E-2</v>
      </c>
      <c r="G139" s="58">
        <v>0.15724362432956696</v>
      </c>
      <c r="H139" s="58">
        <v>0.26681604981422424</v>
      </c>
      <c r="I139" s="58">
        <v>0.40761330723762512</v>
      </c>
      <c r="J139" s="58">
        <v>0.64073485136032104</v>
      </c>
      <c r="K139" s="58">
        <v>0.12884022295475006</v>
      </c>
      <c r="L139" s="58">
        <v>0.1809421181678772</v>
      </c>
      <c r="M139" s="58">
        <v>0.19968608021736145</v>
      </c>
      <c r="N139" s="58">
        <v>0.17827007174491882</v>
      </c>
      <c r="O139" s="58">
        <v>0.41477656364440918</v>
      </c>
      <c r="P139" s="58">
        <v>2024</v>
      </c>
    </row>
    <row r="140" spans="1:16" x14ac:dyDescent="0.25">
      <c r="A140" s="52" t="s">
        <v>11</v>
      </c>
      <c r="B140" s="58">
        <v>0.2843533456325531</v>
      </c>
      <c r="C140" s="58">
        <v>0.25801706314086914</v>
      </c>
      <c r="D140" s="58">
        <v>2.6336278766393661E-2</v>
      </c>
      <c r="E140" s="58">
        <v>0.546161949634552</v>
      </c>
      <c r="F140" s="58">
        <v>2.0388336852192879E-2</v>
      </c>
      <c r="G140" s="58">
        <v>0.14909636974334717</v>
      </c>
      <c r="H140" s="58">
        <v>0.32778462767601013</v>
      </c>
      <c r="I140" s="58">
        <v>0.45979329943656921</v>
      </c>
      <c r="J140" s="58">
        <v>0.68305647373199463</v>
      </c>
      <c r="K140" s="58">
        <v>5.6805338710546494E-2</v>
      </c>
      <c r="L140" s="58">
        <v>0.16651803255081177</v>
      </c>
      <c r="M140" s="58">
        <v>0.16774983704090118</v>
      </c>
      <c r="N140" s="58">
        <v>5.6489631533622742E-2</v>
      </c>
      <c r="O140" s="58">
        <v>0.30474168062210083</v>
      </c>
      <c r="P140" s="58">
        <v>2024</v>
      </c>
    </row>
    <row r="141" spans="1:16" x14ac:dyDescent="0.25">
      <c r="A141" s="52" t="s">
        <v>12</v>
      </c>
      <c r="B141" s="58">
        <v>0.67984223365783691</v>
      </c>
      <c r="C141" s="58">
        <v>0.33405411243438721</v>
      </c>
      <c r="D141" s="58">
        <v>0.34578809142112732</v>
      </c>
      <c r="E141" s="58">
        <v>0.28643906116485596</v>
      </c>
      <c r="F141" s="58">
        <v>3.0150129459798336E-3</v>
      </c>
      <c r="G141" s="58">
        <v>3.0703714117407799E-2</v>
      </c>
      <c r="H141" s="58">
        <v>0.37149131298065186</v>
      </c>
      <c r="I141" s="58">
        <v>0.43263545632362366</v>
      </c>
      <c r="J141" s="58">
        <v>0.87397706508636475</v>
      </c>
      <c r="K141" s="58">
        <v>0.3562542200088501</v>
      </c>
      <c r="L141" s="58">
        <v>0.75669670104980469</v>
      </c>
      <c r="M141" s="58">
        <v>0.31031274795532227</v>
      </c>
      <c r="N141" s="58">
        <v>0.41550874710083008</v>
      </c>
      <c r="O141" s="58">
        <v>0.6828572154045105</v>
      </c>
      <c r="P141" s="58">
        <v>2024</v>
      </c>
    </row>
    <row r="142" spans="1:16" x14ac:dyDescent="0.25">
      <c r="A142" s="52" t="s">
        <v>13</v>
      </c>
      <c r="B142" s="58">
        <v>0.38860931992530823</v>
      </c>
      <c r="C142" s="58">
        <v>0.30773338675498962</v>
      </c>
      <c r="D142" s="58">
        <v>8.087591826915741E-2</v>
      </c>
      <c r="E142" s="58">
        <v>0.45878243446350098</v>
      </c>
      <c r="F142" s="58">
        <v>1.5258708037436008E-2</v>
      </c>
      <c r="G142" s="58">
        <v>0.13734956085681915</v>
      </c>
      <c r="H142" s="58">
        <v>0.2379368394613266</v>
      </c>
      <c r="I142" s="58">
        <v>0.47623437643051147</v>
      </c>
      <c r="J142" s="58">
        <v>0.75099897384643555</v>
      </c>
      <c r="K142" s="58">
        <v>8.9548289775848389E-2</v>
      </c>
      <c r="L142" s="58">
        <v>0.31275588274002075</v>
      </c>
      <c r="M142" s="58">
        <v>0.18230436742305756</v>
      </c>
      <c r="N142" s="58">
        <v>0.12847930192947388</v>
      </c>
      <c r="O142" s="58">
        <v>0.40386801958084106</v>
      </c>
      <c r="P142" s="58">
        <v>2024</v>
      </c>
    </row>
    <row r="143" spans="1:16" x14ac:dyDescent="0.25">
      <c r="A143" s="52" t="s">
        <v>14</v>
      </c>
      <c r="B143" s="58">
        <v>0.18231934309005737</v>
      </c>
      <c r="C143" s="58">
        <v>0.16444742679595947</v>
      </c>
      <c r="D143" s="58">
        <v>1.7871912568807602E-2</v>
      </c>
      <c r="E143" s="58">
        <v>0.55614387989044189</v>
      </c>
      <c r="F143" s="58">
        <v>2.1241441369056702E-2</v>
      </c>
      <c r="G143" s="58">
        <v>0.24029535055160522</v>
      </c>
      <c r="H143" s="58">
        <v>0.30154922604560852</v>
      </c>
      <c r="I143" s="58">
        <v>0.40646794438362122</v>
      </c>
      <c r="J143" s="58">
        <v>0.52308046817779541</v>
      </c>
      <c r="K143" s="58">
        <v>6.2154900282621384E-2</v>
      </c>
      <c r="L143" s="58">
        <v>0.11137092858552933</v>
      </c>
      <c r="M143" s="58">
        <v>0.13969153165817261</v>
      </c>
      <c r="N143" s="58">
        <v>4.0191840380430222E-2</v>
      </c>
      <c r="O143" s="58">
        <v>0.20356078445911407</v>
      </c>
      <c r="P143" s="58">
        <v>2024</v>
      </c>
    </row>
    <row r="144" spans="1:16" x14ac:dyDescent="0.25">
      <c r="A144" s="52" t="s">
        <v>15</v>
      </c>
      <c r="B144" s="58">
        <v>0.37017303705215454</v>
      </c>
      <c r="C144" s="58">
        <v>0.30475792288780212</v>
      </c>
      <c r="D144" s="58">
        <v>6.5415099263191223E-2</v>
      </c>
      <c r="E144" s="58">
        <v>0.4925476610660553</v>
      </c>
      <c r="F144" s="58">
        <v>2.0128380507230759E-2</v>
      </c>
      <c r="G144" s="58">
        <v>0.11715094000101089</v>
      </c>
      <c r="H144" s="58">
        <v>0.2563382089138031</v>
      </c>
      <c r="I144" s="58">
        <v>0.50491154193878174</v>
      </c>
      <c r="J144" s="58">
        <v>0.69435644149780273</v>
      </c>
      <c r="K144" s="58">
        <v>9.5084488391876221E-2</v>
      </c>
      <c r="L144" s="58">
        <v>0.34154024720191956</v>
      </c>
      <c r="M144" s="58">
        <v>0.25393494963645935</v>
      </c>
      <c r="N144" s="58">
        <v>9.5689266920089722E-2</v>
      </c>
      <c r="O144" s="58">
        <v>0.3903014063835144</v>
      </c>
      <c r="P144" s="58">
        <v>2024</v>
      </c>
    </row>
    <row r="145" spans="1:16" x14ac:dyDescent="0.25">
      <c r="A145" s="52" t="s">
        <v>16</v>
      </c>
      <c r="B145" s="58">
        <v>0.32407552003860474</v>
      </c>
      <c r="C145" s="58">
        <v>0.25793251395225525</v>
      </c>
      <c r="D145" s="58">
        <v>6.6143006086349487E-2</v>
      </c>
      <c r="E145" s="58">
        <v>0.56822198629379272</v>
      </c>
      <c r="F145" s="58">
        <v>6.2992372550070286E-3</v>
      </c>
      <c r="G145" s="58">
        <v>0.10140328109264374</v>
      </c>
      <c r="H145" s="58">
        <v>0.33513662219047546</v>
      </c>
      <c r="I145" s="58">
        <v>0.6094825267791748</v>
      </c>
      <c r="J145" s="58">
        <v>0.76217514276504517</v>
      </c>
      <c r="K145" s="58">
        <v>0.14176164567470551</v>
      </c>
      <c r="L145" s="58">
        <v>0.27687427401542664</v>
      </c>
      <c r="M145" s="58">
        <v>0.22851528227329254</v>
      </c>
      <c r="N145" s="58">
        <v>9.583679586648941E-2</v>
      </c>
      <c r="O145" s="58">
        <v>0.33037474751472473</v>
      </c>
      <c r="P145" s="58">
        <v>2024</v>
      </c>
    </row>
    <row r="146" spans="1:16" x14ac:dyDescent="0.25">
      <c r="A146" s="52" t="s">
        <v>17</v>
      </c>
      <c r="B146" s="58">
        <v>0.3500823974609375</v>
      </c>
      <c r="C146" s="58">
        <v>0.28815555572509766</v>
      </c>
      <c r="D146" s="58">
        <v>6.1926849186420441E-2</v>
      </c>
      <c r="E146" s="58">
        <v>0.44248342514038086</v>
      </c>
      <c r="F146" s="58">
        <v>3.0501488596200943E-2</v>
      </c>
      <c r="G146" s="58">
        <v>0.176932692527771</v>
      </c>
      <c r="H146" s="58">
        <v>0.21903179585933685</v>
      </c>
      <c r="I146" s="58">
        <v>0.50178349018096924</v>
      </c>
      <c r="J146" s="58">
        <v>0.68591040372848511</v>
      </c>
      <c r="K146" s="58">
        <v>0.10554569959640503</v>
      </c>
      <c r="L146" s="58">
        <v>0.28986936807632446</v>
      </c>
      <c r="M146" s="58">
        <v>0.15180224180221558</v>
      </c>
      <c r="N146" s="58">
        <v>9.3934416770935059E-2</v>
      </c>
      <c r="O146" s="58">
        <v>0.38058391213417053</v>
      </c>
      <c r="P146" s="58">
        <v>2024</v>
      </c>
    </row>
    <row r="147" spans="1:16" x14ac:dyDescent="0.25">
      <c r="A147" s="52" t="s">
        <v>18</v>
      </c>
      <c r="B147" s="58">
        <v>0.33053362369537354</v>
      </c>
      <c r="C147" s="58">
        <v>0.2355680912733078</v>
      </c>
      <c r="D147" s="58">
        <v>9.4965539872646332E-2</v>
      </c>
      <c r="E147" s="58">
        <v>0.52588009834289551</v>
      </c>
      <c r="F147" s="58">
        <v>7.9262759536504745E-3</v>
      </c>
      <c r="G147" s="58">
        <v>0.13566002249717712</v>
      </c>
      <c r="H147" s="58">
        <v>0.28218305110931396</v>
      </c>
      <c r="I147" s="58">
        <v>0.29791519045829773</v>
      </c>
      <c r="J147" s="58">
        <v>0.74124336242675781</v>
      </c>
      <c r="K147" s="58">
        <v>0.17642204463481903</v>
      </c>
      <c r="L147" s="58">
        <v>0.27899667620658875</v>
      </c>
      <c r="M147" s="58">
        <v>0.18495035171508789</v>
      </c>
      <c r="N147" s="58">
        <v>0.13267335295677185</v>
      </c>
      <c r="O147" s="58">
        <v>0.33845990896224976</v>
      </c>
      <c r="P147" s="58">
        <v>2024</v>
      </c>
    </row>
    <row r="148" spans="1:16" x14ac:dyDescent="0.25">
      <c r="A148" s="52" t="s">
        <v>19</v>
      </c>
      <c r="B148" s="58">
        <v>0.31782779097557068</v>
      </c>
      <c r="C148" s="58">
        <v>0.26934954524040222</v>
      </c>
      <c r="D148" s="58">
        <v>4.8478234559297562E-2</v>
      </c>
      <c r="E148" s="58">
        <v>0.39362224936485291</v>
      </c>
      <c r="F148" s="58">
        <v>2.6551917195320129E-2</v>
      </c>
      <c r="G148" s="58">
        <v>0.26199805736541748</v>
      </c>
      <c r="H148" s="58">
        <v>0.26279771327972412</v>
      </c>
      <c r="I148" s="58">
        <v>0.16855828464031219</v>
      </c>
      <c r="J148" s="58">
        <v>0.50832122564315796</v>
      </c>
      <c r="K148" s="58">
        <v>7.1177691221237183E-2</v>
      </c>
      <c r="L148" s="58">
        <v>0.29348042607307434</v>
      </c>
      <c r="M148" s="58">
        <v>0.12222717702388763</v>
      </c>
      <c r="N148" s="58">
        <v>0.11954548209905624</v>
      </c>
      <c r="O148" s="58">
        <v>0.34437969326972961</v>
      </c>
      <c r="P148" s="58">
        <v>2024</v>
      </c>
    </row>
    <row r="149" spans="1:16" x14ac:dyDescent="0.25">
      <c r="A149" s="52" t="s">
        <v>20</v>
      </c>
      <c r="B149" s="58">
        <v>0.63480544090270996</v>
      </c>
      <c r="C149" s="58">
        <v>0.39405962824821472</v>
      </c>
      <c r="D149" s="58">
        <v>0.24074576795101166</v>
      </c>
      <c r="E149" s="58">
        <v>0.31916096806526184</v>
      </c>
      <c r="F149" s="58">
        <v>2.904736902564764E-3</v>
      </c>
      <c r="G149" s="58">
        <v>4.3128881603479385E-2</v>
      </c>
      <c r="H149" s="58">
        <v>0.39223608374595642</v>
      </c>
      <c r="I149" s="58">
        <v>0.46815967559814453</v>
      </c>
      <c r="J149" s="58">
        <v>0.87823688983917236</v>
      </c>
      <c r="K149" s="58">
        <v>0.23883739113807678</v>
      </c>
      <c r="L149" s="58">
        <v>0.67979913949966431</v>
      </c>
      <c r="M149" s="58">
        <v>0.28894445300102234</v>
      </c>
      <c r="N149" s="58">
        <v>0.30798056721687317</v>
      </c>
      <c r="O149" s="58">
        <v>0.63771015405654907</v>
      </c>
      <c r="P149" s="58">
        <v>2024</v>
      </c>
    </row>
    <row r="150" spans="1:16" x14ac:dyDescent="0.25">
      <c r="A150" s="52" t="s">
        <v>21</v>
      </c>
      <c r="B150" s="58">
        <v>0.53015279769897461</v>
      </c>
      <c r="C150" s="58">
        <v>0.39538741111755371</v>
      </c>
      <c r="D150" s="58">
        <v>0.1347653865814209</v>
      </c>
      <c r="E150" s="58">
        <v>0.40443527698516846</v>
      </c>
      <c r="F150" s="58">
        <v>1.4835983514785767E-2</v>
      </c>
      <c r="G150" s="58">
        <v>5.057593435049057E-2</v>
      </c>
      <c r="H150" s="58">
        <v>0.32014667987823486</v>
      </c>
      <c r="I150" s="58">
        <v>0.61209321022033691</v>
      </c>
      <c r="J150" s="58">
        <v>0.87518125772476196</v>
      </c>
      <c r="K150" s="58">
        <v>0.19875186681747437</v>
      </c>
      <c r="L150" s="58">
        <v>0.44598680734634399</v>
      </c>
      <c r="M150" s="58">
        <v>0.2385687530040741</v>
      </c>
      <c r="N150" s="58">
        <v>0.19274091720581055</v>
      </c>
      <c r="O150" s="58">
        <v>0.54498881101608276</v>
      </c>
      <c r="P150" s="58">
        <v>2024</v>
      </c>
    </row>
    <row r="151" spans="1:16" x14ac:dyDescent="0.25">
      <c r="A151" s="52" t="s">
        <v>22</v>
      </c>
      <c r="B151" s="58">
        <v>0.23158866167068481</v>
      </c>
      <c r="C151" s="58">
        <v>0.1997869461774826</v>
      </c>
      <c r="D151" s="58">
        <v>3.1801704317331314E-2</v>
      </c>
      <c r="E151" s="58">
        <v>0.54514116048812866</v>
      </c>
      <c r="F151" s="58">
        <v>1.5920104458928108E-2</v>
      </c>
      <c r="G151" s="58">
        <v>0.20735006034374237</v>
      </c>
      <c r="H151" s="58">
        <v>0.27060693502426147</v>
      </c>
      <c r="I151" s="58">
        <v>0.33332479000091553</v>
      </c>
      <c r="J151" s="58">
        <v>0.62264418601989746</v>
      </c>
      <c r="K151" s="58">
        <v>8.5154131054878235E-2</v>
      </c>
      <c r="L151" s="58">
        <v>0.21683281660079956</v>
      </c>
      <c r="M151" s="58">
        <v>0.11536070704460144</v>
      </c>
      <c r="N151" s="58">
        <v>5.6834202259778976E-2</v>
      </c>
      <c r="O151" s="58">
        <v>0.24750876426696777</v>
      </c>
      <c r="P151" s="58">
        <v>2024</v>
      </c>
    </row>
    <row r="152" spans="1:16" x14ac:dyDescent="0.25">
      <c r="A152" s="52" t="s">
        <v>23</v>
      </c>
      <c r="B152" s="58">
        <v>0.45013532042503357</v>
      </c>
      <c r="C152" s="58">
        <v>0.32302051782608032</v>
      </c>
      <c r="D152" s="58">
        <v>0.12711480259895325</v>
      </c>
      <c r="E152" s="58">
        <v>0.45642930269241333</v>
      </c>
      <c r="F152" s="58">
        <v>1.1155947111546993E-2</v>
      </c>
      <c r="G152" s="58">
        <v>8.2279413938522339E-2</v>
      </c>
      <c r="H152" s="58">
        <v>0.26538065075874329</v>
      </c>
      <c r="I152" s="58">
        <v>0.46460804343223572</v>
      </c>
      <c r="J152" s="58">
        <v>0.74548494815826416</v>
      </c>
      <c r="K152" s="58">
        <v>0.22818267345428467</v>
      </c>
      <c r="L152" s="58">
        <v>0.58584225177764893</v>
      </c>
      <c r="M152" s="58">
        <v>0.15981496870517731</v>
      </c>
      <c r="N152" s="58">
        <v>0.18071453273296356</v>
      </c>
      <c r="O152" s="58">
        <v>0.46129128336906433</v>
      </c>
      <c r="P152" s="58">
        <v>2024</v>
      </c>
    </row>
    <row r="153" spans="1:16" x14ac:dyDescent="0.25">
      <c r="A153" s="52" t="s">
        <v>24</v>
      </c>
      <c r="B153" s="58">
        <v>0.50653153657913208</v>
      </c>
      <c r="C153" s="58">
        <v>0.38635191321372986</v>
      </c>
      <c r="D153" s="58">
        <v>0.12017962336540222</v>
      </c>
      <c r="E153" s="58">
        <v>0.41445323824882507</v>
      </c>
      <c r="F153" s="58">
        <v>1.1377651244401932E-2</v>
      </c>
      <c r="G153" s="58">
        <v>6.763758510351181E-2</v>
      </c>
      <c r="H153" s="58">
        <v>0.28122007846832275</v>
      </c>
      <c r="I153" s="58">
        <v>0.43609941005706787</v>
      </c>
      <c r="J153" s="58">
        <v>0.79296708106994629</v>
      </c>
      <c r="K153" s="58">
        <v>0.15095341205596924</v>
      </c>
      <c r="L153" s="58">
        <v>0.4917161762714386</v>
      </c>
      <c r="M153" s="58">
        <v>0.17155523598194122</v>
      </c>
      <c r="N153" s="58">
        <v>0.18868327140808105</v>
      </c>
      <c r="O153" s="58">
        <v>0.51790916919708252</v>
      </c>
      <c r="P153" s="58">
        <v>2024</v>
      </c>
    </row>
    <row r="154" spans="1:16" x14ac:dyDescent="0.25">
      <c r="A154" s="52" t="s">
        <v>25</v>
      </c>
      <c r="B154" s="58">
        <v>0.21993903815746307</v>
      </c>
      <c r="C154" s="58">
        <v>0.19203837215900421</v>
      </c>
      <c r="D154" s="58">
        <v>2.7900664135813713E-2</v>
      </c>
      <c r="E154" s="58">
        <v>0.53688716888427734</v>
      </c>
      <c r="F154" s="58">
        <v>3.9169900119304657E-2</v>
      </c>
      <c r="G154" s="58">
        <v>0.20400388538837433</v>
      </c>
      <c r="H154" s="58">
        <v>0.27184432744979858</v>
      </c>
      <c r="I154" s="58">
        <v>0.32781121134757996</v>
      </c>
      <c r="J154" s="58">
        <v>0.59176862239837646</v>
      </c>
      <c r="K154" s="58">
        <v>9.0826109051704407E-2</v>
      </c>
      <c r="L154" s="58">
        <v>0.19300070405006409</v>
      </c>
      <c r="M154" s="58">
        <v>0.16030251979827881</v>
      </c>
      <c r="N154" s="58">
        <v>6.3907593488693237E-2</v>
      </c>
      <c r="O154" s="58">
        <v>0.25910893082618713</v>
      </c>
      <c r="P154" s="58">
        <v>2024</v>
      </c>
    </row>
    <row r="155" spans="1:16" x14ac:dyDescent="0.25">
      <c r="A155" s="52" t="s">
        <v>26</v>
      </c>
      <c r="B155" s="58">
        <v>0.22460828721523285</v>
      </c>
      <c r="C155" s="58">
        <v>0.20309817790985107</v>
      </c>
      <c r="D155" s="58">
        <v>2.1510109305381775E-2</v>
      </c>
      <c r="E155" s="58">
        <v>0.55629420280456543</v>
      </c>
      <c r="F155" s="58">
        <v>2.3776201531291008E-2</v>
      </c>
      <c r="G155" s="58">
        <v>0.19532129168510437</v>
      </c>
      <c r="H155" s="58">
        <v>0.25612583756446838</v>
      </c>
      <c r="I155" s="58">
        <v>0.37663054466247559</v>
      </c>
      <c r="J155" s="58">
        <v>0.47505658864974976</v>
      </c>
      <c r="K155" s="58">
        <v>0.14760488271713257</v>
      </c>
      <c r="L155" s="58">
        <v>0.37394896149635315</v>
      </c>
      <c r="M155" s="58">
        <v>0.26992467045783997</v>
      </c>
      <c r="N155" s="58">
        <v>3.3176794648170471E-2</v>
      </c>
      <c r="O155" s="58">
        <v>0.24838449060916901</v>
      </c>
      <c r="P155" s="58">
        <v>2024</v>
      </c>
    </row>
    <row r="156" spans="1:16" x14ac:dyDescent="0.25">
      <c r="A156" s="52" t="s">
        <v>27</v>
      </c>
      <c r="B156" s="58">
        <v>0.41519850492477417</v>
      </c>
      <c r="C156" s="58">
        <v>0.32226324081420898</v>
      </c>
      <c r="D156" s="58">
        <v>9.2935234308242798E-2</v>
      </c>
      <c r="E156" s="58">
        <v>0.47122451663017273</v>
      </c>
      <c r="F156" s="58">
        <v>2.6271255686879158E-2</v>
      </c>
      <c r="G156" s="58">
        <v>8.7305746972560883E-2</v>
      </c>
      <c r="H156" s="58">
        <v>0.24434728920459747</v>
      </c>
      <c r="I156" s="58">
        <v>0.43924930691719055</v>
      </c>
      <c r="J156" s="58">
        <v>0.69021409749984741</v>
      </c>
      <c r="K156" s="58">
        <v>0.10575947910547256</v>
      </c>
      <c r="L156" s="58">
        <v>0.58390021324157715</v>
      </c>
      <c r="M156" s="58">
        <v>0.40725570917129517</v>
      </c>
      <c r="N156" s="58">
        <v>0.11950955539941788</v>
      </c>
      <c r="O156" s="58">
        <v>0.44146975874900818</v>
      </c>
      <c r="P156" s="58">
        <v>2024</v>
      </c>
    </row>
    <row r="157" spans="1:16" x14ac:dyDescent="0.25">
      <c r="A157" s="52" t="s">
        <v>28</v>
      </c>
      <c r="B157" s="58">
        <v>0.30783030390739441</v>
      </c>
      <c r="C157" s="58">
        <v>0.27847942709922791</v>
      </c>
      <c r="D157" s="58">
        <v>2.935088612139225E-2</v>
      </c>
      <c r="E157" s="58">
        <v>0.55515336990356445</v>
      </c>
      <c r="F157" s="58">
        <v>9.6727414056658745E-3</v>
      </c>
      <c r="G157" s="58">
        <v>0.12734355032444</v>
      </c>
      <c r="H157" s="58">
        <v>0.28162121772766113</v>
      </c>
      <c r="I157" s="58">
        <v>0.30410280823707581</v>
      </c>
      <c r="J157" s="58">
        <v>0.67846238613128662</v>
      </c>
      <c r="K157" s="58">
        <v>8.8558755815029144E-2</v>
      </c>
      <c r="L157" s="58">
        <v>0.31408831477165222</v>
      </c>
      <c r="M157" s="58">
        <v>8.8413752615451813E-2</v>
      </c>
      <c r="N157" s="58">
        <v>9.4310656189918518E-2</v>
      </c>
      <c r="O157" s="58">
        <v>0.31750306487083435</v>
      </c>
      <c r="P157" s="58">
        <v>2024</v>
      </c>
    </row>
    <row r="158" spans="1:16" x14ac:dyDescent="0.25">
      <c r="A158" s="52" t="s">
        <v>29</v>
      </c>
      <c r="B158" s="58">
        <v>0.37436991930007935</v>
      </c>
      <c r="C158" s="58">
        <v>0.32674872875213623</v>
      </c>
      <c r="D158" s="58">
        <v>4.7621190547943115E-2</v>
      </c>
      <c r="E158" s="58">
        <v>0.39752790331840515</v>
      </c>
      <c r="F158" s="58">
        <v>3.1643807888031006E-2</v>
      </c>
      <c r="G158" s="58">
        <v>0.19645838439464569</v>
      </c>
      <c r="H158" s="58">
        <v>0.19193725287914276</v>
      </c>
      <c r="I158" s="58">
        <v>0.40187719464302063</v>
      </c>
      <c r="J158" s="58">
        <v>0.63970082998275757</v>
      </c>
      <c r="K158" s="58">
        <v>8.4833554923534393E-2</v>
      </c>
      <c r="L158" s="58">
        <v>0.1378760039806366</v>
      </c>
      <c r="M158" s="58">
        <v>0.23367893695831299</v>
      </c>
      <c r="N158" s="58">
        <v>9.2353768646717072E-2</v>
      </c>
      <c r="O158" s="58">
        <v>0.40601372718811035</v>
      </c>
      <c r="P158" s="58">
        <v>2024</v>
      </c>
    </row>
    <row r="159" spans="1:16" x14ac:dyDescent="0.25">
      <c r="A159" s="52" t="s">
        <v>30</v>
      </c>
      <c r="B159" s="58">
        <v>0.56249469518661499</v>
      </c>
      <c r="C159" s="58">
        <v>0.42129716277122498</v>
      </c>
      <c r="D159" s="58">
        <v>0.14119750261306763</v>
      </c>
      <c r="E159" s="58">
        <v>0.35351541638374329</v>
      </c>
      <c r="F159" s="58">
        <v>1.6826799139380455E-2</v>
      </c>
      <c r="G159" s="58">
        <v>6.7163124680519104E-2</v>
      </c>
      <c r="H159" s="58">
        <v>0.38021433353424072</v>
      </c>
      <c r="I159" s="58">
        <v>0.486276775598526</v>
      </c>
      <c r="J159" s="58">
        <v>0.79438620805740356</v>
      </c>
      <c r="K159" s="58">
        <v>0.18075840175151825</v>
      </c>
      <c r="L159" s="58">
        <v>0.56251364946365356</v>
      </c>
      <c r="M159" s="58">
        <v>0.15964227914810181</v>
      </c>
      <c r="N159" s="58">
        <v>0.19529677927494049</v>
      </c>
      <c r="O159" s="58">
        <v>0.57932144403457642</v>
      </c>
      <c r="P159" s="58">
        <v>2024</v>
      </c>
    </row>
    <row r="160" spans="1:16" x14ac:dyDescent="0.25">
      <c r="A160" s="52" t="s">
        <v>31</v>
      </c>
      <c r="B160" s="58">
        <v>0.35235404968261719</v>
      </c>
      <c r="C160" s="58">
        <v>0.26003164052963257</v>
      </c>
      <c r="D160" s="58">
        <v>9.2322401702404022E-2</v>
      </c>
      <c r="E160" s="58">
        <v>0.54324871301651001</v>
      </c>
      <c r="F160" s="58">
        <v>9.2965271323919296E-3</v>
      </c>
      <c r="G160" s="58">
        <v>9.5100738108158112E-2</v>
      </c>
      <c r="H160" s="58">
        <v>0.32560205459594727</v>
      </c>
      <c r="I160" s="58">
        <v>0.35946199297904968</v>
      </c>
      <c r="J160" s="58">
        <v>0.64968359470367432</v>
      </c>
      <c r="K160" s="58">
        <v>0.22261074185371399</v>
      </c>
      <c r="L160" s="58">
        <v>0.72545617818832397</v>
      </c>
      <c r="M160" s="58">
        <v>0.17966112494468689</v>
      </c>
      <c r="N160" s="58">
        <v>0.11820229887962341</v>
      </c>
      <c r="O160" s="58">
        <v>0.36165055632591248</v>
      </c>
      <c r="P160" s="58">
        <v>2024</v>
      </c>
    </row>
    <row r="161" spans="1:16" x14ac:dyDescent="0.25">
      <c r="A161" s="52" t="s">
        <v>32</v>
      </c>
      <c r="B161" s="58">
        <v>0.44301295280456543</v>
      </c>
      <c r="C161" s="58">
        <v>0.3879474401473999</v>
      </c>
      <c r="D161" s="58">
        <v>5.506550520658493E-2</v>
      </c>
      <c r="E161" s="58">
        <v>0.38726308941841125</v>
      </c>
      <c r="F161" s="58">
        <v>3.8091979920864105E-2</v>
      </c>
      <c r="G161" s="58">
        <v>0.131632000207901</v>
      </c>
      <c r="H161" s="58">
        <v>0.24402755498886108</v>
      </c>
      <c r="I161" s="58">
        <v>0.43886640667915344</v>
      </c>
      <c r="J161" s="58">
        <v>0.71160662174224854</v>
      </c>
      <c r="K161" s="58">
        <v>4.2280483990907669E-2</v>
      </c>
      <c r="L161" s="58">
        <v>0.11367873102426529</v>
      </c>
      <c r="M161" s="58">
        <v>0.13202744722366333</v>
      </c>
      <c r="N161" s="58">
        <v>0.15208384394645691</v>
      </c>
      <c r="O161" s="58">
        <v>0.48110494017601013</v>
      </c>
      <c r="P161" s="58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61"/>
  <sheetViews>
    <sheetView workbookViewId="0">
      <selection activeCell="B1" sqref="B1:S1048576"/>
    </sheetView>
  </sheetViews>
  <sheetFormatPr defaultColWidth="9.140625" defaultRowHeight="15" x14ac:dyDescent="0.25"/>
  <cols>
    <col min="1" max="1" width="23.28515625" style="55" customWidth="1"/>
    <col min="20" max="16384" width="9.140625" style="57"/>
  </cols>
  <sheetData>
    <row r="1" spans="1:19" x14ac:dyDescent="0.25">
      <c r="A1" s="55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85</v>
      </c>
      <c r="Q1" t="s">
        <v>86</v>
      </c>
      <c r="R1" t="s">
        <v>87</v>
      </c>
      <c r="S1" t="s">
        <v>84</v>
      </c>
    </row>
    <row r="2" spans="1:19" x14ac:dyDescent="0.25">
      <c r="A2" s="52" t="s">
        <v>1</v>
      </c>
      <c r="B2" s="58">
        <v>304003</v>
      </c>
      <c r="C2" s="58">
        <v>281411</v>
      </c>
      <c r="D2" s="58">
        <v>22592</v>
      </c>
      <c r="E2" s="58">
        <v>229043</v>
      </c>
      <c r="F2" s="58">
        <v>139148</v>
      </c>
      <c r="G2" s="58">
        <v>392507</v>
      </c>
      <c r="H2" s="58">
        <v>150187</v>
      </c>
      <c r="I2" s="58">
        <v>133575</v>
      </c>
      <c r="J2" s="58">
        <v>368071</v>
      </c>
      <c r="K2" s="58">
        <v>48664</v>
      </c>
      <c r="L2" s="58">
        <v>7773</v>
      </c>
      <c r="M2" s="58">
        <v>178570</v>
      </c>
      <c r="N2" s="58">
        <v>91452</v>
      </c>
      <c r="O2" s="58">
        <v>443151</v>
      </c>
      <c r="P2" s="58">
        <v>1.7293875217437744</v>
      </c>
      <c r="Q2" s="58">
        <v>1.6058470010757446</v>
      </c>
      <c r="R2" s="58">
        <v>3.2682366371154785</v>
      </c>
      <c r="S2" s="58">
        <v>2016</v>
      </c>
    </row>
    <row r="3" spans="1:19" x14ac:dyDescent="0.25">
      <c r="A3" s="52" t="s">
        <v>2</v>
      </c>
      <c r="B3" s="58">
        <v>751592</v>
      </c>
      <c r="C3" s="58">
        <v>722780</v>
      </c>
      <c r="D3" s="58">
        <v>28812</v>
      </c>
      <c r="E3" s="58">
        <v>1063548</v>
      </c>
      <c r="F3" s="58">
        <v>274539</v>
      </c>
      <c r="G3" s="58">
        <v>1256437</v>
      </c>
      <c r="H3" s="58">
        <v>442739</v>
      </c>
      <c r="I3" s="58">
        <v>580615</v>
      </c>
      <c r="J3" s="58">
        <v>1194405</v>
      </c>
      <c r="K3" s="58">
        <v>231852</v>
      </c>
      <c r="L3" s="58">
        <v>112175</v>
      </c>
      <c r="M3" s="58">
        <v>529868</v>
      </c>
      <c r="N3" s="58">
        <v>161483</v>
      </c>
      <c r="O3" s="58">
        <v>1026131</v>
      </c>
      <c r="P3" s="58">
        <v>1.7998116016387939</v>
      </c>
      <c r="Q3" s="58">
        <v>1.7451575994491577</v>
      </c>
      <c r="R3" s="58">
        <v>3.1708662509918213</v>
      </c>
      <c r="S3" s="58">
        <v>2016</v>
      </c>
    </row>
    <row r="4" spans="1:19" x14ac:dyDescent="0.25">
      <c r="A4" s="52" t="s">
        <v>3</v>
      </c>
      <c r="B4" s="58">
        <v>142305</v>
      </c>
      <c r="C4" s="58">
        <v>135142</v>
      </c>
      <c r="D4" s="58">
        <v>7163</v>
      </c>
      <c r="E4" s="58">
        <v>192600</v>
      </c>
      <c r="F4" s="58">
        <v>49473</v>
      </c>
      <c r="G4" s="58">
        <v>237750</v>
      </c>
      <c r="H4" s="58">
        <v>76293</v>
      </c>
      <c r="I4" s="58">
        <v>79479</v>
      </c>
      <c r="J4" s="58">
        <v>205204</v>
      </c>
      <c r="K4" s="58">
        <v>66636</v>
      </c>
      <c r="L4" s="58">
        <v>57294</v>
      </c>
      <c r="M4" s="58">
        <v>124106</v>
      </c>
      <c r="N4" s="58">
        <v>31837</v>
      </c>
      <c r="O4" s="58">
        <v>191778</v>
      </c>
      <c r="P4" s="58">
        <v>1.9529812335968018</v>
      </c>
      <c r="Q4" s="58">
        <v>1.8760932683944702</v>
      </c>
      <c r="R4" s="58">
        <v>3.4036018848419189</v>
      </c>
      <c r="S4" s="58">
        <v>2016</v>
      </c>
    </row>
    <row r="5" spans="1:19" x14ac:dyDescent="0.25">
      <c r="A5" s="52" t="s">
        <v>4</v>
      </c>
      <c r="B5" s="58">
        <v>263718</v>
      </c>
      <c r="C5" s="58">
        <v>234092</v>
      </c>
      <c r="D5" s="58">
        <v>29626</v>
      </c>
      <c r="E5" s="58">
        <v>164748</v>
      </c>
      <c r="F5" s="58">
        <v>46193</v>
      </c>
      <c r="G5" s="58">
        <v>164868</v>
      </c>
      <c r="H5" s="58">
        <v>97092</v>
      </c>
      <c r="I5" s="58">
        <v>75669</v>
      </c>
      <c r="J5" s="58">
        <v>307254</v>
      </c>
      <c r="K5" s="58">
        <v>94393</v>
      </c>
      <c r="L5" s="58">
        <v>109431</v>
      </c>
      <c r="M5" s="58">
        <v>167041</v>
      </c>
      <c r="N5" s="58">
        <v>78009</v>
      </c>
      <c r="O5" s="58">
        <v>309911</v>
      </c>
      <c r="P5" s="58">
        <v>2.1717174053192139</v>
      </c>
      <c r="Q5" s="58">
        <v>1.9966593980789185</v>
      </c>
      <c r="R5" s="58">
        <v>3.5549516677856445</v>
      </c>
      <c r="S5" s="58">
        <v>2016</v>
      </c>
    </row>
    <row r="6" spans="1:19" x14ac:dyDescent="0.25">
      <c r="A6" s="52" t="s">
        <v>5</v>
      </c>
      <c r="B6" s="58">
        <v>687633</v>
      </c>
      <c r="C6" s="58">
        <v>637732</v>
      </c>
      <c r="D6" s="58">
        <v>49901</v>
      </c>
      <c r="E6" s="58">
        <v>498446</v>
      </c>
      <c r="F6" s="58">
        <v>450907</v>
      </c>
      <c r="G6" s="58">
        <v>1023337</v>
      </c>
      <c r="H6" s="58">
        <v>326705</v>
      </c>
      <c r="I6" s="58">
        <v>343355</v>
      </c>
      <c r="J6" s="58">
        <v>686153</v>
      </c>
      <c r="K6" s="58">
        <v>125300</v>
      </c>
      <c r="L6" s="58">
        <v>84350</v>
      </c>
      <c r="M6" s="58">
        <v>429812</v>
      </c>
      <c r="N6" s="58">
        <v>253454</v>
      </c>
      <c r="O6" s="58">
        <v>1138540</v>
      </c>
      <c r="P6" s="58">
        <v>1.7952629327774048</v>
      </c>
      <c r="Q6" s="58">
        <v>1.6640266180038452</v>
      </c>
      <c r="R6" s="58">
        <v>3.4724555015563965</v>
      </c>
      <c r="S6" s="58">
        <v>2016</v>
      </c>
    </row>
    <row r="7" spans="1:19" x14ac:dyDescent="0.25">
      <c r="A7" s="52" t="s">
        <v>6</v>
      </c>
      <c r="B7" s="58">
        <v>200722</v>
      </c>
      <c r="C7" s="58">
        <v>187953</v>
      </c>
      <c r="D7" s="58">
        <v>12769</v>
      </c>
      <c r="E7" s="58">
        <v>172642</v>
      </c>
      <c r="F7" s="58">
        <v>45357</v>
      </c>
      <c r="G7" s="58">
        <v>202127</v>
      </c>
      <c r="H7" s="58">
        <v>97846</v>
      </c>
      <c r="I7" s="58">
        <v>75125</v>
      </c>
      <c r="J7" s="58">
        <v>262806</v>
      </c>
      <c r="K7" s="58">
        <v>68521</v>
      </c>
      <c r="L7" s="58">
        <v>35762</v>
      </c>
      <c r="M7" s="58">
        <v>139422</v>
      </c>
      <c r="N7" s="58">
        <v>38457</v>
      </c>
      <c r="O7" s="58">
        <v>246079</v>
      </c>
      <c r="P7" s="58">
        <v>1.9735753536224365</v>
      </c>
      <c r="Q7" s="58">
        <v>1.8628060817718506</v>
      </c>
      <c r="R7" s="58">
        <v>3.6040410995483398</v>
      </c>
      <c r="S7" s="58">
        <v>2016</v>
      </c>
    </row>
    <row r="8" spans="1:19" x14ac:dyDescent="0.25">
      <c r="A8" s="52" t="s">
        <v>7</v>
      </c>
      <c r="B8" s="58">
        <v>1658209</v>
      </c>
      <c r="C8" s="58">
        <v>1240149</v>
      </c>
      <c r="D8" s="58">
        <v>418060</v>
      </c>
      <c r="E8" s="58">
        <v>383434</v>
      </c>
      <c r="F8" s="58">
        <v>167138</v>
      </c>
      <c r="G8" s="58">
        <v>316000</v>
      </c>
      <c r="H8" s="58">
        <v>532556</v>
      </c>
      <c r="I8" s="58">
        <v>436471</v>
      </c>
      <c r="J8" s="58">
        <v>1743495</v>
      </c>
      <c r="K8" s="58">
        <v>376995</v>
      </c>
      <c r="L8" s="58">
        <v>814036</v>
      </c>
      <c r="M8" s="58">
        <v>558114</v>
      </c>
      <c r="N8" s="58">
        <v>862594</v>
      </c>
      <c r="O8" s="58">
        <v>1825347</v>
      </c>
      <c r="P8" s="58">
        <v>2.3017706871032715</v>
      </c>
      <c r="Q8" s="58">
        <v>1.8965116739273071</v>
      </c>
      <c r="R8" s="58">
        <v>3.5039467811584473</v>
      </c>
      <c r="S8" s="58">
        <v>2016</v>
      </c>
    </row>
    <row r="9" spans="1:19" x14ac:dyDescent="0.25">
      <c r="A9" s="52" t="s">
        <v>8</v>
      </c>
      <c r="B9" s="58">
        <v>880274</v>
      </c>
      <c r="C9" s="58">
        <v>813385</v>
      </c>
      <c r="D9" s="58">
        <v>66889</v>
      </c>
      <c r="E9" s="58">
        <v>654589</v>
      </c>
      <c r="F9" s="58">
        <v>439009</v>
      </c>
      <c r="G9" s="58">
        <v>1075762</v>
      </c>
      <c r="H9" s="58">
        <v>432790</v>
      </c>
      <c r="I9" s="58">
        <v>352714</v>
      </c>
      <c r="J9" s="58">
        <v>956532</v>
      </c>
      <c r="K9" s="58">
        <v>170787</v>
      </c>
      <c r="L9" s="58">
        <v>61828</v>
      </c>
      <c r="M9" s="58">
        <v>552799</v>
      </c>
      <c r="N9" s="58">
        <v>278638</v>
      </c>
      <c r="O9" s="58">
        <v>1319283</v>
      </c>
      <c r="P9" s="58">
        <v>1.7698670625686646</v>
      </c>
      <c r="Q9" s="58">
        <v>1.6184697151184082</v>
      </c>
      <c r="R9" s="58">
        <v>3.6108927726745605</v>
      </c>
      <c r="S9" s="58">
        <v>2016</v>
      </c>
    </row>
    <row r="10" spans="1:19" x14ac:dyDescent="0.25">
      <c r="A10" s="52" t="s">
        <v>9</v>
      </c>
      <c r="B10" s="58">
        <v>2404220</v>
      </c>
      <c r="C10" s="58">
        <v>2256764</v>
      </c>
      <c r="D10" s="58">
        <v>147456</v>
      </c>
      <c r="E10" s="58">
        <v>2503313</v>
      </c>
      <c r="F10" s="58">
        <v>675258</v>
      </c>
      <c r="G10" s="58">
        <v>3490592</v>
      </c>
      <c r="H10" s="58">
        <v>806483</v>
      </c>
      <c r="I10" s="58">
        <v>1781285</v>
      </c>
      <c r="J10" s="58">
        <v>3939618</v>
      </c>
      <c r="K10" s="58">
        <v>512160</v>
      </c>
      <c r="L10" s="58">
        <v>159213</v>
      </c>
      <c r="M10" s="58">
        <v>1232984</v>
      </c>
      <c r="N10" s="58">
        <v>501105</v>
      </c>
      <c r="O10" s="58">
        <v>3079478</v>
      </c>
      <c r="P10" s="58">
        <v>1.8335884809494019</v>
      </c>
      <c r="Q10" s="58">
        <v>1.7297263145446777</v>
      </c>
      <c r="R10" s="58">
        <v>3.4231634140014648</v>
      </c>
      <c r="S10" s="58">
        <v>2016</v>
      </c>
    </row>
    <row r="11" spans="1:19" x14ac:dyDescent="0.25">
      <c r="A11" s="52" t="s">
        <v>10</v>
      </c>
      <c r="B11" s="58">
        <v>425530</v>
      </c>
      <c r="C11" s="58">
        <v>401808</v>
      </c>
      <c r="D11" s="58">
        <v>23722</v>
      </c>
      <c r="E11" s="58">
        <v>235880</v>
      </c>
      <c r="F11" s="58">
        <v>169979</v>
      </c>
      <c r="G11" s="58">
        <v>373883</v>
      </c>
      <c r="H11" s="58">
        <v>148721</v>
      </c>
      <c r="I11" s="58">
        <v>153515</v>
      </c>
      <c r="J11" s="58">
        <v>457972</v>
      </c>
      <c r="K11" s="58">
        <v>76447</v>
      </c>
      <c r="L11" s="58">
        <v>12357</v>
      </c>
      <c r="M11" s="58">
        <v>235374</v>
      </c>
      <c r="N11" s="58">
        <v>140988</v>
      </c>
      <c r="O11" s="58">
        <v>595509</v>
      </c>
      <c r="P11" s="58">
        <v>1.7329894304275513</v>
      </c>
      <c r="Q11" s="58">
        <v>1.6346837282180786</v>
      </c>
      <c r="R11" s="58">
        <v>3.3981113433837891</v>
      </c>
      <c r="S11" s="58">
        <v>2016</v>
      </c>
    </row>
    <row r="12" spans="1:19" x14ac:dyDescent="0.25">
      <c r="A12" s="52" t="s">
        <v>11</v>
      </c>
      <c r="B12" s="58">
        <v>1581909</v>
      </c>
      <c r="C12" s="58">
        <v>1464306</v>
      </c>
      <c r="D12" s="58">
        <v>117603</v>
      </c>
      <c r="E12" s="58">
        <v>1124793</v>
      </c>
      <c r="F12" s="58">
        <v>395428</v>
      </c>
      <c r="G12" s="58">
        <v>1053069</v>
      </c>
      <c r="H12" s="58">
        <v>758839</v>
      </c>
      <c r="I12" s="58">
        <v>589817</v>
      </c>
      <c r="J12" s="58">
        <v>1932785</v>
      </c>
      <c r="K12" s="58">
        <v>264191</v>
      </c>
      <c r="L12" s="58">
        <v>278767</v>
      </c>
      <c r="M12" s="58">
        <v>871398</v>
      </c>
      <c r="N12" s="58">
        <v>444654</v>
      </c>
      <c r="O12" s="58">
        <v>1977337</v>
      </c>
      <c r="P12" s="58">
        <v>1.8533986806869507</v>
      </c>
      <c r="Q12" s="58">
        <v>1.7303705215454102</v>
      </c>
      <c r="R12" s="58">
        <v>3.3852536678314209</v>
      </c>
      <c r="S12" s="58">
        <v>2016</v>
      </c>
    </row>
    <row r="13" spans="1:19" x14ac:dyDescent="0.25">
      <c r="A13" s="52" t="s">
        <v>12</v>
      </c>
      <c r="B13" s="58">
        <v>1231252</v>
      </c>
      <c r="C13" s="58">
        <v>939654</v>
      </c>
      <c r="D13" s="58">
        <v>291598</v>
      </c>
      <c r="E13" s="58">
        <v>392784</v>
      </c>
      <c r="F13" s="58">
        <v>109105</v>
      </c>
      <c r="G13" s="58">
        <v>285544</v>
      </c>
      <c r="H13" s="58">
        <v>408308</v>
      </c>
      <c r="I13" s="58">
        <v>292326</v>
      </c>
      <c r="J13" s="58">
        <v>1310745</v>
      </c>
      <c r="K13" s="58">
        <v>513556</v>
      </c>
      <c r="L13" s="58">
        <v>591001</v>
      </c>
      <c r="M13" s="58">
        <v>645544</v>
      </c>
      <c r="N13" s="58">
        <v>517675</v>
      </c>
      <c r="O13" s="58">
        <v>1340357</v>
      </c>
      <c r="P13" s="58">
        <v>2.493037223815918</v>
      </c>
      <c r="Q13" s="58">
        <v>2.1128182411193848</v>
      </c>
      <c r="R13" s="58">
        <v>3.7182662487030029</v>
      </c>
      <c r="S13" s="58">
        <v>2016</v>
      </c>
    </row>
    <row r="14" spans="1:19" x14ac:dyDescent="0.25">
      <c r="A14" s="52" t="s">
        <v>13</v>
      </c>
      <c r="B14" s="58">
        <v>818032</v>
      </c>
      <c r="C14" s="58">
        <v>758627</v>
      </c>
      <c r="D14" s="58">
        <v>59405</v>
      </c>
      <c r="E14" s="58">
        <v>315145</v>
      </c>
      <c r="F14" s="58">
        <v>134497</v>
      </c>
      <c r="G14" s="58">
        <v>269220</v>
      </c>
      <c r="H14" s="58">
        <v>226298</v>
      </c>
      <c r="I14" s="58">
        <v>264810</v>
      </c>
      <c r="J14" s="58">
        <v>957309</v>
      </c>
      <c r="K14" s="58">
        <v>98183</v>
      </c>
      <c r="L14" s="58">
        <v>147527</v>
      </c>
      <c r="M14" s="58">
        <v>370255</v>
      </c>
      <c r="N14" s="58">
        <v>227386</v>
      </c>
      <c r="O14" s="58">
        <v>952529</v>
      </c>
      <c r="P14" s="58">
        <v>1.8953452110290527</v>
      </c>
      <c r="Q14" s="58">
        <v>1.7835299968719482</v>
      </c>
      <c r="R14" s="58">
        <v>3.3232724666595459</v>
      </c>
      <c r="S14" s="58">
        <v>2016</v>
      </c>
    </row>
    <row r="15" spans="1:19" x14ac:dyDescent="0.25">
      <c r="A15" s="52" t="s">
        <v>14</v>
      </c>
      <c r="B15" s="58">
        <v>2014737</v>
      </c>
      <c r="C15" s="58">
        <v>1922085</v>
      </c>
      <c r="D15" s="58">
        <v>92652</v>
      </c>
      <c r="E15" s="58">
        <v>2010210</v>
      </c>
      <c r="F15" s="58">
        <v>609403</v>
      </c>
      <c r="G15" s="58">
        <v>2262003</v>
      </c>
      <c r="H15" s="58">
        <v>1094181</v>
      </c>
      <c r="I15" s="58">
        <v>1218141</v>
      </c>
      <c r="J15" s="58">
        <v>2959073</v>
      </c>
      <c r="K15" s="58">
        <v>412931</v>
      </c>
      <c r="L15" s="58">
        <v>139100</v>
      </c>
      <c r="M15" s="58">
        <v>1132904</v>
      </c>
      <c r="N15" s="58">
        <v>333062</v>
      </c>
      <c r="O15" s="58">
        <v>2624140</v>
      </c>
      <c r="P15" s="58">
        <v>1.8559633493423462</v>
      </c>
      <c r="Q15" s="58">
        <v>1.779752254486084</v>
      </c>
      <c r="R15" s="58">
        <v>3.4369792938232422</v>
      </c>
      <c r="S15" s="58">
        <v>2016</v>
      </c>
    </row>
    <row r="16" spans="1:19" x14ac:dyDescent="0.25">
      <c r="A16" s="52" t="s">
        <v>15</v>
      </c>
      <c r="B16" s="58">
        <v>6502750</v>
      </c>
      <c r="C16" s="58">
        <v>5766728</v>
      </c>
      <c r="D16" s="58">
        <v>736022</v>
      </c>
      <c r="E16" s="58">
        <v>2728675</v>
      </c>
      <c r="F16" s="58">
        <v>1610628</v>
      </c>
      <c r="G16" s="58">
        <v>3511013</v>
      </c>
      <c r="H16" s="58">
        <v>1890195</v>
      </c>
      <c r="I16" s="58">
        <v>2278714</v>
      </c>
      <c r="J16" s="58">
        <v>7123009</v>
      </c>
      <c r="K16" s="58">
        <v>1731972</v>
      </c>
      <c r="L16" s="58">
        <v>965944</v>
      </c>
      <c r="M16" s="58">
        <v>3247061</v>
      </c>
      <c r="N16" s="58">
        <v>1902388</v>
      </c>
      <c r="O16" s="58">
        <v>8113378</v>
      </c>
      <c r="P16" s="58">
        <v>1.988368034362793</v>
      </c>
      <c r="Q16" s="58">
        <v>1.7795429229736328</v>
      </c>
      <c r="R16" s="58">
        <v>3.6245112419128418</v>
      </c>
      <c r="S16" s="58">
        <v>2016</v>
      </c>
    </row>
    <row r="17" spans="1:19" x14ac:dyDescent="0.25">
      <c r="A17" s="52" t="s">
        <v>16</v>
      </c>
      <c r="B17" s="58">
        <v>1562308</v>
      </c>
      <c r="C17" s="58">
        <v>1387760</v>
      </c>
      <c r="D17" s="58">
        <v>174548</v>
      </c>
      <c r="E17" s="58">
        <v>803666</v>
      </c>
      <c r="F17" s="58">
        <v>197153</v>
      </c>
      <c r="G17" s="58">
        <v>517167</v>
      </c>
      <c r="H17" s="58">
        <v>781160</v>
      </c>
      <c r="I17" s="58">
        <v>740262</v>
      </c>
      <c r="J17" s="58">
        <v>1924318</v>
      </c>
      <c r="K17" s="58">
        <v>344826</v>
      </c>
      <c r="L17" s="58">
        <v>410628</v>
      </c>
      <c r="M17" s="58">
        <v>774225</v>
      </c>
      <c r="N17" s="58">
        <v>447111</v>
      </c>
      <c r="O17" s="58">
        <v>1759461</v>
      </c>
      <c r="P17" s="58">
        <v>2.2092430591583252</v>
      </c>
      <c r="Q17" s="58">
        <v>2.0527181625366211</v>
      </c>
      <c r="R17" s="58">
        <v>3.4537091255187988</v>
      </c>
      <c r="S17" s="58">
        <v>2016</v>
      </c>
    </row>
    <row r="18" spans="1:19" x14ac:dyDescent="0.25">
      <c r="A18" s="52" t="s">
        <v>17</v>
      </c>
      <c r="B18" s="58">
        <v>747974</v>
      </c>
      <c r="C18" s="58">
        <v>663212</v>
      </c>
      <c r="D18" s="58">
        <v>84762</v>
      </c>
      <c r="E18" s="58">
        <v>379670</v>
      </c>
      <c r="F18" s="58">
        <v>127820</v>
      </c>
      <c r="G18" s="58">
        <v>351079</v>
      </c>
      <c r="H18" s="58">
        <v>258710</v>
      </c>
      <c r="I18" s="58">
        <v>252589</v>
      </c>
      <c r="J18" s="58">
        <v>948975</v>
      </c>
      <c r="K18" s="58">
        <v>155642</v>
      </c>
      <c r="L18" s="58">
        <v>182116</v>
      </c>
      <c r="M18" s="58">
        <v>344690</v>
      </c>
      <c r="N18" s="58">
        <v>198811</v>
      </c>
      <c r="O18" s="58">
        <v>875794</v>
      </c>
      <c r="P18" s="58">
        <v>2.0260450839996338</v>
      </c>
      <c r="Q18" s="58">
        <v>1.8334710597991943</v>
      </c>
      <c r="R18" s="58">
        <v>3.5328214168548584</v>
      </c>
      <c r="S18" s="58">
        <v>2016</v>
      </c>
    </row>
    <row r="19" spans="1:19" x14ac:dyDescent="0.25">
      <c r="A19" s="52" t="s">
        <v>18</v>
      </c>
      <c r="B19" s="58">
        <v>267736</v>
      </c>
      <c r="C19" s="58">
        <v>240282</v>
      </c>
      <c r="D19" s="58">
        <v>27454</v>
      </c>
      <c r="E19" s="58">
        <v>211492</v>
      </c>
      <c r="F19" s="58">
        <v>68732</v>
      </c>
      <c r="G19" s="58">
        <v>266123</v>
      </c>
      <c r="H19" s="58">
        <v>111152</v>
      </c>
      <c r="I19" s="58">
        <v>130676</v>
      </c>
      <c r="J19" s="58">
        <v>382330</v>
      </c>
      <c r="K19" s="58">
        <v>43841</v>
      </c>
      <c r="L19" s="58">
        <v>52236</v>
      </c>
      <c r="M19" s="58">
        <v>139352</v>
      </c>
      <c r="N19" s="58">
        <v>77888</v>
      </c>
      <c r="O19" s="58">
        <v>336468</v>
      </c>
      <c r="P19" s="58">
        <v>1.9143745899200439</v>
      </c>
      <c r="Q19" s="58">
        <v>1.7321106195449829</v>
      </c>
      <c r="R19" s="58">
        <v>3.5095796585083008</v>
      </c>
      <c r="S19" s="58">
        <v>2016</v>
      </c>
    </row>
    <row r="20" spans="1:19" x14ac:dyDescent="0.25">
      <c r="A20" s="52" t="s">
        <v>19</v>
      </c>
      <c r="B20" s="58">
        <v>909321</v>
      </c>
      <c r="C20" s="58">
        <v>849971</v>
      </c>
      <c r="D20" s="58">
        <v>59350</v>
      </c>
      <c r="E20" s="58">
        <v>1363131</v>
      </c>
      <c r="F20" s="58">
        <v>476848</v>
      </c>
      <c r="G20" s="58">
        <v>2265811</v>
      </c>
      <c r="H20" s="58">
        <v>570679</v>
      </c>
      <c r="I20" s="58">
        <v>670034</v>
      </c>
      <c r="J20" s="58">
        <v>1495205</v>
      </c>
      <c r="K20" s="58">
        <v>230655</v>
      </c>
      <c r="L20" s="58">
        <v>65281</v>
      </c>
      <c r="M20" s="58">
        <v>724083</v>
      </c>
      <c r="N20" s="58">
        <v>209839</v>
      </c>
      <c r="O20" s="58">
        <v>1386169</v>
      </c>
      <c r="P20" s="58">
        <v>1.8077895641326904</v>
      </c>
      <c r="Q20" s="58">
        <v>1.6923319101333618</v>
      </c>
      <c r="R20" s="58">
        <v>3.4612972736358643</v>
      </c>
      <c r="S20" s="58">
        <v>2016</v>
      </c>
    </row>
    <row r="21" spans="1:19" x14ac:dyDescent="0.25">
      <c r="A21" s="52" t="s">
        <v>20</v>
      </c>
      <c r="B21" s="58">
        <v>1113871</v>
      </c>
      <c r="C21" s="58">
        <v>855670</v>
      </c>
      <c r="D21" s="58">
        <v>258201</v>
      </c>
      <c r="E21" s="58">
        <v>378943</v>
      </c>
      <c r="F21" s="58">
        <v>70310</v>
      </c>
      <c r="G21" s="58">
        <v>289129</v>
      </c>
      <c r="H21" s="58">
        <v>417821</v>
      </c>
      <c r="I21" s="58">
        <v>359294</v>
      </c>
      <c r="J21" s="58">
        <v>1250142</v>
      </c>
      <c r="K21" s="58">
        <v>389367</v>
      </c>
      <c r="L21" s="58">
        <v>702049</v>
      </c>
      <c r="M21" s="58">
        <v>548689</v>
      </c>
      <c r="N21" s="58">
        <v>435106</v>
      </c>
      <c r="O21" s="58">
        <v>1184181</v>
      </c>
      <c r="P21" s="58">
        <v>2.6262080669403076</v>
      </c>
      <c r="Q21" s="58">
        <v>2.3018243312835693</v>
      </c>
      <c r="R21" s="58">
        <v>3.7012057304382324</v>
      </c>
      <c r="S21" s="58">
        <v>2016</v>
      </c>
    </row>
    <row r="22" spans="1:19" x14ac:dyDescent="0.25">
      <c r="A22" s="52" t="s">
        <v>21</v>
      </c>
      <c r="B22" s="58">
        <v>2472603</v>
      </c>
      <c r="C22" s="58">
        <v>2153875</v>
      </c>
      <c r="D22" s="58">
        <v>318728</v>
      </c>
      <c r="E22" s="58">
        <v>888431</v>
      </c>
      <c r="F22" s="58">
        <v>335615</v>
      </c>
      <c r="G22" s="58">
        <v>840607</v>
      </c>
      <c r="H22" s="58">
        <v>788792</v>
      </c>
      <c r="I22" s="58">
        <v>819323</v>
      </c>
      <c r="J22" s="58">
        <v>2829740</v>
      </c>
      <c r="K22" s="58">
        <v>510396</v>
      </c>
      <c r="L22" s="58">
        <v>759082</v>
      </c>
      <c r="M22" s="58">
        <v>1015985</v>
      </c>
      <c r="N22" s="58">
        <v>760940</v>
      </c>
      <c r="O22" s="58">
        <v>2808218</v>
      </c>
      <c r="P22" s="58">
        <v>2.1082518100738525</v>
      </c>
      <c r="Q22" s="58">
        <v>1.8939088582992554</v>
      </c>
      <c r="R22" s="58">
        <v>3.5567224025726318</v>
      </c>
      <c r="S22" s="58">
        <v>2016</v>
      </c>
    </row>
    <row r="23" spans="1:19" x14ac:dyDescent="0.25">
      <c r="A23" s="52" t="s">
        <v>22</v>
      </c>
      <c r="B23" s="58">
        <v>377828</v>
      </c>
      <c r="C23" s="58">
        <v>356306</v>
      </c>
      <c r="D23" s="58">
        <v>21522</v>
      </c>
      <c r="E23" s="58">
        <v>405852</v>
      </c>
      <c r="F23" s="58">
        <v>160802</v>
      </c>
      <c r="G23" s="58">
        <v>573848</v>
      </c>
      <c r="H23" s="58">
        <v>170710</v>
      </c>
      <c r="I23" s="58">
        <v>209707</v>
      </c>
      <c r="J23" s="58">
        <v>568485</v>
      </c>
      <c r="K23" s="58">
        <v>121994</v>
      </c>
      <c r="L23" s="58">
        <v>56019</v>
      </c>
      <c r="M23" s="58">
        <v>193019</v>
      </c>
      <c r="N23" s="58">
        <v>84645</v>
      </c>
      <c r="O23" s="58">
        <v>538630</v>
      </c>
      <c r="P23" s="58">
        <v>1.7831023931503296</v>
      </c>
      <c r="Q23" s="58">
        <v>1.686070442199707</v>
      </c>
      <c r="R23" s="58">
        <v>3.3895084857940674</v>
      </c>
      <c r="S23" s="58">
        <v>2016</v>
      </c>
    </row>
    <row r="24" spans="1:19" x14ac:dyDescent="0.25">
      <c r="A24" s="52" t="s">
        <v>23</v>
      </c>
      <c r="B24" s="58">
        <v>428765</v>
      </c>
      <c r="C24" s="58">
        <v>369218</v>
      </c>
      <c r="D24" s="58">
        <v>59547</v>
      </c>
      <c r="E24" s="58">
        <v>487446</v>
      </c>
      <c r="F24" s="58">
        <v>104901</v>
      </c>
      <c r="G24" s="58">
        <v>476733</v>
      </c>
      <c r="H24" s="58">
        <v>218199</v>
      </c>
      <c r="I24" s="58">
        <v>278327</v>
      </c>
      <c r="J24" s="58">
        <v>611894</v>
      </c>
      <c r="K24" s="58">
        <v>227788</v>
      </c>
      <c r="L24" s="58">
        <v>205450</v>
      </c>
      <c r="M24" s="58">
        <v>288220</v>
      </c>
      <c r="N24" s="58">
        <v>125742</v>
      </c>
      <c r="O24" s="58">
        <v>533666</v>
      </c>
      <c r="P24" s="58">
        <v>2.2011895179748535</v>
      </c>
      <c r="Q24" s="58">
        <v>1.9848923683166504</v>
      </c>
      <c r="R24" s="58">
        <v>3.542327880859375</v>
      </c>
      <c r="S24" s="58">
        <v>2016</v>
      </c>
    </row>
    <row r="25" spans="1:19" x14ac:dyDescent="0.25">
      <c r="A25" s="52" t="s">
        <v>24</v>
      </c>
      <c r="B25" s="58">
        <v>635895</v>
      </c>
      <c r="C25" s="58">
        <v>587830</v>
      </c>
      <c r="D25" s="58">
        <v>48065</v>
      </c>
      <c r="E25" s="58">
        <v>352457</v>
      </c>
      <c r="F25" s="58">
        <v>186468</v>
      </c>
      <c r="G25" s="58">
        <v>586896</v>
      </c>
      <c r="H25" s="58">
        <v>246602</v>
      </c>
      <c r="I25" s="58">
        <v>186578</v>
      </c>
      <c r="J25" s="58">
        <v>783284</v>
      </c>
      <c r="K25" s="58">
        <v>67499</v>
      </c>
      <c r="L25" s="58">
        <v>106803</v>
      </c>
      <c r="M25" s="58">
        <v>302491</v>
      </c>
      <c r="N25" s="58">
        <v>197836</v>
      </c>
      <c r="O25" s="58">
        <v>822363</v>
      </c>
      <c r="P25" s="58">
        <v>1.8016794919967651</v>
      </c>
      <c r="Q25" s="58">
        <v>1.6767535209655762</v>
      </c>
      <c r="R25" s="58">
        <v>3.3295121192932129</v>
      </c>
      <c r="S25" s="58">
        <v>2016</v>
      </c>
    </row>
    <row r="26" spans="1:19" x14ac:dyDescent="0.25">
      <c r="A26" s="52" t="s">
        <v>25</v>
      </c>
      <c r="B26" s="58">
        <v>595311</v>
      </c>
      <c r="C26" s="58">
        <v>555622</v>
      </c>
      <c r="D26" s="58">
        <v>39689</v>
      </c>
      <c r="E26" s="58">
        <v>526904</v>
      </c>
      <c r="F26" s="58">
        <v>201708</v>
      </c>
      <c r="G26" s="58">
        <v>818032</v>
      </c>
      <c r="H26" s="58">
        <v>272166</v>
      </c>
      <c r="I26" s="58">
        <v>278028</v>
      </c>
      <c r="J26" s="58">
        <v>744140</v>
      </c>
      <c r="K26" s="58">
        <v>158060</v>
      </c>
      <c r="L26" s="58">
        <v>94134</v>
      </c>
      <c r="M26" s="58">
        <v>437947</v>
      </c>
      <c r="N26" s="58">
        <v>148636</v>
      </c>
      <c r="O26" s="58">
        <v>797019</v>
      </c>
      <c r="P26" s="58">
        <v>1.9302246570587158</v>
      </c>
      <c r="Q26" s="58">
        <v>1.8127540349960327</v>
      </c>
      <c r="R26" s="58">
        <v>3.5747437477111816</v>
      </c>
      <c r="S26" s="58">
        <v>2016</v>
      </c>
    </row>
    <row r="27" spans="1:19" x14ac:dyDescent="0.25">
      <c r="A27" s="52" t="s">
        <v>26</v>
      </c>
      <c r="B27" s="58">
        <v>604921</v>
      </c>
      <c r="C27" s="58">
        <v>566982</v>
      </c>
      <c r="D27" s="58">
        <v>37939</v>
      </c>
      <c r="E27" s="58">
        <v>671246</v>
      </c>
      <c r="F27" s="58">
        <v>224763</v>
      </c>
      <c r="G27" s="58">
        <v>945116</v>
      </c>
      <c r="H27" s="58">
        <v>288302</v>
      </c>
      <c r="I27" s="58">
        <v>366803</v>
      </c>
      <c r="J27" s="58">
        <v>868731</v>
      </c>
      <c r="K27" s="58">
        <v>175796</v>
      </c>
      <c r="L27" s="58">
        <v>83673</v>
      </c>
      <c r="M27" s="58">
        <v>480504</v>
      </c>
      <c r="N27" s="58">
        <v>125103</v>
      </c>
      <c r="O27" s="58">
        <v>829684</v>
      </c>
      <c r="P27" s="58">
        <v>1.9459830522537231</v>
      </c>
      <c r="Q27" s="58">
        <v>1.8546197414398193</v>
      </c>
      <c r="R27" s="58">
        <v>3.3113682270050049</v>
      </c>
      <c r="S27" s="58">
        <v>2016</v>
      </c>
    </row>
    <row r="28" spans="1:19" x14ac:dyDescent="0.25">
      <c r="A28" s="52" t="s">
        <v>27</v>
      </c>
      <c r="B28" s="58">
        <v>668155</v>
      </c>
      <c r="C28" s="58">
        <v>549643</v>
      </c>
      <c r="D28" s="58">
        <v>118512</v>
      </c>
      <c r="E28" s="58">
        <v>346516</v>
      </c>
      <c r="F28" s="58">
        <v>64770</v>
      </c>
      <c r="G28" s="58">
        <v>258966</v>
      </c>
      <c r="H28" s="58">
        <v>199704</v>
      </c>
      <c r="I28" s="58">
        <v>203921</v>
      </c>
      <c r="J28" s="58">
        <v>723700</v>
      </c>
      <c r="K28" s="58">
        <v>135022</v>
      </c>
      <c r="L28" s="58">
        <v>376928</v>
      </c>
      <c r="M28" s="58">
        <v>564664</v>
      </c>
      <c r="N28" s="58">
        <v>225787</v>
      </c>
      <c r="O28" s="58">
        <v>732925</v>
      </c>
      <c r="P28" s="58">
        <v>2.3525004386901855</v>
      </c>
      <c r="Q28" s="58">
        <v>2.0976779460906982</v>
      </c>
      <c r="R28" s="58">
        <v>3.5343341827392578</v>
      </c>
      <c r="S28" s="58">
        <v>2016</v>
      </c>
    </row>
    <row r="29" spans="1:19" x14ac:dyDescent="0.25">
      <c r="A29" s="52" t="s">
        <v>28</v>
      </c>
      <c r="B29" s="58">
        <v>853873</v>
      </c>
      <c r="C29" s="58">
        <v>804498</v>
      </c>
      <c r="D29" s="58">
        <v>49375</v>
      </c>
      <c r="E29" s="58">
        <v>798908</v>
      </c>
      <c r="F29" s="58">
        <v>347683</v>
      </c>
      <c r="G29" s="58">
        <v>1006220</v>
      </c>
      <c r="H29" s="58">
        <v>421302</v>
      </c>
      <c r="I29" s="58">
        <v>385743</v>
      </c>
      <c r="J29" s="58">
        <v>1100014</v>
      </c>
      <c r="K29" s="58">
        <v>165790</v>
      </c>
      <c r="L29" s="58">
        <v>109555</v>
      </c>
      <c r="M29" s="58">
        <v>587655</v>
      </c>
      <c r="N29" s="58">
        <v>248600</v>
      </c>
      <c r="O29" s="58">
        <v>1201556</v>
      </c>
      <c r="P29" s="58">
        <v>1.7882120609283447</v>
      </c>
      <c r="Q29" s="58">
        <v>1.7013504505157471</v>
      </c>
      <c r="R29" s="58">
        <v>3.2035038471221924</v>
      </c>
      <c r="S29" s="58">
        <v>2016</v>
      </c>
    </row>
    <row r="30" spans="1:19" x14ac:dyDescent="0.25">
      <c r="A30" s="52" t="s">
        <v>29</v>
      </c>
      <c r="B30" s="58">
        <v>582066</v>
      </c>
      <c r="C30" s="58">
        <v>521721</v>
      </c>
      <c r="D30" s="58">
        <v>60345</v>
      </c>
      <c r="E30" s="58">
        <v>186061</v>
      </c>
      <c r="F30" s="58">
        <v>104119</v>
      </c>
      <c r="G30" s="58">
        <v>143235</v>
      </c>
      <c r="H30" s="58">
        <v>131399</v>
      </c>
      <c r="I30" s="58">
        <v>137734</v>
      </c>
      <c r="J30" s="58">
        <v>655490</v>
      </c>
      <c r="K30" s="58">
        <v>107003</v>
      </c>
      <c r="L30" s="58">
        <v>86879</v>
      </c>
      <c r="M30" s="58">
        <v>242348</v>
      </c>
      <c r="N30" s="58">
        <v>194495</v>
      </c>
      <c r="O30" s="58">
        <v>686185</v>
      </c>
      <c r="P30" s="58">
        <v>1.8166204690933228</v>
      </c>
      <c r="Q30" s="58">
        <v>1.6360410451889038</v>
      </c>
      <c r="R30" s="58">
        <v>3.3778440952301025</v>
      </c>
      <c r="S30" s="58">
        <v>2016</v>
      </c>
    </row>
    <row r="31" spans="1:19" x14ac:dyDescent="0.25">
      <c r="A31" s="52" t="s">
        <v>30</v>
      </c>
      <c r="B31" s="58">
        <v>2482103</v>
      </c>
      <c r="C31" s="58">
        <v>2164993</v>
      </c>
      <c r="D31" s="58">
        <v>317110</v>
      </c>
      <c r="E31" s="58">
        <v>970804</v>
      </c>
      <c r="F31" s="58">
        <v>342000</v>
      </c>
      <c r="G31" s="58">
        <v>994031</v>
      </c>
      <c r="H31" s="58">
        <v>888197</v>
      </c>
      <c r="I31" s="58">
        <v>1038332</v>
      </c>
      <c r="J31" s="58">
        <v>2690504</v>
      </c>
      <c r="K31" s="58">
        <v>618185</v>
      </c>
      <c r="L31" s="58">
        <v>1017180</v>
      </c>
      <c r="M31" s="58">
        <v>1109757</v>
      </c>
      <c r="N31" s="58">
        <v>723907</v>
      </c>
      <c r="O31" s="58">
        <v>2824103</v>
      </c>
      <c r="P31" s="58">
        <v>2.2604758739471436</v>
      </c>
      <c r="Q31" s="58">
        <v>2.071739673614502</v>
      </c>
      <c r="R31" s="58">
        <v>3.5490272045135498</v>
      </c>
      <c r="S31" s="58">
        <v>2016</v>
      </c>
    </row>
    <row r="32" spans="1:19" x14ac:dyDescent="0.25">
      <c r="A32" s="52" t="s">
        <v>31</v>
      </c>
      <c r="B32" s="58">
        <v>811371</v>
      </c>
      <c r="C32" s="58">
        <v>700270</v>
      </c>
      <c r="D32" s="58">
        <v>111101</v>
      </c>
      <c r="E32" s="58">
        <v>452554</v>
      </c>
      <c r="F32" s="58">
        <v>149379</v>
      </c>
      <c r="G32" s="58">
        <v>415216</v>
      </c>
      <c r="H32" s="58">
        <v>367438</v>
      </c>
      <c r="I32" s="58">
        <v>287438</v>
      </c>
      <c r="J32" s="58">
        <v>901349</v>
      </c>
      <c r="K32" s="58">
        <v>238849</v>
      </c>
      <c r="L32" s="58">
        <v>522415</v>
      </c>
      <c r="M32" s="58">
        <v>377109</v>
      </c>
      <c r="N32" s="58">
        <v>219541</v>
      </c>
      <c r="O32" s="58">
        <v>960750</v>
      </c>
      <c r="P32" s="58">
        <v>2.3283910751342773</v>
      </c>
      <c r="Q32" s="58">
        <v>2.1111471652984619</v>
      </c>
      <c r="R32" s="58">
        <v>3.6976804733276367</v>
      </c>
      <c r="S32" s="58">
        <v>2016</v>
      </c>
    </row>
    <row r="33" spans="1:19" x14ac:dyDescent="0.25">
      <c r="A33" s="52" t="s">
        <v>32</v>
      </c>
      <c r="B33" s="58">
        <v>405875</v>
      </c>
      <c r="C33" s="58">
        <v>385731</v>
      </c>
      <c r="D33" s="58">
        <v>20144</v>
      </c>
      <c r="E33" s="58">
        <v>168433</v>
      </c>
      <c r="F33" s="58">
        <v>139786</v>
      </c>
      <c r="G33" s="58">
        <v>234376</v>
      </c>
      <c r="H33" s="58">
        <v>146318</v>
      </c>
      <c r="I33" s="58">
        <v>112939</v>
      </c>
      <c r="J33" s="58">
        <v>455825</v>
      </c>
      <c r="K33" s="58">
        <v>42104</v>
      </c>
      <c r="L33" s="58">
        <v>26347</v>
      </c>
      <c r="M33" s="58">
        <v>141569</v>
      </c>
      <c r="N33" s="58">
        <v>153879</v>
      </c>
      <c r="O33" s="58">
        <v>545661</v>
      </c>
      <c r="P33" s="58">
        <v>1.6247785091400146</v>
      </c>
      <c r="Q33" s="58">
        <v>1.5410428047180176</v>
      </c>
      <c r="R33" s="58">
        <v>3.2282068729400635</v>
      </c>
      <c r="S33" s="58">
        <v>2016</v>
      </c>
    </row>
    <row r="34" spans="1:19" x14ac:dyDescent="0.25">
      <c r="A34" s="52" t="s">
        <v>1</v>
      </c>
      <c r="B34" s="58">
        <v>285497</v>
      </c>
      <c r="C34" s="58">
        <v>275706</v>
      </c>
      <c r="D34" s="58">
        <v>9791</v>
      </c>
      <c r="E34" s="58">
        <v>221124</v>
      </c>
      <c r="F34" s="58">
        <v>146370</v>
      </c>
      <c r="G34" s="58">
        <v>401927</v>
      </c>
      <c r="H34" s="58">
        <v>138787</v>
      </c>
      <c r="I34" s="58">
        <v>121160</v>
      </c>
      <c r="J34" s="58">
        <v>348671</v>
      </c>
      <c r="K34" s="58">
        <v>31891</v>
      </c>
      <c r="L34" s="58">
        <v>5144</v>
      </c>
      <c r="M34" s="58">
        <v>141214</v>
      </c>
      <c r="N34" s="58">
        <v>82955</v>
      </c>
      <c r="O34" s="58">
        <v>431867</v>
      </c>
      <c r="P34" s="58">
        <v>1.6052253246307373</v>
      </c>
      <c r="Q34" s="58">
        <v>1.5480693578720093</v>
      </c>
      <c r="R34" s="58">
        <v>3.2146868705749512</v>
      </c>
      <c r="S34" s="58">
        <v>2018</v>
      </c>
    </row>
    <row r="35" spans="1:19" x14ac:dyDescent="0.25">
      <c r="A35" s="52" t="s">
        <v>2</v>
      </c>
      <c r="B35" s="58">
        <v>796590</v>
      </c>
      <c r="C35" s="58">
        <v>752087</v>
      </c>
      <c r="D35" s="58">
        <v>44503</v>
      </c>
      <c r="E35" s="58">
        <v>1077708</v>
      </c>
      <c r="F35" s="58">
        <v>319723</v>
      </c>
      <c r="G35" s="58">
        <v>1184874</v>
      </c>
      <c r="H35" s="58">
        <v>504654</v>
      </c>
      <c r="I35" s="58">
        <v>572287</v>
      </c>
      <c r="J35" s="58">
        <v>1201233</v>
      </c>
      <c r="K35" s="58">
        <v>302049</v>
      </c>
      <c r="L35" s="58">
        <v>208003</v>
      </c>
      <c r="M35" s="58">
        <v>480115</v>
      </c>
      <c r="N35" s="58">
        <v>139845</v>
      </c>
      <c r="O35" s="58">
        <v>1116313</v>
      </c>
      <c r="P35" s="58">
        <v>1.8801504373550415</v>
      </c>
      <c r="Q35" s="58">
        <v>1.7871257066726685</v>
      </c>
      <c r="R35" s="58">
        <v>3.4522392749786377</v>
      </c>
      <c r="S35" s="58">
        <v>2018</v>
      </c>
    </row>
    <row r="36" spans="1:19" x14ac:dyDescent="0.25">
      <c r="A36" s="52" t="s">
        <v>3</v>
      </c>
      <c r="B36" s="58">
        <v>113233</v>
      </c>
      <c r="C36" s="58">
        <v>107731</v>
      </c>
      <c r="D36" s="58">
        <v>5502</v>
      </c>
      <c r="E36" s="58">
        <v>233147</v>
      </c>
      <c r="F36" s="58">
        <v>36453</v>
      </c>
      <c r="G36" s="58">
        <v>261051</v>
      </c>
      <c r="H36" s="58">
        <v>74983</v>
      </c>
      <c r="I36" s="58">
        <v>69472</v>
      </c>
      <c r="J36" s="58">
        <v>186433</v>
      </c>
      <c r="K36" s="58">
        <v>83205</v>
      </c>
      <c r="L36" s="58">
        <v>82101</v>
      </c>
      <c r="M36" s="58">
        <v>120050</v>
      </c>
      <c r="N36" s="58">
        <v>18083</v>
      </c>
      <c r="O36" s="58">
        <v>149686</v>
      </c>
      <c r="P36" s="58">
        <v>2.0107212066650391</v>
      </c>
      <c r="Q36" s="58">
        <v>1.9235688447952271</v>
      </c>
      <c r="R36" s="58">
        <v>3.7171938419342041</v>
      </c>
      <c r="S36" s="58">
        <v>2018</v>
      </c>
    </row>
    <row r="37" spans="1:19" x14ac:dyDescent="0.25">
      <c r="A37" s="52" t="s">
        <v>4</v>
      </c>
      <c r="B37" s="58">
        <v>277353</v>
      </c>
      <c r="C37" s="58">
        <v>242858</v>
      </c>
      <c r="D37" s="58">
        <v>34495</v>
      </c>
      <c r="E37" s="58">
        <v>155013</v>
      </c>
      <c r="F37" s="58">
        <v>49737</v>
      </c>
      <c r="G37" s="58">
        <v>153160</v>
      </c>
      <c r="H37" s="58">
        <v>99397</v>
      </c>
      <c r="I37" s="58">
        <v>71464</v>
      </c>
      <c r="J37" s="58">
        <v>298032</v>
      </c>
      <c r="K37" s="58">
        <v>85024</v>
      </c>
      <c r="L37" s="58">
        <v>151380</v>
      </c>
      <c r="M37" s="58">
        <v>178225</v>
      </c>
      <c r="N37" s="58">
        <v>86486</v>
      </c>
      <c r="O37" s="58">
        <v>327090</v>
      </c>
      <c r="P37" s="58">
        <v>2.2233254909515381</v>
      </c>
      <c r="Q37" s="58">
        <v>2.0356051921844482</v>
      </c>
      <c r="R37" s="58">
        <v>3.5449485778808594</v>
      </c>
      <c r="S37" s="58">
        <v>2018</v>
      </c>
    </row>
    <row r="38" spans="1:19" x14ac:dyDescent="0.25">
      <c r="A38" s="52" t="s">
        <v>5</v>
      </c>
      <c r="B38" s="58">
        <v>663661</v>
      </c>
      <c r="C38" s="58">
        <v>630982</v>
      </c>
      <c r="D38" s="58">
        <v>32679</v>
      </c>
      <c r="E38" s="58">
        <v>558968</v>
      </c>
      <c r="F38" s="58">
        <v>419461</v>
      </c>
      <c r="G38" s="58">
        <v>1076367</v>
      </c>
      <c r="H38" s="58">
        <v>351528</v>
      </c>
      <c r="I38" s="58">
        <v>356631</v>
      </c>
      <c r="J38" s="58">
        <v>660022</v>
      </c>
      <c r="K38" s="58">
        <v>114729</v>
      </c>
      <c r="L38" s="58">
        <v>52417</v>
      </c>
      <c r="M38" s="58">
        <v>491763</v>
      </c>
      <c r="N38" s="58">
        <v>155252</v>
      </c>
      <c r="O38" s="58">
        <v>1083122</v>
      </c>
      <c r="P38" s="58">
        <v>1.7847635746002197</v>
      </c>
      <c r="Q38" s="58">
        <v>1.7038505077362061</v>
      </c>
      <c r="R38" s="58">
        <v>3.3470730781555176</v>
      </c>
      <c r="S38" s="58">
        <v>2018</v>
      </c>
    </row>
    <row r="39" spans="1:19" x14ac:dyDescent="0.25">
      <c r="A39" s="52" t="s">
        <v>6</v>
      </c>
      <c r="B39" s="58">
        <v>188197</v>
      </c>
      <c r="C39" s="58">
        <v>178008</v>
      </c>
      <c r="D39" s="58">
        <v>10189</v>
      </c>
      <c r="E39" s="58">
        <v>190698</v>
      </c>
      <c r="F39" s="58">
        <v>41952</v>
      </c>
      <c r="G39" s="58">
        <v>209557</v>
      </c>
      <c r="H39" s="58">
        <v>105354</v>
      </c>
      <c r="I39" s="58">
        <v>69681</v>
      </c>
      <c r="J39" s="58">
        <v>257885</v>
      </c>
      <c r="K39" s="58">
        <v>54340</v>
      </c>
      <c r="L39" s="58">
        <v>47703</v>
      </c>
      <c r="M39" s="58">
        <v>142164</v>
      </c>
      <c r="N39" s="58">
        <v>45824</v>
      </c>
      <c r="O39" s="58">
        <v>230149</v>
      </c>
      <c r="P39" s="58">
        <v>1.9080963134765625</v>
      </c>
      <c r="Q39" s="58">
        <v>1.8122612237930298</v>
      </c>
      <c r="R39" s="58">
        <v>3.582392692565918</v>
      </c>
      <c r="S39" s="58">
        <v>2018</v>
      </c>
    </row>
    <row r="40" spans="1:19" x14ac:dyDescent="0.25">
      <c r="A40" s="52" t="s">
        <v>7</v>
      </c>
      <c r="B40" s="58">
        <v>1703341</v>
      </c>
      <c r="C40" s="58">
        <v>1193977</v>
      </c>
      <c r="D40" s="58">
        <v>509364</v>
      </c>
      <c r="E40" s="58">
        <v>363883</v>
      </c>
      <c r="F40" s="58">
        <v>144355</v>
      </c>
      <c r="G40" s="58">
        <v>338065</v>
      </c>
      <c r="H40" s="58">
        <v>593829</v>
      </c>
      <c r="I40" s="58">
        <v>475977</v>
      </c>
      <c r="J40" s="58">
        <v>1803223</v>
      </c>
      <c r="K40" s="58">
        <v>463539</v>
      </c>
      <c r="L40" s="58">
        <v>841775</v>
      </c>
      <c r="M40" s="58">
        <v>559317</v>
      </c>
      <c r="N40" s="58">
        <v>982289</v>
      </c>
      <c r="O40" s="58">
        <v>1847696</v>
      </c>
      <c r="P40" s="58">
        <v>2.4050557613372803</v>
      </c>
      <c r="Q40" s="58">
        <v>1.8937274217605591</v>
      </c>
      <c r="R40" s="58">
        <v>3.6036369800567627</v>
      </c>
      <c r="S40" s="58">
        <v>2018</v>
      </c>
    </row>
    <row r="41" spans="1:19" x14ac:dyDescent="0.25">
      <c r="A41" s="52" t="s">
        <v>8</v>
      </c>
      <c r="B41" s="58">
        <v>749913</v>
      </c>
      <c r="C41" s="58">
        <v>706850</v>
      </c>
      <c r="D41" s="58">
        <v>43063</v>
      </c>
      <c r="E41" s="58">
        <v>786329</v>
      </c>
      <c r="F41" s="58">
        <v>414308</v>
      </c>
      <c r="G41" s="58">
        <v>1178455</v>
      </c>
      <c r="H41" s="58">
        <v>446590</v>
      </c>
      <c r="I41" s="58">
        <v>350728</v>
      </c>
      <c r="J41" s="58">
        <v>919078</v>
      </c>
      <c r="K41" s="58">
        <v>179055</v>
      </c>
      <c r="L41" s="58">
        <v>55573</v>
      </c>
      <c r="M41" s="58">
        <v>554245</v>
      </c>
      <c r="N41" s="58">
        <v>208321</v>
      </c>
      <c r="O41" s="58">
        <v>1164221</v>
      </c>
      <c r="P41" s="58">
        <v>1.7150269746780396</v>
      </c>
      <c r="Q41" s="58">
        <v>1.6154191493988037</v>
      </c>
      <c r="R41" s="58">
        <v>3.3500220775604248</v>
      </c>
      <c r="S41" s="58">
        <v>2018</v>
      </c>
    </row>
    <row r="42" spans="1:19" x14ac:dyDescent="0.25">
      <c r="A42" s="52" t="s">
        <v>9</v>
      </c>
      <c r="B42" s="58">
        <v>2737706</v>
      </c>
      <c r="C42" s="58">
        <v>2587367</v>
      </c>
      <c r="D42" s="58">
        <v>150339</v>
      </c>
      <c r="E42" s="58">
        <v>2279917</v>
      </c>
      <c r="F42" s="58">
        <v>790614</v>
      </c>
      <c r="G42" s="58">
        <v>3327863</v>
      </c>
      <c r="H42" s="58">
        <v>853607</v>
      </c>
      <c r="I42" s="58">
        <v>1834317</v>
      </c>
      <c r="J42" s="58">
        <v>3961930</v>
      </c>
      <c r="K42" s="58">
        <v>452695</v>
      </c>
      <c r="L42" s="58">
        <v>233022</v>
      </c>
      <c r="M42" s="58">
        <v>1379647</v>
      </c>
      <c r="N42" s="58">
        <v>581740</v>
      </c>
      <c r="O42" s="58">
        <v>3528320</v>
      </c>
      <c r="P42" s="58">
        <v>1.8278248310089111</v>
      </c>
      <c r="Q42" s="58">
        <v>1.7451293468475342</v>
      </c>
      <c r="R42" s="58">
        <v>3.2510325908660889</v>
      </c>
      <c r="S42" s="58">
        <v>2018</v>
      </c>
    </row>
    <row r="43" spans="1:19" x14ac:dyDescent="0.25">
      <c r="A43" s="52" t="s">
        <v>10</v>
      </c>
      <c r="B43" s="58">
        <v>452140</v>
      </c>
      <c r="C43" s="58">
        <v>426635</v>
      </c>
      <c r="D43" s="58">
        <v>25505</v>
      </c>
      <c r="E43" s="58">
        <v>226426</v>
      </c>
      <c r="F43" s="58">
        <v>185484</v>
      </c>
      <c r="G43" s="58">
        <v>385761</v>
      </c>
      <c r="H43" s="58">
        <v>160187</v>
      </c>
      <c r="I43" s="58">
        <v>163917</v>
      </c>
      <c r="J43" s="58">
        <v>450264</v>
      </c>
      <c r="K43" s="58">
        <v>56332</v>
      </c>
      <c r="L43" s="58">
        <v>19466</v>
      </c>
      <c r="M43" s="58">
        <v>246545</v>
      </c>
      <c r="N43" s="58">
        <v>164322</v>
      </c>
      <c r="O43" s="58">
        <v>637624</v>
      </c>
      <c r="P43" s="58">
        <v>1.6623988151550293</v>
      </c>
      <c r="Q43" s="58">
        <v>1.5656967163085938</v>
      </c>
      <c r="R43" s="58">
        <v>3.2799842357635498</v>
      </c>
      <c r="S43" s="58">
        <v>2018</v>
      </c>
    </row>
    <row r="44" spans="1:19" x14ac:dyDescent="0.25">
      <c r="A44" s="52" t="s">
        <v>11</v>
      </c>
      <c r="B44" s="58">
        <v>1634235</v>
      </c>
      <c r="C44" s="58">
        <v>1508751</v>
      </c>
      <c r="D44" s="58">
        <v>125484</v>
      </c>
      <c r="E44" s="58">
        <v>1028540</v>
      </c>
      <c r="F44" s="58">
        <v>411615</v>
      </c>
      <c r="G44" s="58">
        <v>1086518</v>
      </c>
      <c r="H44" s="58">
        <v>744997</v>
      </c>
      <c r="I44" s="58">
        <v>596641</v>
      </c>
      <c r="J44" s="58">
        <v>1949114</v>
      </c>
      <c r="K44" s="58">
        <v>318440</v>
      </c>
      <c r="L44" s="58">
        <v>237402</v>
      </c>
      <c r="M44" s="58">
        <v>925164</v>
      </c>
      <c r="N44" s="58">
        <v>424479</v>
      </c>
      <c r="O44" s="58">
        <v>2045850</v>
      </c>
      <c r="P44" s="58">
        <v>1.8994832038879395</v>
      </c>
      <c r="Q44" s="58">
        <v>1.7729260921478271</v>
      </c>
      <c r="R44" s="58">
        <v>3.4211373329162598</v>
      </c>
      <c r="S44" s="58">
        <v>2018</v>
      </c>
    </row>
    <row r="45" spans="1:19" x14ac:dyDescent="0.25">
      <c r="A45" s="52" t="s">
        <v>12</v>
      </c>
      <c r="B45" s="58">
        <v>1150449</v>
      </c>
      <c r="C45" s="58">
        <v>810180</v>
      </c>
      <c r="D45" s="58">
        <v>340269</v>
      </c>
      <c r="E45" s="58">
        <v>426450</v>
      </c>
      <c r="F45" s="58">
        <v>137006</v>
      </c>
      <c r="G45" s="58">
        <v>252360</v>
      </c>
      <c r="H45" s="58">
        <v>349104</v>
      </c>
      <c r="I45" s="58">
        <v>292463</v>
      </c>
      <c r="J45" s="58">
        <v>1240026</v>
      </c>
      <c r="K45" s="58">
        <v>410691</v>
      </c>
      <c r="L45" s="58">
        <v>775388</v>
      </c>
      <c r="M45" s="58">
        <v>694598</v>
      </c>
      <c r="N45" s="58">
        <v>527415</v>
      </c>
      <c r="O45" s="58">
        <v>1287455</v>
      </c>
      <c r="P45" s="58">
        <v>2.6057112216949463</v>
      </c>
      <c r="Q45" s="58">
        <v>2.1390690803527832</v>
      </c>
      <c r="R45" s="58">
        <v>3.7167859077453613</v>
      </c>
      <c r="S45" s="58">
        <v>2018</v>
      </c>
    </row>
    <row r="46" spans="1:19" x14ac:dyDescent="0.25">
      <c r="A46" s="52" t="s">
        <v>13</v>
      </c>
      <c r="B46" s="58">
        <v>728278</v>
      </c>
      <c r="C46" s="58">
        <v>691749</v>
      </c>
      <c r="D46" s="58">
        <v>36529</v>
      </c>
      <c r="E46" s="58">
        <v>406065</v>
      </c>
      <c r="F46" s="58">
        <v>152785</v>
      </c>
      <c r="G46" s="58">
        <v>315272</v>
      </c>
      <c r="H46" s="58">
        <v>211236</v>
      </c>
      <c r="I46" s="58">
        <v>260828</v>
      </c>
      <c r="J46" s="58">
        <v>941308</v>
      </c>
      <c r="K46" s="58">
        <v>74801</v>
      </c>
      <c r="L46" s="58">
        <v>79352</v>
      </c>
      <c r="M46" s="58">
        <v>353232</v>
      </c>
      <c r="N46" s="58">
        <v>163524</v>
      </c>
      <c r="O46" s="58">
        <v>881063</v>
      </c>
      <c r="P46" s="58">
        <v>1.7503851652145386</v>
      </c>
      <c r="Q46" s="58">
        <v>1.6700537204742432</v>
      </c>
      <c r="R46" s="58">
        <v>3.2716197967529297</v>
      </c>
      <c r="S46" s="58">
        <v>2018</v>
      </c>
    </row>
    <row r="47" spans="1:19" x14ac:dyDescent="0.25">
      <c r="A47" s="52" t="s">
        <v>14</v>
      </c>
      <c r="B47" s="58">
        <v>1933164</v>
      </c>
      <c r="C47" s="58">
        <v>1795958</v>
      </c>
      <c r="D47" s="58">
        <v>137206</v>
      </c>
      <c r="E47" s="58">
        <v>2126079</v>
      </c>
      <c r="F47" s="58">
        <v>656368</v>
      </c>
      <c r="G47" s="58">
        <v>2265907</v>
      </c>
      <c r="H47" s="58">
        <v>1224507</v>
      </c>
      <c r="I47" s="58">
        <v>1411205</v>
      </c>
      <c r="J47" s="58">
        <v>2915284</v>
      </c>
      <c r="K47" s="58">
        <v>477732</v>
      </c>
      <c r="L47" s="58">
        <v>349059</v>
      </c>
      <c r="M47" s="58">
        <v>1096136</v>
      </c>
      <c r="N47" s="58">
        <v>401615</v>
      </c>
      <c r="O47" s="58">
        <v>2589532</v>
      </c>
      <c r="P47" s="58">
        <v>2.0495223999023438</v>
      </c>
      <c r="Q47" s="58">
        <v>1.9092122316360474</v>
      </c>
      <c r="R47" s="58">
        <v>3.8861129283905029</v>
      </c>
      <c r="S47" s="58">
        <v>2018</v>
      </c>
    </row>
    <row r="48" spans="1:19" x14ac:dyDescent="0.25">
      <c r="A48" s="52" t="s">
        <v>15</v>
      </c>
      <c r="B48" s="58">
        <v>5767903</v>
      </c>
      <c r="C48" s="58">
        <v>5195480</v>
      </c>
      <c r="D48" s="58">
        <v>572423</v>
      </c>
      <c r="E48" s="58">
        <v>3517242</v>
      </c>
      <c r="F48" s="58">
        <v>1568676</v>
      </c>
      <c r="G48" s="58">
        <v>3501358</v>
      </c>
      <c r="H48" s="58">
        <v>1825366</v>
      </c>
      <c r="I48" s="58">
        <v>2916358</v>
      </c>
      <c r="J48" s="58">
        <v>7374725</v>
      </c>
      <c r="K48" s="58">
        <v>1281836</v>
      </c>
      <c r="L48" s="58">
        <v>742197</v>
      </c>
      <c r="M48" s="58">
        <v>3125850</v>
      </c>
      <c r="N48" s="58">
        <v>1418443</v>
      </c>
      <c r="O48" s="58">
        <v>7336579</v>
      </c>
      <c r="P48" s="58">
        <v>1.9586161375045776</v>
      </c>
      <c r="Q48" s="58">
        <v>1.7968655824661255</v>
      </c>
      <c r="R48" s="58">
        <v>3.4267125129699707</v>
      </c>
      <c r="S48" s="58">
        <v>2018</v>
      </c>
    </row>
    <row r="49" spans="1:19" x14ac:dyDescent="0.25">
      <c r="A49" s="52" t="s">
        <v>16</v>
      </c>
      <c r="B49" s="58">
        <v>1359856</v>
      </c>
      <c r="C49" s="58">
        <v>1247470</v>
      </c>
      <c r="D49" s="58">
        <v>112386</v>
      </c>
      <c r="E49" s="58">
        <v>858660</v>
      </c>
      <c r="F49" s="58">
        <v>215804</v>
      </c>
      <c r="G49" s="58">
        <v>582651</v>
      </c>
      <c r="H49" s="58">
        <v>695866</v>
      </c>
      <c r="I49" s="58">
        <v>658633</v>
      </c>
      <c r="J49" s="58">
        <v>1816674</v>
      </c>
      <c r="K49" s="58">
        <v>330717</v>
      </c>
      <c r="L49" s="58">
        <v>292587</v>
      </c>
      <c r="M49" s="58">
        <v>660233</v>
      </c>
      <c r="N49" s="58">
        <v>325963</v>
      </c>
      <c r="O49" s="58">
        <v>1575660</v>
      </c>
      <c r="P49" s="58">
        <v>2.1309564113616943</v>
      </c>
      <c r="Q49" s="58">
        <v>2.0076026916503906</v>
      </c>
      <c r="R49" s="58">
        <v>3.500169038772583</v>
      </c>
      <c r="S49" s="58">
        <v>2018</v>
      </c>
    </row>
    <row r="50" spans="1:19" x14ac:dyDescent="0.25">
      <c r="A50" s="52" t="s">
        <v>17</v>
      </c>
      <c r="B50" s="58">
        <v>774552</v>
      </c>
      <c r="C50" s="58">
        <v>681720</v>
      </c>
      <c r="D50" s="58">
        <v>92832</v>
      </c>
      <c r="E50" s="58">
        <v>375097</v>
      </c>
      <c r="F50" s="58">
        <v>104148</v>
      </c>
      <c r="G50" s="58">
        <v>300853</v>
      </c>
      <c r="H50" s="58">
        <v>281657</v>
      </c>
      <c r="I50" s="58">
        <v>264037</v>
      </c>
      <c r="J50" s="58">
        <v>942428</v>
      </c>
      <c r="K50" s="58">
        <v>167109</v>
      </c>
      <c r="L50" s="58">
        <v>214226</v>
      </c>
      <c r="M50" s="58">
        <v>386473</v>
      </c>
      <c r="N50" s="58">
        <v>237479</v>
      </c>
      <c r="O50" s="58">
        <v>878700</v>
      </c>
      <c r="P50" s="58">
        <v>2.0933830738067627</v>
      </c>
      <c r="Q50" s="58">
        <v>1.9158173799514771</v>
      </c>
      <c r="R50" s="58">
        <v>3.3973522186279297</v>
      </c>
      <c r="S50" s="58">
        <v>2018</v>
      </c>
    </row>
    <row r="51" spans="1:19" x14ac:dyDescent="0.25">
      <c r="A51" s="52" t="s">
        <v>18</v>
      </c>
      <c r="B51" s="58">
        <v>254319</v>
      </c>
      <c r="C51" s="58">
        <v>237880</v>
      </c>
      <c r="D51" s="58">
        <v>16439</v>
      </c>
      <c r="E51" s="58">
        <v>232028</v>
      </c>
      <c r="F51" s="58">
        <v>64575</v>
      </c>
      <c r="G51" s="58">
        <v>285426</v>
      </c>
      <c r="H51" s="58">
        <v>124734</v>
      </c>
      <c r="I51" s="58">
        <v>120991</v>
      </c>
      <c r="J51" s="58">
        <v>363176</v>
      </c>
      <c r="K51" s="58">
        <v>62571</v>
      </c>
      <c r="L51" s="58">
        <v>50599</v>
      </c>
      <c r="M51" s="58">
        <v>127604</v>
      </c>
      <c r="N51" s="58">
        <v>59193</v>
      </c>
      <c r="O51" s="58">
        <v>318894</v>
      </c>
      <c r="P51" s="58">
        <v>1.8744450807571411</v>
      </c>
      <c r="Q51" s="58">
        <v>1.7703127861022949</v>
      </c>
      <c r="R51" s="58">
        <v>3.3812882900238037</v>
      </c>
      <c r="S51" s="58">
        <v>2018</v>
      </c>
    </row>
    <row r="52" spans="1:19" x14ac:dyDescent="0.25">
      <c r="A52" s="52" t="s">
        <v>19</v>
      </c>
      <c r="B52" s="58">
        <v>964822</v>
      </c>
      <c r="C52" s="58">
        <v>934459</v>
      </c>
      <c r="D52" s="58">
        <v>30363</v>
      </c>
      <c r="E52" s="58">
        <v>1248068</v>
      </c>
      <c r="F52" s="58">
        <v>639329</v>
      </c>
      <c r="G52" s="58">
        <v>2295533</v>
      </c>
      <c r="H52" s="58">
        <v>644117</v>
      </c>
      <c r="I52" s="58">
        <v>671980</v>
      </c>
      <c r="J52" s="58">
        <v>1388373</v>
      </c>
      <c r="K52" s="58">
        <v>132390</v>
      </c>
      <c r="L52" s="58">
        <v>37461</v>
      </c>
      <c r="M52" s="58">
        <v>636988</v>
      </c>
      <c r="N52" s="58">
        <v>208906</v>
      </c>
      <c r="O52" s="58">
        <v>1604151</v>
      </c>
      <c r="P52" s="58">
        <v>1.6115967035293579</v>
      </c>
      <c r="Q52" s="58">
        <v>1.5595290660858154</v>
      </c>
      <c r="R52" s="58">
        <v>3.2140433788299561</v>
      </c>
      <c r="S52" s="58">
        <v>2018</v>
      </c>
    </row>
    <row r="53" spans="1:19" x14ac:dyDescent="0.25">
      <c r="A53" s="52" t="s">
        <v>20</v>
      </c>
      <c r="B53" s="58">
        <v>923668</v>
      </c>
      <c r="C53" s="58">
        <v>743274</v>
      </c>
      <c r="D53" s="58">
        <v>180394</v>
      </c>
      <c r="E53" s="58">
        <v>418196</v>
      </c>
      <c r="F53" s="58">
        <v>109772</v>
      </c>
      <c r="G53" s="58">
        <v>282083</v>
      </c>
      <c r="H53" s="58">
        <v>347554</v>
      </c>
      <c r="I53" s="58">
        <v>355314</v>
      </c>
      <c r="J53" s="58">
        <v>1101942</v>
      </c>
      <c r="K53" s="58">
        <v>314182</v>
      </c>
      <c r="L53" s="58">
        <v>578956</v>
      </c>
      <c r="M53" s="58">
        <v>404103</v>
      </c>
      <c r="N53" s="58">
        <v>334781</v>
      </c>
      <c r="O53" s="58">
        <v>1033440</v>
      </c>
      <c r="P53" s="58">
        <v>2.4934587478637695</v>
      </c>
      <c r="Q53" s="58">
        <v>2.2465887069702148</v>
      </c>
      <c r="R53" s="58">
        <v>3.5106322765350342</v>
      </c>
      <c r="S53" s="58">
        <v>2018</v>
      </c>
    </row>
    <row r="54" spans="1:19" x14ac:dyDescent="0.25">
      <c r="A54" s="52" t="s">
        <v>21</v>
      </c>
      <c r="B54" s="58">
        <v>2552584</v>
      </c>
      <c r="C54" s="58">
        <v>2235475</v>
      </c>
      <c r="D54" s="58">
        <v>317109</v>
      </c>
      <c r="E54" s="58">
        <v>838449</v>
      </c>
      <c r="F54" s="58">
        <v>397892</v>
      </c>
      <c r="G54" s="58">
        <v>790078</v>
      </c>
      <c r="H54" s="58">
        <v>825777</v>
      </c>
      <c r="I54" s="58">
        <v>1028988</v>
      </c>
      <c r="J54" s="58">
        <v>2858871</v>
      </c>
      <c r="K54" s="58">
        <v>473703</v>
      </c>
      <c r="L54" s="58">
        <v>765213</v>
      </c>
      <c r="M54" s="58">
        <v>1137799</v>
      </c>
      <c r="N54" s="58">
        <v>763382</v>
      </c>
      <c r="O54" s="58">
        <v>2950476</v>
      </c>
      <c r="P54" s="58">
        <v>2.2024040222167969</v>
      </c>
      <c r="Q54" s="58">
        <v>1.9995772838592529</v>
      </c>
      <c r="R54" s="58">
        <v>3.6322400569915771</v>
      </c>
      <c r="S54" s="58">
        <v>2018</v>
      </c>
    </row>
    <row r="55" spans="1:19" x14ac:dyDescent="0.25">
      <c r="A55" s="52" t="s">
        <v>22</v>
      </c>
      <c r="B55" s="58">
        <v>370366</v>
      </c>
      <c r="C55" s="58">
        <v>355801</v>
      </c>
      <c r="D55" s="58">
        <v>14565</v>
      </c>
      <c r="E55" s="58">
        <v>440058</v>
      </c>
      <c r="F55" s="58">
        <v>136514</v>
      </c>
      <c r="G55" s="58">
        <v>610826</v>
      </c>
      <c r="H55" s="58">
        <v>195291</v>
      </c>
      <c r="I55" s="58">
        <v>196447</v>
      </c>
      <c r="J55" s="58">
        <v>602891</v>
      </c>
      <c r="K55" s="58">
        <v>102046</v>
      </c>
      <c r="L55" s="58">
        <v>51463</v>
      </c>
      <c r="M55" s="58">
        <v>200875</v>
      </c>
      <c r="N55" s="58">
        <v>70257</v>
      </c>
      <c r="O55" s="58">
        <v>506880</v>
      </c>
      <c r="P55" s="58">
        <v>1.7889114618301392</v>
      </c>
      <c r="Q55" s="58">
        <v>1.7201272249221802</v>
      </c>
      <c r="R55" s="58">
        <v>3.4692070484161377</v>
      </c>
      <c r="S55" s="58">
        <v>2018</v>
      </c>
    </row>
    <row r="56" spans="1:19" x14ac:dyDescent="0.25">
      <c r="A56" s="52" t="s">
        <v>23</v>
      </c>
      <c r="B56" s="58">
        <v>409773</v>
      </c>
      <c r="C56" s="58">
        <v>379024</v>
      </c>
      <c r="D56" s="58">
        <v>30749</v>
      </c>
      <c r="E56" s="58">
        <v>558076</v>
      </c>
      <c r="F56" s="58">
        <v>105508</v>
      </c>
      <c r="G56" s="58">
        <v>514722</v>
      </c>
      <c r="H56" s="58">
        <v>231172</v>
      </c>
      <c r="I56" s="58">
        <v>259131</v>
      </c>
      <c r="J56" s="58">
        <v>616448</v>
      </c>
      <c r="K56" s="58">
        <v>301664</v>
      </c>
      <c r="L56" s="58">
        <v>236545</v>
      </c>
      <c r="M56" s="58">
        <v>303360</v>
      </c>
      <c r="N56" s="58">
        <v>73488</v>
      </c>
      <c r="O56" s="58">
        <v>515281</v>
      </c>
      <c r="P56" s="58">
        <v>2.2344274520874023</v>
      </c>
      <c r="Q56" s="58">
        <v>2.1105101108551025</v>
      </c>
      <c r="R56" s="58">
        <v>3.761878490447998</v>
      </c>
      <c r="S56" s="58">
        <v>2018</v>
      </c>
    </row>
    <row r="57" spans="1:19" x14ac:dyDescent="0.25">
      <c r="A57" s="52" t="s">
        <v>24</v>
      </c>
      <c r="B57" s="58">
        <v>564954</v>
      </c>
      <c r="C57" s="58">
        <v>529429</v>
      </c>
      <c r="D57" s="58">
        <v>35525</v>
      </c>
      <c r="E57" s="58">
        <v>399100</v>
      </c>
      <c r="F57" s="58">
        <v>191577</v>
      </c>
      <c r="G57" s="58">
        <v>601016</v>
      </c>
      <c r="H57" s="58">
        <v>246676</v>
      </c>
      <c r="I57" s="58">
        <v>184321</v>
      </c>
      <c r="J57" s="58">
        <v>691574</v>
      </c>
      <c r="K57" s="58">
        <v>57775</v>
      </c>
      <c r="L57" s="58">
        <v>112914</v>
      </c>
      <c r="M57" s="58">
        <v>282500</v>
      </c>
      <c r="N57" s="58">
        <v>152652</v>
      </c>
      <c r="O57" s="58">
        <v>756531</v>
      </c>
      <c r="P57" s="58">
        <v>1.7093214988708496</v>
      </c>
      <c r="Q57" s="58">
        <v>1.5866225957870483</v>
      </c>
      <c r="R57" s="58">
        <v>3.53790283203125</v>
      </c>
      <c r="S57" s="58">
        <v>2018</v>
      </c>
    </row>
    <row r="58" spans="1:19" x14ac:dyDescent="0.25">
      <c r="A58" s="52" t="s">
        <v>25</v>
      </c>
      <c r="B58" s="58">
        <v>620065</v>
      </c>
      <c r="C58" s="58">
        <v>586739</v>
      </c>
      <c r="D58" s="58">
        <v>33326</v>
      </c>
      <c r="E58" s="58">
        <v>593482</v>
      </c>
      <c r="F58" s="58">
        <v>187992</v>
      </c>
      <c r="G58" s="58">
        <v>804945</v>
      </c>
      <c r="H58" s="58">
        <v>305518</v>
      </c>
      <c r="I58" s="58">
        <v>307826</v>
      </c>
      <c r="J58" s="58">
        <v>803905</v>
      </c>
      <c r="K58" s="58">
        <v>143346</v>
      </c>
      <c r="L58" s="58">
        <v>118841</v>
      </c>
      <c r="M58" s="58">
        <v>457251</v>
      </c>
      <c r="N58" s="58">
        <v>103465</v>
      </c>
      <c r="O58" s="58">
        <v>808057</v>
      </c>
      <c r="P58" s="58">
        <v>1.9317330121994019</v>
      </c>
      <c r="Q58" s="58">
        <v>1.8253856897354126</v>
      </c>
      <c r="R58" s="58">
        <v>3.8040869235992432</v>
      </c>
      <c r="S58" s="58">
        <v>2018</v>
      </c>
    </row>
    <row r="59" spans="1:19" x14ac:dyDescent="0.25">
      <c r="A59" s="52" t="s">
        <v>26</v>
      </c>
      <c r="B59" s="58">
        <v>611570</v>
      </c>
      <c r="C59" s="58">
        <v>573429</v>
      </c>
      <c r="D59" s="58">
        <v>38141</v>
      </c>
      <c r="E59" s="58">
        <v>654026</v>
      </c>
      <c r="F59" s="58">
        <v>250562</v>
      </c>
      <c r="G59" s="58">
        <v>969905</v>
      </c>
      <c r="H59" s="58">
        <v>314858</v>
      </c>
      <c r="I59" s="58">
        <v>316576</v>
      </c>
      <c r="J59" s="58">
        <v>807503</v>
      </c>
      <c r="K59" s="58">
        <v>173060</v>
      </c>
      <c r="L59" s="58">
        <v>99963</v>
      </c>
      <c r="M59" s="58">
        <v>491052</v>
      </c>
      <c r="N59" s="58">
        <v>118291</v>
      </c>
      <c r="O59" s="58">
        <v>862132</v>
      </c>
      <c r="P59" s="58">
        <v>1.8887175321578979</v>
      </c>
      <c r="Q59" s="58">
        <v>1.7922602891921997</v>
      </c>
      <c r="R59" s="58">
        <v>3.3389003276824951</v>
      </c>
      <c r="S59" s="58">
        <v>2018</v>
      </c>
    </row>
    <row r="60" spans="1:19" x14ac:dyDescent="0.25">
      <c r="A60" s="52" t="s">
        <v>27</v>
      </c>
      <c r="B60" s="58">
        <v>669452</v>
      </c>
      <c r="C60" s="58">
        <v>570535</v>
      </c>
      <c r="D60" s="58">
        <v>98917</v>
      </c>
      <c r="E60" s="58">
        <v>331572</v>
      </c>
      <c r="F60" s="58">
        <v>60774</v>
      </c>
      <c r="G60" s="58">
        <v>246330</v>
      </c>
      <c r="H60" s="58">
        <v>200190</v>
      </c>
      <c r="I60" s="58">
        <v>164861</v>
      </c>
      <c r="J60" s="58">
        <v>723194</v>
      </c>
      <c r="K60" s="58">
        <v>139897</v>
      </c>
      <c r="L60" s="58">
        <v>325527</v>
      </c>
      <c r="M60" s="58">
        <v>594960</v>
      </c>
      <c r="N60" s="58">
        <v>207364</v>
      </c>
      <c r="O60" s="58">
        <v>730226</v>
      </c>
      <c r="P60" s="58">
        <v>2.3468194007873535</v>
      </c>
      <c r="Q60" s="58">
        <v>2.1294941902160645</v>
      </c>
      <c r="R60" s="58">
        <v>3.600311279296875</v>
      </c>
      <c r="S60" s="58">
        <v>2018</v>
      </c>
    </row>
    <row r="61" spans="1:19" x14ac:dyDescent="0.25">
      <c r="A61" s="52" t="s">
        <v>28</v>
      </c>
      <c r="B61" s="58">
        <v>969204</v>
      </c>
      <c r="C61" s="58">
        <v>906676</v>
      </c>
      <c r="D61" s="58">
        <v>62528</v>
      </c>
      <c r="E61" s="58">
        <v>659864</v>
      </c>
      <c r="F61" s="58">
        <v>474990</v>
      </c>
      <c r="G61" s="58">
        <v>968854</v>
      </c>
      <c r="H61" s="58">
        <v>447975</v>
      </c>
      <c r="I61" s="58">
        <v>379567</v>
      </c>
      <c r="J61" s="58">
        <v>1077620</v>
      </c>
      <c r="K61" s="58">
        <v>201525</v>
      </c>
      <c r="L61" s="58">
        <v>70389</v>
      </c>
      <c r="M61" s="58">
        <v>534638</v>
      </c>
      <c r="N61" s="58">
        <v>333396</v>
      </c>
      <c r="O61" s="58">
        <v>1444194</v>
      </c>
      <c r="P61" s="58">
        <v>1.7116241455078125</v>
      </c>
      <c r="Q61" s="58">
        <v>1.6002397537231445</v>
      </c>
      <c r="R61" s="58">
        <v>3.3267335891723633</v>
      </c>
      <c r="S61" s="58">
        <v>2018</v>
      </c>
    </row>
    <row r="62" spans="1:19" x14ac:dyDescent="0.25">
      <c r="A62" s="52" t="s">
        <v>29</v>
      </c>
      <c r="B62" s="58">
        <v>546981</v>
      </c>
      <c r="C62" s="58">
        <v>512461</v>
      </c>
      <c r="D62" s="58">
        <v>34520</v>
      </c>
      <c r="E62" s="58">
        <v>211687</v>
      </c>
      <c r="F62" s="58">
        <v>108702</v>
      </c>
      <c r="G62" s="58">
        <v>166501</v>
      </c>
      <c r="H62" s="58">
        <v>150822</v>
      </c>
      <c r="I62" s="58">
        <v>145181</v>
      </c>
      <c r="J62" s="58">
        <v>648534</v>
      </c>
      <c r="K62" s="58">
        <v>86769</v>
      </c>
      <c r="L62" s="58">
        <v>93303</v>
      </c>
      <c r="M62" s="58">
        <v>242918</v>
      </c>
      <c r="N62" s="58">
        <v>134635</v>
      </c>
      <c r="O62" s="58">
        <v>655683</v>
      </c>
      <c r="P62" s="58">
        <v>1.8780542612075806</v>
      </c>
      <c r="Q62" s="58">
        <v>1.7840030193328857</v>
      </c>
      <c r="R62" s="58">
        <v>3.2742757797241211</v>
      </c>
      <c r="S62" s="58">
        <v>2018</v>
      </c>
    </row>
    <row r="63" spans="1:19" x14ac:dyDescent="0.25">
      <c r="A63" s="52" t="s">
        <v>30</v>
      </c>
      <c r="B63" s="58">
        <v>2487451</v>
      </c>
      <c r="C63" s="58">
        <v>2009707</v>
      </c>
      <c r="D63" s="58">
        <v>477744</v>
      </c>
      <c r="E63" s="58">
        <v>908211</v>
      </c>
      <c r="F63" s="58">
        <v>518910</v>
      </c>
      <c r="G63" s="58">
        <v>853490</v>
      </c>
      <c r="H63" s="58">
        <v>875455</v>
      </c>
      <c r="I63" s="58">
        <v>896027</v>
      </c>
      <c r="J63" s="58">
        <v>2501599</v>
      </c>
      <c r="K63" s="58">
        <v>667558</v>
      </c>
      <c r="L63" s="58">
        <v>1061345</v>
      </c>
      <c r="M63" s="58">
        <v>1365479</v>
      </c>
      <c r="N63" s="58">
        <v>931737</v>
      </c>
      <c r="O63" s="58">
        <v>3006361</v>
      </c>
      <c r="P63" s="58">
        <v>2.3169155120849609</v>
      </c>
      <c r="Q63" s="58">
        <v>1.9957640171051025</v>
      </c>
      <c r="R63" s="58">
        <v>3.667891263961792</v>
      </c>
      <c r="S63" s="58">
        <v>2018</v>
      </c>
    </row>
    <row r="64" spans="1:19" x14ac:dyDescent="0.25">
      <c r="A64" s="52" t="s">
        <v>31</v>
      </c>
      <c r="B64" s="58">
        <v>804519</v>
      </c>
      <c r="C64" s="58">
        <v>691638</v>
      </c>
      <c r="D64" s="58">
        <v>112881</v>
      </c>
      <c r="E64" s="58">
        <v>439409</v>
      </c>
      <c r="F64" s="58">
        <v>160060</v>
      </c>
      <c r="G64" s="58">
        <v>458806</v>
      </c>
      <c r="H64" s="58">
        <v>366287</v>
      </c>
      <c r="I64" s="58">
        <v>274540</v>
      </c>
      <c r="J64" s="58">
        <v>875232</v>
      </c>
      <c r="K64" s="58">
        <v>209263</v>
      </c>
      <c r="L64" s="58">
        <v>578804</v>
      </c>
      <c r="M64" s="58">
        <v>375241</v>
      </c>
      <c r="N64" s="58">
        <v>212878</v>
      </c>
      <c r="O64" s="58">
        <v>964579</v>
      </c>
      <c r="P64" s="58">
        <v>2.3368384838104248</v>
      </c>
      <c r="Q64" s="58">
        <v>2.1212599277496338</v>
      </c>
      <c r="R64" s="58">
        <v>3.6577191352844238</v>
      </c>
      <c r="S64" s="58">
        <v>2018</v>
      </c>
    </row>
    <row r="65" spans="1:19" x14ac:dyDescent="0.25">
      <c r="A65" s="52" t="s">
        <v>32</v>
      </c>
      <c r="B65" s="58">
        <v>392303</v>
      </c>
      <c r="C65" s="58">
        <v>368155</v>
      </c>
      <c r="D65" s="58">
        <v>24148</v>
      </c>
      <c r="E65" s="58">
        <v>174348</v>
      </c>
      <c r="F65" s="58">
        <v>115745</v>
      </c>
      <c r="G65" s="58">
        <v>235541</v>
      </c>
      <c r="H65" s="58">
        <v>162014</v>
      </c>
      <c r="I65" s="58">
        <v>111416</v>
      </c>
      <c r="J65" s="58">
        <v>433851</v>
      </c>
      <c r="K65" s="58">
        <v>44218</v>
      </c>
      <c r="L65" s="58">
        <v>24186</v>
      </c>
      <c r="M65" s="58">
        <v>142733</v>
      </c>
      <c r="N65" s="58">
        <v>109514</v>
      </c>
      <c r="O65" s="58">
        <v>508048</v>
      </c>
      <c r="P65" s="58">
        <v>1.6715294122695923</v>
      </c>
      <c r="Q65" s="58">
        <v>1.5635154247283936</v>
      </c>
      <c r="R65" s="58">
        <v>3.3182871341705322</v>
      </c>
      <c r="S65" s="58">
        <v>2018</v>
      </c>
    </row>
    <row r="66" spans="1:19" x14ac:dyDescent="0.25">
      <c r="A66" s="52" t="s">
        <v>1</v>
      </c>
      <c r="B66" s="58">
        <v>315409</v>
      </c>
      <c r="C66" s="58">
        <v>286600</v>
      </c>
      <c r="D66" s="58">
        <v>28809</v>
      </c>
      <c r="E66" s="58">
        <v>262360</v>
      </c>
      <c r="F66" s="58">
        <v>141469</v>
      </c>
      <c r="G66" s="58">
        <v>440526</v>
      </c>
      <c r="H66" s="58">
        <v>161113</v>
      </c>
      <c r="I66" s="58">
        <v>234616</v>
      </c>
      <c r="J66" s="58">
        <v>386741</v>
      </c>
      <c r="K66" s="58">
        <v>41184</v>
      </c>
      <c r="L66" s="58">
        <v>10054</v>
      </c>
      <c r="M66" s="58">
        <v>206509</v>
      </c>
      <c r="N66" s="58">
        <v>105392</v>
      </c>
      <c r="O66" s="58">
        <v>456878</v>
      </c>
      <c r="P66" s="58">
        <v>1.9064135551452637</v>
      </c>
      <c r="Q66" s="58">
        <v>1.7541521787643433</v>
      </c>
      <c r="R66" s="58">
        <v>3.4211530685424805</v>
      </c>
      <c r="S66" s="58">
        <v>2020</v>
      </c>
    </row>
    <row r="67" spans="1:19" x14ac:dyDescent="0.25">
      <c r="A67" s="52" t="s">
        <v>2</v>
      </c>
      <c r="B67" s="58">
        <v>797146</v>
      </c>
      <c r="C67" s="58">
        <v>745028</v>
      </c>
      <c r="D67" s="58">
        <v>52118</v>
      </c>
      <c r="E67" s="58">
        <v>1150374</v>
      </c>
      <c r="F67" s="58">
        <v>290425</v>
      </c>
      <c r="G67" s="58">
        <v>1254212</v>
      </c>
      <c r="H67" s="58">
        <v>540892</v>
      </c>
      <c r="I67" s="58">
        <v>837003</v>
      </c>
      <c r="J67" s="58">
        <v>1344153</v>
      </c>
      <c r="K67" s="58">
        <v>223428</v>
      </c>
      <c r="L67" s="58">
        <v>117202</v>
      </c>
      <c r="M67" s="58">
        <v>457664</v>
      </c>
      <c r="N67" s="58">
        <v>183935</v>
      </c>
      <c r="O67" s="58">
        <v>1087571</v>
      </c>
      <c r="P67" s="58">
        <v>1.9151159524917603</v>
      </c>
      <c r="Q67" s="58">
        <v>1.8176994323730469</v>
      </c>
      <c r="R67" s="58">
        <v>3.3076863288879395</v>
      </c>
      <c r="S67" s="58">
        <v>2020</v>
      </c>
    </row>
    <row r="68" spans="1:19" x14ac:dyDescent="0.25">
      <c r="A68" s="52" t="s">
        <v>3</v>
      </c>
      <c r="B68" s="58">
        <v>195726</v>
      </c>
      <c r="C68" s="58">
        <v>175956</v>
      </c>
      <c r="D68" s="58">
        <v>19770</v>
      </c>
      <c r="E68" s="58">
        <v>188149</v>
      </c>
      <c r="F68" s="58">
        <v>63604</v>
      </c>
      <c r="G68" s="58">
        <v>249798</v>
      </c>
      <c r="H68" s="58">
        <v>89317</v>
      </c>
      <c r="I68" s="58">
        <v>123977</v>
      </c>
      <c r="J68" s="58">
        <v>221595</v>
      </c>
      <c r="K68" s="58">
        <v>68510</v>
      </c>
      <c r="L68" s="58">
        <v>53872</v>
      </c>
      <c r="M68" s="58">
        <v>161714</v>
      </c>
      <c r="N68" s="58">
        <v>62981</v>
      </c>
      <c r="O68" s="58">
        <v>259330</v>
      </c>
      <c r="P68" s="58">
        <v>2.0269918441772461</v>
      </c>
      <c r="Q68" s="58">
        <v>1.8474675416946411</v>
      </c>
      <c r="R68" s="58">
        <v>3.6247849464416504</v>
      </c>
      <c r="S68" s="58">
        <v>2020</v>
      </c>
    </row>
    <row r="69" spans="1:19" x14ac:dyDescent="0.25">
      <c r="A69" s="52" t="s">
        <v>4</v>
      </c>
      <c r="B69" s="58">
        <v>311739</v>
      </c>
      <c r="C69" s="58">
        <v>255513</v>
      </c>
      <c r="D69" s="58">
        <v>56226</v>
      </c>
      <c r="E69" s="58">
        <v>132993</v>
      </c>
      <c r="F69" s="58">
        <v>64269</v>
      </c>
      <c r="G69" s="58">
        <v>187992</v>
      </c>
      <c r="H69" s="58">
        <v>104106</v>
      </c>
      <c r="I69" s="58">
        <v>141106</v>
      </c>
      <c r="J69" s="58">
        <v>325221</v>
      </c>
      <c r="K69" s="58">
        <v>67951</v>
      </c>
      <c r="L69" s="58">
        <v>137853</v>
      </c>
      <c r="M69" s="58">
        <v>169626</v>
      </c>
      <c r="N69" s="58">
        <v>128464</v>
      </c>
      <c r="O69" s="58">
        <v>376008</v>
      </c>
      <c r="P69" s="58">
        <v>2.2803852558135986</v>
      </c>
      <c r="Q69" s="58">
        <v>2.0018825531005859</v>
      </c>
      <c r="R69" s="58">
        <v>3.5460107326507568</v>
      </c>
      <c r="S69" s="58">
        <v>2020</v>
      </c>
    </row>
    <row r="70" spans="1:19" x14ac:dyDescent="0.25">
      <c r="A70" s="52" t="s">
        <v>5</v>
      </c>
      <c r="B70" s="58">
        <v>706595</v>
      </c>
      <c r="C70" s="58">
        <v>639662</v>
      </c>
      <c r="D70" s="58">
        <v>66933</v>
      </c>
      <c r="E70" s="58">
        <v>557839</v>
      </c>
      <c r="F70" s="58">
        <v>439756</v>
      </c>
      <c r="G70" s="58">
        <v>1148941</v>
      </c>
      <c r="H70" s="58">
        <v>371921</v>
      </c>
      <c r="I70" s="58">
        <v>597526</v>
      </c>
      <c r="J70" s="58">
        <v>766151</v>
      </c>
      <c r="K70" s="58">
        <v>70398</v>
      </c>
      <c r="L70" s="58">
        <v>53159</v>
      </c>
      <c r="M70" s="58">
        <v>417161</v>
      </c>
      <c r="N70" s="58">
        <v>248891</v>
      </c>
      <c r="O70" s="58">
        <v>1146351</v>
      </c>
      <c r="P70" s="58">
        <v>1.9084298610687256</v>
      </c>
      <c r="Q70" s="58">
        <v>1.7621477842330933</v>
      </c>
      <c r="R70" s="58">
        <v>3.3064107894897461</v>
      </c>
      <c r="S70" s="58">
        <v>2020</v>
      </c>
    </row>
    <row r="71" spans="1:19" x14ac:dyDescent="0.25">
      <c r="A71" s="52" t="s">
        <v>6</v>
      </c>
      <c r="B71" s="58">
        <v>175644</v>
      </c>
      <c r="C71" s="58">
        <v>163946</v>
      </c>
      <c r="D71" s="58">
        <v>11698</v>
      </c>
      <c r="E71" s="58">
        <v>197105</v>
      </c>
      <c r="F71" s="58">
        <v>49891</v>
      </c>
      <c r="G71" s="58">
        <v>229424</v>
      </c>
      <c r="H71" s="58">
        <v>106679</v>
      </c>
      <c r="I71" s="58">
        <v>122988</v>
      </c>
      <c r="J71" s="58">
        <v>262032</v>
      </c>
      <c r="K71" s="58">
        <v>45728</v>
      </c>
      <c r="L71" s="58">
        <v>35293</v>
      </c>
      <c r="M71" s="58">
        <v>114839</v>
      </c>
      <c r="N71" s="58">
        <v>41158</v>
      </c>
      <c r="O71" s="58">
        <v>225535</v>
      </c>
      <c r="P71" s="58">
        <v>1.9649347066879272</v>
      </c>
      <c r="Q71" s="58">
        <v>1.8516218662261963</v>
      </c>
      <c r="R71" s="58">
        <v>3.5530004501342773</v>
      </c>
      <c r="S71" s="58">
        <v>2020</v>
      </c>
    </row>
    <row r="72" spans="1:19" x14ac:dyDescent="0.25">
      <c r="A72" s="52" t="s">
        <v>7</v>
      </c>
      <c r="B72" s="58">
        <v>1837746</v>
      </c>
      <c r="C72" s="58">
        <v>1277198</v>
      </c>
      <c r="D72" s="58">
        <v>560548</v>
      </c>
      <c r="E72" s="58">
        <v>357383</v>
      </c>
      <c r="F72" s="58">
        <v>164184</v>
      </c>
      <c r="G72" s="58">
        <v>363300</v>
      </c>
      <c r="H72" s="58">
        <v>680503</v>
      </c>
      <c r="I72" s="58">
        <v>1052103</v>
      </c>
      <c r="J72" s="58">
        <v>1834962</v>
      </c>
      <c r="K72" s="58">
        <v>374275</v>
      </c>
      <c r="L72" s="58">
        <v>882886</v>
      </c>
      <c r="M72" s="58">
        <v>643308</v>
      </c>
      <c r="N72" s="58">
        <v>996535</v>
      </c>
      <c r="O72" s="58">
        <v>2001930</v>
      </c>
      <c r="P72" s="58">
        <v>2.6021409034729004</v>
      </c>
      <c r="Q72" s="58">
        <v>2.1632809638977051</v>
      </c>
      <c r="R72" s="58">
        <v>3.6020750999450684</v>
      </c>
      <c r="S72" s="58">
        <v>2020</v>
      </c>
    </row>
    <row r="73" spans="1:19" x14ac:dyDescent="0.25">
      <c r="A73" s="52" t="s">
        <v>8</v>
      </c>
      <c r="B73" s="58">
        <v>732473</v>
      </c>
      <c r="C73" s="58">
        <v>674233</v>
      </c>
      <c r="D73" s="58">
        <v>58240</v>
      </c>
      <c r="E73" s="58">
        <v>681402</v>
      </c>
      <c r="F73" s="58">
        <v>441283</v>
      </c>
      <c r="G73" s="58">
        <v>1337592</v>
      </c>
      <c r="H73" s="58">
        <v>412776</v>
      </c>
      <c r="I73" s="58">
        <v>530815</v>
      </c>
      <c r="J73" s="58">
        <v>888942</v>
      </c>
      <c r="K73" s="58">
        <v>146309</v>
      </c>
      <c r="L73" s="58">
        <v>56909</v>
      </c>
      <c r="M73" s="58">
        <v>404715</v>
      </c>
      <c r="N73" s="58">
        <v>247540</v>
      </c>
      <c r="O73" s="58">
        <v>1173756</v>
      </c>
      <c r="P73" s="58">
        <v>1.8640768527984619</v>
      </c>
      <c r="Q73" s="58">
        <v>1.7438704967498779</v>
      </c>
      <c r="R73" s="58">
        <v>3.255683422088623</v>
      </c>
      <c r="S73" s="58">
        <v>2020</v>
      </c>
    </row>
    <row r="74" spans="1:19" x14ac:dyDescent="0.25">
      <c r="A74" s="52" t="s">
        <v>9</v>
      </c>
      <c r="B74" s="58">
        <v>2988555</v>
      </c>
      <c r="C74" s="58">
        <v>2592653</v>
      </c>
      <c r="D74" s="58">
        <v>395902</v>
      </c>
      <c r="E74" s="58">
        <v>1951904</v>
      </c>
      <c r="F74" s="58">
        <v>1034134</v>
      </c>
      <c r="G74" s="58">
        <v>3212879</v>
      </c>
      <c r="H74" s="58">
        <v>869138</v>
      </c>
      <c r="I74" s="58">
        <v>2453167</v>
      </c>
      <c r="J74" s="58">
        <v>3730737</v>
      </c>
      <c r="K74" s="58">
        <v>457628</v>
      </c>
      <c r="L74" s="58">
        <v>250611</v>
      </c>
      <c r="M74" s="58">
        <v>1632401</v>
      </c>
      <c r="N74" s="58">
        <v>1083478</v>
      </c>
      <c r="O74" s="58">
        <v>4022689</v>
      </c>
      <c r="P74" s="58">
        <v>2.024484395980835</v>
      </c>
      <c r="Q74" s="58">
        <v>1.8278346061706543</v>
      </c>
      <c r="R74" s="58">
        <v>3.3122894763946533</v>
      </c>
      <c r="S74" s="58">
        <v>2020</v>
      </c>
    </row>
    <row r="75" spans="1:19" x14ac:dyDescent="0.25">
      <c r="A75" s="52" t="s">
        <v>10</v>
      </c>
      <c r="B75" s="58">
        <v>446089</v>
      </c>
      <c r="C75" s="58">
        <v>414138</v>
      </c>
      <c r="D75" s="58">
        <v>31951</v>
      </c>
      <c r="E75" s="58">
        <v>235739</v>
      </c>
      <c r="F75" s="58">
        <v>199873</v>
      </c>
      <c r="G75" s="58">
        <v>391494</v>
      </c>
      <c r="H75" s="58">
        <v>159282</v>
      </c>
      <c r="I75" s="58">
        <v>271973</v>
      </c>
      <c r="J75" s="58">
        <v>479468</v>
      </c>
      <c r="K75" s="58">
        <v>51030</v>
      </c>
      <c r="L75" s="58">
        <v>9580</v>
      </c>
      <c r="M75" s="58">
        <v>235469</v>
      </c>
      <c r="N75" s="58">
        <v>156838</v>
      </c>
      <c r="O75" s="58">
        <v>645962</v>
      </c>
      <c r="P75" s="58">
        <v>1.8157991170883179</v>
      </c>
      <c r="Q75" s="58">
        <v>1.7116034030914307</v>
      </c>
      <c r="R75" s="58">
        <v>3.1663484573364258</v>
      </c>
      <c r="S75" s="58">
        <v>2020</v>
      </c>
    </row>
    <row r="76" spans="1:19" x14ac:dyDescent="0.25">
      <c r="A76" s="52" t="s">
        <v>11</v>
      </c>
      <c r="B76" s="58">
        <v>1854157</v>
      </c>
      <c r="C76" s="58">
        <v>1680777</v>
      </c>
      <c r="D76" s="58">
        <v>173380</v>
      </c>
      <c r="E76" s="58">
        <v>949301</v>
      </c>
      <c r="F76" s="58">
        <v>474513</v>
      </c>
      <c r="G76" s="58">
        <v>1055570</v>
      </c>
      <c r="H76" s="58">
        <v>847587</v>
      </c>
      <c r="I76" s="58">
        <v>1083399</v>
      </c>
      <c r="J76" s="58">
        <v>1970806</v>
      </c>
      <c r="K76" s="58">
        <v>192969</v>
      </c>
      <c r="L76" s="58">
        <v>165591</v>
      </c>
      <c r="M76" s="58">
        <v>1044025</v>
      </c>
      <c r="N76" s="58">
        <v>520431</v>
      </c>
      <c r="O76" s="58">
        <v>2328670</v>
      </c>
      <c r="P76" s="58">
        <v>2.0035984516143799</v>
      </c>
      <c r="Q76" s="58">
        <v>1.8655204772949219</v>
      </c>
      <c r="R76" s="58">
        <v>3.3421502113342285</v>
      </c>
      <c r="S76" s="58">
        <v>2020</v>
      </c>
    </row>
    <row r="77" spans="1:19" x14ac:dyDescent="0.25">
      <c r="A77" s="52" t="s">
        <v>12</v>
      </c>
      <c r="B77" s="58">
        <v>1277952</v>
      </c>
      <c r="C77" s="58">
        <v>913004</v>
      </c>
      <c r="D77" s="58">
        <v>364948</v>
      </c>
      <c r="E77" s="58">
        <v>414264</v>
      </c>
      <c r="F77" s="58">
        <v>134955</v>
      </c>
      <c r="G77" s="58">
        <v>243375</v>
      </c>
      <c r="H77" s="58">
        <v>427364</v>
      </c>
      <c r="I77" s="58">
        <v>657340</v>
      </c>
      <c r="J77" s="58">
        <v>1317837</v>
      </c>
      <c r="K77" s="58">
        <v>416672</v>
      </c>
      <c r="L77" s="58">
        <v>823731</v>
      </c>
      <c r="M77" s="58">
        <v>695012</v>
      </c>
      <c r="N77" s="58">
        <v>604179</v>
      </c>
      <c r="O77" s="58">
        <v>1412907</v>
      </c>
      <c r="P77" s="58">
        <v>2.7191014289855957</v>
      </c>
      <c r="Q77" s="58">
        <v>2.304983377456665</v>
      </c>
      <c r="R77" s="58">
        <v>3.7551157474517822</v>
      </c>
      <c r="S77" s="58">
        <v>2020</v>
      </c>
    </row>
    <row r="78" spans="1:19" x14ac:dyDescent="0.25">
      <c r="A78" s="52" t="s">
        <v>13</v>
      </c>
      <c r="B78" s="58">
        <v>725369</v>
      </c>
      <c r="C78" s="58">
        <v>665616</v>
      </c>
      <c r="D78" s="58">
        <v>59753</v>
      </c>
      <c r="E78" s="58">
        <v>369052</v>
      </c>
      <c r="F78" s="58">
        <v>158239</v>
      </c>
      <c r="G78" s="58">
        <v>362949</v>
      </c>
      <c r="H78" s="58">
        <v>214900</v>
      </c>
      <c r="I78" s="58">
        <v>434135</v>
      </c>
      <c r="J78" s="58">
        <v>886940</v>
      </c>
      <c r="K78" s="58">
        <v>60774</v>
      </c>
      <c r="L78" s="58">
        <v>74710</v>
      </c>
      <c r="M78" s="58">
        <v>396129</v>
      </c>
      <c r="N78" s="58">
        <v>216047</v>
      </c>
      <c r="O78" s="58">
        <v>883608</v>
      </c>
      <c r="P78" s="58">
        <v>2.0127148628234863</v>
      </c>
      <c r="Q78" s="58">
        <v>1.8918806314468384</v>
      </c>
      <c r="R78" s="58">
        <v>3.35874342918396</v>
      </c>
      <c r="S78" s="58">
        <v>2020</v>
      </c>
    </row>
    <row r="79" spans="1:19" x14ac:dyDescent="0.25">
      <c r="A79" s="52" t="s">
        <v>14</v>
      </c>
      <c r="B79" s="58">
        <v>2321617</v>
      </c>
      <c r="C79" s="58">
        <v>2085773</v>
      </c>
      <c r="D79" s="58">
        <v>235844</v>
      </c>
      <c r="E79" s="58">
        <v>1818443</v>
      </c>
      <c r="F79" s="58">
        <v>785564</v>
      </c>
      <c r="G79" s="58">
        <v>2333388</v>
      </c>
      <c r="H79" s="58">
        <v>1220587</v>
      </c>
      <c r="I79" s="58">
        <v>2322227</v>
      </c>
      <c r="J79" s="58">
        <v>3048102</v>
      </c>
      <c r="K79" s="58">
        <v>430509</v>
      </c>
      <c r="L79" s="58">
        <v>225264</v>
      </c>
      <c r="M79" s="58">
        <v>1093258</v>
      </c>
      <c r="N79" s="58">
        <v>563970</v>
      </c>
      <c r="O79" s="58">
        <v>3107181</v>
      </c>
      <c r="P79" s="58">
        <v>2.1430900096893311</v>
      </c>
      <c r="Q79" s="58">
        <v>1.9679715633392334</v>
      </c>
      <c r="R79" s="58">
        <v>3.6918132305145264</v>
      </c>
      <c r="S79" s="58">
        <v>2020</v>
      </c>
    </row>
    <row r="80" spans="1:19" x14ac:dyDescent="0.25">
      <c r="A80" s="52" t="s">
        <v>15</v>
      </c>
      <c r="B80" s="58">
        <v>7026484</v>
      </c>
      <c r="C80" s="58">
        <v>5955719</v>
      </c>
      <c r="D80" s="58">
        <v>1070765</v>
      </c>
      <c r="E80" s="58">
        <v>2414187</v>
      </c>
      <c r="F80" s="58">
        <v>1963553</v>
      </c>
      <c r="G80" s="58">
        <v>3447451</v>
      </c>
      <c r="H80" s="58">
        <v>1785799</v>
      </c>
      <c r="I80" s="58">
        <v>5002695</v>
      </c>
      <c r="J80" s="58">
        <v>7355856</v>
      </c>
      <c r="K80" s="58">
        <v>980426</v>
      </c>
      <c r="L80" s="58">
        <v>788191</v>
      </c>
      <c r="M80" s="58">
        <v>3276071</v>
      </c>
      <c r="N80" s="58">
        <v>2808764</v>
      </c>
      <c r="O80" s="58">
        <v>8990037</v>
      </c>
      <c r="P80" s="58">
        <v>2.1321883201599121</v>
      </c>
      <c r="Q80" s="58">
        <v>1.8954898118972778</v>
      </c>
      <c r="R80" s="58">
        <v>3.4487323760986328</v>
      </c>
      <c r="S80" s="58">
        <v>2020</v>
      </c>
    </row>
    <row r="81" spans="1:19" x14ac:dyDescent="0.25">
      <c r="A81" s="52" t="s">
        <v>16</v>
      </c>
      <c r="B81" s="58">
        <v>1477312</v>
      </c>
      <c r="C81" s="58">
        <v>1256904</v>
      </c>
      <c r="D81" s="58">
        <v>220408</v>
      </c>
      <c r="E81" s="58">
        <v>950411</v>
      </c>
      <c r="F81" s="58">
        <v>232664</v>
      </c>
      <c r="G81" s="58">
        <v>632089</v>
      </c>
      <c r="H81" s="58">
        <v>855158</v>
      </c>
      <c r="I81" s="58">
        <v>1223518</v>
      </c>
      <c r="J81" s="58">
        <v>1950756</v>
      </c>
      <c r="K81" s="58">
        <v>316815</v>
      </c>
      <c r="L81" s="58">
        <v>290269</v>
      </c>
      <c r="M81" s="58">
        <v>761810</v>
      </c>
      <c r="N81" s="58">
        <v>464063</v>
      </c>
      <c r="O81" s="58">
        <v>1709976</v>
      </c>
      <c r="P81" s="58">
        <v>2.3799569606781006</v>
      </c>
      <c r="Q81" s="58">
        <v>2.1648416519165039</v>
      </c>
      <c r="R81" s="58">
        <v>3.6066794395446777</v>
      </c>
      <c r="S81" s="58">
        <v>2020</v>
      </c>
    </row>
    <row r="82" spans="1:19" x14ac:dyDescent="0.25">
      <c r="A82" s="52" t="s">
        <v>17</v>
      </c>
      <c r="B82" s="58">
        <v>850999</v>
      </c>
      <c r="C82" s="58">
        <v>710231</v>
      </c>
      <c r="D82" s="58">
        <v>140768</v>
      </c>
      <c r="E82" s="58">
        <v>345291</v>
      </c>
      <c r="F82" s="58">
        <v>169073</v>
      </c>
      <c r="G82" s="58">
        <v>291691</v>
      </c>
      <c r="H82" s="58">
        <v>272232</v>
      </c>
      <c r="I82" s="58">
        <v>525684</v>
      </c>
      <c r="J82" s="58">
        <v>955710</v>
      </c>
      <c r="K82" s="58">
        <v>149711</v>
      </c>
      <c r="L82" s="58">
        <v>207680</v>
      </c>
      <c r="M82" s="58">
        <v>399934</v>
      </c>
      <c r="N82" s="58">
        <v>348795</v>
      </c>
      <c r="O82" s="58">
        <v>1020072</v>
      </c>
      <c r="P82" s="58">
        <v>2.2102551460266113</v>
      </c>
      <c r="Q82" s="58">
        <v>1.9476255178451538</v>
      </c>
      <c r="R82" s="58">
        <v>3.535327672958374</v>
      </c>
      <c r="S82" s="58">
        <v>2020</v>
      </c>
    </row>
    <row r="83" spans="1:19" x14ac:dyDescent="0.25">
      <c r="A83" s="52" t="s">
        <v>18</v>
      </c>
      <c r="B83" s="58">
        <v>251095</v>
      </c>
      <c r="C83" s="58">
        <v>232137</v>
      </c>
      <c r="D83" s="58">
        <v>18958</v>
      </c>
      <c r="E83" s="58">
        <v>247532</v>
      </c>
      <c r="F83" s="58">
        <v>76143</v>
      </c>
      <c r="G83" s="58">
        <v>279046</v>
      </c>
      <c r="H83" s="58">
        <v>130134</v>
      </c>
      <c r="I83" s="58">
        <v>209877</v>
      </c>
      <c r="J83" s="58">
        <v>351278</v>
      </c>
      <c r="K83" s="58">
        <v>48908</v>
      </c>
      <c r="L83" s="58">
        <v>35216</v>
      </c>
      <c r="M83" s="58">
        <v>168117</v>
      </c>
      <c r="N83" s="58">
        <v>70999</v>
      </c>
      <c r="O83" s="58">
        <v>327238</v>
      </c>
      <c r="P83" s="58">
        <v>2.005734920501709</v>
      </c>
      <c r="Q83" s="58">
        <v>1.8959623575210571</v>
      </c>
      <c r="R83" s="58">
        <v>3.3498787879943848</v>
      </c>
      <c r="S83" s="58">
        <v>2020</v>
      </c>
    </row>
    <row r="84" spans="1:19" x14ac:dyDescent="0.25">
      <c r="A84" s="52" t="s">
        <v>19</v>
      </c>
      <c r="B84" s="58">
        <v>1329996</v>
      </c>
      <c r="C84" s="58">
        <v>1219616</v>
      </c>
      <c r="D84" s="58">
        <v>110380</v>
      </c>
      <c r="E84" s="58">
        <v>1305375</v>
      </c>
      <c r="F84" s="58">
        <v>646798</v>
      </c>
      <c r="G84" s="58">
        <v>2263376</v>
      </c>
      <c r="H84" s="58">
        <v>760305</v>
      </c>
      <c r="I84" s="58">
        <v>1187770</v>
      </c>
      <c r="J84" s="58">
        <v>1712228</v>
      </c>
      <c r="K84" s="58">
        <v>198926</v>
      </c>
      <c r="L84" s="58">
        <v>53542</v>
      </c>
      <c r="M84" s="58">
        <v>811363</v>
      </c>
      <c r="N84" s="58">
        <v>399825</v>
      </c>
      <c r="O84" s="58">
        <v>1976794</v>
      </c>
      <c r="P84" s="58">
        <v>1.9316374063491821</v>
      </c>
      <c r="Q84" s="58">
        <v>1.8159887790679932</v>
      </c>
      <c r="R84" s="58">
        <v>3.2094674110412598</v>
      </c>
      <c r="S84" s="58">
        <v>2020</v>
      </c>
    </row>
    <row r="85" spans="1:19" x14ac:dyDescent="0.25">
      <c r="A85" s="52" t="s">
        <v>20</v>
      </c>
      <c r="B85" s="58">
        <v>1122872</v>
      </c>
      <c r="C85" s="58">
        <v>833727</v>
      </c>
      <c r="D85" s="58">
        <v>289145</v>
      </c>
      <c r="E85" s="58">
        <v>421355</v>
      </c>
      <c r="F85" s="58">
        <v>91273</v>
      </c>
      <c r="G85" s="58">
        <v>336792</v>
      </c>
      <c r="H85" s="58">
        <v>456006</v>
      </c>
      <c r="I85" s="58">
        <v>775087</v>
      </c>
      <c r="J85" s="58">
        <v>1254049</v>
      </c>
      <c r="K85" s="58">
        <v>322115</v>
      </c>
      <c r="L85" s="58">
        <v>630462</v>
      </c>
      <c r="M85" s="58">
        <v>533148</v>
      </c>
      <c r="N85" s="58">
        <v>484631</v>
      </c>
      <c r="O85" s="58">
        <v>1214145</v>
      </c>
      <c r="P85" s="58">
        <v>2.7842390537261963</v>
      </c>
      <c r="Q85" s="58">
        <v>2.4460117816925049</v>
      </c>
      <c r="R85" s="58">
        <v>3.759490966796875</v>
      </c>
      <c r="S85" s="58">
        <v>2020</v>
      </c>
    </row>
    <row r="86" spans="1:19" x14ac:dyDescent="0.25">
      <c r="A86" s="52" t="s">
        <v>21</v>
      </c>
      <c r="B86" s="58">
        <v>2821261</v>
      </c>
      <c r="C86" s="58">
        <v>2268409</v>
      </c>
      <c r="D86" s="58">
        <v>552852</v>
      </c>
      <c r="E86" s="58">
        <v>746765</v>
      </c>
      <c r="F86" s="58">
        <v>452957</v>
      </c>
      <c r="G86" s="58">
        <v>734489</v>
      </c>
      <c r="H86" s="58">
        <v>960020</v>
      </c>
      <c r="I86" s="58">
        <v>1508294</v>
      </c>
      <c r="J86" s="58">
        <v>2955727</v>
      </c>
      <c r="K86" s="58">
        <v>353863</v>
      </c>
      <c r="L86" s="58">
        <v>799192</v>
      </c>
      <c r="M86" s="58">
        <v>1487247</v>
      </c>
      <c r="N86" s="58">
        <v>1202160</v>
      </c>
      <c r="O86" s="58">
        <v>3274218</v>
      </c>
      <c r="P86" s="58">
        <v>2.3602843284606934</v>
      </c>
      <c r="Q86" s="58">
        <v>2.0581214427947998</v>
      </c>
      <c r="R86" s="58">
        <v>3.6000900268554688</v>
      </c>
      <c r="S86" s="58">
        <v>2020</v>
      </c>
    </row>
    <row r="87" spans="1:19" x14ac:dyDescent="0.25">
      <c r="A87" s="52" t="s">
        <v>22</v>
      </c>
      <c r="B87" s="58">
        <v>493381</v>
      </c>
      <c r="C87" s="58">
        <v>461276</v>
      </c>
      <c r="D87" s="58">
        <v>32105</v>
      </c>
      <c r="E87" s="58">
        <v>418005</v>
      </c>
      <c r="F87" s="58">
        <v>181422</v>
      </c>
      <c r="G87" s="58">
        <v>594428</v>
      </c>
      <c r="H87" s="58">
        <v>215653</v>
      </c>
      <c r="I87" s="58">
        <v>323677</v>
      </c>
      <c r="J87" s="58">
        <v>621732</v>
      </c>
      <c r="K87" s="58">
        <v>92717</v>
      </c>
      <c r="L87" s="58">
        <v>53355</v>
      </c>
      <c r="M87" s="58">
        <v>298090</v>
      </c>
      <c r="N87" s="58">
        <v>126297</v>
      </c>
      <c r="O87" s="58">
        <v>674803</v>
      </c>
      <c r="P87" s="58">
        <v>1.8685498237609863</v>
      </c>
      <c r="Q87" s="58">
        <v>1.7692748308181763</v>
      </c>
      <c r="R87" s="58">
        <v>3.2949073314666748</v>
      </c>
      <c r="S87" s="58">
        <v>2020</v>
      </c>
    </row>
    <row r="88" spans="1:19" x14ac:dyDescent="0.25">
      <c r="A88" s="52" t="s">
        <v>23</v>
      </c>
      <c r="B88" s="58">
        <v>724658</v>
      </c>
      <c r="C88" s="58">
        <v>587860</v>
      </c>
      <c r="D88" s="58">
        <v>136798</v>
      </c>
      <c r="E88" s="58">
        <v>358816</v>
      </c>
      <c r="F88" s="58">
        <v>175446</v>
      </c>
      <c r="G88" s="58">
        <v>398912</v>
      </c>
      <c r="H88" s="58">
        <v>263084</v>
      </c>
      <c r="I88" s="58">
        <v>427827</v>
      </c>
      <c r="J88" s="58">
        <v>717399</v>
      </c>
      <c r="K88" s="58">
        <v>203947</v>
      </c>
      <c r="L88" s="58">
        <v>235089</v>
      </c>
      <c r="M88" s="58">
        <v>487856</v>
      </c>
      <c r="N88" s="58">
        <v>339783</v>
      </c>
      <c r="O88" s="58">
        <v>900104</v>
      </c>
      <c r="P88" s="58">
        <v>2.278256893157959</v>
      </c>
      <c r="Q88" s="58">
        <v>1.9647314548492432</v>
      </c>
      <c r="R88" s="58">
        <v>3.6255648136138916</v>
      </c>
      <c r="S88" s="58">
        <v>2020</v>
      </c>
    </row>
    <row r="89" spans="1:19" x14ac:dyDescent="0.25">
      <c r="A89" s="52" t="s">
        <v>24</v>
      </c>
      <c r="B89" s="58">
        <v>599860</v>
      </c>
      <c r="C89" s="58">
        <v>529918</v>
      </c>
      <c r="D89" s="58">
        <v>69942</v>
      </c>
      <c r="E89" s="58">
        <v>392329</v>
      </c>
      <c r="F89" s="58">
        <v>222870</v>
      </c>
      <c r="G89" s="58">
        <v>593760</v>
      </c>
      <c r="H89" s="58">
        <v>251617</v>
      </c>
      <c r="I89" s="58">
        <v>321369</v>
      </c>
      <c r="J89" s="58">
        <v>694410</v>
      </c>
      <c r="K89" s="58">
        <v>66995</v>
      </c>
      <c r="L89" s="58">
        <v>115885</v>
      </c>
      <c r="M89" s="58">
        <v>309386</v>
      </c>
      <c r="N89" s="58">
        <v>207776</v>
      </c>
      <c r="O89" s="58">
        <v>822730</v>
      </c>
      <c r="P89" s="58">
        <v>1.8944454193115234</v>
      </c>
      <c r="Q89" s="58">
        <v>1.6934827566146851</v>
      </c>
      <c r="R89" s="58">
        <v>3.4170455932617188</v>
      </c>
      <c r="S89" s="58">
        <v>2020</v>
      </c>
    </row>
    <row r="90" spans="1:19" x14ac:dyDescent="0.25">
      <c r="A90" s="52" t="s">
        <v>25</v>
      </c>
      <c r="B90" s="58">
        <v>592029</v>
      </c>
      <c r="C90" s="58">
        <v>545263</v>
      </c>
      <c r="D90" s="58">
        <v>46766</v>
      </c>
      <c r="E90" s="58">
        <v>565877</v>
      </c>
      <c r="F90" s="58">
        <v>229451</v>
      </c>
      <c r="G90" s="58">
        <v>827927</v>
      </c>
      <c r="H90" s="58">
        <v>289153</v>
      </c>
      <c r="I90" s="58">
        <v>430204</v>
      </c>
      <c r="J90" s="58">
        <v>748798</v>
      </c>
      <c r="K90" s="58">
        <v>112906</v>
      </c>
      <c r="L90" s="58">
        <v>81045</v>
      </c>
      <c r="M90" s="58">
        <v>428547</v>
      </c>
      <c r="N90" s="58">
        <v>149184</v>
      </c>
      <c r="O90" s="58">
        <v>821480</v>
      </c>
      <c r="P90" s="58">
        <v>1.9336907863616943</v>
      </c>
      <c r="Q90" s="58">
        <v>1.7969365119934082</v>
      </c>
      <c r="R90" s="58">
        <v>3.5281615257263184</v>
      </c>
      <c r="S90" s="58">
        <v>2020</v>
      </c>
    </row>
    <row r="91" spans="1:19" x14ac:dyDescent="0.25">
      <c r="A91" s="52" t="s">
        <v>26</v>
      </c>
      <c r="B91" s="58">
        <v>742941</v>
      </c>
      <c r="C91" s="58">
        <v>658043</v>
      </c>
      <c r="D91" s="58">
        <v>84898</v>
      </c>
      <c r="E91" s="58">
        <v>578620</v>
      </c>
      <c r="F91" s="58">
        <v>293107</v>
      </c>
      <c r="G91" s="58">
        <v>929566</v>
      </c>
      <c r="H91" s="58">
        <v>348809</v>
      </c>
      <c r="I91" s="58">
        <v>479482</v>
      </c>
      <c r="J91" s="58">
        <v>797339</v>
      </c>
      <c r="K91" s="58">
        <v>198118</v>
      </c>
      <c r="L91" s="58">
        <v>156136</v>
      </c>
      <c r="M91" s="58">
        <v>544035</v>
      </c>
      <c r="N91" s="58">
        <v>261266</v>
      </c>
      <c r="O91" s="58">
        <v>1036048</v>
      </c>
      <c r="P91" s="58">
        <v>2.0696084499359131</v>
      </c>
      <c r="Q91" s="58">
        <v>1.8471938371658325</v>
      </c>
      <c r="R91" s="58">
        <v>3.7935404777526855</v>
      </c>
      <c r="S91" s="58">
        <v>2020</v>
      </c>
    </row>
    <row r="92" spans="1:19" x14ac:dyDescent="0.25">
      <c r="A92" s="52" t="s">
        <v>27</v>
      </c>
      <c r="B92" s="58">
        <v>689826</v>
      </c>
      <c r="C92" s="58">
        <v>552575</v>
      </c>
      <c r="D92" s="58">
        <v>137251</v>
      </c>
      <c r="E92" s="58">
        <v>294998</v>
      </c>
      <c r="F92" s="58">
        <v>104309</v>
      </c>
      <c r="G92" s="58">
        <v>297077</v>
      </c>
      <c r="H92" s="58">
        <v>178083</v>
      </c>
      <c r="I92" s="58">
        <v>320082</v>
      </c>
      <c r="J92" s="58">
        <v>687140</v>
      </c>
      <c r="K92" s="58">
        <v>115162</v>
      </c>
      <c r="L92" s="58">
        <v>321505</v>
      </c>
      <c r="M92" s="58">
        <v>509360</v>
      </c>
      <c r="N92" s="58">
        <v>281987</v>
      </c>
      <c r="O92" s="58">
        <v>794135</v>
      </c>
      <c r="P92" s="58">
        <v>2.3488357067108154</v>
      </c>
      <c r="Q92" s="58">
        <v>2.0562114715576172</v>
      </c>
      <c r="R92" s="58">
        <v>3.526947021484375</v>
      </c>
      <c r="S92" s="58">
        <v>2020</v>
      </c>
    </row>
    <row r="93" spans="1:19" x14ac:dyDescent="0.25">
      <c r="A93" s="52" t="s">
        <v>28</v>
      </c>
      <c r="B93" s="58">
        <v>1007761</v>
      </c>
      <c r="C93" s="58">
        <v>908417</v>
      </c>
      <c r="D93" s="58">
        <v>99344</v>
      </c>
      <c r="E93" s="58">
        <v>595162</v>
      </c>
      <c r="F93" s="58">
        <v>456870</v>
      </c>
      <c r="G93" s="58">
        <v>1040493</v>
      </c>
      <c r="H93" s="58">
        <v>437718</v>
      </c>
      <c r="I93" s="58">
        <v>617748</v>
      </c>
      <c r="J93" s="58">
        <v>1097505</v>
      </c>
      <c r="K93" s="58">
        <v>153357</v>
      </c>
      <c r="L93" s="58">
        <v>86303</v>
      </c>
      <c r="M93" s="58">
        <v>449200</v>
      </c>
      <c r="N93" s="58">
        <v>363341</v>
      </c>
      <c r="O93" s="58">
        <v>1464631</v>
      </c>
      <c r="P93" s="58">
        <v>1.8620258569717407</v>
      </c>
      <c r="Q93" s="58">
        <v>1.7060006856918335</v>
      </c>
      <c r="R93" s="58">
        <v>3.2887442111968994</v>
      </c>
      <c r="S93" s="58">
        <v>2020</v>
      </c>
    </row>
    <row r="94" spans="1:19" x14ac:dyDescent="0.25">
      <c r="A94" s="52" t="s">
        <v>29</v>
      </c>
      <c r="B94" s="58">
        <v>649527</v>
      </c>
      <c r="C94" s="58">
        <v>534723</v>
      </c>
      <c r="D94" s="58">
        <v>114804</v>
      </c>
      <c r="E94" s="58">
        <v>166952</v>
      </c>
      <c r="F94" s="58">
        <v>112509</v>
      </c>
      <c r="G94" s="58">
        <v>149031</v>
      </c>
      <c r="H94" s="58">
        <v>164937</v>
      </c>
      <c r="I94" s="58">
        <v>302453</v>
      </c>
      <c r="J94" s="58">
        <v>677799</v>
      </c>
      <c r="K94" s="58">
        <v>92282</v>
      </c>
      <c r="L94" s="58">
        <v>82433</v>
      </c>
      <c r="M94" s="58">
        <v>354952</v>
      </c>
      <c r="N94" s="58">
        <v>317853</v>
      </c>
      <c r="O94" s="58">
        <v>762036</v>
      </c>
      <c r="P94" s="58">
        <v>2.1415369510650635</v>
      </c>
      <c r="Q94" s="58">
        <v>1.8795862197875977</v>
      </c>
      <c r="R94" s="58">
        <v>3.3616249561309814</v>
      </c>
      <c r="S94" s="58">
        <v>2020</v>
      </c>
    </row>
    <row r="95" spans="1:19" x14ac:dyDescent="0.25">
      <c r="A95" s="52" t="s">
        <v>30</v>
      </c>
      <c r="B95" s="58">
        <v>2650188</v>
      </c>
      <c r="C95" s="58">
        <v>2208717</v>
      </c>
      <c r="D95" s="58">
        <v>441471</v>
      </c>
      <c r="E95" s="58">
        <v>942772</v>
      </c>
      <c r="F95" s="58">
        <v>434423</v>
      </c>
      <c r="G95" s="58">
        <v>921475</v>
      </c>
      <c r="H95" s="58">
        <v>1058404</v>
      </c>
      <c r="I95" s="58">
        <v>1538260</v>
      </c>
      <c r="J95" s="58">
        <v>2793895</v>
      </c>
      <c r="K95" s="58">
        <v>599977</v>
      </c>
      <c r="L95" s="58">
        <v>866980</v>
      </c>
      <c r="M95" s="58">
        <v>1055638</v>
      </c>
      <c r="N95" s="58">
        <v>1024838</v>
      </c>
      <c r="O95" s="58">
        <v>3084611</v>
      </c>
      <c r="P95" s="58">
        <v>2.3272409439086914</v>
      </c>
      <c r="Q95" s="58">
        <v>2.0848479270935059</v>
      </c>
      <c r="R95" s="58">
        <v>3.5399539470672607</v>
      </c>
      <c r="S95" s="58">
        <v>2020</v>
      </c>
    </row>
    <row r="96" spans="1:19" x14ac:dyDescent="0.25">
      <c r="A96" s="52" t="s">
        <v>31</v>
      </c>
      <c r="B96" s="58">
        <v>942236</v>
      </c>
      <c r="C96" s="58">
        <v>745216</v>
      </c>
      <c r="D96" s="58">
        <v>197020</v>
      </c>
      <c r="E96" s="58">
        <v>387281</v>
      </c>
      <c r="F96" s="58">
        <v>205788</v>
      </c>
      <c r="G96" s="58">
        <v>428403</v>
      </c>
      <c r="H96" s="58">
        <v>388422</v>
      </c>
      <c r="I96" s="58">
        <v>486701</v>
      </c>
      <c r="J96" s="58">
        <v>917759</v>
      </c>
      <c r="K96" s="58">
        <v>194862</v>
      </c>
      <c r="L96" s="58">
        <v>531159</v>
      </c>
      <c r="M96" s="58">
        <v>477025</v>
      </c>
      <c r="N96" s="58">
        <v>407857</v>
      </c>
      <c r="O96" s="58">
        <v>1148024</v>
      </c>
      <c r="P96" s="58">
        <v>2.4246633052825928</v>
      </c>
      <c r="Q96" s="58">
        <v>2.1090462207794189</v>
      </c>
      <c r="R96" s="58">
        <v>3.6184651851654053</v>
      </c>
      <c r="S96" s="58">
        <v>2020</v>
      </c>
    </row>
    <row r="97" spans="1:19" x14ac:dyDescent="0.25">
      <c r="A97" s="52" t="s">
        <v>32</v>
      </c>
      <c r="B97" s="58">
        <v>388179</v>
      </c>
      <c r="C97" s="58">
        <v>353886</v>
      </c>
      <c r="D97" s="58">
        <v>34293</v>
      </c>
      <c r="E97" s="58">
        <v>181926</v>
      </c>
      <c r="F97" s="58">
        <v>121070</v>
      </c>
      <c r="G97" s="58">
        <v>278160</v>
      </c>
      <c r="H97" s="58">
        <v>158732</v>
      </c>
      <c r="I97" s="58">
        <v>202497</v>
      </c>
      <c r="J97" s="58">
        <v>443540</v>
      </c>
      <c r="K97" s="58">
        <v>30739</v>
      </c>
      <c r="L97" s="58">
        <v>23812</v>
      </c>
      <c r="M97" s="58">
        <v>160831</v>
      </c>
      <c r="N97" s="58">
        <v>145088</v>
      </c>
      <c r="O97" s="58">
        <v>509249</v>
      </c>
      <c r="P97" s="58">
        <v>1.8508471250534058</v>
      </c>
      <c r="Q97" s="58">
        <v>1.7112035751342773</v>
      </c>
      <c r="R97" s="58">
        <v>3.2918963432312012</v>
      </c>
      <c r="S97" s="58">
        <v>2020</v>
      </c>
    </row>
    <row r="98" spans="1:19" x14ac:dyDescent="0.25">
      <c r="A98" s="52" t="s">
        <v>1</v>
      </c>
      <c r="B98" s="58">
        <v>251832</v>
      </c>
      <c r="C98" s="58">
        <v>235859</v>
      </c>
      <c r="D98" s="58">
        <v>15973</v>
      </c>
      <c r="E98" s="58">
        <v>300680</v>
      </c>
      <c r="F98" s="58">
        <v>118019</v>
      </c>
      <c r="G98" s="58">
        <v>455114</v>
      </c>
      <c r="H98" s="58">
        <v>160164</v>
      </c>
      <c r="I98" s="58">
        <v>263236</v>
      </c>
      <c r="J98" s="58">
        <v>347644</v>
      </c>
      <c r="K98" s="58">
        <v>40938</v>
      </c>
      <c r="L98" s="58">
        <v>4612</v>
      </c>
      <c r="M98" s="58">
        <v>167489</v>
      </c>
      <c r="N98" s="58">
        <v>62879</v>
      </c>
      <c r="O98" s="58">
        <v>369851</v>
      </c>
      <c r="P98" s="58">
        <v>1.9130332469940186</v>
      </c>
      <c r="Q98" s="58">
        <v>1.8136131763458252</v>
      </c>
      <c r="R98" s="58">
        <v>3.3810806274414063</v>
      </c>
      <c r="S98" s="58">
        <v>2022</v>
      </c>
    </row>
    <row r="99" spans="1:19" x14ac:dyDescent="0.25">
      <c r="A99" s="52" t="s">
        <v>2</v>
      </c>
      <c r="B99" s="58">
        <v>458924</v>
      </c>
      <c r="C99" s="58">
        <v>414601</v>
      </c>
      <c r="D99" s="58">
        <v>44323</v>
      </c>
      <c r="E99" s="58">
        <v>1233169</v>
      </c>
      <c r="F99" s="58">
        <v>198615</v>
      </c>
      <c r="G99" s="58">
        <v>1523225</v>
      </c>
      <c r="H99" s="58">
        <v>492872</v>
      </c>
      <c r="I99" s="58">
        <v>958436</v>
      </c>
      <c r="J99" s="58">
        <v>1156656</v>
      </c>
      <c r="K99" s="58">
        <v>187698</v>
      </c>
      <c r="L99" s="58">
        <v>73086</v>
      </c>
      <c r="M99" s="58">
        <v>340068</v>
      </c>
      <c r="N99" s="58">
        <v>96276</v>
      </c>
      <c r="O99" s="58">
        <v>657539</v>
      </c>
      <c r="P99" s="58">
        <v>2.2409441471099854</v>
      </c>
      <c r="Q99" s="58">
        <v>2.0858583450317383</v>
      </c>
      <c r="R99" s="58">
        <v>3.6916272640228271</v>
      </c>
      <c r="S99" s="58">
        <v>2022</v>
      </c>
    </row>
    <row r="100" spans="1:19" x14ac:dyDescent="0.25">
      <c r="A100" s="52" t="s">
        <v>3</v>
      </c>
      <c r="B100" s="58">
        <v>96458</v>
      </c>
      <c r="C100" s="58">
        <v>92859</v>
      </c>
      <c r="D100" s="58">
        <v>3599</v>
      </c>
      <c r="E100" s="58">
        <v>248892</v>
      </c>
      <c r="F100" s="58">
        <v>35015</v>
      </c>
      <c r="G100" s="58">
        <v>337687</v>
      </c>
      <c r="H100" s="58">
        <v>89087</v>
      </c>
      <c r="I100" s="58">
        <v>120846</v>
      </c>
      <c r="J100" s="58">
        <v>203666</v>
      </c>
      <c r="K100" s="58">
        <v>54173</v>
      </c>
      <c r="L100" s="58">
        <v>56185</v>
      </c>
      <c r="M100" s="58">
        <v>103504</v>
      </c>
      <c r="N100" s="58">
        <v>17575</v>
      </c>
      <c r="O100" s="58">
        <v>131473</v>
      </c>
      <c r="P100" s="58">
        <v>1.9858176708221436</v>
      </c>
      <c r="Q100" s="58">
        <v>1.9237338304519653</v>
      </c>
      <c r="R100" s="58">
        <v>3.5876631736755371</v>
      </c>
      <c r="S100" s="58">
        <v>2022</v>
      </c>
    </row>
    <row r="101" spans="1:19" x14ac:dyDescent="0.25">
      <c r="A101" s="52" t="s">
        <v>4</v>
      </c>
      <c r="B101" s="58">
        <v>256406</v>
      </c>
      <c r="C101" s="58">
        <v>217582</v>
      </c>
      <c r="D101" s="58">
        <v>38824</v>
      </c>
      <c r="E101" s="58">
        <v>165318</v>
      </c>
      <c r="F101" s="58">
        <v>54278</v>
      </c>
      <c r="G101" s="58">
        <v>189681</v>
      </c>
      <c r="H101" s="58">
        <v>105436</v>
      </c>
      <c r="I101" s="58">
        <v>193053</v>
      </c>
      <c r="J101" s="58">
        <v>288266</v>
      </c>
      <c r="K101" s="58">
        <v>79952</v>
      </c>
      <c r="L101" s="58">
        <v>123906</v>
      </c>
      <c r="M101" s="58">
        <v>134499</v>
      </c>
      <c r="N101" s="58">
        <v>85755</v>
      </c>
      <c r="O101" s="58">
        <v>310684</v>
      </c>
      <c r="P101" s="58">
        <v>2.385716438293457</v>
      </c>
      <c r="Q101" s="58">
        <v>2.1430494785308838</v>
      </c>
      <c r="R101" s="58">
        <v>3.7456984519958496</v>
      </c>
      <c r="S101" s="58">
        <v>2022</v>
      </c>
    </row>
    <row r="102" spans="1:19" x14ac:dyDescent="0.25">
      <c r="A102" s="52" t="s">
        <v>5</v>
      </c>
      <c r="B102" s="58">
        <v>498529</v>
      </c>
      <c r="C102" s="58">
        <v>455324</v>
      </c>
      <c r="D102" s="58">
        <v>43205</v>
      </c>
      <c r="E102" s="58">
        <v>681184</v>
      </c>
      <c r="F102" s="58">
        <v>326768</v>
      </c>
      <c r="G102" s="58">
        <v>1458188</v>
      </c>
      <c r="H102" s="58">
        <v>364723</v>
      </c>
      <c r="I102" s="58">
        <v>555581</v>
      </c>
      <c r="J102" s="58">
        <v>686723</v>
      </c>
      <c r="K102" s="58">
        <v>82982</v>
      </c>
      <c r="L102" s="58">
        <v>39544</v>
      </c>
      <c r="M102" s="58">
        <v>366779</v>
      </c>
      <c r="N102" s="58">
        <v>162156</v>
      </c>
      <c r="O102" s="58">
        <v>825297</v>
      </c>
      <c r="P102" s="58">
        <v>1.9764606952667236</v>
      </c>
      <c r="Q102" s="58">
        <v>1.8401775360107422</v>
      </c>
      <c r="R102" s="58">
        <v>3.4127068519592285</v>
      </c>
      <c r="S102" s="58">
        <v>2022</v>
      </c>
    </row>
    <row r="103" spans="1:19" x14ac:dyDescent="0.25">
      <c r="A103" s="52" t="s">
        <v>6</v>
      </c>
      <c r="B103" s="58">
        <v>143033</v>
      </c>
      <c r="C103" s="58">
        <v>135085</v>
      </c>
      <c r="D103" s="58">
        <v>7948</v>
      </c>
      <c r="E103" s="58">
        <v>199067</v>
      </c>
      <c r="F103" s="58">
        <v>50213</v>
      </c>
      <c r="G103" s="58">
        <v>295543</v>
      </c>
      <c r="H103" s="58">
        <v>98222</v>
      </c>
      <c r="I103" s="58">
        <v>140235</v>
      </c>
      <c r="J103" s="58">
        <v>231337</v>
      </c>
      <c r="K103" s="58">
        <v>29192</v>
      </c>
      <c r="L103" s="58">
        <v>19609</v>
      </c>
      <c r="M103" s="58">
        <v>96515</v>
      </c>
      <c r="N103" s="58">
        <v>31027</v>
      </c>
      <c r="O103" s="58">
        <v>193246</v>
      </c>
      <c r="P103" s="58">
        <v>1.9537030458450317</v>
      </c>
      <c r="Q103" s="58">
        <v>1.8624125719070435</v>
      </c>
      <c r="R103" s="58">
        <v>3.505284309387207</v>
      </c>
      <c r="S103" s="58">
        <v>2022</v>
      </c>
    </row>
    <row r="104" spans="1:19" x14ac:dyDescent="0.25">
      <c r="A104" s="52" t="s">
        <v>7</v>
      </c>
      <c r="B104" s="58">
        <v>1561012</v>
      </c>
      <c r="C104" s="58">
        <v>1111345</v>
      </c>
      <c r="D104" s="58">
        <v>449667</v>
      </c>
      <c r="E104" s="58">
        <v>526347</v>
      </c>
      <c r="F104" s="58">
        <v>132146</v>
      </c>
      <c r="G104" s="58">
        <v>405775</v>
      </c>
      <c r="H104" s="58">
        <v>624288</v>
      </c>
      <c r="I104" s="58">
        <v>1513478</v>
      </c>
      <c r="J104" s="58">
        <v>1729758</v>
      </c>
      <c r="K104" s="58">
        <v>359315</v>
      </c>
      <c r="L104" s="58">
        <v>656223</v>
      </c>
      <c r="M104" s="58">
        <v>466849</v>
      </c>
      <c r="N104" s="58">
        <v>716956</v>
      </c>
      <c r="O104" s="58">
        <v>1693158</v>
      </c>
      <c r="P104" s="58">
        <v>2.7626442909240723</v>
      </c>
      <c r="Q104" s="58">
        <v>2.367180347442627</v>
      </c>
      <c r="R104" s="58">
        <v>3.7400276660919189</v>
      </c>
      <c r="S104" s="58">
        <v>2022</v>
      </c>
    </row>
    <row r="105" spans="1:19" x14ac:dyDescent="0.25">
      <c r="A105" s="52" t="s">
        <v>8</v>
      </c>
      <c r="B105" s="58">
        <v>488678</v>
      </c>
      <c r="C105" s="58">
        <v>451086</v>
      </c>
      <c r="D105" s="58">
        <v>37592</v>
      </c>
      <c r="E105" s="58">
        <v>890716</v>
      </c>
      <c r="F105" s="58">
        <v>290025</v>
      </c>
      <c r="G105" s="58">
        <v>1582786</v>
      </c>
      <c r="H105" s="58">
        <v>430550</v>
      </c>
      <c r="I105" s="58">
        <v>627991</v>
      </c>
      <c r="J105" s="58">
        <v>885362</v>
      </c>
      <c r="K105" s="58">
        <v>128561</v>
      </c>
      <c r="L105" s="58">
        <v>49040</v>
      </c>
      <c r="M105" s="58">
        <v>292446</v>
      </c>
      <c r="N105" s="58">
        <v>131886</v>
      </c>
      <c r="O105" s="58">
        <v>778703</v>
      </c>
      <c r="P105" s="58">
        <v>1.9390846490859985</v>
      </c>
      <c r="Q105" s="58">
        <v>1.8055737018585205</v>
      </c>
      <c r="R105" s="58">
        <v>3.5411524772644043</v>
      </c>
      <c r="S105" s="58">
        <v>2022</v>
      </c>
    </row>
    <row r="106" spans="1:19" x14ac:dyDescent="0.25">
      <c r="A106" s="52" t="s">
        <v>9</v>
      </c>
      <c r="B106" s="58">
        <v>2211508</v>
      </c>
      <c r="C106" s="58">
        <v>2054704</v>
      </c>
      <c r="D106" s="58">
        <v>156804</v>
      </c>
      <c r="E106" s="58">
        <v>2451360</v>
      </c>
      <c r="F106" s="58">
        <v>762177</v>
      </c>
      <c r="G106" s="58">
        <v>3817927</v>
      </c>
      <c r="H106" s="58">
        <v>890228</v>
      </c>
      <c r="I106" s="58">
        <v>2649052</v>
      </c>
      <c r="J106" s="58">
        <v>3614388</v>
      </c>
      <c r="K106" s="58">
        <v>362834</v>
      </c>
      <c r="L106" s="58">
        <v>274218</v>
      </c>
      <c r="M106" s="58">
        <v>1049942</v>
      </c>
      <c r="N106" s="58">
        <v>544050</v>
      </c>
      <c r="O106" s="58">
        <v>2973685</v>
      </c>
      <c r="P106" s="58">
        <v>2.0680124759674072</v>
      </c>
      <c r="Q106" s="58">
        <v>1.9548177719116211</v>
      </c>
      <c r="R106" s="58">
        <v>3.551274299621582</v>
      </c>
      <c r="S106" s="58">
        <v>2022</v>
      </c>
    </row>
    <row r="107" spans="1:19" x14ac:dyDescent="0.25">
      <c r="A107" s="52" t="s">
        <v>10</v>
      </c>
      <c r="B107" s="58">
        <v>376529</v>
      </c>
      <c r="C107" s="58">
        <v>344075</v>
      </c>
      <c r="D107" s="58">
        <v>32454</v>
      </c>
      <c r="E107" s="58">
        <v>302847</v>
      </c>
      <c r="F107" s="58">
        <v>150866</v>
      </c>
      <c r="G107" s="58">
        <v>443442</v>
      </c>
      <c r="H107" s="58">
        <v>176637</v>
      </c>
      <c r="I107" s="58">
        <v>324251</v>
      </c>
      <c r="J107" s="58">
        <v>475216</v>
      </c>
      <c r="K107" s="58">
        <v>54989</v>
      </c>
      <c r="L107" s="58">
        <v>20006</v>
      </c>
      <c r="M107" s="58">
        <v>236577</v>
      </c>
      <c r="N107" s="58">
        <v>116444</v>
      </c>
      <c r="O107" s="58">
        <v>527395</v>
      </c>
      <c r="P107" s="58">
        <v>2.0241096019744873</v>
      </c>
      <c r="Q107" s="58">
        <v>1.8959587812423706</v>
      </c>
      <c r="R107" s="58">
        <v>3.3827571868896484</v>
      </c>
      <c r="S107" s="58">
        <v>2022</v>
      </c>
    </row>
    <row r="108" spans="1:19" x14ac:dyDescent="0.25">
      <c r="A108" s="52" t="s">
        <v>11</v>
      </c>
      <c r="B108" s="58">
        <v>1379844</v>
      </c>
      <c r="C108" s="58">
        <v>1257049</v>
      </c>
      <c r="D108" s="58">
        <v>122795</v>
      </c>
      <c r="E108" s="58">
        <v>1219959</v>
      </c>
      <c r="F108" s="58">
        <v>469997</v>
      </c>
      <c r="G108" s="58">
        <v>1278537</v>
      </c>
      <c r="H108" s="58">
        <v>829678</v>
      </c>
      <c r="I108" s="58">
        <v>1304547</v>
      </c>
      <c r="J108" s="58">
        <v>1833843</v>
      </c>
      <c r="K108" s="58">
        <v>234169</v>
      </c>
      <c r="L108" s="58">
        <v>210283</v>
      </c>
      <c r="M108" s="58">
        <v>773570</v>
      </c>
      <c r="N108" s="58">
        <v>360029</v>
      </c>
      <c r="O108" s="58">
        <v>1849841</v>
      </c>
      <c r="P108" s="58">
        <v>2.1984846591949463</v>
      </c>
      <c r="Q108" s="58">
        <v>2.0911681652069092</v>
      </c>
      <c r="R108" s="58">
        <v>3.2970805168151855</v>
      </c>
      <c r="S108" s="58">
        <v>2022</v>
      </c>
    </row>
    <row r="109" spans="1:19" x14ac:dyDescent="0.25">
      <c r="A109" s="52" t="s">
        <v>12</v>
      </c>
      <c r="B109" s="58">
        <v>1072120</v>
      </c>
      <c r="C109" s="58">
        <v>765690</v>
      </c>
      <c r="D109" s="58">
        <v>306430</v>
      </c>
      <c r="E109" s="58">
        <v>507554</v>
      </c>
      <c r="F109" s="58">
        <v>111083</v>
      </c>
      <c r="G109" s="58">
        <v>324245</v>
      </c>
      <c r="H109" s="58">
        <v>425342</v>
      </c>
      <c r="I109" s="58">
        <v>921211</v>
      </c>
      <c r="J109" s="58">
        <v>1214311</v>
      </c>
      <c r="K109" s="58">
        <v>438257</v>
      </c>
      <c r="L109" s="58">
        <v>710739</v>
      </c>
      <c r="M109" s="58">
        <v>594046</v>
      </c>
      <c r="N109" s="58">
        <v>412833</v>
      </c>
      <c r="O109" s="58">
        <v>1183203</v>
      </c>
      <c r="P109" s="58">
        <v>2.9871964454650879</v>
      </c>
      <c r="Q109" s="58">
        <v>2.5869791507720947</v>
      </c>
      <c r="R109" s="58">
        <v>3.9872369766235352</v>
      </c>
      <c r="S109" s="58">
        <v>2022</v>
      </c>
    </row>
    <row r="110" spans="1:19" x14ac:dyDescent="0.25">
      <c r="A110" s="52" t="s">
        <v>13</v>
      </c>
      <c r="B110" s="58">
        <v>626868</v>
      </c>
      <c r="C110" s="58">
        <v>560191</v>
      </c>
      <c r="D110" s="58">
        <v>66677</v>
      </c>
      <c r="E110" s="58">
        <v>485746</v>
      </c>
      <c r="F110" s="58">
        <v>141208</v>
      </c>
      <c r="G110" s="58">
        <v>373842</v>
      </c>
      <c r="H110" s="58">
        <v>268190</v>
      </c>
      <c r="I110" s="58">
        <v>711925</v>
      </c>
      <c r="J110" s="58">
        <v>898355</v>
      </c>
      <c r="K110" s="58">
        <v>85365</v>
      </c>
      <c r="L110" s="58">
        <v>171388</v>
      </c>
      <c r="M110" s="58">
        <v>267059</v>
      </c>
      <c r="N110" s="58">
        <v>150227</v>
      </c>
      <c r="O110" s="58">
        <v>768076</v>
      </c>
      <c r="P110" s="58">
        <v>2.3387172222137451</v>
      </c>
      <c r="Q110" s="58">
        <v>2.1807651519775391</v>
      </c>
      <c r="R110" s="58">
        <v>3.6657617092132568</v>
      </c>
      <c r="S110" s="58">
        <v>2022</v>
      </c>
    </row>
    <row r="111" spans="1:19" x14ac:dyDescent="0.25">
      <c r="A111" s="52" t="s">
        <v>14</v>
      </c>
      <c r="B111" s="58">
        <v>1539265</v>
      </c>
      <c r="C111" s="58">
        <v>1396615</v>
      </c>
      <c r="D111" s="58">
        <v>142650</v>
      </c>
      <c r="E111" s="58">
        <v>2436090</v>
      </c>
      <c r="F111" s="58">
        <v>593779</v>
      </c>
      <c r="G111" s="58">
        <v>2595997</v>
      </c>
      <c r="H111" s="58">
        <v>1283738</v>
      </c>
      <c r="I111" s="58">
        <v>2425156</v>
      </c>
      <c r="J111" s="58">
        <v>2747112</v>
      </c>
      <c r="K111" s="58">
        <v>385895</v>
      </c>
      <c r="L111" s="58">
        <v>131310</v>
      </c>
      <c r="M111" s="58">
        <v>1025068</v>
      </c>
      <c r="N111" s="58">
        <v>330618</v>
      </c>
      <c r="O111" s="58">
        <v>2133044</v>
      </c>
      <c r="P111" s="58">
        <v>2.216681957244873</v>
      </c>
      <c r="Q111" s="58">
        <v>2.075145959854126</v>
      </c>
      <c r="R111" s="58">
        <v>3.6023905277252197</v>
      </c>
      <c r="S111" s="58">
        <v>2022</v>
      </c>
    </row>
    <row r="112" spans="1:19" x14ac:dyDescent="0.25">
      <c r="A112" s="52" t="s">
        <v>15</v>
      </c>
      <c r="B112" s="58">
        <v>6230295</v>
      </c>
      <c r="C112" s="58">
        <v>5449958</v>
      </c>
      <c r="D112" s="58">
        <v>780337</v>
      </c>
      <c r="E112" s="58">
        <v>3044414</v>
      </c>
      <c r="F112" s="58">
        <v>1661895</v>
      </c>
      <c r="G112" s="58">
        <v>3771260</v>
      </c>
      <c r="H112" s="58">
        <v>2123105</v>
      </c>
      <c r="I112" s="58">
        <v>6121118</v>
      </c>
      <c r="J112" s="58">
        <v>7157822</v>
      </c>
      <c r="K112" s="58">
        <v>880172</v>
      </c>
      <c r="L112" s="58">
        <v>786643</v>
      </c>
      <c r="M112" s="58">
        <v>2801119</v>
      </c>
      <c r="N112" s="58">
        <v>1725950</v>
      </c>
      <c r="O112" s="58">
        <v>7892190</v>
      </c>
      <c r="P112" s="58">
        <v>2.268979549407959</v>
      </c>
      <c r="Q112" s="58">
        <v>2.0949792861938477</v>
      </c>
      <c r="R112" s="58">
        <v>3.4842164516448975</v>
      </c>
      <c r="S112" s="58">
        <v>2022</v>
      </c>
    </row>
    <row r="113" spans="1:19" x14ac:dyDescent="0.25">
      <c r="A113" s="52" t="s">
        <v>16</v>
      </c>
      <c r="B113" s="58">
        <v>1388696</v>
      </c>
      <c r="C113" s="58">
        <v>1156359</v>
      </c>
      <c r="D113" s="58">
        <v>232337</v>
      </c>
      <c r="E113" s="58">
        <v>984982</v>
      </c>
      <c r="F113" s="58">
        <v>216250</v>
      </c>
      <c r="G113" s="58">
        <v>715065</v>
      </c>
      <c r="H113" s="58">
        <v>841848</v>
      </c>
      <c r="I113" s="58">
        <v>1491807</v>
      </c>
      <c r="J113" s="58">
        <v>1835506</v>
      </c>
      <c r="K113" s="58">
        <v>282149</v>
      </c>
      <c r="L113" s="58">
        <v>410896</v>
      </c>
      <c r="M113" s="58">
        <v>762464</v>
      </c>
      <c r="N113" s="58">
        <v>445447</v>
      </c>
      <c r="O113" s="58">
        <v>1604946</v>
      </c>
      <c r="P113" s="58">
        <v>2.5718400478363037</v>
      </c>
      <c r="Q113" s="58">
        <v>2.340036153793335</v>
      </c>
      <c r="R113" s="58">
        <v>3.7255451679229736</v>
      </c>
      <c r="S113" s="58">
        <v>2022</v>
      </c>
    </row>
    <row r="114" spans="1:19" x14ac:dyDescent="0.25">
      <c r="A114" s="52" t="s">
        <v>17</v>
      </c>
      <c r="B114" s="58">
        <v>654298</v>
      </c>
      <c r="C114" s="58">
        <v>572179</v>
      </c>
      <c r="D114" s="58">
        <v>82119</v>
      </c>
      <c r="E114" s="58">
        <v>386534</v>
      </c>
      <c r="F114" s="58">
        <v>125373</v>
      </c>
      <c r="G114" s="58">
        <v>353846</v>
      </c>
      <c r="H114" s="58">
        <v>249299</v>
      </c>
      <c r="I114" s="58">
        <v>690743</v>
      </c>
      <c r="J114" s="58">
        <v>825246</v>
      </c>
      <c r="K114" s="58">
        <v>132674</v>
      </c>
      <c r="L114" s="58">
        <v>189251</v>
      </c>
      <c r="M114" s="58">
        <v>263870</v>
      </c>
      <c r="N114" s="58">
        <v>177443</v>
      </c>
      <c r="O114" s="58">
        <v>779671</v>
      </c>
      <c r="P114" s="58">
        <v>2.388556957244873</v>
      </c>
      <c r="Q114" s="58">
        <v>2.223057746887207</v>
      </c>
      <c r="R114" s="58">
        <v>3.5417017936706543</v>
      </c>
      <c r="S114" s="58">
        <v>2022</v>
      </c>
    </row>
    <row r="115" spans="1:19" x14ac:dyDescent="0.25">
      <c r="A115" s="52" t="s">
        <v>18</v>
      </c>
      <c r="B115" s="58">
        <v>209745</v>
      </c>
      <c r="C115" s="58">
        <v>188990</v>
      </c>
      <c r="D115" s="58">
        <v>20755</v>
      </c>
      <c r="E115" s="58">
        <v>267903</v>
      </c>
      <c r="F115" s="58">
        <v>64283</v>
      </c>
      <c r="G115" s="58">
        <v>295558</v>
      </c>
      <c r="H115" s="58">
        <v>140894</v>
      </c>
      <c r="I115" s="58">
        <v>247598</v>
      </c>
      <c r="J115" s="58">
        <v>332729</v>
      </c>
      <c r="K115" s="58">
        <v>49681</v>
      </c>
      <c r="L115" s="58">
        <v>44052</v>
      </c>
      <c r="M115" s="58">
        <v>128081</v>
      </c>
      <c r="N115" s="58">
        <v>47156</v>
      </c>
      <c r="O115" s="58">
        <v>274028</v>
      </c>
      <c r="P115" s="58">
        <v>2.224372386932373</v>
      </c>
      <c r="Q115" s="58">
        <v>2.0645484924316406</v>
      </c>
      <c r="R115" s="58">
        <v>3.6796915531158447</v>
      </c>
      <c r="S115" s="58">
        <v>2022</v>
      </c>
    </row>
    <row r="116" spans="1:19" x14ac:dyDescent="0.25">
      <c r="A116" s="52" t="s">
        <v>19</v>
      </c>
      <c r="B116" s="58">
        <v>860884</v>
      </c>
      <c r="C116" s="58">
        <v>808732</v>
      </c>
      <c r="D116" s="58">
        <v>52152</v>
      </c>
      <c r="E116" s="58">
        <v>1495543</v>
      </c>
      <c r="F116" s="58">
        <v>567965</v>
      </c>
      <c r="G116" s="58">
        <v>2658891</v>
      </c>
      <c r="H116" s="58">
        <v>693898</v>
      </c>
      <c r="I116" s="58">
        <v>1235459</v>
      </c>
      <c r="J116" s="58">
        <v>1431320</v>
      </c>
      <c r="K116" s="58">
        <v>153369</v>
      </c>
      <c r="L116" s="58">
        <v>100688</v>
      </c>
      <c r="M116" s="58">
        <v>634531</v>
      </c>
      <c r="N116" s="58">
        <v>202222</v>
      </c>
      <c r="O116" s="58">
        <v>1428849</v>
      </c>
      <c r="P116" s="58">
        <v>1.965001106262207</v>
      </c>
      <c r="Q116" s="58">
        <v>1.8724262714385986</v>
      </c>
      <c r="R116" s="58">
        <v>3.4005789756774902</v>
      </c>
      <c r="S116" s="58">
        <v>2022</v>
      </c>
    </row>
    <row r="117" spans="1:19" x14ac:dyDescent="0.25">
      <c r="A117" s="52" t="s">
        <v>20</v>
      </c>
      <c r="B117" s="58">
        <v>1007832</v>
      </c>
      <c r="C117" s="58">
        <v>750690</v>
      </c>
      <c r="D117" s="58">
        <v>257142</v>
      </c>
      <c r="E117" s="58">
        <v>496495</v>
      </c>
      <c r="F117" s="58">
        <v>109135</v>
      </c>
      <c r="G117" s="58">
        <v>333815</v>
      </c>
      <c r="H117" s="58">
        <v>374539</v>
      </c>
      <c r="I117" s="58">
        <v>1103875</v>
      </c>
      <c r="J117" s="58">
        <v>1209601</v>
      </c>
      <c r="K117" s="58">
        <v>320378</v>
      </c>
      <c r="L117" s="58">
        <v>604781</v>
      </c>
      <c r="M117" s="58">
        <v>483678</v>
      </c>
      <c r="N117" s="58">
        <v>378662</v>
      </c>
      <c r="O117" s="58">
        <v>1116967</v>
      </c>
      <c r="P117" s="58">
        <v>2.9761378765106201</v>
      </c>
      <c r="Q117" s="58">
        <v>2.6642661094665527</v>
      </c>
      <c r="R117" s="58">
        <v>3.8866035938262939</v>
      </c>
      <c r="S117" s="58">
        <v>2022</v>
      </c>
    </row>
    <row r="118" spans="1:19" x14ac:dyDescent="0.25">
      <c r="A118" s="52" t="s">
        <v>21</v>
      </c>
      <c r="B118" s="58">
        <v>2413864</v>
      </c>
      <c r="C118" s="58">
        <v>2036489</v>
      </c>
      <c r="D118" s="58">
        <v>377375</v>
      </c>
      <c r="E118" s="58">
        <v>999975</v>
      </c>
      <c r="F118" s="58">
        <v>428756</v>
      </c>
      <c r="G118" s="58">
        <v>853172</v>
      </c>
      <c r="H118" s="58">
        <v>819900</v>
      </c>
      <c r="I118" s="58">
        <v>2046800</v>
      </c>
      <c r="J118" s="58">
        <v>2780325</v>
      </c>
      <c r="K118" s="58">
        <v>385224</v>
      </c>
      <c r="L118" s="58">
        <v>865055</v>
      </c>
      <c r="M118" s="58">
        <v>907301</v>
      </c>
      <c r="N118" s="58">
        <v>776157</v>
      </c>
      <c r="O118" s="58">
        <v>2842620</v>
      </c>
      <c r="P118" s="58">
        <v>2.4423205852508545</v>
      </c>
      <c r="Q118" s="58">
        <v>2.2186660766601563</v>
      </c>
      <c r="R118" s="58">
        <v>3.6492640972137451</v>
      </c>
      <c r="S118" s="58">
        <v>2022</v>
      </c>
    </row>
    <row r="119" spans="1:19" x14ac:dyDescent="0.25">
      <c r="A119" s="52" t="s">
        <v>22</v>
      </c>
      <c r="B119" s="58">
        <v>344508</v>
      </c>
      <c r="C119" s="58">
        <v>321710</v>
      </c>
      <c r="D119" s="58">
        <v>22798</v>
      </c>
      <c r="E119" s="58">
        <v>496765</v>
      </c>
      <c r="F119" s="58">
        <v>164085</v>
      </c>
      <c r="G119" s="58">
        <v>693940</v>
      </c>
      <c r="H119" s="58">
        <v>218853</v>
      </c>
      <c r="I119" s="58">
        <v>455588</v>
      </c>
      <c r="J119" s="58">
        <v>592808</v>
      </c>
      <c r="K119" s="58">
        <v>57799</v>
      </c>
      <c r="L119" s="58">
        <v>34012</v>
      </c>
      <c r="M119" s="58">
        <v>192368</v>
      </c>
      <c r="N119" s="58">
        <v>74426</v>
      </c>
      <c r="O119" s="58">
        <v>508593</v>
      </c>
      <c r="P119" s="58">
        <v>2.0055499076843262</v>
      </c>
      <c r="Q119" s="58">
        <v>1.9128563404083252</v>
      </c>
      <c r="R119" s="58">
        <v>3.3135800361633301</v>
      </c>
      <c r="S119" s="58">
        <v>2022</v>
      </c>
    </row>
    <row r="120" spans="1:19" x14ac:dyDescent="0.25">
      <c r="A120" s="52" t="s">
        <v>23</v>
      </c>
      <c r="B120" s="58">
        <v>401261</v>
      </c>
      <c r="C120" s="58">
        <v>355752</v>
      </c>
      <c r="D120" s="58">
        <v>45509</v>
      </c>
      <c r="E120" s="58">
        <v>557772</v>
      </c>
      <c r="F120" s="58">
        <v>113171</v>
      </c>
      <c r="G120" s="58">
        <v>583419</v>
      </c>
      <c r="H120" s="58">
        <v>234588</v>
      </c>
      <c r="I120" s="58">
        <v>477283</v>
      </c>
      <c r="J120" s="58">
        <v>612393</v>
      </c>
      <c r="K120" s="58">
        <v>184011</v>
      </c>
      <c r="L120" s="58">
        <v>274821</v>
      </c>
      <c r="M120" s="58">
        <v>234230</v>
      </c>
      <c r="N120" s="58">
        <v>93761</v>
      </c>
      <c r="O120" s="58">
        <v>514432</v>
      </c>
      <c r="P120" s="58">
        <v>2.3231761455535889</v>
      </c>
      <c r="Q120" s="58">
        <v>2.1472318172454834</v>
      </c>
      <c r="R120" s="58">
        <v>3.6985650062561035</v>
      </c>
      <c r="S120" s="58">
        <v>2022</v>
      </c>
    </row>
    <row r="121" spans="1:19" x14ac:dyDescent="0.25">
      <c r="A121" s="52" t="s">
        <v>24</v>
      </c>
      <c r="B121" s="58">
        <v>456510</v>
      </c>
      <c r="C121" s="58">
        <v>416778</v>
      </c>
      <c r="D121" s="58">
        <v>39732</v>
      </c>
      <c r="E121" s="58">
        <v>446998</v>
      </c>
      <c r="F121" s="58">
        <v>175098</v>
      </c>
      <c r="G121" s="58">
        <v>757445</v>
      </c>
      <c r="H121" s="58">
        <v>253857</v>
      </c>
      <c r="I121" s="58">
        <v>438477</v>
      </c>
      <c r="J121" s="58">
        <v>652415</v>
      </c>
      <c r="K121" s="58">
        <v>63457</v>
      </c>
      <c r="L121" s="58">
        <v>96895</v>
      </c>
      <c r="M121" s="58">
        <v>206646</v>
      </c>
      <c r="N121" s="58">
        <v>146219</v>
      </c>
      <c r="O121" s="58">
        <v>631608</v>
      </c>
      <c r="P121" s="58">
        <v>2.0785262584686279</v>
      </c>
      <c r="Q121" s="58">
        <v>1.981587290763855</v>
      </c>
      <c r="R121" s="58">
        <v>3.0953891277313232</v>
      </c>
      <c r="S121" s="58">
        <v>2022</v>
      </c>
    </row>
    <row r="122" spans="1:19" x14ac:dyDescent="0.25">
      <c r="A122" s="52" t="s">
        <v>25</v>
      </c>
      <c r="B122" s="58">
        <v>466174</v>
      </c>
      <c r="C122" s="58">
        <v>428197</v>
      </c>
      <c r="D122" s="58">
        <v>37977</v>
      </c>
      <c r="E122" s="58">
        <v>640311</v>
      </c>
      <c r="F122" s="58">
        <v>181420</v>
      </c>
      <c r="G122" s="58">
        <v>940995</v>
      </c>
      <c r="H122" s="58">
        <v>297725</v>
      </c>
      <c r="I122" s="58">
        <v>523604</v>
      </c>
      <c r="J122" s="58">
        <v>734325</v>
      </c>
      <c r="K122" s="58">
        <v>132319</v>
      </c>
      <c r="L122" s="58">
        <v>80563</v>
      </c>
      <c r="M122" s="58">
        <v>334698</v>
      </c>
      <c r="N122" s="58">
        <v>101953</v>
      </c>
      <c r="O122" s="58">
        <v>647594</v>
      </c>
      <c r="P122" s="58">
        <v>2.138592004776001</v>
      </c>
      <c r="Q122" s="58">
        <v>2.0000350475311279</v>
      </c>
      <c r="R122" s="58">
        <v>3.7008452415466309</v>
      </c>
      <c r="S122" s="58">
        <v>2022</v>
      </c>
    </row>
    <row r="123" spans="1:19" x14ac:dyDescent="0.25">
      <c r="A123" s="52" t="s">
        <v>26</v>
      </c>
      <c r="B123" s="58">
        <v>513403</v>
      </c>
      <c r="C123" s="58">
        <v>480267</v>
      </c>
      <c r="D123" s="58">
        <v>33136</v>
      </c>
      <c r="E123" s="58">
        <v>742913</v>
      </c>
      <c r="F123" s="58">
        <v>177403</v>
      </c>
      <c r="G123" s="58">
        <v>1075212</v>
      </c>
      <c r="H123" s="58">
        <v>320576</v>
      </c>
      <c r="I123" s="58">
        <v>578952</v>
      </c>
      <c r="J123" s="58">
        <v>774148</v>
      </c>
      <c r="K123" s="58">
        <v>149722</v>
      </c>
      <c r="L123" s="58">
        <v>85060</v>
      </c>
      <c r="M123" s="58">
        <v>434050</v>
      </c>
      <c r="N123" s="58">
        <v>136858</v>
      </c>
      <c r="O123" s="58">
        <v>690806</v>
      </c>
      <c r="P123" s="58">
        <v>2.0327520370483398</v>
      </c>
      <c r="Q123" s="58">
        <v>1.9377096891403198</v>
      </c>
      <c r="R123" s="58">
        <v>3.4102787971496582</v>
      </c>
      <c r="S123" s="58">
        <v>2022</v>
      </c>
    </row>
    <row r="124" spans="1:19" x14ac:dyDescent="0.25">
      <c r="A124" s="52" t="s">
        <v>27</v>
      </c>
      <c r="B124" s="58">
        <v>529164</v>
      </c>
      <c r="C124" s="58">
        <v>408771</v>
      </c>
      <c r="D124" s="58">
        <v>120393</v>
      </c>
      <c r="E124" s="58">
        <v>377192</v>
      </c>
      <c r="F124" s="58">
        <v>68455</v>
      </c>
      <c r="G124" s="58">
        <v>323044</v>
      </c>
      <c r="H124" s="58">
        <v>181388</v>
      </c>
      <c r="I124" s="58">
        <v>474654</v>
      </c>
      <c r="J124" s="58">
        <v>634667</v>
      </c>
      <c r="K124" s="58">
        <v>125085</v>
      </c>
      <c r="L124" s="58">
        <v>304185</v>
      </c>
      <c r="M124" s="58">
        <v>413001</v>
      </c>
      <c r="N124" s="58">
        <v>194285</v>
      </c>
      <c r="O124" s="58">
        <v>597619</v>
      </c>
      <c r="P124" s="58">
        <v>2.6204428672790527</v>
      </c>
      <c r="Q124" s="58">
        <v>2.2787525653839111</v>
      </c>
      <c r="R124" s="58">
        <v>3.7805852890014648</v>
      </c>
      <c r="S124" s="58">
        <v>2022</v>
      </c>
    </row>
    <row r="125" spans="1:19" x14ac:dyDescent="0.25">
      <c r="A125" s="52" t="s">
        <v>28</v>
      </c>
      <c r="B125" s="58">
        <v>784427</v>
      </c>
      <c r="C125" s="58">
        <v>711740</v>
      </c>
      <c r="D125" s="58">
        <v>72687</v>
      </c>
      <c r="E125" s="58">
        <v>813113</v>
      </c>
      <c r="F125" s="58">
        <v>378162</v>
      </c>
      <c r="G125" s="58">
        <v>1189000</v>
      </c>
      <c r="H125" s="58">
        <v>457317</v>
      </c>
      <c r="I125" s="58">
        <v>863114</v>
      </c>
      <c r="J125" s="58">
        <v>1127533</v>
      </c>
      <c r="K125" s="58">
        <v>170700</v>
      </c>
      <c r="L125" s="58">
        <v>89271</v>
      </c>
      <c r="M125" s="58">
        <v>399208</v>
      </c>
      <c r="N125" s="58">
        <v>218927</v>
      </c>
      <c r="O125" s="58">
        <v>1162589</v>
      </c>
      <c r="P125" s="58">
        <v>2.1117336750030518</v>
      </c>
      <c r="Q125" s="58">
        <v>1.9616390466690063</v>
      </c>
      <c r="R125" s="58">
        <v>3.5814383029937744</v>
      </c>
      <c r="S125" s="58">
        <v>2022</v>
      </c>
    </row>
    <row r="126" spans="1:19" x14ac:dyDescent="0.25">
      <c r="A126" s="52" t="s">
        <v>29</v>
      </c>
      <c r="B126" s="58">
        <v>612457</v>
      </c>
      <c r="C126" s="58">
        <v>533235</v>
      </c>
      <c r="D126" s="58">
        <v>79222</v>
      </c>
      <c r="E126" s="58">
        <v>183535</v>
      </c>
      <c r="F126" s="58">
        <v>131724</v>
      </c>
      <c r="G126" s="58">
        <v>167251</v>
      </c>
      <c r="H126" s="58">
        <v>171172</v>
      </c>
      <c r="I126" s="58">
        <v>487582</v>
      </c>
      <c r="J126" s="58">
        <v>669182</v>
      </c>
      <c r="K126" s="58">
        <v>87032</v>
      </c>
      <c r="L126" s="58">
        <v>89350</v>
      </c>
      <c r="M126" s="58">
        <v>264605</v>
      </c>
      <c r="N126" s="58">
        <v>204983</v>
      </c>
      <c r="O126" s="58">
        <v>744181</v>
      </c>
      <c r="P126" s="58">
        <v>2.3327922821044922</v>
      </c>
      <c r="Q126" s="58">
        <v>2.1441633701324463</v>
      </c>
      <c r="R126" s="58">
        <v>3.6024336814880371</v>
      </c>
      <c r="S126" s="58">
        <v>2022</v>
      </c>
    </row>
    <row r="127" spans="1:19" x14ac:dyDescent="0.25">
      <c r="A127" s="52" t="s">
        <v>30</v>
      </c>
      <c r="B127" s="58">
        <v>2302160</v>
      </c>
      <c r="C127" s="58">
        <v>1802341</v>
      </c>
      <c r="D127" s="58">
        <v>499819</v>
      </c>
      <c r="E127" s="58">
        <v>1123806</v>
      </c>
      <c r="F127" s="58">
        <v>452519</v>
      </c>
      <c r="G127" s="58">
        <v>1089583</v>
      </c>
      <c r="H127" s="58">
        <v>944461</v>
      </c>
      <c r="I127" s="58">
        <v>2072782</v>
      </c>
      <c r="J127" s="58">
        <v>2476557</v>
      </c>
      <c r="K127" s="58">
        <v>502659</v>
      </c>
      <c r="L127" s="58">
        <v>1020693</v>
      </c>
      <c r="M127" s="58">
        <v>1010962</v>
      </c>
      <c r="N127" s="58">
        <v>836456</v>
      </c>
      <c r="O127" s="58">
        <v>2754679</v>
      </c>
      <c r="P127" s="58">
        <v>2.5837442874908447</v>
      </c>
      <c r="Q127" s="58">
        <v>2.2015278339385986</v>
      </c>
      <c r="R127" s="58">
        <v>3.9620122909545898</v>
      </c>
      <c r="S127" s="58">
        <v>2022</v>
      </c>
    </row>
    <row r="128" spans="1:19" x14ac:dyDescent="0.25">
      <c r="A128" s="52" t="s">
        <v>31</v>
      </c>
      <c r="B128" s="58">
        <v>755388</v>
      </c>
      <c r="C128" s="58">
        <v>656578</v>
      </c>
      <c r="D128" s="58">
        <v>98810</v>
      </c>
      <c r="E128" s="58">
        <v>502922</v>
      </c>
      <c r="F128" s="58">
        <v>160770</v>
      </c>
      <c r="G128" s="58">
        <v>533915</v>
      </c>
      <c r="H128" s="58">
        <v>370737</v>
      </c>
      <c r="I128" s="58">
        <v>655134</v>
      </c>
      <c r="J128" s="58">
        <v>829749</v>
      </c>
      <c r="K128" s="58">
        <v>195769</v>
      </c>
      <c r="L128" s="58">
        <v>523361</v>
      </c>
      <c r="M128" s="58">
        <v>289406</v>
      </c>
      <c r="N128" s="58">
        <v>200631</v>
      </c>
      <c r="O128" s="58">
        <v>916158</v>
      </c>
      <c r="P128" s="58">
        <v>2.4752206802368164</v>
      </c>
      <c r="Q128" s="58">
        <v>2.3088178634643555</v>
      </c>
      <c r="R128" s="58">
        <v>3.5809431076049805</v>
      </c>
      <c r="S128" s="58">
        <v>2022</v>
      </c>
    </row>
    <row r="129" spans="1:19" x14ac:dyDescent="0.25">
      <c r="A129" s="52" t="s">
        <v>32</v>
      </c>
      <c r="B129" s="58">
        <v>395410</v>
      </c>
      <c r="C129" s="58">
        <v>355075</v>
      </c>
      <c r="D129" s="58">
        <v>40335</v>
      </c>
      <c r="E129" s="58">
        <v>203037</v>
      </c>
      <c r="F129" s="58">
        <v>124481</v>
      </c>
      <c r="G129" s="58">
        <v>269715</v>
      </c>
      <c r="H129" s="58">
        <v>157466</v>
      </c>
      <c r="I129" s="58">
        <v>297464</v>
      </c>
      <c r="J129" s="58">
        <v>458098</v>
      </c>
      <c r="K129" s="58">
        <v>35738</v>
      </c>
      <c r="L129" s="58">
        <v>27572</v>
      </c>
      <c r="M129" s="58">
        <v>170024</v>
      </c>
      <c r="N129" s="58">
        <v>154634</v>
      </c>
      <c r="O129" s="58">
        <v>519891</v>
      </c>
      <c r="P129" s="58">
        <v>1.9928858280181885</v>
      </c>
      <c r="Q129" s="58">
        <v>1.8372174501419067</v>
      </c>
      <c r="R129" s="58">
        <v>3.3632576465606689</v>
      </c>
      <c r="S129" s="58">
        <v>2022</v>
      </c>
    </row>
    <row r="130" spans="1:19" x14ac:dyDescent="0.25">
      <c r="A130" s="52" t="s">
        <v>1</v>
      </c>
      <c r="B130" s="58">
        <v>216301</v>
      </c>
      <c r="C130" s="58">
        <v>210482</v>
      </c>
      <c r="D130" s="58">
        <v>5819</v>
      </c>
      <c r="E130" s="58">
        <v>342887</v>
      </c>
      <c r="F130" s="58">
        <v>109643</v>
      </c>
      <c r="G130" s="58">
        <v>603774</v>
      </c>
      <c r="H130" s="58">
        <v>172968</v>
      </c>
      <c r="I130" s="58">
        <v>286135</v>
      </c>
      <c r="J130" s="58">
        <v>379660</v>
      </c>
      <c r="K130" s="58">
        <v>37449</v>
      </c>
      <c r="L130" s="58">
        <v>7048</v>
      </c>
      <c r="M130" s="58">
        <v>104473</v>
      </c>
      <c r="N130" s="58">
        <v>45549</v>
      </c>
      <c r="O130" s="58">
        <v>325944</v>
      </c>
      <c r="P130" s="58">
        <v>1.8524833917617798</v>
      </c>
      <c r="Q130" s="58">
        <v>1.8167111873626709</v>
      </c>
      <c r="R130" s="58">
        <v>3.1464169025421143</v>
      </c>
      <c r="S130" s="58">
        <v>2024</v>
      </c>
    </row>
    <row r="131" spans="1:19" x14ac:dyDescent="0.25">
      <c r="A131" s="52" t="s">
        <v>2</v>
      </c>
      <c r="B131" s="58">
        <v>351692</v>
      </c>
      <c r="C131" s="58">
        <v>339247</v>
      </c>
      <c r="D131" s="58">
        <v>12445</v>
      </c>
      <c r="E131" s="58">
        <v>1297327</v>
      </c>
      <c r="F131" s="58">
        <v>183354</v>
      </c>
      <c r="G131" s="58">
        <v>1705582</v>
      </c>
      <c r="H131" s="58">
        <v>485554</v>
      </c>
      <c r="I131" s="58">
        <v>810500</v>
      </c>
      <c r="J131" s="58">
        <v>1110616</v>
      </c>
      <c r="K131" s="58">
        <v>174279</v>
      </c>
      <c r="L131" s="58">
        <v>65830</v>
      </c>
      <c r="M131" s="58">
        <v>280297</v>
      </c>
      <c r="N131" s="58">
        <v>40652</v>
      </c>
      <c r="O131" s="58">
        <v>535046</v>
      </c>
      <c r="P131" s="58">
        <v>2.0733199119567871</v>
      </c>
      <c r="Q131" s="58">
        <v>2.0338220596313477</v>
      </c>
      <c r="R131" s="58">
        <v>3.1500201225280762</v>
      </c>
      <c r="S131" s="58">
        <v>2024</v>
      </c>
    </row>
    <row r="132" spans="1:19" x14ac:dyDescent="0.25">
      <c r="A132" s="52" t="s">
        <v>3</v>
      </c>
      <c r="B132" s="58">
        <v>78752</v>
      </c>
      <c r="C132" s="58">
        <v>69793</v>
      </c>
      <c r="D132" s="58">
        <v>8959</v>
      </c>
      <c r="E132" s="58">
        <v>284391</v>
      </c>
      <c r="F132" s="58">
        <v>34107</v>
      </c>
      <c r="G132" s="58">
        <v>405859</v>
      </c>
      <c r="H132" s="58">
        <v>98672</v>
      </c>
      <c r="I132" s="58">
        <v>152219</v>
      </c>
      <c r="J132" s="58">
        <v>220290</v>
      </c>
      <c r="K132" s="58">
        <v>81558</v>
      </c>
      <c r="L132" s="58">
        <v>68093</v>
      </c>
      <c r="M132" s="58">
        <v>75588</v>
      </c>
      <c r="N132" s="58">
        <v>20655</v>
      </c>
      <c r="O132" s="58">
        <v>112859</v>
      </c>
      <c r="P132" s="58">
        <v>2.25118088722229</v>
      </c>
      <c r="Q132" s="58">
        <v>2.0694339275360107</v>
      </c>
      <c r="R132" s="58">
        <v>3.6670386791229248</v>
      </c>
      <c r="S132" s="58">
        <v>2024</v>
      </c>
    </row>
    <row r="133" spans="1:19" x14ac:dyDescent="0.25">
      <c r="A133" s="52" t="s">
        <v>4</v>
      </c>
      <c r="B133" s="58">
        <v>231678</v>
      </c>
      <c r="C133" s="58">
        <v>206759</v>
      </c>
      <c r="D133" s="58">
        <v>24919</v>
      </c>
      <c r="E133" s="58">
        <v>180419</v>
      </c>
      <c r="F133" s="58">
        <v>65607</v>
      </c>
      <c r="G133" s="58">
        <v>222538</v>
      </c>
      <c r="H133" s="58">
        <v>105727</v>
      </c>
      <c r="I133" s="58">
        <v>174818</v>
      </c>
      <c r="J133" s="58">
        <v>296949</v>
      </c>
      <c r="K133" s="58">
        <v>79294</v>
      </c>
      <c r="L133" s="58">
        <v>101015</v>
      </c>
      <c r="M133" s="58">
        <v>99966</v>
      </c>
      <c r="N133" s="58">
        <v>66156</v>
      </c>
      <c r="O133" s="58">
        <v>297285</v>
      </c>
      <c r="P133" s="58">
        <v>2.2564766407012939</v>
      </c>
      <c r="Q133" s="58">
        <v>2.10099196434021</v>
      </c>
      <c r="R133" s="58">
        <v>3.5465707778930664</v>
      </c>
      <c r="S133" s="58">
        <v>2024</v>
      </c>
    </row>
    <row r="134" spans="1:19" x14ac:dyDescent="0.25">
      <c r="A134" s="52" t="s">
        <v>5</v>
      </c>
      <c r="B134" s="58">
        <v>375761</v>
      </c>
      <c r="C134" s="58">
        <v>354258</v>
      </c>
      <c r="D134" s="58">
        <v>21503</v>
      </c>
      <c r="E134" s="58">
        <v>768403</v>
      </c>
      <c r="F134" s="58">
        <v>319786</v>
      </c>
      <c r="G134" s="58">
        <v>1667339</v>
      </c>
      <c r="H134" s="58">
        <v>385405</v>
      </c>
      <c r="I134" s="58">
        <v>612504</v>
      </c>
      <c r="J134" s="58">
        <v>699471</v>
      </c>
      <c r="K134" s="58">
        <v>71545</v>
      </c>
      <c r="L134" s="58">
        <v>30138</v>
      </c>
      <c r="M134" s="58">
        <v>270354</v>
      </c>
      <c r="N134" s="58">
        <v>94919</v>
      </c>
      <c r="O134" s="58">
        <v>695547</v>
      </c>
      <c r="P134" s="58">
        <v>2.0303571224212646</v>
      </c>
      <c r="Q134" s="58">
        <v>1.9446476697921753</v>
      </c>
      <c r="R134" s="58">
        <v>3.4424033164978027</v>
      </c>
      <c r="S134" s="58">
        <v>2024</v>
      </c>
    </row>
    <row r="135" spans="1:19" x14ac:dyDescent="0.25">
      <c r="A135" s="52" t="s">
        <v>6</v>
      </c>
      <c r="B135" s="58">
        <v>94644</v>
      </c>
      <c r="C135" s="58">
        <v>89486</v>
      </c>
      <c r="D135" s="58">
        <v>5158</v>
      </c>
      <c r="E135" s="58">
        <v>221763</v>
      </c>
      <c r="F135" s="58">
        <v>31045</v>
      </c>
      <c r="G135" s="58">
        <v>305068</v>
      </c>
      <c r="H135" s="58">
        <v>87735</v>
      </c>
      <c r="I135" s="58">
        <v>152221</v>
      </c>
      <c r="J135" s="58">
        <v>230678</v>
      </c>
      <c r="K135" s="58">
        <v>33774</v>
      </c>
      <c r="L135" s="58">
        <v>19738</v>
      </c>
      <c r="M135" s="58">
        <v>62032</v>
      </c>
      <c r="N135" s="58">
        <v>19417</v>
      </c>
      <c r="O135" s="58">
        <v>125689</v>
      </c>
      <c r="P135" s="58">
        <v>2.0512552261352539</v>
      </c>
      <c r="Q135" s="58">
        <v>1.974677562713623</v>
      </c>
      <c r="R135" s="58">
        <v>3.379798412322998</v>
      </c>
      <c r="S135" s="58">
        <v>2024</v>
      </c>
    </row>
    <row r="136" spans="1:19" x14ac:dyDescent="0.25">
      <c r="A136" s="52" t="s">
        <v>7</v>
      </c>
      <c r="B136" s="58">
        <v>1577619</v>
      </c>
      <c r="C136" s="58">
        <v>1153733</v>
      </c>
      <c r="D136" s="58">
        <v>423886</v>
      </c>
      <c r="E136" s="58">
        <v>536642</v>
      </c>
      <c r="F136" s="58">
        <v>211555</v>
      </c>
      <c r="G136" s="58">
        <v>506678</v>
      </c>
      <c r="H136" s="58">
        <v>693090</v>
      </c>
      <c r="I136" s="58">
        <v>1496726</v>
      </c>
      <c r="J136" s="58">
        <v>1784486</v>
      </c>
      <c r="K136" s="58">
        <v>358239</v>
      </c>
      <c r="L136" s="58">
        <v>620103</v>
      </c>
      <c r="M136" s="58">
        <v>472020</v>
      </c>
      <c r="N136" s="58">
        <v>683799</v>
      </c>
      <c r="O136" s="58">
        <v>1789174</v>
      </c>
      <c r="P136" s="58">
        <v>2.7551290988922119</v>
      </c>
      <c r="Q136" s="58">
        <v>2.351637601852417</v>
      </c>
      <c r="R136" s="58">
        <v>3.8533520698547363</v>
      </c>
      <c r="S136" s="58">
        <v>2024</v>
      </c>
    </row>
    <row r="137" spans="1:19" x14ac:dyDescent="0.25">
      <c r="A137" s="52" t="s">
        <v>8</v>
      </c>
      <c r="B137" s="58">
        <v>437285</v>
      </c>
      <c r="C137" s="58">
        <v>404904</v>
      </c>
      <c r="D137" s="58">
        <v>32381</v>
      </c>
      <c r="E137" s="58">
        <v>980097</v>
      </c>
      <c r="F137" s="58">
        <v>214752</v>
      </c>
      <c r="G137" s="58">
        <v>1785804</v>
      </c>
      <c r="H137" s="58">
        <v>475639</v>
      </c>
      <c r="I137" s="58">
        <v>657870</v>
      </c>
      <c r="J137" s="58">
        <v>899954</v>
      </c>
      <c r="K137" s="58">
        <v>132188</v>
      </c>
      <c r="L137" s="58">
        <v>37090</v>
      </c>
      <c r="M137" s="58">
        <v>289644</v>
      </c>
      <c r="N137" s="58">
        <v>109550</v>
      </c>
      <c r="O137" s="58">
        <v>652037</v>
      </c>
      <c r="P137" s="58">
        <v>2.0142996311187744</v>
      </c>
      <c r="Q137" s="58">
        <v>1.9051774740219116</v>
      </c>
      <c r="R137" s="58">
        <v>3.3788022994995117</v>
      </c>
      <c r="S137" s="58">
        <v>2024</v>
      </c>
    </row>
    <row r="138" spans="1:19" x14ac:dyDescent="0.25">
      <c r="A138" s="52" t="s">
        <v>9</v>
      </c>
      <c r="B138" s="58">
        <v>1830308</v>
      </c>
      <c r="C138" s="58">
        <v>1661612</v>
      </c>
      <c r="D138" s="58">
        <v>168696</v>
      </c>
      <c r="E138" s="58">
        <v>2523939</v>
      </c>
      <c r="F138" s="58">
        <v>556090</v>
      </c>
      <c r="G138" s="58">
        <v>4373293</v>
      </c>
      <c r="H138" s="58">
        <v>782032</v>
      </c>
      <c r="I138" s="58">
        <v>2020845</v>
      </c>
      <c r="J138" s="58">
        <v>3508580</v>
      </c>
      <c r="K138" s="58">
        <v>366498</v>
      </c>
      <c r="L138" s="58">
        <v>208177</v>
      </c>
      <c r="M138" s="58">
        <v>910494</v>
      </c>
      <c r="N138" s="58">
        <v>423362</v>
      </c>
      <c r="O138" s="58">
        <v>2386398</v>
      </c>
      <c r="P138" s="58">
        <v>1.9695078134536743</v>
      </c>
      <c r="Q138" s="58">
        <v>1.8239017724990845</v>
      </c>
      <c r="R138" s="58">
        <v>3.4036905765533447</v>
      </c>
      <c r="S138" s="58">
        <v>2024</v>
      </c>
    </row>
    <row r="139" spans="1:19" x14ac:dyDescent="0.25">
      <c r="A139" s="52" t="s">
        <v>10</v>
      </c>
      <c r="B139" s="58">
        <v>325283</v>
      </c>
      <c r="C139" s="58">
        <v>294604</v>
      </c>
      <c r="D139" s="58">
        <v>30679</v>
      </c>
      <c r="E139" s="58">
        <v>347005</v>
      </c>
      <c r="F139" s="58">
        <v>126350</v>
      </c>
      <c r="G139" s="58">
        <v>569672</v>
      </c>
      <c r="H139" s="58">
        <v>193941</v>
      </c>
      <c r="I139" s="58">
        <v>362085</v>
      </c>
      <c r="J139" s="58">
        <v>462394</v>
      </c>
      <c r="K139" s="58">
        <v>65367</v>
      </c>
      <c r="L139" s="58">
        <v>36140</v>
      </c>
      <c r="M139" s="58">
        <v>169805</v>
      </c>
      <c r="N139" s="58">
        <v>95636</v>
      </c>
      <c r="O139" s="58">
        <v>451633</v>
      </c>
      <c r="P139" s="58">
        <v>2.1167905330657959</v>
      </c>
      <c r="Q139" s="58">
        <v>1.9875832796096802</v>
      </c>
      <c r="R139" s="58">
        <v>3.3575410842895508</v>
      </c>
      <c r="S139" s="58">
        <v>2024</v>
      </c>
    </row>
    <row r="140" spans="1:19" x14ac:dyDescent="0.25">
      <c r="A140" s="52" t="s">
        <v>11</v>
      </c>
      <c r="B140" s="58">
        <v>1175395</v>
      </c>
      <c r="C140" s="58">
        <v>1109589</v>
      </c>
      <c r="D140" s="58">
        <v>65806</v>
      </c>
      <c r="E140" s="58">
        <v>1463612</v>
      </c>
      <c r="F140" s="58">
        <v>350403</v>
      </c>
      <c r="G140" s="58">
        <v>1687719</v>
      </c>
      <c r="H140" s="58">
        <v>792432</v>
      </c>
      <c r="I140" s="58">
        <v>1375274</v>
      </c>
      <c r="J140" s="58">
        <v>1785735</v>
      </c>
      <c r="K140" s="58">
        <v>212381</v>
      </c>
      <c r="L140" s="58">
        <v>107365</v>
      </c>
      <c r="M140" s="58">
        <v>792245</v>
      </c>
      <c r="N140" s="58">
        <v>225007</v>
      </c>
      <c r="O140" s="58">
        <v>1525798</v>
      </c>
      <c r="P140" s="58">
        <v>2.058239221572876</v>
      </c>
      <c r="Q140" s="58">
        <v>1.9699059724807739</v>
      </c>
      <c r="R140" s="58">
        <v>3.5476703643798828</v>
      </c>
      <c r="S140" s="58">
        <v>2024</v>
      </c>
    </row>
    <row r="141" spans="1:19" x14ac:dyDescent="0.25">
      <c r="A141" s="52" t="s">
        <v>12</v>
      </c>
      <c r="B141" s="58">
        <v>1085606</v>
      </c>
      <c r="C141" s="58">
        <v>828808</v>
      </c>
      <c r="D141" s="58">
        <v>256798</v>
      </c>
      <c r="E141" s="58">
        <v>592855</v>
      </c>
      <c r="F141" s="58">
        <v>92965</v>
      </c>
      <c r="G141" s="58">
        <v>351498</v>
      </c>
      <c r="H141" s="58">
        <v>469800</v>
      </c>
      <c r="I141" s="58">
        <v>759681</v>
      </c>
      <c r="J141" s="58">
        <v>1320734</v>
      </c>
      <c r="K141" s="58">
        <v>413270</v>
      </c>
      <c r="L141" s="58">
        <v>586060</v>
      </c>
      <c r="M141" s="58">
        <v>546633</v>
      </c>
      <c r="N141" s="58">
        <v>426425</v>
      </c>
      <c r="O141" s="58">
        <v>1178571</v>
      </c>
      <c r="P141" s="58">
        <v>2.6865317821502686</v>
      </c>
      <c r="Q141" s="58">
        <v>2.3195445537567139</v>
      </c>
      <c r="R141" s="58">
        <v>3.8709726333618164</v>
      </c>
      <c r="S141" s="58">
        <v>2024</v>
      </c>
    </row>
    <row r="142" spans="1:19" x14ac:dyDescent="0.25">
      <c r="A142" s="52" t="s">
        <v>13</v>
      </c>
      <c r="B142" s="58">
        <v>553300</v>
      </c>
      <c r="C142" s="58">
        <v>492918</v>
      </c>
      <c r="D142" s="58">
        <v>60382</v>
      </c>
      <c r="E142" s="58">
        <v>502776</v>
      </c>
      <c r="F142" s="58">
        <v>165001</v>
      </c>
      <c r="G142" s="58">
        <v>497945</v>
      </c>
      <c r="H142" s="58">
        <v>222293</v>
      </c>
      <c r="I142" s="58">
        <v>686313</v>
      </c>
      <c r="J142" s="58">
        <v>865872</v>
      </c>
      <c r="K142" s="58">
        <v>66141</v>
      </c>
      <c r="L142" s="58">
        <v>115283</v>
      </c>
      <c r="M142" s="58">
        <v>254200</v>
      </c>
      <c r="N142" s="58">
        <v>135150</v>
      </c>
      <c r="O142" s="58">
        <v>718301</v>
      </c>
      <c r="P142" s="58">
        <v>2.3047406673431396</v>
      </c>
      <c r="Q142" s="58">
        <v>2.1592435836791992</v>
      </c>
      <c r="R142" s="58">
        <v>3.4924812316894531</v>
      </c>
      <c r="S142" s="58">
        <v>2024</v>
      </c>
    </row>
    <row r="143" spans="1:19" x14ac:dyDescent="0.25">
      <c r="A143" s="52" t="s">
        <v>14</v>
      </c>
      <c r="B143" s="58">
        <v>1441475</v>
      </c>
      <c r="C143" s="58">
        <v>1345441</v>
      </c>
      <c r="D143" s="58">
        <v>96034</v>
      </c>
      <c r="E143" s="58">
        <v>2558878</v>
      </c>
      <c r="F143" s="58">
        <v>452920</v>
      </c>
      <c r="G143" s="58">
        <v>3261684</v>
      </c>
      <c r="H143" s="58">
        <v>1361070</v>
      </c>
      <c r="I143" s="58">
        <v>2384692</v>
      </c>
      <c r="J143" s="58">
        <v>2989215</v>
      </c>
      <c r="K143" s="58">
        <v>212830</v>
      </c>
      <c r="L143" s="58">
        <v>115640</v>
      </c>
      <c r="M143" s="58">
        <v>553826</v>
      </c>
      <c r="N143" s="58">
        <v>291369</v>
      </c>
      <c r="O143" s="58">
        <v>1894395</v>
      </c>
      <c r="P143" s="58">
        <v>2.0775594711303711</v>
      </c>
      <c r="Q143" s="58">
        <v>1.9866541624069214</v>
      </c>
      <c r="R143" s="58">
        <v>3.3511464595794678</v>
      </c>
      <c r="S143" s="58">
        <v>2024</v>
      </c>
    </row>
    <row r="144" spans="1:19" x14ac:dyDescent="0.25">
      <c r="A144" s="52" t="s">
        <v>15</v>
      </c>
      <c r="B144" s="58">
        <v>4620852</v>
      </c>
      <c r="C144" s="58">
        <v>4124445</v>
      </c>
      <c r="D144" s="58">
        <v>496407</v>
      </c>
      <c r="E144" s="58">
        <v>4317465</v>
      </c>
      <c r="F144" s="58">
        <v>1204406</v>
      </c>
      <c r="G144" s="58">
        <v>5128080</v>
      </c>
      <c r="H144" s="58">
        <v>1921489</v>
      </c>
      <c r="I144" s="58">
        <v>5892228</v>
      </c>
      <c r="J144" s="58">
        <v>6940061</v>
      </c>
      <c r="K144" s="58">
        <v>759520</v>
      </c>
      <c r="L144" s="58">
        <v>658802</v>
      </c>
      <c r="M144" s="58">
        <v>1965277</v>
      </c>
      <c r="N144" s="58">
        <v>1086464</v>
      </c>
      <c r="O144" s="58">
        <v>5825258</v>
      </c>
      <c r="P144" s="58">
        <v>2.2126531600952148</v>
      </c>
      <c r="Q144" s="58">
        <v>2.0616683959960938</v>
      </c>
      <c r="R144" s="58">
        <v>3.4671247005462646</v>
      </c>
      <c r="S144" s="58">
        <v>2024</v>
      </c>
    </row>
    <row r="145" spans="1:19" x14ac:dyDescent="0.25">
      <c r="A145" s="52" t="s">
        <v>16</v>
      </c>
      <c r="B145" s="58">
        <v>1215960</v>
      </c>
      <c r="C145" s="58">
        <v>1044515</v>
      </c>
      <c r="D145" s="58">
        <v>171445</v>
      </c>
      <c r="E145" s="58">
        <v>1167533</v>
      </c>
      <c r="F145" s="58">
        <v>195041</v>
      </c>
      <c r="G145" s="58">
        <v>885339</v>
      </c>
      <c r="H145" s="58">
        <v>776487</v>
      </c>
      <c r="I145" s="58">
        <v>1375534</v>
      </c>
      <c r="J145" s="58">
        <v>1899497</v>
      </c>
      <c r="K145" s="58">
        <v>340414</v>
      </c>
      <c r="L145" s="58">
        <v>388039</v>
      </c>
      <c r="M145" s="58">
        <v>671502</v>
      </c>
      <c r="N145" s="58">
        <v>324342</v>
      </c>
      <c r="O145" s="58">
        <v>1411001</v>
      </c>
      <c r="P145" s="58">
        <v>2.5189783573150635</v>
      </c>
      <c r="Q145" s="58">
        <v>2.2735116481781006</v>
      </c>
      <c r="R145" s="58">
        <v>4.01446533203125</v>
      </c>
      <c r="S145" s="58">
        <v>2024</v>
      </c>
    </row>
    <row r="146" spans="1:19" x14ac:dyDescent="0.25">
      <c r="A146" s="52" t="s">
        <v>17</v>
      </c>
      <c r="B146" s="58">
        <v>569155</v>
      </c>
      <c r="C146" s="58">
        <v>495410</v>
      </c>
      <c r="D146" s="58">
        <v>73745</v>
      </c>
      <c r="E146" s="58">
        <v>495872</v>
      </c>
      <c r="F146" s="58">
        <v>106015</v>
      </c>
      <c r="G146" s="58">
        <v>435113</v>
      </c>
      <c r="H146" s="58">
        <v>262432</v>
      </c>
      <c r="I146" s="58">
        <v>684006</v>
      </c>
      <c r="J146" s="58">
        <v>827521</v>
      </c>
      <c r="K146" s="58">
        <v>119399</v>
      </c>
      <c r="L146" s="58">
        <v>144718</v>
      </c>
      <c r="M146" s="58">
        <v>276833</v>
      </c>
      <c r="N146" s="58">
        <v>138993</v>
      </c>
      <c r="O146" s="58">
        <v>675170</v>
      </c>
      <c r="P146" s="58">
        <v>2.4061670303344727</v>
      </c>
      <c r="Q146" s="58">
        <v>2.2330331802368164</v>
      </c>
      <c r="R146" s="58">
        <v>3.5692589282989502</v>
      </c>
      <c r="S146" s="58">
        <v>2024</v>
      </c>
    </row>
    <row r="147" spans="1:19" x14ac:dyDescent="0.25">
      <c r="A147" s="52" t="s">
        <v>18</v>
      </c>
      <c r="B147" s="58">
        <v>179526</v>
      </c>
      <c r="C147" s="58">
        <v>165667</v>
      </c>
      <c r="D147" s="58">
        <v>13859</v>
      </c>
      <c r="E147" s="58">
        <v>287966</v>
      </c>
      <c r="F147" s="58">
        <v>55019</v>
      </c>
      <c r="G147" s="58">
        <v>379740</v>
      </c>
      <c r="H147" s="58">
        <v>132777</v>
      </c>
      <c r="I147" s="58">
        <v>217915</v>
      </c>
      <c r="J147" s="58">
        <v>356097</v>
      </c>
      <c r="K147" s="58">
        <v>35824</v>
      </c>
      <c r="L147" s="58">
        <v>26572</v>
      </c>
      <c r="M147" s="58">
        <v>97689</v>
      </c>
      <c r="N147" s="58">
        <v>43080</v>
      </c>
      <c r="O147" s="58">
        <v>234545</v>
      </c>
      <c r="P147" s="58">
        <v>1.9787719249725342</v>
      </c>
      <c r="Q147" s="58">
        <v>1.8464208841323853</v>
      </c>
      <c r="R147" s="58">
        <v>3.5608630180358887</v>
      </c>
      <c r="S147" s="58">
        <v>2024</v>
      </c>
    </row>
    <row r="148" spans="1:19" x14ac:dyDescent="0.25">
      <c r="A148" s="52" t="s">
        <v>19</v>
      </c>
      <c r="B148" s="58">
        <v>576517</v>
      </c>
      <c r="C148" s="58">
        <v>557916</v>
      </c>
      <c r="D148" s="58">
        <v>18601</v>
      </c>
      <c r="E148" s="58">
        <v>1664060</v>
      </c>
      <c r="F148" s="58">
        <v>444710</v>
      </c>
      <c r="G148" s="58">
        <v>3217711</v>
      </c>
      <c r="H148" s="58">
        <v>754168</v>
      </c>
      <c r="I148" s="58">
        <v>931634</v>
      </c>
      <c r="J148" s="58">
        <v>1398380</v>
      </c>
      <c r="K148" s="58">
        <v>142281</v>
      </c>
      <c r="L148" s="58">
        <v>50648</v>
      </c>
      <c r="M148" s="58">
        <v>540597</v>
      </c>
      <c r="N148" s="58">
        <v>125853</v>
      </c>
      <c r="O148" s="58">
        <v>1021227</v>
      </c>
      <c r="P148" s="58">
        <v>1.8019121885299683</v>
      </c>
      <c r="Q148" s="58">
        <v>1.7543680667877197</v>
      </c>
      <c r="R148" s="58">
        <v>3.2279448509216309</v>
      </c>
      <c r="S148" s="58">
        <v>2024</v>
      </c>
    </row>
    <row r="149" spans="1:19" x14ac:dyDescent="0.25">
      <c r="A149" s="52" t="s">
        <v>20</v>
      </c>
      <c r="B149" s="58">
        <v>803726</v>
      </c>
      <c r="C149" s="58">
        <v>640010</v>
      </c>
      <c r="D149" s="58">
        <v>163716</v>
      </c>
      <c r="E149" s="58">
        <v>670454</v>
      </c>
      <c r="F149" s="58">
        <v>102200</v>
      </c>
      <c r="G149" s="58">
        <v>487780</v>
      </c>
      <c r="H149" s="58">
        <v>437826</v>
      </c>
      <c r="I149" s="58">
        <v>839748</v>
      </c>
      <c r="J149" s="58">
        <v>1216431</v>
      </c>
      <c r="K149" s="58">
        <v>279762</v>
      </c>
      <c r="L149" s="58">
        <v>494541</v>
      </c>
      <c r="M149" s="58">
        <v>366896</v>
      </c>
      <c r="N149" s="58">
        <v>274201</v>
      </c>
      <c r="O149" s="58">
        <v>905926</v>
      </c>
      <c r="P149" s="58">
        <v>2.7499234676361084</v>
      </c>
      <c r="Q149" s="58">
        <v>2.4768035411834717</v>
      </c>
      <c r="R149" s="58">
        <v>3.8176231384277344</v>
      </c>
      <c r="S149" s="58">
        <v>2024</v>
      </c>
    </row>
    <row r="150" spans="1:19" x14ac:dyDescent="0.25">
      <c r="A150" s="52" t="s">
        <v>21</v>
      </c>
      <c r="B150" s="58">
        <v>1870495</v>
      </c>
      <c r="C150" s="58">
        <v>1642089</v>
      </c>
      <c r="D150" s="58">
        <v>228406</v>
      </c>
      <c r="E150" s="58">
        <v>1364361</v>
      </c>
      <c r="F150" s="58">
        <v>353564</v>
      </c>
      <c r="G150" s="58">
        <v>1130586</v>
      </c>
      <c r="H150" s="58">
        <v>893189</v>
      </c>
      <c r="I150" s="58">
        <v>1971497</v>
      </c>
      <c r="J150" s="58">
        <v>2820141</v>
      </c>
      <c r="K150" s="58">
        <v>335810</v>
      </c>
      <c r="L150" s="58">
        <v>401215</v>
      </c>
      <c r="M150" s="58">
        <v>670402</v>
      </c>
      <c r="N150" s="58">
        <v>527208</v>
      </c>
      <c r="O150" s="58">
        <v>2224059</v>
      </c>
      <c r="P150" s="58">
        <v>2.3286552429199219</v>
      </c>
      <c r="Q150" s="58">
        <v>2.1658422946929932</v>
      </c>
      <c r="R150" s="58">
        <v>3.4991724491119385</v>
      </c>
      <c r="S150" s="58">
        <v>2024</v>
      </c>
    </row>
    <row r="151" spans="1:19" x14ac:dyDescent="0.25">
      <c r="A151" s="52" t="s">
        <v>22</v>
      </c>
      <c r="B151" s="58">
        <v>287690</v>
      </c>
      <c r="C151" s="58">
        <v>276776</v>
      </c>
      <c r="D151" s="58">
        <v>10914</v>
      </c>
      <c r="E151" s="58">
        <v>583071</v>
      </c>
      <c r="F151" s="58">
        <v>112484</v>
      </c>
      <c r="G151" s="58">
        <v>1007181</v>
      </c>
      <c r="H151" s="58">
        <v>221038</v>
      </c>
      <c r="I151" s="58">
        <v>430262</v>
      </c>
      <c r="J151" s="58">
        <v>609820</v>
      </c>
      <c r="K151" s="58">
        <v>83672</v>
      </c>
      <c r="L151" s="58">
        <v>51911</v>
      </c>
      <c r="M151" s="58">
        <v>188516</v>
      </c>
      <c r="N151" s="58">
        <v>65929</v>
      </c>
      <c r="O151" s="58">
        <v>400174</v>
      </c>
      <c r="P151" s="58">
        <v>1.9669817686080933</v>
      </c>
      <c r="Q151" s="58">
        <v>1.9152491092681885</v>
      </c>
      <c r="R151" s="58">
        <v>3.2789077758789063</v>
      </c>
      <c r="S151" s="58">
        <v>2024</v>
      </c>
    </row>
    <row r="152" spans="1:19" x14ac:dyDescent="0.25">
      <c r="A152" s="52" t="s">
        <v>23</v>
      </c>
      <c r="B152" s="58">
        <v>248363</v>
      </c>
      <c r="C152" s="58">
        <v>224163</v>
      </c>
      <c r="D152" s="58">
        <v>24200</v>
      </c>
      <c r="E152" s="58">
        <v>643534</v>
      </c>
      <c r="F152" s="58">
        <v>81272</v>
      </c>
      <c r="G152" s="58">
        <v>738524</v>
      </c>
      <c r="H152" s="58">
        <v>252848</v>
      </c>
      <c r="I152" s="58">
        <v>486725</v>
      </c>
      <c r="J152" s="58">
        <v>604110</v>
      </c>
      <c r="K152" s="58">
        <v>153689</v>
      </c>
      <c r="L152" s="58">
        <v>111528</v>
      </c>
      <c r="M152" s="58">
        <v>218029</v>
      </c>
      <c r="N152" s="58">
        <v>47682</v>
      </c>
      <c r="O152" s="58">
        <v>329635</v>
      </c>
      <c r="P152" s="58">
        <v>2.3484818935394287</v>
      </c>
      <c r="Q152" s="58">
        <v>2.2180778980255127</v>
      </c>
      <c r="R152" s="58">
        <v>3.5564050674438477</v>
      </c>
      <c r="S152" s="58">
        <v>2024</v>
      </c>
    </row>
    <row r="153" spans="1:19" x14ac:dyDescent="0.25">
      <c r="A153" s="52" t="s">
        <v>24</v>
      </c>
      <c r="B153" s="58">
        <v>397595</v>
      </c>
      <c r="C153" s="58">
        <v>365108</v>
      </c>
      <c r="D153" s="58">
        <v>32487</v>
      </c>
      <c r="E153" s="58">
        <v>586193</v>
      </c>
      <c r="F153" s="58">
        <v>130142</v>
      </c>
      <c r="G153" s="58">
        <v>821174</v>
      </c>
      <c r="H153" s="58">
        <v>274911</v>
      </c>
      <c r="I153" s="58">
        <v>551036</v>
      </c>
      <c r="J153" s="58">
        <v>727155</v>
      </c>
      <c r="K153" s="58">
        <v>62774</v>
      </c>
      <c r="L153" s="58">
        <v>77141</v>
      </c>
      <c r="M153" s="58">
        <v>174413</v>
      </c>
      <c r="N153" s="58">
        <v>111164</v>
      </c>
      <c r="O153" s="58">
        <v>527737</v>
      </c>
      <c r="P153" s="58">
        <v>2.0874004364013672</v>
      </c>
      <c r="Q153" s="58">
        <v>1.9536137580871582</v>
      </c>
      <c r="R153" s="58">
        <v>3.5909748077392578</v>
      </c>
      <c r="S153" s="58">
        <v>2024</v>
      </c>
    </row>
    <row r="154" spans="1:19" x14ac:dyDescent="0.25">
      <c r="A154" s="52" t="s">
        <v>25</v>
      </c>
      <c r="B154" s="58">
        <v>377669</v>
      </c>
      <c r="C154" s="58">
        <v>351735</v>
      </c>
      <c r="D154" s="58">
        <v>25934</v>
      </c>
      <c r="E154" s="58">
        <v>707219</v>
      </c>
      <c r="F154" s="58">
        <v>169075</v>
      </c>
      <c r="G154" s="58">
        <v>1175450</v>
      </c>
      <c r="H154" s="58">
        <v>293692</v>
      </c>
      <c r="I154" s="58">
        <v>543160</v>
      </c>
      <c r="J154" s="58">
        <v>739268</v>
      </c>
      <c r="K154" s="58">
        <v>121459</v>
      </c>
      <c r="L154" s="58">
        <v>39637</v>
      </c>
      <c r="M154" s="58">
        <v>270278</v>
      </c>
      <c r="N154" s="58">
        <v>78021</v>
      </c>
      <c r="O154" s="58">
        <v>546744</v>
      </c>
      <c r="P154" s="58">
        <v>2.1071784496307373</v>
      </c>
      <c r="Q154" s="58">
        <v>1.9919825792312622</v>
      </c>
      <c r="R154" s="58">
        <v>3.6695458889007568</v>
      </c>
      <c r="S154" s="58">
        <v>2024</v>
      </c>
    </row>
    <row r="155" spans="1:19" x14ac:dyDescent="0.25">
      <c r="A155" s="52" t="s">
        <v>26</v>
      </c>
      <c r="B155" s="58">
        <v>349500</v>
      </c>
      <c r="C155" s="58">
        <v>312191</v>
      </c>
      <c r="D155" s="58">
        <v>37309</v>
      </c>
      <c r="E155" s="58">
        <v>890379</v>
      </c>
      <c r="F155" s="58">
        <v>129497</v>
      </c>
      <c r="G155" s="58">
        <v>1323177</v>
      </c>
      <c r="H155" s="58">
        <v>326417</v>
      </c>
      <c r="I155" s="58">
        <v>599865</v>
      </c>
      <c r="J155" s="58">
        <v>787541</v>
      </c>
      <c r="K155" s="58">
        <v>168939</v>
      </c>
      <c r="L155" s="58">
        <v>70848</v>
      </c>
      <c r="M155" s="58">
        <v>336480</v>
      </c>
      <c r="N155" s="58">
        <v>89118</v>
      </c>
      <c r="O155" s="58">
        <v>478997</v>
      </c>
      <c r="P155" s="58">
        <v>2.1942374706268311</v>
      </c>
      <c r="Q155" s="58">
        <v>2.0305550098419189</v>
      </c>
      <c r="R155" s="58">
        <v>3.5638854503631592</v>
      </c>
      <c r="S155" s="58">
        <v>2024</v>
      </c>
    </row>
    <row r="156" spans="1:19" x14ac:dyDescent="0.25">
      <c r="A156" s="52" t="s">
        <v>27</v>
      </c>
      <c r="B156" s="58">
        <v>407499</v>
      </c>
      <c r="C156" s="58">
        <v>349431</v>
      </c>
      <c r="D156" s="58">
        <v>58068</v>
      </c>
      <c r="E156" s="58">
        <v>459478</v>
      </c>
      <c r="F156" s="58">
        <v>83397</v>
      </c>
      <c r="G156" s="58">
        <v>440769</v>
      </c>
      <c r="H156" s="58">
        <v>174429</v>
      </c>
      <c r="I156" s="58">
        <v>386908</v>
      </c>
      <c r="J156" s="58">
        <v>600943</v>
      </c>
      <c r="K156" s="58">
        <v>127516</v>
      </c>
      <c r="L156" s="58">
        <v>188938</v>
      </c>
      <c r="M156" s="58">
        <v>362194</v>
      </c>
      <c r="N156" s="58">
        <v>116831</v>
      </c>
      <c r="O156" s="58">
        <v>490896</v>
      </c>
      <c r="P156" s="58">
        <v>2.3625161647796631</v>
      </c>
      <c r="Q156" s="58">
        <v>2.1433501243591309</v>
      </c>
      <c r="R156" s="58">
        <v>3.6813735961914063</v>
      </c>
      <c r="S156" s="58">
        <v>2024</v>
      </c>
    </row>
    <row r="157" spans="1:19" x14ac:dyDescent="0.25">
      <c r="A157" s="52" t="s">
        <v>28</v>
      </c>
      <c r="B157" s="58">
        <v>612178</v>
      </c>
      <c r="C157" s="58">
        <v>570137</v>
      </c>
      <c r="D157" s="58">
        <v>42041</v>
      </c>
      <c r="E157" s="58">
        <v>950343</v>
      </c>
      <c r="F157" s="58">
        <v>238364</v>
      </c>
      <c r="G157" s="58">
        <v>1422248</v>
      </c>
      <c r="H157" s="58">
        <v>443594</v>
      </c>
      <c r="I157" s="58">
        <v>791168</v>
      </c>
      <c r="J157" s="58">
        <v>1117475</v>
      </c>
      <c r="K157" s="58">
        <v>122443</v>
      </c>
      <c r="L157" s="58">
        <v>62637</v>
      </c>
      <c r="M157" s="58">
        <v>317301</v>
      </c>
      <c r="N157" s="58">
        <v>145794</v>
      </c>
      <c r="O157" s="58">
        <v>850542</v>
      </c>
      <c r="P157" s="58">
        <v>1.9494591951370239</v>
      </c>
      <c r="Q157" s="58">
        <v>1.8319895267486572</v>
      </c>
      <c r="R157" s="58">
        <v>3.5425179004669189</v>
      </c>
      <c r="S157" s="58">
        <v>2024</v>
      </c>
    </row>
    <row r="158" spans="1:19" x14ac:dyDescent="0.25">
      <c r="A158" s="52" t="s">
        <v>29</v>
      </c>
      <c r="B158" s="58">
        <v>507185</v>
      </c>
      <c r="C158" s="58">
        <v>454936</v>
      </c>
      <c r="D158" s="58">
        <v>52249</v>
      </c>
      <c r="E158" s="58">
        <v>327819</v>
      </c>
      <c r="F158" s="58">
        <v>133349</v>
      </c>
      <c r="G158" s="58">
        <v>254415</v>
      </c>
      <c r="H158" s="58">
        <v>163070</v>
      </c>
      <c r="I158" s="58">
        <v>477941</v>
      </c>
      <c r="J158" s="58">
        <v>705124</v>
      </c>
      <c r="K158" s="58">
        <v>64492</v>
      </c>
      <c r="L158" s="58">
        <v>57169</v>
      </c>
      <c r="M158" s="58">
        <v>248282</v>
      </c>
      <c r="N158" s="58">
        <v>153971</v>
      </c>
      <c r="O158" s="58">
        <v>640534</v>
      </c>
      <c r="P158" s="58">
        <v>2.1736900806427002</v>
      </c>
      <c r="Q158" s="58">
        <v>2.0270037651062012</v>
      </c>
      <c r="R158" s="58">
        <v>3.4508986473083496</v>
      </c>
      <c r="S158" s="58">
        <v>2024</v>
      </c>
    </row>
    <row r="159" spans="1:19" x14ac:dyDescent="0.25">
      <c r="A159" s="52" t="s">
        <v>30</v>
      </c>
      <c r="B159" s="58">
        <v>1821573</v>
      </c>
      <c r="C159" s="58">
        <v>1554528</v>
      </c>
      <c r="D159" s="58">
        <v>267045</v>
      </c>
      <c r="E159" s="58">
        <v>1270661</v>
      </c>
      <c r="F159" s="58">
        <v>407326</v>
      </c>
      <c r="G159" s="58">
        <v>1429220</v>
      </c>
      <c r="H159" s="58">
        <v>926154</v>
      </c>
      <c r="I159" s="58">
        <v>1757101</v>
      </c>
      <c r="J159" s="58">
        <v>2354289</v>
      </c>
      <c r="K159" s="58">
        <v>378612</v>
      </c>
      <c r="L159" s="58">
        <v>523691</v>
      </c>
      <c r="M159" s="58">
        <v>640199</v>
      </c>
      <c r="N159" s="58">
        <v>563757</v>
      </c>
      <c r="O159" s="58">
        <v>2228899</v>
      </c>
      <c r="P159" s="58">
        <v>2.3271501064300537</v>
      </c>
      <c r="Q159" s="58">
        <v>2.0911118984222412</v>
      </c>
      <c r="R159" s="58">
        <v>3.7011814117431641</v>
      </c>
      <c r="S159" s="58">
        <v>2024</v>
      </c>
    </row>
    <row r="160" spans="1:19" x14ac:dyDescent="0.25">
      <c r="A160" s="52" t="s">
        <v>31</v>
      </c>
      <c r="B160" s="58">
        <v>507583</v>
      </c>
      <c r="C160" s="58">
        <v>455315</v>
      </c>
      <c r="D160" s="58">
        <v>52268</v>
      </c>
      <c r="E160" s="58">
        <v>675160</v>
      </c>
      <c r="F160" s="58">
        <v>123052</v>
      </c>
      <c r="G160" s="58">
        <v>714960</v>
      </c>
      <c r="H160" s="58">
        <v>350971</v>
      </c>
      <c r="I160" s="58">
        <v>491143</v>
      </c>
      <c r="J160" s="58">
        <v>774748</v>
      </c>
      <c r="K160" s="58">
        <v>171318</v>
      </c>
      <c r="L160" s="58">
        <v>445533</v>
      </c>
      <c r="M160" s="58">
        <v>284243</v>
      </c>
      <c r="N160" s="58">
        <v>112765</v>
      </c>
      <c r="O160" s="58">
        <v>630635</v>
      </c>
      <c r="P160" s="58">
        <v>2.4705476760864258</v>
      </c>
      <c r="Q160" s="58">
        <v>2.3338918685913086</v>
      </c>
      <c r="R160" s="58">
        <v>3.6609780788421631</v>
      </c>
      <c r="S160" s="58">
        <v>2024</v>
      </c>
    </row>
    <row r="161" spans="1:19" x14ac:dyDescent="0.25">
      <c r="A161" s="52" t="s">
        <v>32</v>
      </c>
      <c r="B161" s="58">
        <v>330859</v>
      </c>
      <c r="C161" s="58">
        <v>306421</v>
      </c>
      <c r="D161" s="58">
        <v>24438</v>
      </c>
      <c r="E161" s="58">
        <v>242877</v>
      </c>
      <c r="F161" s="58">
        <v>115931</v>
      </c>
      <c r="G161" s="58">
        <v>352512</v>
      </c>
      <c r="H161" s="58">
        <v>160835</v>
      </c>
      <c r="I161" s="58">
        <v>289444</v>
      </c>
      <c r="J161" s="58">
        <v>438736</v>
      </c>
      <c r="K161" s="58">
        <v>25449</v>
      </c>
      <c r="L161" s="58">
        <v>20474</v>
      </c>
      <c r="M161" s="58">
        <v>105640</v>
      </c>
      <c r="N161" s="58">
        <v>122109</v>
      </c>
      <c r="O161" s="58">
        <v>446790</v>
      </c>
      <c r="P161" s="58">
        <v>1.9139875173568726</v>
      </c>
      <c r="Q161" s="58">
        <v>1.810163140296936</v>
      </c>
      <c r="R161" s="58">
        <v>3.2158114910125732</v>
      </c>
      <c r="S161" s="58">
        <v>2024</v>
      </c>
    </row>
  </sheetData>
  <autoFilter ref="A1:S16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1"/>
  <sheetViews>
    <sheetView workbookViewId="0">
      <selection activeCell="B1" sqref="B1:P1048576"/>
    </sheetView>
  </sheetViews>
  <sheetFormatPr defaultColWidth="9.140625" defaultRowHeight="15" x14ac:dyDescent="0.25"/>
  <cols>
    <col min="1" max="1" width="23.28515625" style="55" customWidth="1"/>
    <col min="17" max="16384" width="9.140625" style="57"/>
  </cols>
  <sheetData>
    <row r="1" spans="1:16" x14ac:dyDescent="0.25">
      <c r="A1" s="55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</row>
    <row r="2" spans="1:16" x14ac:dyDescent="0.25">
      <c r="A2" s="52" t="s">
        <v>1</v>
      </c>
      <c r="B2" s="58">
        <v>0.28552898764610291</v>
      </c>
      <c r="C2" s="58">
        <v>0.26430988311767578</v>
      </c>
      <c r="D2" s="58">
        <v>2.1219102665781975E-2</v>
      </c>
      <c r="E2" s="58">
        <v>0.21512424945831299</v>
      </c>
      <c r="F2" s="58">
        <v>0.13069209456443787</v>
      </c>
      <c r="G2" s="58">
        <v>0.36865466833114624</v>
      </c>
      <c r="H2" s="58">
        <v>0.14106026291847229</v>
      </c>
      <c r="I2" s="58">
        <v>0.125457763671875</v>
      </c>
      <c r="J2" s="58">
        <v>0.34570363163948059</v>
      </c>
      <c r="K2" s="58">
        <v>4.5706730335950851E-2</v>
      </c>
      <c r="L2" s="58">
        <v>7.3006413877010345E-3</v>
      </c>
      <c r="M2" s="58">
        <v>0.16771845519542694</v>
      </c>
      <c r="N2" s="58">
        <v>8.5894539952278137E-2</v>
      </c>
      <c r="O2" s="58">
        <v>0.41622108221054077</v>
      </c>
      <c r="P2" s="58">
        <v>2016</v>
      </c>
    </row>
    <row r="3" spans="1:16" x14ac:dyDescent="0.25">
      <c r="A3" s="52" t="s">
        <v>2</v>
      </c>
      <c r="B3" s="58">
        <v>0.22461624443531036</v>
      </c>
      <c r="C3" s="58">
        <v>0.21600566804409027</v>
      </c>
      <c r="D3" s="58">
        <v>8.6105801165103912E-3</v>
      </c>
      <c r="E3" s="58">
        <v>0.31784552335739136</v>
      </c>
      <c r="F3" s="58">
        <v>8.2047067582607269E-2</v>
      </c>
      <c r="G3" s="58">
        <v>0.37549117207527161</v>
      </c>
      <c r="H3" s="58">
        <v>0.1323142945766449</v>
      </c>
      <c r="I3" s="58">
        <v>0.17351908981800079</v>
      </c>
      <c r="J3" s="58">
        <v>0.35695266723632813</v>
      </c>
      <c r="K3" s="58">
        <v>6.9289885461330414E-2</v>
      </c>
      <c r="L3" s="58">
        <v>3.3523943275213242E-2</v>
      </c>
      <c r="M3" s="58">
        <v>0.15835314989089966</v>
      </c>
      <c r="N3" s="58">
        <v>4.8259831964969635E-2</v>
      </c>
      <c r="O3" s="58">
        <v>0.30666330456733704</v>
      </c>
      <c r="P3" s="58">
        <v>2016</v>
      </c>
    </row>
    <row r="4" spans="1:16" x14ac:dyDescent="0.25">
      <c r="A4" s="52" t="s">
        <v>3</v>
      </c>
      <c r="B4" s="58">
        <v>0.22873909771442413</v>
      </c>
      <c r="C4" s="58">
        <v>0.21722538769245148</v>
      </c>
      <c r="D4" s="58">
        <v>1.1513708159327507E-2</v>
      </c>
      <c r="E4" s="58">
        <v>0.30958259105682373</v>
      </c>
      <c r="F4" s="58">
        <v>7.9522222280502319E-2</v>
      </c>
      <c r="G4" s="58">
        <v>0.38215607404708862</v>
      </c>
      <c r="H4" s="58">
        <v>0.12263231724500656</v>
      </c>
      <c r="I4" s="58">
        <v>0.12775345146656036</v>
      </c>
      <c r="J4" s="58">
        <v>0.32984209060668945</v>
      </c>
      <c r="K4" s="58">
        <v>0.10710979253053665</v>
      </c>
      <c r="L4" s="58">
        <v>9.2093586921691895E-2</v>
      </c>
      <c r="M4" s="58">
        <v>0.19948628544807434</v>
      </c>
      <c r="N4" s="58">
        <v>5.1174357533454895E-2</v>
      </c>
      <c r="O4" s="58">
        <v>0.30826133489608765</v>
      </c>
      <c r="P4" s="58">
        <v>2016</v>
      </c>
    </row>
    <row r="5" spans="1:16" x14ac:dyDescent="0.25">
      <c r="A5" s="52" t="s">
        <v>4</v>
      </c>
      <c r="B5" s="58">
        <v>0.41236412525177002</v>
      </c>
      <c r="C5" s="58">
        <v>0.36603927612304688</v>
      </c>
      <c r="D5" s="58">
        <v>4.632486030459404E-2</v>
      </c>
      <c r="E5" s="58">
        <v>0.25760912895202637</v>
      </c>
      <c r="F5" s="58">
        <v>7.2229944169521332E-2</v>
      </c>
      <c r="G5" s="58">
        <v>0.2577967643737793</v>
      </c>
      <c r="H5" s="58">
        <v>0.15181845426559448</v>
      </c>
      <c r="I5" s="58">
        <v>0.11832025647163391</v>
      </c>
      <c r="J5" s="58">
        <v>0.4804394543170929</v>
      </c>
      <c r="K5" s="58">
        <v>0.14759814739227295</v>
      </c>
      <c r="L5" s="58">
        <v>0.17111240327358246</v>
      </c>
      <c r="M5" s="58">
        <v>0.26119458675384521</v>
      </c>
      <c r="N5" s="58">
        <v>0.12197921425104141</v>
      </c>
      <c r="O5" s="58">
        <v>0.48459407687187195</v>
      </c>
      <c r="P5" s="58">
        <v>2016</v>
      </c>
    </row>
    <row r="6" spans="1:16" x14ac:dyDescent="0.25">
      <c r="A6" s="52" t="s">
        <v>5</v>
      </c>
      <c r="B6" s="58">
        <v>0.25847727060317993</v>
      </c>
      <c r="C6" s="58">
        <v>0.23971976339817047</v>
      </c>
      <c r="D6" s="58">
        <v>1.8757496029138565E-2</v>
      </c>
      <c r="E6" s="58">
        <v>0.18736296892166138</v>
      </c>
      <c r="F6" s="58">
        <v>0.16949333250522614</v>
      </c>
      <c r="G6" s="58">
        <v>0.38466644287109375</v>
      </c>
      <c r="H6" s="58">
        <v>0.12280651926994324</v>
      </c>
      <c r="I6" s="58">
        <v>0.12906515598297119</v>
      </c>
      <c r="J6" s="58">
        <v>0.25792095065116882</v>
      </c>
      <c r="K6" s="58">
        <v>4.709954559803009E-2</v>
      </c>
      <c r="L6" s="58">
        <v>3.1706675887107849E-2</v>
      </c>
      <c r="M6" s="58">
        <v>0.16156384348869324</v>
      </c>
      <c r="N6" s="58">
        <v>9.5271892845630646E-2</v>
      </c>
      <c r="O6" s="58">
        <v>0.42797058820724487</v>
      </c>
      <c r="P6" s="58">
        <v>2016</v>
      </c>
    </row>
    <row r="7" spans="1:16" x14ac:dyDescent="0.25">
      <c r="A7" s="52" t="s">
        <v>6</v>
      </c>
      <c r="B7" s="58">
        <v>0.32330295443534851</v>
      </c>
      <c r="C7" s="58">
        <v>0.30273592472076416</v>
      </c>
      <c r="D7" s="58">
        <v>2.05670315772295E-2</v>
      </c>
      <c r="E7" s="58">
        <v>0.27807450294494629</v>
      </c>
      <c r="F7" s="58">
        <v>7.3056526482105255E-2</v>
      </c>
      <c r="G7" s="58">
        <v>0.32556599378585815</v>
      </c>
      <c r="H7" s="58">
        <v>0.15760056674480438</v>
      </c>
      <c r="I7" s="58">
        <v>0.12100385129451752</v>
      </c>
      <c r="J7" s="58">
        <v>0.42330166697502136</v>
      </c>
      <c r="K7" s="58">
        <v>0.11036679148674011</v>
      </c>
      <c r="L7" s="58">
        <v>5.7601861655712128E-2</v>
      </c>
      <c r="M7" s="58">
        <v>0.22456704080104828</v>
      </c>
      <c r="N7" s="58">
        <v>6.1942696571350098E-2</v>
      </c>
      <c r="O7" s="58">
        <v>0.39635950326919556</v>
      </c>
      <c r="P7" s="58">
        <v>2016</v>
      </c>
    </row>
    <row r="8" spans="1:16" x14ac:dyDescent="0.25">
      <c r="A8" s="52" t="s">
        <v>7</v>
      </c>
      <c r="B8" s="58">
        <v>0.65677338838577271</v>
      </c>
      <c r="C8" s="58">
        <v>0.49119073152542114</v>
      </c>
      <c r="D8" s="58">
        <v>0.16558267176151276</v>
      </c>
      <c r="E8" s="58">
        <v>0.15186822414398193</v>
      </c>
      <c r="F8" s="58">
        <v>6.6199012100696564E-2</v>
      </c>
      <c r="G8" s="58">
        <v>0.1251593679189682</v>
      </c>
      <c r="H8" s="58">
        <v>0.21093156933784485</v>
      </c>
      <c r="I8" s="58">
        <v>0.17287479341030121</v>
      </c>
      <c r="J8" s="58">
        <v>0.69055294990539551</v>
      </c>
      <c r="K8" s="58">
        <v>0.1493179053068161</v>
      </c>
      <c r="L8" s="58">
        <v>0.3224184513092041</v>
      </c>
      <c r="M8" s="58">
        <v>0.22105441987514496</v>
      </c>
      <c r="N8" s="58">
        <v>0.34165102243423462</v>
      </c>
      <c r="O8" s="58">
        <v>0.72297239303588867</v>
      </c>
      <c r="P8" s="58">
        <v>2016</v>
      </c>
    </row>
    <row r="9" spans="1:16" x14ac:dyDescent="0.25">
      <c r="A9" s="52" t="s">
        <v>8</v>
      </c>
      <c r="B9" s="58">
        <v>0.2886490523815155</v>
      </c>
      <c r="C9" s="58">
        <v>0.26671561598777771</v>
      </c>
      <c r="D9" s="58">
        <v>2.1933451294898987E-2</v>
      </c>
      <c r="E9" s="58">
        <v>0.21464510262012482</v>
      </c>
      <c r="F9" s="58">
        <v>0.14395464956760406</v>
      </c>
      <c r="G9" s="58">
        <v>0.35275119543075562</v>
      </c>
      <c r="H9" s="58">
        <v>0.14191539585590363</v>
      </c>
      <c r="I9" s="58">
        <v>0.11565781384706497</v>
      </c>
      <c r="J9" s="58">
        <v>0.31365469098091125</v>
      </c>
      <c r="K9" s="58">
        <v>5.6002456694841385E-2</v>
      </c>
      <c r="L9" s="58">
        <v>2.0273908972740173E-2</v>
      </c>
      <c r="M9" s="58">
        <v>0.18126732110977173</v>
      </c>
      <c r="N9" s="58">
        <v>9.1367684304714203E-2</v>
      </c>
      <c r="O9" s="58">
        <v>0.43260371685028076</v>
      </c>
      <c r="P9" s="58">
        <v>2016</v>
      </c>
    </row>
    <row r="10" spans="1:16" x14ac:dyDescent="0.25">
      <c r="A10" s="52" t="s">
        <v>9</v>
      </c>
      <c r="B10" s="58">
        <v>0.26497504115104675</v>
      </c>
      <c r="C10" s="58">
        <v>0.24872355163097382</v>
      </c>
      <c r="D10" s="58">
        <v>1.6251491382718086E-2</v>
      </c>
      <c r="E10" s="58">
        <v>0.27589631080627441</v>
      </c>
      <c r="F10" s="58">
        <v>7.4421852827072144E-2</v>
      </c>
      <c r="G10" s="58">
        <v>0.38470679521560669</v>
      </c>
      <c r="H10" s="58">
        <v>8.8884487748146057E-2</v>
      </c>
      <c r="I10" s="58">
        <v>0.1963198333978653</v>
      </c>
      <c r="J10" s="58">
        <v>0.43419504165649414</v>
      </c>
      <c r="K10" s="58">
        <v>5.6446421891450882E-2</v>
      </c>
      <c r="L10" s="58">
        <v>1.7547259107232094E-2</v>
      </c>
      <c r="M10" s="58">
        <v>0.13589021563529968</v>
      </c>
      <c r="N10" s="58">
        <v>5.5228020995855331E-2</v>
      </c>
      <c r="O10" s="58">
        <v>0.3393968939781189</v>
      </c>
      <c r="P10" s="58">
        <v>2016</v>
      </c>
    </row>
    <row r="11" spans="1:16" x14ac:dyDescent="0.25">
      <c r="A11" s="52" t="s">
        <v>10</v>
      </c>
      <c r="B11" s="58">
        <v>0.35305723547935486</v>
      </c>
      <c r="C11" s="58">
        <v>0.33337536454200745</v>
      </c>
      <c r="D11" s="58">
        <v>1.9681863486766815E-2</v>
      </c>
      <c r="E11" s="58">
        <v>0.19570685923099518</v>
      </c>
      <c r="F11" s="58">
        <v>0.14102958142757416</v>
      </c>
      <c r="G11" s="58">
        <v>0.31020632386207581</v>
      </c>
      <c r="H11" s="58">
        <v>0.12339206784963608</v>
      </c>
      <c r="I11" s="58">
        <v>0.12736958265304565</v>
      </c>
      <c r="J11" s="58">
        <v>0.37997397780418396</v>
      </c>
      <c r="K11" s="58">
        <v>6.3427180051803589E-2</v>
      </c>
      <c r="L11" s="58">
        <v>1.0252457112073898E-2</v>
      </c>
      <c r="M11" s="58">
        <v>0.19528703391551971</v>
      </c>
      <c r="N11" s="58">
        <v>0.11697608232498169</v>
      </c>
      <c r="O11" s="58">
        <v>0.49408680200576782</v>
      </c>
      <c r="P11" s="58">
        <v>2016</v>
      </c>
    </row>
    <row r="12" spans="1:16" x14ac:dyDescent="0.25">
      <c r="A12" s="52" t="s">
        <v>11</v>
      </c>
      <c r="B12" s="58">
        <v>0.38070595264434814</v>
      </c>
      <c r="C12" s="58">
        <v>0.35240334272384644</v>
      </c>
      <c r="D12" s="58">
        <v>2.8302615508437157E-2</v>
      </c>
      <c r="E12" s="58">
        <v>0.27069532871246338</v>
      </c>
      <c r="F12" s="58">
        <v>9.516463428735733E-2</v>
      </c>
      <c r="G12" s="58">
        <v>0.25343406200408936</v>
      </c>
      <c r="H12" s="58">
        <v>0.18262398242950439</v>
      </c>
      <c r="I12" s="58">
        <v>0.14194674789905548</v>
      </c>
      <c r="J12" s="58">
        <v>0.46514859795570374</v>
      </c>
      <c r="K12" s="58">
        <v>6.3580833375453949E-2</v>
      </c>
      <c r="L12" s="58">
        <v>6.7088723182678223E-2</v>
      </c>
      <c r="M12" s="58">
        <v>0.20971269905567169</v>
      </c>
      <c r="N12" s="58">
        <v>0.10701148211956024</v>
      </c>
      <c r="O12" s="58">
        <v>0.47587057948112488</v>
      </c>
      <c r="P12" s="58">
        <v>2016</v>
      </c>
    </row>
    <row r="13" spans="1:16" x14ac:dyDescent="0.25">
      <c r="A13" s="52" t="s">
        <v>12</v>
      </c>
      <c r="B13" s="58">
        <v>0.60992777347564697</v>
      </c>
      <c r="C13" s="58">
        <v>0.46547827124595642</v>
      </c>
      <c r="D13" s="58">
        <v>0.14444948732852936</v>
      </c>
      <c r="E13" s="58">
        <v>0.19457419216632843</v>
      </c>
      <c r="F13" s="58">
        <v>5.4047562181949615E-2</v>
      </c>
      <c r="G13" s="58">
        <v>0.14145049452781677</v>
      </c>
      <c r="H13" s="58">
        <v>0.20226433873176575</v>
      </c>
      <c r="I13" s="58">
        <v>0.14481011033058167</v>
      </c>
      <c r="J13" s="58">
        <v>0.64930635690689087</v>
      </c>
      <c r="K13" s="58">
        <v>0.25440126657485962</v>
      </c>
      <c r="L13" s="58">
        <v>0.29276534914970398</v>
      </c>
      <c r="M13" s="58">
        <v>0.31978440284729004</v>
      </c>
      <c r="N13" s="58">
        <v>0.25644168257713318</v>
      </c>
      <c r="O13" s="58">
        <v>0.6639752984046936</v>
      </c>
      <c r="P13" s="58">
        <v>2016</v>
      </c>
    </row>
    <row r="14" spans="1:16" x14ac:dyDescent="0.25">
      <c r="A14" s="52" t="s">
        <v>13</v>
      </c>
      <c r="B14" s="58">
        <v>0.53226310014724731</v>
      </c>
      <c r="C14" s="58">
        <v>0.49361050128936768</v>
      </c>
      <c r="D14" s="58">
        <v>3.8652632385492325E-2</v>
      </c>
      <c r="E14" s="58">
        <v>0.2050531804561615</v>
      </c>
      <c r="F14" s="58">
        <v>8.7512217462062836E-2</v>
      </c>
      <c r="G14" s="58">
        <v>0.17517147958278656</v>
      </c>
      <c r="H14" s="58">
        <v>0.14724372327327728</v>
      </c>
      <c r="I14" s="58">
        <v>0.17230205237865448</v>
      </c>
      <c r="J14" s="58">
        <v>0.62288552522659302</v>
      </c>
      <c r="K14" s="58">
        <v>6.3884042203426361E-2</v>
      </c>
      <c r="L14" s="58">
        <v>9.599035233259201E-2</v>
      </c>
      <c r="M14" s="58">
        <v>0.24091121554374695</v>
      </c>
      <c r="N14" s="58">
        <v>0.1479516476392746</v>
      </c>
      <c r="O14" s="58">
        <v>0.61977535486221313</v>
      </c>
      <c r="P14" s="58">
        <v>2016</v>
      </c>
    </row>
    <row r="15" spans="1:16" x14ac:dyDescent="0.25">
      <c r="A15" s="52" t="s">
        <v>14</v>
      </c>
      <c r="B15" s="58">
        <v>0.29214528203010559</v>
      </c>
      <c r="C15" s="58">
        <v>0.27871036529541016</v>
      </c>
      <c r="D15" s="58">
        <v>1.3434926979243755E-2</v>
      </c>
      <c r="E15" s="58">
        <v>0.29148885607719421</v>
      </c>
      <c r="F15" s="58">
        <v>8.8365979492664337E-2</v>
      </c>
      <c r="G15" s="58">
        <v>0.32799988985061646</v>
      </c>
      <c r="H15" s="58">
        <v>0.15866081416606903</v>
      </c>
      <c r="I15" s="58">
        <v>0.17663553357124329</v>
      </c>
      <c r="J15" s="58">
        <v>0.42907795310020447</v>
      </c>
      <c r="K15" s="58">
        <v>5.9876721352338791E-2</v>
      </c>
      <c r="L15" s="58">
        <v>2.0170081406831741E-2</v>
      </c>
      <c r="M15" s="58">
        <v>0.16427581012248993</v>
      </c>
      <c r="N15" s="58">
        <v>4.8295382410287857E-2</v>
      </c>
      <c r="O15" s="58">
        <v>0.38051125407218933</v>
      </c>
      <c r="P15" s="58">
        <v>2016</v>
      </c>
    </row>
    <row r="16" spans="1:16" x14ac:dyDescent="0.25">
      <c r="A16" s="52" t="s">
        <v>15</v>
      </c>
      <c r="B16" s="58">
        <v>0.45305651426315308</v>
      </c>
      <c r="C16" s="58">
        <v>0.40177673101425171</v>
      </c>
      <c r="D16" s="58">
        <v>5.127977579832077E-2</v>
      </c>
      <c r="E16" s="58">
        <v>0.1901109516620636</v>
      </c>
      <c r="F16" s="58">
        <v>0.11221490800380707</v>
      </c>
      <c r="G16" s="58">
        <v>0.24461762607097626</v>
      </c>
      <c r="H16" s="58">
        <v>0.13169276714324951</v>
      </c>
      <c r="I16" s="58">
        <v>0.15876148641109467</v>
      </c>
      <c r="J16" s="58">
        <v>0.49627089500427246</v>
      </c>
      <c r="K16" s="58">
        <v>0.12066913396120071</v>
      </c>
      <c r="L16" s="58">
        <v>6.729879230260849E-2</v>
      </c>
      <c r="M16" s="58">
        <v>0.22622768580913544</v>
      </c>
      <c r="N16" s="58">
        <v>0.13254226744174957</v>
      </c>
      <c r="O16" s="58">
        <v>0.56527143716812134</v>
      </c>
      <c r="P16" s="58">
        <v>2016</v>
      </c>
    </row>
    <row r="17" spans="1:16" x14ac:dyDescent="0.25">
      <c r="A17" s="52" t="s">
        <v>16</v>
      </c>
      <c r="B17" s="58">
        <v>0.50719445943832397</v>
      </c>
      <c r="C17" s="58">
        <v>0.45052841305732727</v>
      </c>
      <c r="D17" s="58">
        <v>5.6666020303964615E-2</v>
      </c>
      <c r="E17" s="58">
        <v>0.26090562343597412</v>
      </c>
      <c r="F17" s="58">
        <v>6.4004607498645782E-2</v>
      </c>
      <c r="G17" s="58">
        <v>0.16789533197879791</v>
      </c>
      <c r="H17" s="58">
        <v>0.25359916687011719</v>
      </c>
      <c r="I17" s="58">
        <v>0.24032185971736908</v>
      </c>
      <c r="J17" s="58">
        <v>0.62471896409988403</v>
      </c>
      <c r="K17" s="58">
        <v>0.11194580793380737</v>
      </c>
      <c r="L17" s="58">
        <v>0.1333080530166626</v>
      </c>
      <c r="M17" s="58">
        <v>0.25134775042533875</v>
      </c>
      <c r="N17" s="58">
        <v>0.14515204727649689</v>
      </c>
      <c r="O17" s="58">
        <v>0.57119905948638916</v>
      </c>
      <c r="P17" s="58">
        <v>2016</v>
      </c>
    </row>
    <row r="18" spans="1:16" x14ac:dyDescent="0.25">
      <c r="A18" s="52" t="s">
        <v>17</v>
      </c>
      <c r="B18" s="58">
        <v>0.4655798077583313</v>
      </c>
      <c r="C18" s="58">
        <v>0.41281932592391968</v>
      </c>
      <c r="D18" s="58">
        <v>5.2760493010282516E-2</v>
      </c>
      <c r="E18" s="58">
        <v>0.23632732033729553</v>
      </c>
      <c r="F18" s="58">
        <v>7.9562142491340637E-2</v>
      </c>
      <c r="G18" s="58">
        <v>0.21853071451187134</v>
      </c>
      <c r="H18" s="58">
        <v>0.1610352098941803</v>
      </c>
      <c r="I18" s="58">
        <v>0.15722517669200897</v>
      </c>
      <c r="J18" s="58">
        <v>0.59069383144378662</v>
      </c>
      <c r="K18" s="58">
        <v>9.6880070865154266E-2</v>
      </c>
      <c r="L18" s="58">
        <v>0.11335892975330353</v>
      </c>
      <c r="M18" s="58">
        <v>0.21455386281013489</v>
      </c>
      <c r="N18" s="58">
        <v>0.12375081330537796</v>
      </c>
      <c r="O18" s="58">
        <v>0.54514193534851074</v>
      </c>
      <c r="P18" s="58">
        <v>2016</v>
      </c>
    </row>
    <row r="19" spans="1:16" x14ac:dyDescent="0.25">
      <c r="A19" s="52" t="s">
        <v>18</v>
      </c>
      <c r="B19" s="58">
        <v>0.32888045907020569</v>
      </c>
      <c r="C19" s="58">
        <v>0.29515662789344788</v>
      </c>
      <c r="D19" s="58">
        <v>3.3723834902048111E-2</v>
      </c>
      <c r="E19" s="58">
        <v>0.25979170203208923</v>
      </c>
      <c r="F19" s="58">
        <v>8.4428735077381134E-2</v>
      </c>
      <c r="G19" s="58">
        <v>0.32689911127090454</v>
      </c>
      <c r="H19" s="58">
        <v>0.13653644919395447</v>
      </c>
      <c r="I19" s="58">
        <v>0.16051925718784332</v>
      </c>
      <c r="J19" s="58">
        <v>0.46964499354362488</v>
      </c>
      <c r="K19" s="58">
        <v>5.385323241353035E-2</v>
      </c>
      <c r="L19" s="58">
        <v>6.4165450632572174E-2</v>
      </c>
      <c r="M19" s="58">
        <v>0.17117664217948914</v>
      </c>
      <c r="N19" s="58">
        <v>9.5675751566886902E-2</v>
      </c>
      <c r="O19" s="58">
        <v>0.41330921649932861</v>
      </c>
      <c r="P19" s="58">
        <v>2016</v>
      </c>
    </row>
    <row r="20" spans="1:16" x14ac:dyDescent="0.25">
      <c r="A20" s="52" t="s">
        <v>19</v>
      </c>
      <c r="B20" s="58">
        <v>0.18131622672080994</v>
      </c>
      <c r="C20" s="58">
        <v>0.16948199272155762</v>
      </c>
      <c r="D20" s="58">
        <v>1.1834234930574894E-2</v>
      </c>
      <c r="E20" s="58">
        <v>0.27180474996566772</v>
      </c>
      <c r="F20" s="58">
        <v>9.5082245767116547E-2</v>
      </c>
      <c r="G20" s="58">
        <v>0.4517967700958252</v>
      </c>
      <c r="H20" s="58">
        <v>0.11379189789295197</v>
      </c>
      <c r="I20" s="58">
        <v>0.13360302150249481</v>
      </c>
      <c r="J20" s="58">
        <v>0.29813995957374573</v>
      </c>
      <c r="K20" s="58">
        <v>4.5992001891136169E-2</v>
      </c>
      <c r="L20" s="58">
        <v>1.3016860000789165E-2</v>
      </c>
      <c r="M20" s="58">
        <v>0.14438025653362274</v>
      </c>
      <c r="N20" s="58">
        <v>4.1841346770524979E-2</v>
      </c>
      <c r="O20" s="58">
        <v>0.27639847993850708</v>
      </c>
      <c r="P20" s="58">
        <v>2016</v>
      </c>
    </row>
    <row r="21" spans="1:16" x14ac:dyDescent="0.25">
      <c r="A21" s="52" t="s">
        <v>20</v>
      </c>
      <c r="B21" s="58">
        <v>0.60136008262634277</v>
      </c>
      <c r="C21" s="58">
        <v>0.46196171641349792</v>
      </c>
      <c r="D21" s="58">
        <v>0.13939833641052246</v>
      </c>
      <c r="E21" s="58">
        <v>0.20458489656448364</v>
      </c>
      <c r="F21" s="58">
        <v>3.7959177047014236E-2</v>
      </c>
      <c r="G21" s="58">
        <v>0.15609584748744965</v>
      </c>
      <c r="H21" s="58">
        <v>0.22557447850704193</v>
      </c>
      <c r="I21" s="58">
        <v>0.1939767450094223</v>
      </c>
      <c r="J21" s="58">
        <v>0.67493045330047607</v>
      </c>
      <c r="K21" s="58">
        <v>0.21021264791488647</v>
      </c>
      <c r="L21" s="58">
        <v>0.37902435660362244</v>
      </c>
      <c r="M21" s="58">
        <v>0.29622790217399597</v>
      </c>
      <c r="N21" s="58">
        <v>0.23490636050701141</v>
      </c>
      <c r="O21" s="58">
        <v>0.63931924104690552</v>
      </c>
      <c r="P21" s="58">
        <v>2016</v>
      </c>
    </row>
    <row r="22" spans="1:16" x14ac:dyDescent="0.25">
      <c r="A22" s="52" t="s">
        <v>21</v>
      </c>
      <c r="B22" s="58">
        <v>0.54495561122894287</v>
      </c>
      <c r="C22" s="58">
        <v>0.47470873594284058</v>
      </c>
      <c r="D22" s="58">
        <v>7.0246860384941101E-2</v>
      </c>
      <c r="E22" s="58">
        <v>0.19580799341201782</v>
      </c>
      <c r="F22" s="58">
        <v>7.3968715965747833E-2</v>
      </c>
      <c r="G22" s="58">
        <v>0.18526770174503326</v>
      </c>
      <c r="H22" s="58">
        <v>0.17384780943393707</v>
      </c>
      <c r="I22" s="58">
        <v>0.18057675659656525</v>
      </c>
      <c r="J22" s="58">
        <v>0.62366771697998047</v>
      </c>
      <c r="K22" s="58">
        <v>0.11249001324176788</v>
      </c>
      <c r="L22" s="58">
        <v>0.1672997921705246</v>
      </c>
      <c r="M22" s="58">
        <v>0.22392058372497559</v>
      </c>
      <c r="N22" s="58">
        <v>0.16770929098129272</v>
      </c>
      <c r="O22" s="58">
        <v>0.61892431974411011</v>
      </c>
      <c r="P22" s="58">
        <v>2016</v>
      </c>
    </row>
    <row r="23" spans="1:16" x14ac:dyDescent="0.25">
      <c r="A23" s="52" t="s">
        <v>22</v>
      </c>
      <c r="B23" s="58">
        <v>0.2488444596529007</v>
      </c>
      <c r="C23" s="58">
        <v>0.23466967046260834</v>
      </c>
      <c r="D23" s="58">
        <v>1.4174784533679485E-2</v>
      </c>
      <c r="E23" s="58">
        <v>0.26730158925056458</v>
      </c>
      <c r="F23" s="58">
        <v>0.10590714961290359</v>
      </c>
      <c r="G23" s="58">
        <v>0.37794682383537292</v>
      </c>
      <c r="H23" s="58">
        <v>0.11243274062871933</v>
      </c>
      <c r="I23" s="58">
        <v>0.13811688125133514</v>
      </c>
      <c r="J23" s="58">
        <v>0.37441465258598328</v>
      </c>
      <c r="K23" s="58">
        <v>8.0347485840320587E-2</v>
      </c>
      <c r="L23" s="58">
        <v>3.6895141005516052E-2</v>
      </c>
      <c r="M23" s="58">
        <v>0.12712585926055908</v>
      </c>
      <c r="N23" s="58">
        <v>5.5748749524354935E-2</v>
      </c>
      <c r="O23" s="58">
        <v>0.35475161671638489</v>
      </c>
      <c r="P23" s="58">
        <v>2016</v>
      </c>
    </row>
    <row r="24" spans="1:16" x14ac:dyDescent="0.25">
      <c r="A24" s="52" t="s">
        <v>23</v>
      </c>
      <c r="B24" s="58">
        <v>0.28625458478927612</v>
      </c>
      <c r="C24" s="58">
        <v>0.24649946391582489</v>
      </c>
      <c r="D24" s="58">
        <v>3.9755113422870636E-2</v>
      </c>
      <c r="E24" s="58">
        <v>0.32543152570724487</v>
      </c>
      <c r="F24" s="58">
        <v>7.0034615695476532E-2</v>
      </c>
      <c r="G24" s="58">
        <v>0.31827926635742188</v>
      </c>
      <c r="H24" s="58">
        <v>0.14567528665065765</v>
      </c>
      <c r="I24" s="58">
        <v>0.18581829965114594</v>
      </c>
      <c r="J24" s="58">
        <v>0.40851622819900513</v>
      </c>
      <c r="K24" s="58">
        <v>0.15207715332508087</v>
      </c>
      <c r="L24" s="58">
        <v>0.13716372847557068</v>
      </c>
      <c r="M24" s="58">
        <v>0.19242312014102936</v>
      </c>
      <c r="N24" s="58">
        <v>8.3948604762554169E-2</v>
      </c>
      <c r="O24" s="58">
        <v>0.35628920793533325</v>
      </c>
      <c r="P24" s="58">
        <v>2016</v>
      </c>
    </row>
    <row r="25" spans="1:16" x14ac:dyDescent="0.25">
      <c r="A25" s="52" t="s">
        <v>24</v>
      </c>
      <c r="B25" s="58">
        <v>0.36095204949378967</v>
      </c>
      <c r="C25" s="58">
        <v>0.33366897702217102</v>
      </c>
      <c r="D25" s="58">
        <v>2.7283057570457458E-2</v>
      </c>
      <c r="E25" s="58">
        <v>0.20006459951400757</v>
      </c>
      <c r="F25" s="58">
        <v>0.10584452748298645</v>
      </c>
      <c r="G25" s="58">
        <v>0.33313882350921631</v>
      </c>
      <c r="H25" s="58">
        <v>0.13997828960418701</v>
      </c>
      <c r="I25" s="58">
        <v>0.10590697079896927</v>
      </c>
      <c r="J25" s="58">
        <v>0.4446142315864563</v>
      </c>
      <c r="K25" s="58">
        <v>3.8314346224069595E-2</v>
      </c>
      <c r="L25" s="58">
        <v>6.0624413192272186E-2</v>
      </c>
      <c r="M25" s="58">
        <v>0.17170247435569763</v>
      </c>
      <c r="N25" s="58">
        <v>0.11229732632637024</v>
      </c>
      <c r="O25" s="58">
        <v>0.46679657697677612</v>
      </c>
      <c r="P25" s="58">
        <v>2016</v>
      </c>
    </row>
    <row r="26" spans="1:16" x14ac:dyDescent="0.25">
      <c r="A26" s="52" t="s">
        <v>25</v>
      </c>
      <c r="B26" s="58">
        <v>0.27792879939079285</v>
      </c>
      <c r="C26" s="58">
        <v>0.25939947366714478</v>
      </c>
      <c r="D26" s="58">
        <v>1.8529335036873817E-2</v>
      </c>
      <c r="E26" s="58">
        <v>0.24599209427833557</v>
      </c>
      <c r="F26" s="58">
        <v>9.4170048832893372E-2</v>
      </c>
      <c r="G26" s="58">
        <v>0.38190904259681702</v>
      </c>
      <c r="H26" s="58">
        <v>0.1270642876625061</v>
      </c>
      <c r="I26" s="58">
        <v>0.12980104982852936</v>
      </c>
      <c r="J26" s="58">
        <v>0.34741160273551941</v>
      </c>
      <c r="K26" s="58">
        <v>7.3792397975921631E-2</v>
      </c>
      <c r="L26" s="58">
        <v>4.3947700411081314E-2</v>
      </c>
      <c r="M26" s="58">
        <v>0.20446135103702545</v>
      </c>
      <c r="N26" s="58">
        <v>6.9392681121826172E-2</v>
      </c>
      <c r="O26" s="58">
        <v>0.37209886312484741</v>
      </c>
      <c r="P26" s="58">
        <v>2016</v>
      </c>
    </row>
    <row r="27" spans="1:16" x14ac:dyDescent="0.25">
      <c r="A27" s="52" t="s">
        <v>26</v>
      </c>
      <c r="B27" s="58">
        <v>0.24730564653873444</v>
      </c>
      <c r="C27" s="58">
        <v>0.23179531097412109</v>
      </c>
      <c r="D27" s="58">
        <v>1.5510338358581066E-2</v>
      </c>
      <c r="E27" s="58">
        <v>0.27442082762718201</v>
      </c>
      <c r="F27" s="58">
        <v>9.1888293623924255E-2</v>
      </c>
      <c r="G27" s="58">
        <v>0.38638520240783691</v>
      </c>
      <c r="H27" s="58">
        <v>0.11786450445652008</v>
      </c>
      <c r="I27" s="58">
        <v>0.14995752274990082</v>
      </c>
      <c r="J27" s="58">
        <v>0.35515725612640381</v>
      </c>
      <c r="K27" s="58">
        <v>7.1869455277919769E-2</v>
      </c>
      <c r="L27" s="58">
        <v>3.4207452088594437E-2</v>
      </c>
      <c r="M27" s="58">
        <v>0.19644111394882202</v>
      </c>
      <c r="N27" s="58">
        <v>5.114499107003212E-2</v>
      </c>
      <c r="O27" s="58">
        <v>0.33919394016265869</v>
      </c>
      <c r="P27" s="58">
        <v>2016</v>
      </c>
    </row>
    <row r="28" spans="1:16" x14ac:dyDescent="0.25">
      <c r="A28" s="52" t="s">
        <v>27</v>
      </c>
      <c r="B28" s="58">
        <v>0.49921661615371704</v>
      </c>
      <c r="C28" s="58">
        <v>0.41066953539848328</v>
      </c>
      <c r="D28" s="58">
        <v>8.8547058403491974E-2</v>
      </c>
      <c r="E28" s="58">
        <v>0.25890180468559265</v>
      </c>
      <c r="F28" s="58">
        <v>4.8393350094556808E-2</v>
      </c>
      <c r="G28" s="58">
        <v>0.1934882253408432</v>
      </c>
      <c r="H28" s="58">
        <v>0.14921021461486816</v>
      </c>
      <c r="I28" s="58">
        <v>0.15236097574234009</v>
      </c>
      <c r="J28" s="58">
        <v>0.54071742296218872</v>
      </c>
      <c r="K28" s="58">
        <v>0.10088261961936951</v>
      </c>
      <c r="L28" s="58">
        <v>0.28162434697151184</v>
      </c>
      <c r="M28" s="58">
        <v>0.42189258337020874</v>
      </c>
      <c r="N28" s="58">
        <v>0.16869831085205078</v>
      </c>
      <c r="O28" s="58">
        <v>0.54760998487472534</v>
      </c>
      <c r="P28" s="58">
        <v>2016</v>
      </c>
    </row>
    <row r="29" spans="1:16" x14ac:dyDescent="0.25">
      <c r="A29" s="52" t="s">
        <v>28</v>
      </c>
      <c r="B29" s="58">
        <v>0.28399160504341125</v>
      </c>
      <c r="C29" s="58">
        <v>0.26756983995437622</v>
      </c>
      <c r="D29" s="58">
        <v>1.6421746462583542E-2</v>
      </c>
      <c r="E29" s="58">
        <v>0.26571065187454224</v>
      </c>
      <c r="F29" s="58">
        <v>0.11563669145107269</v>
      </c>
      <c r="G29" s="58">
        <v>0.33466103672981262</v>
      </c>
      <c r="H29" s="58">
        <v>0.14012180268764496</v>
      </c>
      <c r="I29" s="58">
        <v>0.12829515337944031</v>
      </c>
      <c r="J29" s="58">
        <v>0.36585620045661926</v>
      </c>
      <c r="K29" s="58">
        <v>5.5140480399131775E-2</v>
      </c>
      <c r="L29" s="58">
        <v>3.6437150090932846E-2</v>
      </c>
      <c r="M29" s="58">
        <v>0.19544953107833862</v>
      </c>
      <c r="N29" s="58">
        <v>8.2682453095912933E-2</v>
      </c>
      <c r="O29" s="58">
        <v>0.39962828159332275</v>
      </c>
      <c r="P29" s="58">
        <v>2016</v>
      </c>
    </row>
    <row r="30" spans="1:16" x14ac:dyDescent="0.25">
      <c r="A30" s="52" t="s">
        <v>29</v>
      </c>
      <c r="B30" s="58">
        <v>0.57319241762161255</v>
      </c>
      <c r="C30" s="58">
        <v>0.51376736164093018</v>
      </c>
      <c r="D30" s="58">
        <v>5.9425041079521179E-2</v>
      </c>
      <c r="E30" s="58">
        <v>0.18322449922561646</v>
      </c>
      <c r="F30" s="58">
        <v>0.10253170877695084</v>
      </c>
      <c r="G30" s="58">
        <v>0.14105138182640076</v>
      </c>
      <c r="H30" s="58">
        <v>0.12939582765102386</v>
      </c>
      <c r="I30" s="58">
        <v>0.13563424348831177</v>
      </c>
      <c r="J30" s="58">
        <v>0.64549708366394043</v>
      </c>
      <c r="K30" s="58">
        <v>0.10537174344062805</v>
      </c>
      <c r="L30" s="58">
        <v>8.5554532706737518E-2</v>
      </c>
      <c r="M30" s="58">
        <v>0.23865340650081635</v>
      </c>
      <c r="N30" s="58">
        <v>0.19152992963790894</v>
      </c>
      <c r="O30" s="58">
        <v>0.6757240891456604</v>
      </c>
      <c r="P30" s="58">
        <v>2016</v>
      </c>
    </row>
    <row r="31" spans="1:16" x14ac:dyDescent="0.25">
      <c r="A31" s="52" t="s">
        <v>30</v>
      </c>
      <c r="B31" s="58">
        <v>0.51829928159713745</v>
      </c>
      <c r="C31" s="58">
        <v>0.4520820677280426</v>
      </c>
      <c r="D31" s="58">
        <v>6.6217184066772461E-2</v>
      </c>
      <c r="E31" s="58">
        <v>0.20271801948547363</v>
      </c>
      <c r="F31" s="58">
        <v>7.1414582431316376E-2</v>
      </c>
      <c r="G31" s="58">
        <v>0.20756815373897552</v>
      </c>
      <c r="H31" s="58">
        <v>0.18546846508979797</v>
      </c>
      <c r="I31" s="58">
        <v>0.21681883931159973</v>
      </c>
      <c r="J31" s="58">
        <v>0.56181639432907104</v>
      </c>
      <c r="K31" s="58">
        <v>0.12908603250980377</v>
      </c>
      <c r="L31" s="58">
        <v>0.21240200102329254</v>
      </c>
      <c r="M31" s="58">
        <v>0.23173342645168304</v>
      </c>
      <c r="N31" s="58">
        <v>0.15116232633590698</v>
      </c>
      <c r="O31" s="58">
        <v>0.58971381187438965</v>
      </c>
      <c r="P31" s="58">
        <v>2016</v>
      </c>
    </row>
    <row r="32" spans="1:16" x14ac:dyDescent="0.25">
      <c r="A32" s="52" t="s">
        <v>31</v>
      </c>
      <c r="B32" s="58">
        <v>0.44373100996017456</v>
      </c>
      <c r="C32" s="58">
        <v>0.38297092914581299</v>
      </c>
      <c r="D32" s="58">
        <v>6.0760069638490677E-2</v>
      </c>
      <c r="E32" s="58">
        <v>0.24749742448329926</v>
      </c>
      <c r="F32" s="58">
        <v>8.1693939864635468E-2</v>
      </c>
      <c r="G32" s="58">
        <v>0.22707763314247131</v>
      </c>
      <c r="H32" s="58">
        <v>0.2009483128786087</v>
      </c>
      <c r="I32" s="58">
        <v>0.15719707310199738</v>
      </c>
      <c r="J32" s="58">
        <v>0.49293908476829529</v>
      </c>
      <c r="K32" s="58">
        <v>0.13062421977519989</v>
      </c>
      <c r="L32" s="58">
        <v>0.28570374846458435</v>
      </c>
      <c r="M32" s="58">
        <v>0.20623728632926941</v>
      </c>
      <c r="N32" s="58">
        <v>0.1200648620724678</v>
      </c>
      <c r="O32" s="58">
        <v>0.52542495727539063</v>
      </c>
      <c r="P32" s="58">
        <v>2016</v>
      </c>
    </row>
    <row r="33" spans="1:16" x14ac:dyDescent="0.25">
      <c r="A33" s="52" t="s">
        <v>32</v>
      </c>
      <c r="B33" s="58">
        <v>0.42792603373527527</v>
      </c>
      <c r="C33" s="58">
        <v>0.40668761730194092</v>
      </c>
      <c r="D33" s="58">
        <v>2.1238416433334351E-2</v>
      </c>
      <c r="E33" s="58">
        <v>0.17758390307426453</v>
      </c>
      <c r="F33" s="58">
        <v>0.1473805159330368</v>
      </c>
      <c r="G33" s="58">
        <v>0.24710956215858459</v>
      </c>
      <c r="H33" s="58">
        <v>0.15426740050315857</v>
      </c>
      <c r="I33" s="58">
        <v>0.11907493323087692</v>
      </c>
      <c r="J33" s="58">
        <v>0.48058977723121643</v>
      </c>
      <c r="K33" s="58">
        <v>4.4391494244337082E-2</v>
      </c>
      <c r="L33" s="58">
        <v>2.7778422459959984E-2</v>
      </c>
      <c r="M33" s="58">
        <v>0.14926038682460785</v>
      </c>
      <c r="N33" s="58">
        <v>0.16223917901515961</v>
      </c>
      <c r="O33" s="58">
        <v>0.57530653476715088</v>
      </c>
      <c r="P33" s="58">
        <v>2016</v>
      </c>
    </row>
    <row r="34" spans="1:16" x14ac:dyDescent="0.25">
      <c r="A34" s="52" t="s">
        <v>1</v>
      </c>
      <c r="B34" s="58">
        <v>0.27063429355621338</v>
      </c>
      <c r="C34" s="58">
        <v>0.2613530158996582</v>
      </c>
      <c r="D34" s="58">
        <v>9.2812897637486458E-3</v>
      </c>
      <c r="E34" s="58">
        <v>0.20961250364780426</v>
      </c>
      <c r="F34" s="58">
        <v>0.13875012099742889</v>
      </c>
      <c r="G34" s="58">
        <v>0.38100308179855347</v>
      </c>
      <c r="H34" s="58">
        <v>0.13156189024448395</v>
      </c>
      <c r="I34" s="58">
        <v>0.11485252529382706</v>
      </c>
      <c r="J34" s="58">
        <v>0.33051952719688416</v>
      </c>
      <c r="K34" s="58">
        <v>3.023078478872776E-2</v>
      </c>
      <c r="L34" s="58">
        <v>4.8762084916234016E-3</v>
      </c>
      <c r="M34" s="58">
        <v>0.13386254012584686</v>
      </c>
      <c r="N34" s="58">
        <v>7.8636445105075836E-2</v>
      </c>
      <c r="O34" s="58">
        <v>0.40938442945480347</v>
      </c>
      <c r="P34" s="58">
        <v>2018</v>
      </c>
    </row>
    <row r="35" spans="1:16" x14ac:dyDescent="0.25">
      <c r="A35" s="52" t="s">
        <v>2</v>
      </c>
      <c r="B35" s="58">
        <v>0.23575459420681</v>
      </c>
      <c r="C35" s="58">
        <v>0.22258371114730835</v>
      </c>
      <c r="D35" s="58">
        <v>1.3170873746275902E-2</v>
      </c>
      <c r="E35" s="58">
        <v>0.31895279884338379</v>
      </c>
      <c r="F35" s="58">
        <v>9.4623535871505737E-2</v>
      </c>
      <c r="G35" s="58">
        <v>0.35066908597946167</v>
      </c>
      <c r="H35" s="58">
        <v>0.14935474097728729</v>
      </c>
      <c r="I35" s="58">
        <v>0.16937105357646942</v>
      </c>
      <c r="J35" s="58">
        <v>0.35551059246063232</v>
      </c>
      <c r="K35" s="58">
        <v>8.9392833411693573E-2</v>
      </c>
      <c r="L35" s="58">
        <v>6.1559475958347321E-2</v>
      </c>
      <c r="M35" s="58">
        <v>0.14209231734275818</v>
      </c>
      <c r="N35" s="58">
        <v>4.1387792676687241E-2</v>
      </c>
      <c r="O35" s="58">
        <v>0.33037811517715454</v>
      </c>
      <c r="P35" s="58">
        <v>2018</v>
      </c>
    </row>
    <row r="36" spans="1:16" x14ac:dyDescent="0.25">
      <c r="A36" s="52" t="s">
        <v>3</v>
      </c>
      <c r="B36" s="58">
        <v>0.17585931718349457</v>
      </c>
      <c r="C36" s="58">
        <v>0.1673143059015274</v>
      </c>
      <c r="D36" s="58">
        <v>8.5450178012251854E-3</v>
      </c>
      <c r="E36" s="58">
        <v>0.36209473013877869</v>
      </c>
      <c r="F36" s="58">
        <v>5.6614235043525696E-2</v>
      </c>
      <c r="G36" s="58">
        <v>0.40543171763420105</v>
      </c>
      <c r="H36" s="58">
        <v>0.11645420640707016</v>
      </c>
      <c r="I36" s="58">
        <v>0.10789521038532257</v>
      </c>
      <c r="J36" s="58">
        <v>0.28954440355300903</v>
      </c>
      <c r="K36" s="58">
        <v>0.12922358512878418</v>
      </c>
      <c r="L36" s="58">
        <v>0.12750899791717529</v>
      </c>
      <c r="M36" s="58">
        <v>0.18644662201404572</v>
      </c>
      <c r="N36" s="58">
        <v>2.8084252029657364E-2</v>
      </c>
      <c r="O36" s="58">
        <v>0.23247355222702026</v>
      </c>
      <c r="P36" s="58">
        <v>2018</v>
      </c>
    </row>
    <row r="37" spans="1:16" x14ac:dyDescent="0.25">
      <c r="A37" s="52" t="s">
        <v>4</v>
      </c>
      <c r="B37" s="58">
        <v>0.43659555912017822</v>
      </c>
      <c r="C37" s="58">
        <v>0.38229522109031677</v>
      </c>
      <c r="D37" s="58">
        <v>5.4300345480442047E-2</v>
      </c>
      <c r="E37" s="58">
        <v>0.24401389062404633</v>
      </c>
      <c r="F37" s="58">
        <v>7.8293554484844208E-2</v>
      </c>
      <c r="G37" s="58">
        <v>0.24109698832035065</v>
      </c>
      <c r="H37" s="58">
        <v>0.15646590292453766</v>
      </c>
      <c r="I37" s="58">
        <v>0.11249513924121857</v>
      </c>
      <c r="J37" s="58">
        <v>0.46914741396903992</v>
      </c>
      <c r="K37" s="58">
        <v>0.13384063541889191</v>
      </c>
      <c r="L37" s="58">
        <v>0.23829500377178192</v>
      </c>
      <c r="M37" s="58">
        <v>0.28055310249328613</v>
      </c>
      <c r="N37" s="58">
        <v>0.13614204525947571</v>
      </c>
      <c r="O37" s="58">
        <v>0.51488912105560303</v>
      </c>
      <c r="P37" s="58">
        <v>2018</v>
      </c>
    </row>
    <row r="38" spans="1:16" x14ac:dyDescent="0.25">
      <c r="A38" s="52" t="s">
        <v>5</v>
      </c>
      <c r="B38" s="58">
        <v>0.24413150548934937</v>
      </c>
      <c r="C38" s="58">
        <v>0.23211035132408142</v>
      </c>
      <c r="D38" s="58">
        <v>1.2021157890558243E-2</v>
      </c>
      <c r="E38" s="58">
        <v>0.20561958849430084</v>
      </c>
      <c r="F38" s="58">
        <v>0.15430113673210144</v>
      </c>
      <c r="G38" s="58">
        <v>0.39594778418540955</v>
      </c>
      <c r="H38" s="58">
        <v>0.12931159138679504</v>
      </c>
      <c r="I38" s="58">
        <v>0.13118876516819</v>
      </c>
      <c r="J38" s="58">
        <v>0.24279287457466125</v>
      </c>
      <c r="K38" s="58">
        <v>4.2203720659017563E-2</v>
      </c>
      <c r="L38" s="58">
        <v>1.9281893968582153E-2</v>
      </c>
      <c r="M38" s="58">
        <v>0.18089784681797028</v>
      </c>
      <c r="N38" s="58">
        <v>5.7110339403152466E-2</v>
      </c>
      <c r="O38" s="58">
        <v>0.39843264222145081</v>
      </c>
      <c r="P38" s="58">
        <v>2018</v>
      </c>
    </row>
    <row r="39" spans="1:16" x14ac:dyDescent="0.25">
      <c r="A39" s="52" t="s">
        <v>6</v>
      </c>
      <c r="B39" s="58">
        <v>0.29853394627571106</v>
      </c>
      <c r="C39" s="58">
        <v>0.28237131237983704</v>
      </c>
      <c r="D39" s="58">
        <v>1.6162650659680367E-2</v>
      </c>
      <c r="E39" s="58">
        <v>0.30250126123428345</v>
      </c>
      <c r="F39" s="58">
        <v>6.6547803580760956E-2</v>
      </c>
      <c r="G39" s="58">
        <v>0.33241698145866394</v>
      </c>
      <c r="H39" s="58">
        <v>0.16712139546871185</v>
      </c>
      <c r="I39" s="58">
        <v>0.11053387820720673</v>
      </c>
      <c r="J39" s="58">
        <v>0.4090789258480072</v>
      </c>
      <c r="K39" s="58">
        <v>8.6198695003986359E-2</v>
      </c>
      <c r="L39" s="58">
        <v>7.5670525431632996E-2</v>
      </c>
      <c r="M39" s="58">
        <v>0.22551253437995911</v>
      </c>
      <c r="N39" s="58">
        <v>7.268989086151123E-2</v>
      </c>
      <c r="O39" s="58">
        <v>0.36508175730705261</v>
      </c>
      <c r="P39" s="58">
        <v>2018</v>
      </c>
    </row>
    <row r="40" spans="1:16" x14ac:dyDescent="0.25">
      <c r="A40" s="52" t="s">
        <v>7</v>
      </c>
      <c r="B40" s="58">
        <v>0.66807013750076294</v>
      </c>
      <c r="C40" s="58">
        <v>0.46829164028167725</v>
      </c>
      <c r="D40" s="58">
        <v>0.1997784823179245</v>
      </c>
      <c r="E40" s="58">
        <v>0.14271913468837738</v>
      </c>
      <c r="F40" s="58">
        <v>5.6617707014083862E-2</v>
      </c>
      <c r="G40" s="58">
        <v>0.13259302079677582</v>
      </c>
      <c r="H40" s="58">
        <v>0.23290663957595825</v>
      </c>
      <c r="I40" s="58">
        <v>0.18668371438980103</v>
      </c>
      <c r="J40" s="58">
        <v>0.70724499225616455</v>
      </c>
      <c r="K40" s="58">
        <v>0.18180538713932037</v>
      </c>
      <c r="L40" s="58">
        <v>0.3301539421081543</v>
      </c>
      <c r="M40" s="58">
        <v>0.21937061846256256</v>
      </c>
      <c r="N40" s="58">
        <v>0.38526517152786255</v>
      </c>
      <c r="O40" s="58">
        <v>0.72468781471252441</v>
      </c>
      <c r="P40" s="58">
        <v>2018</v>
      </c>
    </row>
    <row r="41" spans="1:16" x14ac:dyDescent="0.25">
      <c r="A41" s="52" t="s">
        <v>8</v>
      </c>
      <c r="B41" s="58">
        <v>0.23966500163078308</v>
      </c>
      <c r="C41" s="58">
        <v>0.22590248286724091</v>
      </c>
      <c r="D41" s="58">
        <v>1.3762521557509899E-2</v>
      </c>
      <c r="E41" s="58">
        <v>0.25130319595336914</v>
      </c>
      <c r="F41" s="58">
        <v>0.13240887224674225</v>
      </c>
      <c r="G41" s="58">
        <v>0.37662291526794434</v>
      </c>
      <c r="H41" s="58">
        <v>0.14272588491439819</v>
      </c>
      <c r="I41" s="58">
        <v>0.11208930611610413</v>
      </c>
      <c r="J41" s="58">
        <v>0.2937285304069519</v>
      </c>
      <c r="K41" s="58">
        <v>5.722426250576973E-2</v>
      </c>
      <c r="L41" s="58">
        <v>1.7760597169399261E-2</v>
      </c>
      <c r="M41" s="58">
        <v>0.17713138461112976</v>
      </c>
      <c r="N41" s="58">
        <v>6.6577397286891937E-2</v>
      </c>
      <c r="O41" s="58">
        <v>0.37207385897636414</v>
      </c>
      <c r="P41" s="58">
        <v>2018</v>
      </c>
    </row>
    <row r="42" spans="1:16" x14ac:dyDescent="0.25">
      <c r="A42" s="52" t="s">
        <v>9</v>
      </c>
      <c r="B42" s="58">
        <v>0.29965806007385254</v>
      </c>
      <c r="C42" s="58">
        <v>0.28320255875587463</v>
      </c>
      <c r="D42" s="58">
        <v>1.645549014210701E-2</v>
      </c>
      <c r="E42" s="58">
        <v>0.24955035746097565</v>
      </c>
      <c r="F42" s="58">
        <v>8.6537361145019531E-2</v>
      </c>
      <c r="G42" s="58">
        <v>0.36425423622131348</v>
      </c>
      <c r="H42" s="58">
        <v>9.3432314693927765E-2</v>
      </c>
      <c r="I42" s="58">
        <v>0.20077681541442871</v>
      </c>
      <c r="J42" s="58">
        <v>0.43365660309791565</v>
      </c>
      <c r="K42" s="58">
        <v>4.9550134688615799E-2</v>
      </c>
      <c r="L42" s="58">
        <v>2.5505632162094116E-2</v>
      </c>
      <c r="M42" s="58">
        <v>0.15101049840450287</v>
      </c>
      <c r="N42" s="58">
        <v>6.3674874603748322E-2</v>
      </c>
      <c r="O42" s="58">
        <v>0.38619542121887207</v>
      </c>
      <c r="P42" s="58">
        <v>2018</v>
      </c>
    </row>
    <row r="43" spans="1:16" x14ac:dyDescent="0.25">
      <c r="A43" s="52" t="s">
        <v>10</v>
      </c>
      <c r="B43" s="58">
        <v>0.36176669597625732</v>
      </c>
      <c r="C43" s="58">
        <v>0.34135961532592773</v>
      </c>
      <c r="D43" s="58">
        <v>2.0407086238265038E-2</v>
      </c>
      <c r="E43" s="58">
        <v>0.18116819858551025</v>
      </c>
      <c r="F43" s="58">
        <v>0.1484096348285675</v>
      </c>
      <c r="G43" s="58">
        <v>0.30865547060966492</v>
      </c>
      <c r="H43" s="58">
        <v>0.128168985247612</v>
      </c>
      <c r="I43" s="58">
        <v>0.13115343451499939</v>
      </c>
      <c r="J43" s="58">
        <v>0.36026567220687866</v>
      </c>
      <c r="K43" s="58">
        <v>4.5072413980960846E-2</v>
      </c>
      <c r="L43" s="58">
        <v>1.5575154684484005E-2</v>
      </c>
      <c r="M43" s="58">
        <v>0.19726583361625671</v>
      </c>
      <c r="N43" s="58">
        <v>0.1314774751663208</v>
      </c>
      <c r="O43" s="58">
        <v>0.51017636060714722</v>
      </c>
      <c r="P43" s="58">
        <v>2018</v>
      </c>
    </row>
    <row r="44" spans="1:16" x14ac:dyDescent="0.25">
      <c r="A44" s="52" t="s">
        <v>11</v>
      </c>
      <c r="B44" s="58">
        <v>0.39275923371315002</v>
      </c>
      <c r="C44" s="58">
        <v>0.36260136961936951</v>
      </c>
      <c r="D44" s="58">
        <v>3.0157839879393578E-2</v>
      </c>
      <c r="E44" s="58">
        <v>0.24719123542308807</v>
      </c>
      <c r="F44" s="58">
        <v>9.8924323916435242E-2</v>
      </c>
      <c r="G44" s="58">
        <v>0.26112520694732666</v>
      </c>
      <c r="H44" s="58">
        <v>0.17904673516750336</v>
      </c>
      <c r="I44" s="58">
        <v>0.14339202642440796</v>
      </c>
      <c r="J44" s="58">
        <v>0.46843478083610535</v>
      </c>
      <c r="K44" s="58">
        <v>7.6531372964382172E-2</v>
      </c>
      <c r="L44" s="58">
        <v>5.7055335491895676E-2</v>
      </c>
      <c r="M44" s="58">
        <v>0.22234666347503662</v>
      </c>
      <c r="N44" s="58">
        <v>0.10201595723628998</v>
      </c>
      <c r="O44" s="58">
        <v>0.49168354272842407</v>
      </c>
      <c r="P44" s="58">
        <v>2018</v>
      </c>
    </row>
    <row r="45" spans="1:16" x14ac:dyDescent="0.25">
      <c r="A45" s="52" t="s">
        <v>12</v>
      </c>
      <c r="B45" s="58">
        <v>0.58509355783462524</v>
      </c>
      <c r="C45" s="58">
        <v>0.41204008460044861</v>
      </c>
      <c r="D45" s="58">
        <v>0.17305347323417664</v>
      </c>
      <c r="E45" s="58">
        <v>0.21688327193260193</v>
      </c>
      <c r="F45" s="58">
        <v>6.9678299129009247E-2</v>
      </c>
      <c r="G45" s="58">
        <v>0.12834486365318298</v>
      </c>
      <c r="H45" s="58">
        <v>0.17754676938056946</v>
      </c>
      <c r="I45" s="58">
        <v>0.14874038100242615</v>
      </c>
      <c r="J45" s="58">
        <v>0.63065052032470703</v>
      </c>
      <c r="K45" s="58">
        <v>0.2088685929775238</v>
      </c>
      <c r="L45" s="58">
        <v>0.39434561133384705</v>
      </c>
      <c r="M45" s="58">
        <v>0.35325756669044495</v>
      </c>
      <c r="N45" s="58">
        <v>0.26823189854621887</v>
      </c>
      <c r="O45" s="58">
        <v>0.65477186441421509</v>
      </c>
      <c r="P45" s="58">
        <v>2018</v>
      </c>
    </row>
    <row r="46" spans="1:16" x14ac:dyDescent="0.25">
      <c r="A46" s="52" t="s">
        <v>13</v>
      </c>
      <c r="B46" s="58">
        <v>0.4544920027256012</v>
      </c>
      <c r="C46" s="58">
        <v>0.43169558048248291</v>
      </c>
      <c r="D46" s="58">
        <v>2.2796429693698883E-2</v>
      </c>
      <c r="E46" s="58">
        <v>0.25341051816940308</v>
      </c>
      <c r="F46" s="58">
        <v>9.5347605645656586E-2</v>
      </c>
      <c r="G46" s="58">
        <v>0.19674988090991974</v>
      </c>
      <c r="H46" s="58">
        <v>0.13182476162910461</v>
      </c>
      <c r="I46" s="58">
        <v>0.16277334094047546</v>
      </c>
      <c r="J46" s="58">
        <v>0.58743631839752197</v>
      </c>
      <c r="K46" s="58">
        <v>4.6680603176355362E-2</v>
      </c>
      <c r="L46" s="58">
        <v>4.9520719796419144E-2</v>
      </c>
      <c r="M46" s="58">
        <v>0.22043934464454651</v>
      </c>
      <c r="N46" s="58">
        <v>0.10204942524433136</v>
      </c>
      <c r="O46" s="58">
        <v>0.54983961582183838</v>
      </c>
      <c r="P46" s="58">
        <v>2018</v>
      </c>
    </row>
    <row r="47" spans="1:16" x14ac:dyDescent="0.25">
      <c r="A47" s="52" t="s">
        <v>14</v>
      </c>
      <c r="B47" s="58">
        <v>0.2768973708152771</v>
      </c>
      <c r="C47" s="58">
        <v>0.25724461674690247</v>
      </c>
      <c r="D47" s="58">
        <v>1.9652746617794037E-2</v>
      </c>
      <c r="E47" s="58">
        <v>0.30452960729598999</v>
      </c>
      <c r="F47" s="58">
        <v>9.4015084207057953E-2</v>
      </c>
      <c r="G47" s="58">
        <v>0.32455793023109436</v>
      </c>
      <c r="H47" s="58">
        <v>0.17539265751838684</v>
      </c>
      <c r="I47" s="58">
        <v>0.2021344006061554</v>
      </c>
      <c r="J47" s="58">
        <v>0.41757166385650635</v>
      </c>
      <c r="K47" s="58">
        <v>6.8428099155426025E-2</v>
      </c>
      <c r="L47" s="58">
        <v>4.9997579306364059E-2</v>
      </c>
      <c r="M47" s="58">
        <v>0.15700539946556091</v>
      </c>
      <c r="N47" s="58">
        <v>5.7525455951690674E-2</v>
      </c>
      <c r="O47" s="58">
        <v>0.37091246247291565</v>
      </c>
      <c r="P47" s="58">
        <v>2018</v>
      </c>
    </row>
    <row r="48" spans="1:16" x14ac:dyDescent="0.25">
      <c r="A48" s="52" t="s">
        <v>15</v>
      </c>
      <c r="B48" s="58">
        <v>0.40179944038391113</v>
      </c>
      <c r="C48" s="58">
        <v>0.36192372441291809</v>
      </c>
      <c r="D48" s="58">
        <v>3.9875712245702744E-2</v>
      </c>
      <c r="E48" s="58">
        <v>0.24501554667949677</v>
      </c>
      <c r="F48" s="58">
        <v>0.10927595943212509</v>
      </c>
      <c r="G48" s="58">
        <v>0.24390904605388641</v>
      </c>
      <c r="H48" s="58">
        <v>0.12715731561183929</v>
      </c>
      <c r="I48" s="58">
        <v>0.2031572014093399</v>
      </c>
      <c r="J48" s="58">
        <v>0.51373273134231567</v>
      </c>
      <c r="K48" s="58">
        <v>8.9294321835041046E-2</v>
      </c>
      <c r="L48" s="58">
        <v>5.1702383905649185E-2</v>
      </c>
      <c r="M48" s="58">
        <v>0.21775068342685699</v>
      </c>
      <c r="N48" s="58">
        <v>9.8810538649559021E-2</v>
      </c>
      <c r="O48" s="58">
        <v>0.51107543706893921</v>
      </c>
      <c r="P48" s="58">
        <v>2018</v>
      </c>
    </row>
    <row r="49" spans="1:16" x14ac:dyDescent="0.25">
      <c r="A49" s="52" t="s">
        <v>16</v>
      </c>
      <c r="B49" s="58">
        <v>0.45073550939559937</v>
      </c>
      <c r="C49" s="58">
        <v>0.41348424553871155</v>
      </c>
      <c r="D49" s="58">
        <v>3.7251271307468414E-2</v>
      </c>
      <c r="E49" s="58">
        <v>0.28460997343063354</v>
      </c>
      <c r="F49" s="58">
        <v>7.1530021727085114E-2</v>
      </c>
      <c r="G49" s="58">
        <v>0.19312448799610138</v>
      </c>
      <c r="H49" s="58">
        <v>0.23065054416656494</v>
      </c>
      <c r="I49" s="58">
        <v>0.21830935776233673</v>
      </c>
      <c r="J49" s="58">
        <v>0.60215163230895996</v>
      </c>
      <c r="K49" s="58">
        <v>0.1096188873052597</v>
      </c>
      <c r="L49" s="58">
        <v>9.6980385482311249E-2</v>
      </c>
      <c r="M49" s="58">
        <v>0.21883969008922577</v>
      </c>
      <c r="N49" s="58">
        <v>0.1080431342124939</v>
      </c>
      <c r="O49" s="58">
        <v>0.52226555347442627</v>
      </c>
      <c r="P49" s="58">
        <v>2018</v>
      </c>
    </row>
    <row r="50" spans="1:16" x14ac:dyDescent="0.25">
      <c r="A50" s="52" t="s">
        <v>17</v>
      </c>
      <c r="B50" s="58">
        <v>0.49821633100509644</v>
      </c>
      <c r="C50" s="58">
        <v>0.43850383162498474</v>
      </c>
      <c r="D50" s="58">
        <v>5.9712477028369904E-2</v>
      </c>
      <c r="E50" s="58">
        <v>0.24127423763275146</v>
      </c>
      <c r="F50" s="58">
        <v>6.6991284489631653E-2</v>
      </c>
      <c r="G50" s="58">
        <v>0.19351816177368164</v>
      </c>
      <c r="H50" s="58">
        <v>0.18117068707942963</v>
      </c>
      <c r="I50" s="58">
        <v>0.16983693838119507</v>
      </c>
      <c r="J50" s="58">
        <v>0.60619944334030151</v>
      </c>
      <c r="K50" s="58">
        <v>0.10748978704214096</v>
      </c>
      <c r="L50" s="58">
        <v>0.13779693841934204</v>
      </c>
      <c r="M50" s="58">
        <v>0.24859164655208588</v>
      </c>
      <c r="N50" s="58">
        <v>0.15275399386882782</v>
      </c>
      <c r="O50" s="58">
        <v>0.56520760059356689</v>
      </c>
      <c r="P50" s="58">
        <v>2018</v>
      </c>
    </row>
    <row r="51" spans="1:16" x14ac:dyDescent="0.25">
      <c r="A51" s="52" t="s">
        <v>18</v>
      </c>
      <c r="B51" s="58">
        <v>0.30408275127410889</v>
      </c>
      <c r="C51" s="58">
        <v>0.28442704677581787</v>
      </c>
      <c r="D51" s="58">
        <v>1.965569332242012E-2</v>
      </c>
      <c r="E51" s="58">
        <v>0.2774299681186676</v>
      </c>
      <c r="F51" s="58">
        <v>7.7210679650306702E-2</v>
      </c>
      <c r="G51" s="58">
        <v>0.34127658605575562</v>
      </c>
      <c r="H51" s="58">
        <v>0.14914126694202423</v>
      </c>
      <c r="I51" s="58">
        <v>0.14466585218906403</v>
      </c>
      <c r="J51" s="58">
        <v>0.43424028158187866</v>
      </c>
      <c r="K51" s="58">
        <v>7.4814550578594208E-2</v>
      </c>
      <c r="L51" s="58">
        <v>6.049993634223938E-2</v>
      </c>
      <c r="M51" s="58">
        <v>0.15257285535335541</v>
      </c>
      <c r="N51" s="58">
        <v>7.0775561034679413E-2</v>
      </c>
      <c r="O51" s="58">
        <v>0.38129344582557678</v>
      </c>
      <c r="P51" s="58">
        <v>2018</v>
      </c>
    </row>
    <row r="52" spans="1:16" x14ac:dyDescent="0.25">
      <c r="A52" s="52" t="s">
        <v>19</v>
      </c>
      <c r="B52" s="58">
        <v>0.187425896525383</v>
      </c>
      <c r="C52" s="58">
        <v>0.18152758479118347</v>
      </c>
      <c r="D52" s="58">
        <v>5.8983028866350651E-3</v>
      </c>
      <c r="E52" s="58">
        <v>0.24244913458824158</v>
      </c>
      <c r="F52" s="58">
        <v>0.12419576197862625</v>
      </c>
      <c r="G52" s="58">
        <v>0.44592919945716858</v>
      </c>
      <c r="H52" s="58">
        <v>0.12512588500976563</v>
      </c>
      <c r="I52" s="58">
        <v>0.13053853809833527</v>
      </c>
      <c r="J52" s="58">
        <v>0.26970472931861877</v>
      </c>
      <c r="K52" s="58">
        <v>2.5718022137880325E-2</v>
      </c>
      <c r="L52" s="58">
        <v>7.2771571576595306E-3</v>
      </c>
      <c r="M52" s="58">
        <v>0.12374100089073181</v>
      </c>
      <c r="N52" s="58">
        <v>4.0581986308097839E-2</v>
      </c>
      <c r="O52" s="58">
        <v>0.31162166595458984</v>
      </c>
      <c r="P52" s="58">
        <v>2018</v>
      </c>
    </row>
    <row r="53" spans="1:16" x14ac:dyDescent="0.25">
      <c r="A53" s="52" t="s">
        <v>20</v>
      </c>
      <c r="B53" s="58">
        <v>0.53276681900024414</v>
      </c>
      <c r="C53" s="58">
        <v>0.42871654033660889</v>
      </c>
      <c r="D53" s="58">
        <v>0.10405030846595764</v>
      </c>
      <c r="E53" s="58">
        <v>0.24121324717998505</v>
      </c>
      <c r="F53" s="58">
        <v>6.3315913081169128E-2</v>
      </c>
      <c r="G53" s="58">
        <v>0.1627039909362793</v>
      </c>
      <c r="H53" s="58">
        <v>0.2004673182964325</v>
      </c>
      <c r="I53" s="58">
        <v>0.20494323968887329</v>
      </c>
      <c r="J53" s="58">
        <v>0.63559436798095703</v>
      </c>
      <c r="K53" s="58">
        <v>0.18121851980686188</v>
      </c>
      <c r="L53" s="58">
        <v>0.33393877744674683</v>
      </c>
      <c r="M53" s="58">
        <v>0.23308448493480682</v>
      </c>
      <c r="N53" s="58">
        <v>0.19309991598129272</v>
      </c>
      <c r="O53" s="58">
        <v>0.59608274698257446</v>
      </c>
      <c r="P53" s="58">
        <v>2018</v>
      </c>
    </row>
    <row r="54" spans="1:16" x14ac:dyDescent="0.25">
      <c r="A54" s="52" t="s">
        <v>21</v>
      </c>
      <c r="B54" s="58">
        <v>0.55745410919189453</v>
      </c>
      <c r="C54" s="58">
        <v>0.48820126056671143</v>
      </c>
      <c r="D54" s="58">
        <v>6.9252848625183105E-2</v>
      </c>
      <c r="E54" s="58">
        <v>0.18310733139514923</v>
      </c>
      <c r="F54" s="58">
        <v>8.6894899606704712E-2</v>
      </c>
      <c r="G54" s="58">
        <v>0.17254367470741272</v>
      </c>
      <c r="H54" s="58">
        <v>0.18033991754055023</v>
      </c>
      <c r="I54" s="58">
        <v>0.22471879422664642</v>
      </c>
      <c r="J54" s="58">
        <v>0.62434357404708862</v>
      </c>
      <c r="K54" s="58">
        <v>0.10345112532377243</v>
      </c>
      <c r="L54" s="58">
        <v>0.16711345314979553</v>
      </c>
      <c r="M54" s="58">
        <v>0.24848182499408722</v>
      </c>
      <c r="N54" s="58">
        <v>0.16671358048915863</v>
      </c>
      <c r="O54" s="58">
        <v>0.64434897899627686</v>
      </c>
      <c r="P54" s="58">
        <v>2018</v>
      </c>
    </row>
    <row r="55" spans="1:16" x14ac:dyDescent="0.25">
      <c r="A55" s="52" t="s">
        <v>22</v>
      </c>
      <c r="B55" s="58">
        <v>0.23775488138198853</v>
      </c>
      <c r="C55" s="58">
        <v>0.2284049391746521</v>
      </c>
      <c r="D55" s="58">
        <v>9.3499403446912766E-3</v>
      </c>
      <c r="E55" s="58">
        <v>0.28249338269233704</v>
      </c>
      <c r="F55" s="58">
        <v>8.7634585797786713E-2</v>
      </c>
      <c r="G55" s="58">
        <v>0.39211717247962952</v>
      </c>
      <c r="H55" s="58">
        <v>0.12536622583866119</v>
      </c>
      <c r="I55" s="58">
        <v>0.126108318567276</v>
      </c>
      <c r="J55" s="58">
        <v>0.38702332973480225</v>
      </c>
      <c r="K55" s="58">
        <v>6.5508000552654266E-2</v>
      </c>
      <c r="L55" s="58">
        <v>3.3036455512046814E-2</v>
      </c>
      <c r="M55" s="58">
        <v>0.12895084917545319</v>
      </c>
      <c r="N55" s="58">
        <v>4.5101184397935867E-2</v>
      </c>
      <c r="O55" s="58">
        <v>0.32538947463035583</v>
      </c>
      <c r="P55" s="58">
        <v>2018</v>
      </c>
    </row>
    <row r="56" spans="1:16" x14ac:dyDescent="0.25">
      <c r="A56" s="52" t="s">
        <v>23</v>
      </c>
      <c r="B56" s="58">
        <v>0.25803062319755554</v>
      </c>
      <c r="C56" s="58">
        <v>0.23866823315620422</v>
      </c>
      <c r="D56" s="58">
        <v>1.936238631606102E-2</v>
      </c>
      <c r="E56" s="58">
        <v>0.35141575336456299</v>
      </c>
      <c r="F56" s="58">
        <v>6.6437497735023499E-2</v>
      </c>
      <c r="G56" s="58">
        <v>0.32411611080169678</v>
      </c>
      <c r="H56" s="58">
        <v>0.14556705951690674</v>
      </c>
      <c r="I56" s="58">
        <v>0.16317261755466461</v>
      </c>
      <c r="J56" s="58">
        <v>0.38817211985588074</v>
      </c>
      <c r="K56" s="58">
        <v>0.18995527923107147</v>
      </c>
      <c r="L56" s="58">
        <v>0.14895039796829224</v>
      </c>
      <c r="M56" s="58">
        <v>0.19102324545383453</v>
      </c>
      <c r="N56" s="58">
        <v>4.6274777501821518E-2</v>
      </c>
      <c r="O56" s="58">
        <v>0.32446810603141785</v>
      </c>
      <c r="P56" s="58">
        <v>2018</v>
      </c>
    </row>
    <row r="57" spans="1:16" x14ac:dyDescent="0.25">
      <c r="A57" s="52" t="s">
        <v>24</v>
      </c>
      <c r="B57" s="58">
        <v>0.32160928845405579</v>
      </c>
      <c r="C57" s="58">
        <v>0.30138611793518066</v>
      </c>
      <c r="D57" s="58">
        <v>2.0223187282681465E-2</v>
      </c>
      <c r="E57" s="58">
        <v>0.22719419002532959</v>
      </c>
      <c r="F57" s="58">
        <v>0.10905833542346954</v>
      </c>
      <c r="G57" s="58">
        <v>0.34213817119598389</v>
      </c>
      <c r="H57" s="58">
        <v>0.14042434096336365</v>
      </c>
      <c r="I57" s="58">
        <v>0.10492774099111557</v>
      </c>
      <c r="J57" s="58">
        <v>0.39368981122970581</v>
      </c>
      <c r="K57" s="58">
        <v>3.2889362424612045E-2</v>
      </c>
      <c r="L57" s="58">
        <v>6.4278140664100647E-2</v>
      </c>
      <c r="M57" s="58">
        <v>0.16081774234771729</v>
      </c>
      <c r="N57" s="58">
        <v>8.6899645626544952E-2</v>
      </c>
      <c r="O57" s="58">
        <v>0.43066763877868652</v>
      </c>
      <c r="P57" s="58">
        <v>2018</v>
      </c>
    </row>
    <row r="58" spans="1:16" x14ac:dyDescent="0.25">
      <c r="A58" s="52" t="s">
        <v>25</v>
      </c>
      <c r="B58" s="58">
        <v>0.28101947903633118</v>
      </c>
      <c r="C58" s="58">
        <v>0.26591581106185913</v>
      </c>
      <c r="D58" s="58">
        <v>1.5103667043149471E-2</v>
      </c>
      <c r="E58" s="58">
        <v>0.26897180080413818</v>
      </c>
      <c r="F58" s="58">
        <v>8.5199803113937378E-2</v>
      </c>
      <c r="G58" s="58">
        <v>0.36480888724327087</v>
      </c>
      <c r="H58" s="58">
        <v>0.13846372067928314</v>
      </c>
      <c r="I58" s="58">
        <v>0.13950973749160767</v>
      </c>
      <c r="J58" s="58">
        <v>0.36433756351470947</v>
      </c>
      <c r="K58" s="58">
        <v>6.4965799450874329E-2</v>
      </c>
      <c r="L58" s="58">
        <v>5.3859896957874298E-2</v>
      </c>
      <c r="M58" s="58">
        <v>0.20723059773445129</v>
      </c>
      <c r="N58" s="58">
        <v>4.6891342848539352E-2</v>
      </c>
      <c r="O58" s="58">
        <v>0.36621928215026855</v>
      </c>
      <c r="P58" s="58">
        <v>2018</v>
      </c>
    </row>
    <row r="59" spans="1:16" x14ac:dyDescent="0.25">
      <c r="A59" s="52" t="s">
        <v>26</v>
      </c>
      <c r="B59" s="58">
        <v>0.24599939584732056</v>
      </c>
      <c r="C59" s="58">
        <v>0.23065747320652008</v>
      </c>
      <c r="D59" s="58">
        <v>1.5341928228735924E-2</v>
      </c>
      <c r="E59" s="58">
        <v>0.26307699084281921</v>
      </c>
      <c r="F59" s="58">
        <v>0.10078666359186172</v>
      </c>
      <c r="G59" s="58">
        <v>0.39013692736625671</v>
      </c>
      <c r="H59" s="58">
        <v>0.12664924561977386</v>
      </c>
      <c r="I59" s="58">
        <v>0.12734030187129974</v>
      </c>
      <c r="J59" s="58">
        <v>0.32481196522712708</v>
      </c>
      <c r="K59" s="58">
        <v>6.9612070918083191E-2</v>
      </c>
      <c r="L59" s="58">
        <v>4.0209360420703888E-2</v>
      </c>
      <c r="M59" s="58">
        <v>0.19752193987369537</v>
      </c>
      <c r="N59" s="58">
        <v>4.7581657767295837E-2</v>
      </c>
      <c r="O59" s="58">
        <v>0.34678605198860168</v>
      </c>
      <c r="P59" s="58">
        <v>2018</v>
      </c>
    </row>
    <row r="60" spans="1:16" x14ac:dyDescent="0.25">
      <c r="A60" s="52" t="s">
        <v>27</v>
      </c>
      <c r="B60" s="58">
        <v>0.51176339387893677</v>
      </c>
      <c r="C60" s="58">
        <v>0.43614616990089417</v>
      </c>
      <c r="D60" s="58">
        <v>7.5617216527462006E-2</v>
      </c>
      <c r="E60" s="58">
        <v>0.25347059965133667</v>
      </c>
      <c r="F60" s="58">
        <v>4.6458754688501358E-2</v>
      </c>
      <c r="G60" s="58">
        <v>0.1883072555065155</v>
      </c>
      <c r="H60" s="58">
        <v>0.1530354768037796</v>
      </c>
      <c r="I60" s="58">
        <v>0.12602818012237549</v>
      </c>
      <c r="J60" s="58">
        <v>0.55284649133682251</v>
      </c>
      <c r="K60" s="58">
        <v>0.10694442689418793</v>
      </c>
      <c r="L60" s="58">
        <v>0.24884949624538422</v>
      </c>
      <c r="M60" s="58">
        <v>0.45481789112091064</v>
      </c>
      <c r="N60" s="58">
        <v>0.15851965546607971</v>
      </c>
      <c r="O60" s="58">
        <v>0.55822211503982544</v>
      </c>
      <c r="P60" s="58">
        <v>2018</v>
      </c>
    </row>
    <row r="61" spans="1:16" x14ac:dyDescent="0.25">
      <c r="A61" s="52" t="s">
        <v>28</v>
      </c>
      <c r="B61" s="58">
        <v>0.31540244817733765</v>
      </c>
      <c r="C61" s="58">
        <v>0.29505434632301331</v>
      </c>
      <c r="D61" s="58">
        <v>2.0348126068711281E-2</v>
      </c>
      <c r="E61" s="58">
        <v>0.2147357314825058</v>
      </c>
      <c r="F61" s="58">
        <v>0.15457324683666229</v>
      </c>
      <c r="G61" s="58">
        <v>0.31528857350349426</v>
      </c>
      <c r="H61" s="58">
        <v>0.14578191936016083</v>
      </c>
      <c r="I61" s="58">
        <v>0.12352029234170914</v>
      </c>
      <c r="J61" s="58">
        <v>0.35068365931510925</v>
      </c>
      <c r="K61" s="58">
        <v>6.558111310005188E-2</v>
      </c>
      <c r="L61" s="58">
        <v>2.2906284779310226E-2</v>
      </c>
      <c r="M61" s="58">
        <v>0.17398415505886078</v>
      </c>
      <c r="N61" s="58">
        <v>0.10849513113498688</v>
      </c>
      <c r="O61" s="58">
        <v>0.46997570991516113</v>
      </c>
      <c r="P61" s="58">
        <v>2018</v>
      </c>
    </row>
    <row r="62" spans="1:16" x14ac:dyDescent="0.25">
      <c r="A62" s="52" t="s">
        <v>29</v>
      </c>
      <c r="B62" s="58">
        <v>0.52906119823455811</v>
      </c>
      <c r="C62" s="58">
        <v>0.4956720769405365</v>
      </c>
      <c r="D62" s="58">
        <v>3.3389080315828323E-2</v>
      </c>
      <c r="E62" s="58">
        <v>0.20475184917449951</v>
      </c>
      <c r="F62" s="58">
        <v>0.10514077544212341</v>
      </c>
      <c r="G62" s="58">
        <v>0.16104620695114136</v>
      </c>
      <c r="H62" s="58">
        <v>0.14588086307048798</v>
      </c>
      <c r="I62" s="58">
        <v>0.14042466878890991</v>
      </c>
      <c r="J62" s="58">
        <v>0.62728714942932129</v>
      </c>
      <c r="K62" s="58">
        <v>8.3926327526569366E-2</v>
      </c>
      <c r="L62" s="58">
        <v>9.024626761674881E-2</v>
      </c>
      <c r="M62" s="58">
        <v>0.234959676861763</v>
      </c>
      <c r="N62" s="58">
        <v>0.13022418320178986</v>
      </c>
      <c r="O62" s="58">
        <v>0.63420194387435913</v>
      </c>
      <c r="P62" s="58">
        <v>2018</v>
      </c>
    </row>
    <row r="63" spans="1:16" x14ac:dyDescent="0.25">
      <c r="A63" s="52" t="s">
        <v>30</v>
      </c>
      <c r="B63" s="58">
        <v>0.52169013023376465</v>
      </c>
      <c r="C63" s="58">
        <v>0.42149347066879272</v>
      </c>
      <c r="D63" s="58">
        <v>0.10019668191671371</v>
      </c>
      <c r="E63" s="58">
        <v>0.19047801196575165</v>
      </c>
      <c r="F63" s="58">
        <v>0.10883037745952606</v>
      </c>
      <c r="G63" s="58">
        <v>0.17900145053863525</v>
      </c>
      <c r="H63" s="58">
        <v>0.18360814452171326</v>
      </c>
      <c r="I63" s="58">
        <v>0.18792268633842468</v>
      </c>
      <c r="J63" s="58">
        <v>0.52465736865997314</v>
      </c>
      <c r="K63" s="58">
        <v>0.14000615477561951</v>
      </c>
      <c r="L63" s="58">
        <v>0.22259463369846344</v>
      </c>
      <c r="M63" s="58">
        <v>0.28638029098510742</v>
      </c>
      <c r="N63" s="58">
        <v>0.19541209936141968</v>
      </c>
      <c r="O63" s="58">
        <v>0.6305205225944519</v>
      </c>
      <c r="P63" s="58">
        <v>2018</v>
      </c>
    </row>
    <row r="64" spans="1:16" x14ac:dyDescent="0.25">
      <c r="A64" s="52" t="s">
        <v>31</v>
      </c>
      <c r="B64" s="58">
        <v>0.43188834190368652</v>
      </c>
      <c r="C64" s="58">
        <v>0.3712906539440155</v>
      </c>
      <c r="D64" s="58">
        <v>6.0597684234380722E-2</v>
      </c>
      <c r="E64" s="58">
        <v>0.2358870655298233</v>
      </c>
      <c r="F64" s="58">
        <v>8.5924692451953888E-2</v>
      </c>
      <c r="G64" s="58">
        <v>0.24629990756511688</v>
      </c>
      <c r="H64" s="58">
        <v>0.19663311541080475</v>
      </c>
      <c r="I64" s="58">
        <v>0.1473807692527771</v>
      </c>
      <c r="J64" s="58">
        <v>0.46984905004501343</v>
      </c>
      <c r="K64" s="58">
        <v>0.11233823746442795</v>
      </c>
      <c r="L64" s="58">
        <v>0.31071820855140686</v>
      </c>
      <c r="M64" s="58">
        <v>0.20143988728523254</v>
      </c>
      <c r="N64" s="58">
        <v>0.1142788752913475</v>
      </c>
      <c r="O64" s="58">
        <v>0.51781302690505981</v>
      </c>
      <c r="P64" s="58">
        <v>2018</v>
      </c>
    </row>
    <row r="65" spans="1:16" x14ac:dyDescent="0.25">
      <c r="A65" s="52" t="s">
        <v>32</v>
      </c>
      <c r="B65" s="58">
        <v>0.42737463116645813</v>
      </c>
      <c r="C65" s="58">
        <v>0.4010678231716156</v>
      </c>
      <c r="D65" s="58">
        <v>2.6306815445423126E-2</v>
      </c>
      <c r="E65" s="58">
        <v>0.18993459641933441</v>
      </c>
      <c r="F65" s="58">
        <v>0.12609253823757172</v>
      </c>
      <c r="G65" s="58">
        <v>0.25659823417663574</v>
      </c>
      <c r="H65" s="58">
        <v>0.17649795114994049</v>
      </c>
      <c r="I65" s="58">
        <v>0.12137652188539505</v>
      </c>
      <c r="J65" s="58">
        <v>0.47263699769973755</v>
      </c>
      <c r="K65" s="58">
        <v>4.8171062022447586E-2</v>
      </c>
      <c r="L65" s="58">
        <v>2.6348212733864784E-2</v>
      </c>
      <c r="M65" s="58">
        <v>0.15549324452877045</v>
      </c>
      <c r="N65" s="58">
        <v>0.11930448561906815</v>
      </c>
      <c r="O65" s="58">
        <v>0.55346715450286865</v>
      </c>
      <c r="P65" s="58">
        <v>2018</v>
      </c>
    </row>
    <row r="66" spans="1:16" x14ac:dyDescent="0.25">
      <c r="A66" s="52" t="s">
        <v>1</v>
      </c>
      <c r="B66" s="58">
        <v>0.27195963263511658</v>
      </c>
      <c r="C66" s="58">
        <v>0.2471192479133606</v>
      </c>
      <c r="D66" s="58">
        <v>2.4840397760272026E-2</v>
      </c>
      <c r="E66" s="58">
        <v>0.22621843218803406</v>
      </c>
      <c r="F66" s="58">
        <v>0.12198085337877274</v>
      </c>
      <c r="G66" s="58">
        <v>0.37984105944633484</v>
      </c>
      <c r="H66" s="58">
        <v>0.13891878724098206</v>
      </c>
      <c r="I66" s="58">
        <v>0.20229633152484894</v>
      </c>
      <c r="J66" s="58">
        <v>0.33346524834632874</v>
      </c>
      <c r="K66" s="58">
        <v>3.5510674118995667E-2</v>
      </c>
      <c r="L66" s="58">
        <v>8.669004775583744E-3</v>
      </c>
      <c r="M66" s="58">
        <v>0.17806123197078705</v>
      </c>
      <c r="N66" s="58">
        <v>9.0873658657073975E-2</v>
      </c>
      <c r="O66" s="58">
        <v>0.39394047856330872</v>
      </c>
      <c r="P66" s="58">
        <v>2020</v>
      </c>
    </row>
    <row r="67" spans="1:16" x14ac:dyDescent="0.25">
      <c r="A67" s="52" t="s">
        <v>2</v>
      </c>
      <c r="B67" s="58">
        <v>0.22826752066612244</v>
      </c>
      <c r="C67" s="58">
        <v>0.21334321796894073</v>
      </c>
      <c r="D67" s="58">
        <v>1.4924299903213978E-2</v>
      </c>
      <c r="E67" s="58">
        <v>0.32941645383834839</v>
      </c>
      <c r="F67" s="58">
        <v>8.316493034362793E-2</v>
      </c>
      <c r="G67" s="58">
        <v>0.35915109515190125</v>
      </c>
      <c r="H67" s="58">
        <v>0.15488764643669128</v>
      </c>
      <c r="I67" s="58">
        <v>0.23968081176280975</v>
      </c>
      <c r="J67" s="58">
        <v>0.38490623235702515</v>
      </c>
      <c r="K67" s="58">
        <v>6.3979938626289368E-2</v>
      </c>
      <c r="L67" s="58">
        <v>3.3561490476131439E-2</v>
      </c>
      <c r="M67" s="58">
        <v>0.13105481863021851</v>
      </c>
      <c r="N67" s="58">
        <v>5.2670884877443314E-2</v>
      </c>
      <c r="O67" s="58">
        <v>0.31143245100975037</v>
      </c>
      <c r="P67" s="58">
        <v>2020</v>
      </c>
    </row>
    <row r="68" spans="1:16" x14ac:dyDescent="0.25">
      <c r="A68" s="52" t="s">
        <v>3</v>
      </c>
      <c r="B68" s="58">
        <v>0.28070050477981567</v>
      </c>
      <c r="C68" s="58">
        <v>0.25234735012054443</v>
      </c>
      <c r="D68" s="58">
        <v>2.8353150933980942E-2</v>
      </c>
      <c r="E68" s="58">
        <v>0.26983395218849182</v>
      </c>
      <c r="F68" s="58">
        <v>9.1217696666717529E-2</v>
      </c>
      <c r="G68" s="58">
        <v>0.35824787616729736</v>
      </c>
      <c r="H68" s="58">
        <v>0.12809400260448456</v>
      </c>
      <c r="I68" s="58">
        <v>0.17780165374279022</v>
      </c>
      <c r="J68" s="58">
        <v>0.31780052185058594</v>
      </c>
      <c r="K68" s="58">
        <v>9.8253637552261353E-2</v>
      </c>
      <c r="L68" s="58">
        <v>7.7260546386241913E-2</v>
      </c>
      <c r="M68" s="58">
        <v>0.23192217946052551</v>
      </c>
      <c r="N68" s="58">
        <v>9.0324215590953827E-2</v>
      </c>
      <c r="O68" s="58">
        <v>0.3719182014465332</v>
      </c>
      <c r="P68" s="58">
        <v>2020</v>
      </c>
    </row>
    <row r="69" spans="1:16" x14ac:dyDescent="0.25">
      <c r="A69" s="52" t="s">
        <v>4</v>
      </c>
      <c r="B69" s="58">
        <v>0.44726273417472839</v>
      </c>
      <c r="C69" s="58">
        <v>0.36659336090087891</v>
      </c>
      <c r="D69" s="58">
        <v>8.0669388175010681E-2</v>
      </c>
      <c r="E69" s="58">
        <v>0.19080966711044312</v>
      </c>
      <c r="F69" s="58">
        <v>9.220895916223526E-2</v>
      </c>
      <c r="G69" s="58">
        <v>0.26971864700317383</v>
      </c>
      <c r="H69" s="58">
        <v>0.14936448633670807</v>
      </c>
      <c r="I69" s="58">
        <v>0.20244966447353363</v>
      </c>
      <c r="J69" s="58">
        <v>0.46660584211349487</v>
      </c>
      <c r="K69" s="58">
        <v>9.7491651773452759E-2</v>
      </c>
      <c r="L69" s="58">
        <v>0.19778247177600861</v>
      </c>
      <c r="M69" s="58">
        <v>0.24336829781532288</v>
      </c>
      <c r="N69" s="58">
        <v>0.18431174755096436</v>
      </c>
      <c r="O69" s="58">
        <v>0.53947168588638306</v>
      </c>
      <c r="P69" s="58">
        <v>2020</v>
      </c>
    </row>
    <row r="70" spans="1:16" x14ac:dyDescent="0.25">
      <c r="A70" s="52" t="s">
        <v>5</v>
      </c>
      <c r="B70" s="58">
        <v>0.24765600264072418</v>
      </c>
      <c r="C70" s="58">
        <v>0.22419650852680206</v>
      </c>
      <c r="D70" s="58">
        <v>2.3459490388631821E-2</v>
      </c>
      <c r="E70" s="58">
        <v>0.19551818072795868</v>
      </c>
      <c r="F70" s="58">
        <v>0.15413102507591248</v>
      </c>
      <c r="G70" s="58">
        <v>0.40269479155540466</v>
      </c>
      <c r="H70" s="58">
        <v>0.13035538792610168</v>
      </c>
      <c r="I70" s="58">
        <v>0.20942816138267517</v>
      </c>
      <c r="J70" s="58">
        <v>0.26852989196777344</v>
      </c>
      <c r="K70" s="58">
        <v>2.46739462018013E-2</v>
      </c>
      <c r="L70" s="58">
        <v>1.8631812185049057E-2</v>
      </c>
      <c r="M70" s="58">
        <v>0.1462116539478302</v>
      </c>
      <c r="N70" s="58">
        <v>8.7234340608119965E-2</v>
      </c>
      <c r="O70" s="58">
        <v>0.40178701281547546</v>
      </c>
      <c r="P70" s="58">
        <v>2020</v>
      </c>
    </row>
    <row r="71" spans="1:16" x14ac:dyDescent="0.25">
      <c r="A71" s="52" t="s">
        <v>6</v>
      </c>
      <c r="B71" s="58">
        <v>0.26936620473861694</v>
      </c>
      <c r="C71" s="58">
        <v>0.25142624974250793</v>
      </c>
      <c r="D71" s="58">
        <v>1.7939956858754158E-2</v>
      </c>
      <c r="E71" s="58">
        <v>0.30227860808372498</v>
      </c>
      <c r="F71" s="58">
        <v>7.6512426137924194E-2</v>
      </c>
      <c r="G71" s="58">
        <v>0.35184276103973389</v>
      </c>
      <c r="H71" s="58">
        <v>0.16360203921794891</v>
      </c>
      <c r="I71" s="58">
        <v>0.18861338496208191</v>
      </c>
      <c r="J71" s="58">
        <v>0.4018501341342926</v>
      </c>
      <c r="K71" s="58">
        <v>7.0128083229064941E-2</v>
      </c>
      <c r="L71" s="58">
        <v>5.412505567073822E-2</v>
      </c>
      <c r="M71" s="58">
        <v>0.17611615359783173</v>
      </c>
      <c r="N71" s="58">
        <v>6.3119567930698395E-2</v>
      </c>
      <c r="O71" s="58">
        <v>0.34587863087654114</v>
      </c>
      <c r="P71" s="58">
        <v>2020</v>
      </c>
    </row>
    <row r="72" spans="1:16" x14ac:dyDescent="0.25">
      <c r="A72" s="52" t="s">
        <v>7</v>
      </c>
      <c r="B72" s="58">
        <v>0.67499345541000366</v>
      </c>
      <c r="C72" s="58">
        <v>0.46910744905471802</v>
      </c>
      <c r="D72" s="58">
        <v>0.20588603615760803</v>
      </c>
      <c r="E72" s="58">
        <v>0.13126470148563385</v>
      </c>
      <c r="F72" s="58">
        <v>6.0303833335638046E-2</v>
      </c>
      <c r="G72" s="58">
        <v>0.13343799114227295</v>
      </c>
      <c r="H72" s="58">
        <v>0.24994482100009918</v>
      </c>
      <c r="I72" s="58">
        <v>0.38643133640289307</v>
      </c>
      <c r="J72" s="58">
        <v>0.67397093772888184</v>
      </c>
      <c r="K72" s="58">
        <v>0.13746903836727142</v>
      </c>
      <c r="L72" s="58">
        <v>0.32427892088890076</v>
      </c>
      <c r="M72" s="58">
        <v>0.23628330230712891</v>
      </c>
      <c r="N72" s="58">
        <v>0.3660215437412262</v>
      </c>
      <c r="O72" s="58">
        <v>0.73529732227325439</v>
      </c>
      <c r="P72" s="58">
        <v>2020</v>
      </c>
    </row>
    <row r="73" spans="1:16" x14ac:dyDescent="0.25">
      <c r="A73" s="52" t="s">
        <v>8</v>
      </c>
      <c r="B73" s="58">
        <v>0.2294175922870636</v>
      </c>
      <c r="C73" s="58">
        <v>0.21117626130580902</v>
      </c>
      <c r="D73" s="58">
        <v>1.8241327255964279E-2</v>
      </c>
      <c r="E73" s="58">
        <v>0.21342165768146515</v>
      </c>
      <c r="F73" s="58">
        <v>0.13821408152580261</v>
      </c>
      <c r="G73" s="58">
        <v>0.41894668340682983</v>
      </c>
      <c r="H73" s="58">
        <v>0.12928541004657745</v>
      </c>
      <c r="I73" s="58">
        <v>0.1662563681602478</v>
      </c>
      <c r="J73" s="58">
        <v>0.2784251868724823</v>
      </c>
      <c r="K73" s="58">
        <v>4.5825384557247162E-2</v>
      </c>
      <c r="L73" s="58">
        <v>1.7824446782469749E-2</v>
      </c>
      <c r="M73" s="58">
        <v>0.12676063179969788</v>
      </c>
      <c r="N73" s="58">
        <v>7.7531911432743073E-2</v>
      </c>
      <c r="O73" s="58">
        <v>0.36763167381286621</v>
      </c>
      <c r="P73" s="58">
        <v>2020</v>
      </c>
    </row>
    <row r="74" spans="1:16" x14ac:dyDescent="0.25">
      <c r="A74" s="52" t="s">
        <v>9</v>
      </c>
      <c r="B74" s="58">
        <v>0.32528588175773621</v>
      </c>
      <c r="C74" s="58">
        <v>0.28219437599182129</v>
      </c>
      <c r="D74" s="58">
        <v>4.3091505765914917E-2</v>
      </c>
      <c r="E74" s="58">
        <v>0.21245278418064117</v>
      </c>
      <c r="F74" s="58">
        <v>0.11255914717912674</v>
      </c>
      <c r="G74" s="58">
        <v>0.34970217943191528</v>
      </c>
      <c r="H74" s="58">
        <v>9.4600342214107513E-2</v>
      </c>
      <c r="I74" s="58">
        <v>0.26701217889785767</v>
      </c>
      <c r="J74" s="58">
        <v>0.40606784820556641</v>
      </c>
      <c r="K74" s="58">
        <v>4.9810003489255905E-2</v>
      </c>
      <c r="L74" s="58">
        <v>2.7277471497654915E-2</v>
      </c>
      <c r="M74" s="58">
        <v>0.17767684161663055</v>
      </c>
      <c r="N74" s="58">
        <v>0.11792993545532227</v>
      </c>
      <c r="O74" s="58">
        <v>0.43784502148628235</v>
      </c>
      <c r="P74" s="58">
        <v>2020</v>
      </c>
    </row>
    <row r="75" spans="1:16" x14ac:dyDescent="0.25">
      <c r="A75" s="52" t="s">
        <v>10</v>
      </c>
      <c r="B75" s="58">
        <v>0.35036975145339966</v>
      </c>
      <c r="C75" s="58">
        <v>0.32527461647987366</v>
      </c>
      <c r="D75" s="58">
        <v>2.5095134973526001E-2</v>
      </c>
      <c r="E75" s="58">
        <v>0.18515545129776001</v>
      </c>
      <c r="F75" s="58">
        <v>0.15698537230491638</v>
      </c>
      <c r="G75" s="58">
        <v>0.30748942494392395</v>
      </c>
      <c r="H75" s="58">
        <v>0.12510417401790619</v>
      </c>
      <c r="I75" s="58">
        <v>0.2136145681142807</v>
      </c>
      <c r="J75" s="58">
        <v>0.37658646702766418</v>
      </c>
      <c r="K75" s="58">
        <v>4.0080271661281586E-2</v>
      </c>
      <c r="L75" s="58">
        <v>7.524377666413784E-3</v>
      </c>
      <c r="M75" s="58">
        <v>0.18494339287281036</v>
      </c>
      <c r="N75" s="58">
        <v>0.12318458408117294</v>
      </c>
      <c r="O75" s="58">
        <v>0.50735509395599365</v>
      </c>
      <c r="P75" s="58">
        <v>2020</v>
      </c>
    </row>
    <row r="76" spans="1:16" x14ac:dyDescent="0.25">
      <c r="A76" s="52" t="s">
        <v>11</v>
      </c>
      <c r="B76" s="58">
        <v>0.42786186933517456</v>
      </c>
      <c r="C76" s="58">
        <v>0.38785302639007568</v>
      </c>
      <c r="D76" s="58">
        <v>4.0008850395679474E-2</v>
      </c>
      <c r="E76" s="58">
        <v>0.21905896067619324</v>
      </c>
      <c r="F76" s="58">
        <v>0.10949775576591492</v>
      </c>
      <c r="G76" s="58">
        <v>0.24358139932155609</v>
      </c>
      <c r="H76" s="58">
        <v>0.19558762013912201</v>
      </c>
      <c r="I76" s="58">
        <v>0.2500031590461731</v>
      </c>
      <c r="J76" s="58">
        <v>0.45477959513664246</v>
      </c>
      <c r="K76" s="58">
        <v>4.4529173523187637E-2</v>
      </c>
      <c r="L76" s="58">
        <v>3.8211476057767868E-2</v>
      </c>
      <c r="M76" s="58">
        <v>0.24091729521751404</v>
      </c>
      <c r="N76" s="58">
        <v>0.1200937032699585</v>
      </c>
      <c r="O76" s="58">
        <v>0.53735965490341187</v>
      </c>
      <c r="P76" s="58">
        <v>2020</v>
      </c>
    </row>
    <row r="77" spans="1:16" x14ac:dyDescent="0.25">
      <c r="A77" s="52" t="s">
        <v>12</v>
      </c>
      <c r="B77" s="58">
        <v>0.61720532178878784</v>
      </c>
      <c r="C77" s="58">
        <v>0.44094842672348022</v>
      </c>
      <c r="D77" s="58">
        <v>0.17625689506530762</v>
      </c>
      <c r="E77" s="58">
        <v>0.20007476210594177</v>
      </c>
      <c r="F77" s="58">
        <v>6.5178461372852325E-2</v>
      </c>
      <c r="G77" s="58">
        <v>0.11754146218299866</v>
      </c>
      <c r="H77" s="58">
        <v>0.20640160143375397</v>
      </c>
      <c r="I77" s="58">
        <v>0.31747180223464966</v>
      </c>
      <c r="J77" s="58">
        <v>0.63646835088729858</v>
      </c>
      <c r="K77" s="58">
        <v>0.20123773813247681</v>
      </c>
      <c r="L77" s="58">
        <v>0.39783275127410889</v>
      </c>
      <c r="M77" s="58">
        <v>0.33566606044769287</v>
      </c>
      <c r="N77" s="58">
        <v>0.29179695248603821</v>
      </c>
      <c r="O77" s="58">
        <v>0.68238377571105957</v>
      </c>
      <c r="P77" s="58">
        <v>2020</v>
      </c>
    </row>
    <row r="78" spans="1:16" x14ac:dyDescent="0.25">
      <c r="A78" s="52" t="s">
        <v>13</v>
      </c>
      <c r="B78" s="58">
        <v>0.44897559285163879</v>
      </c>
      <c r="C78" s="58">
        <v>0.41199076175689697</v>
      </c>
      <c r="D78" s="58">
        <v>3.6984816193580627E-2</v>
      </c>
      <c r="E78" s="58">
        <v>0.22842903435230255</v>
      </c>
      <c r="F78" s="58">
        <v>9.7943872213363647E-2</v>
      </c>
      <c r="G78" s="58">
        <v>0.2246515154838562</v>
      </c>
      <c r="H78" s="58">
        <v>0.13301485776901245</v>
      </c>
      <c r="I78" s="58">
        <v>0.26871290802955627</v>
      </c>
      <c r="J78" s="58">
        <v>0.54898184537887573</v>
      </c>
      <c r="K78" s="58">
        <v>3.7616774439811707E-2</v>
      </c>
      <c r="L78" s="58">
        <v>4.6242624521255493E-2</v>
      </c>
      <c r="M78" s="58">
        <v>0.24518865346908569</v>
      </c>
      <c r="N78" s="58">
        <v>0.13372480869293213</v>
      </c>
      <c r="O78" s="58">
        <v>0.54691946506500244</v>
      </c>
      <c r="P78" s="58">
        <v>2020</v>
      </c>
    </row>
    <row r="79" spans="1:16" x14ac:dyDescent="0.25">
      <c r="A79" s="52" t="s">
        <v>14</v>
      </c>
      <c r="B79" s="58">
        <v>0.31982547044754028</v>
      </c>
      <c r="C79" s="58">
        <v>0.28733566403388977</v>
      </c>
      <c r="D79" s="58">
        <v>3.2489821314811707E-2</v>
      </c>
      <c r="E79" s="58">
        <v>0.25050833821296692</v>
      </c>
      <c r="F79" s="58">
        <v>0.10821913182735443</v>
      </c>
      <c r="G79" s="58">
        <v>0.32144704461097717</v>
      </c>
      <c r="H79" s="58">
        <v>0.16814781725406647</v>
      </c>
      <c r="I79" s="58">
        <v>0.31990951299667358</v>
      </c>
      <c r="J79" s="58">
        <v>0.4199059009552002</v>
      </c>
      <c r="K79" s="58">
        <v>5.9306830167770386E-2</v>
      </c>
      <c r="L79" s="58">
        <v>3.1032321974635124E-2</v>
      </c>
      <c r="M79" s="58">
        <v>0.15060698986053467</v>
      </c>
      <c r="N79" s="58">
        <v>7.7692389488220215E-2</v>
      </c>
      <c r="O79" s="58">
        <v>0.42804461717605591</v>
      </c>
      <c r="P79" s="58">
        <v>2020</v>
      </c>
    </row>
    <row r="80" spans="1:16" x14ac:dyDescent="0.25">
      <c r="A80" s="52" t="s">
        <v>15</v>
      </c>
      <c r="B80" s="58">
        <v>0.47311052680015564</v>
      </c>
      <c r="C80" s="58">
        <v>0.40101328492164612</v>
      </c>
      <c r="D80" s="58">
        <v>7.2097256779670715E-2</v>
      </c>
      <c r="E80" s="58">
        <v>0.16255317628383636</v>
      </c>
      <c r="F80" s="58">
        <v>0.13221088051795959</v>
      </c>
      <c r="G80" s="58">
        <v>0.23212540149688721</v>
      </c>
      <c r="H80" s="58">
        <v>0.12024226039648056</v>
      </c>
      <c r="I80" s="58">
        <v>0.3368438184261322</v>
      </c>
      <c r="J80" s="58">
        <v>0.49528798460960388</v>
      </c>
      <c r="K80" s="58">
        <v>6.6014505922794342E-2</v>
      </c>
      <c r="L80" s="58">
        <v>5.3070850670337677E-2</v>
      </c>
      <c r="M80" s="58">
        <v>0.22058595716953278</v>
      </c>
      <c r="N80" s="58">
        <v>0.18912102282047272</v>
      </c>
      <c r="O80" s="58">
        <v>0.60532140731811523</v>
      </c>
      <c r="P80" s="58">
        <v>2020</v>
      </c>
    </row>
    <row r="81" spans="1:16" x14ac:dyDescent="0.25">
      <c r="A81" s="52" t="s">
        <v>16</v>
      </c>
      <c r="B81" s="58">
        <v>0.44869333505630493</v>
      </c>
      <c r="C81" s="58">
        <v>0.38175040483474731</v>
      </c>
      <c r="D81" s="58">
        <v>6.6942930221557617E-2</v>
      </c>
      <c r="E81" s="58">
        <v>0.28866147994995117</v>
      </c>
      <c r="F81" s="58">
        <v>7.0665359497070313E-2</v>
      </c>
      <c r="G81" s="58">
        <v>0.19197984039783478</v>
      </c>
      <c r="H81" s="58">
        <v>0.25973096489906311</v>
      </c>
      <c r="I81" s="58">
        <v>0.37161031365394592</v>
      </c>
      <c r="J81" s="58">
        <v>0.59248906373977661</v>
      </c>
      <c r="K81" s="58">
        <v>9.6223935484886169E-2</v>
      </c>
      <c r="L81" s="58">
        <v>8.816131204366684E-2</v>
      </c>
      <c r="M81" s="58">
        <v>0.23137906193733215</v>
      </c>
      <c r="N81" s="58">
        <v>0.14094650745391846</v>
      </c>
      <c r="O81" s="58">
        <v>0.51935869455337524</v>
      </c>
      <c r="P81" s="58">
        <v>2020</v>
      </c>
    </row>
    <row r="82" spans="1:16" x14ac:dyDescent="0.25">
      <c r="A82" s="52" t="s">
        <v>17</v>
      </c>
      <c r="B82" s="58">
        <v>0.5135614275932312</v>
      </c>
      <c r="C82" s="58">
        <v>0.42861065268516541</v>
      </c>
      <c r="D82" s="58">
        <v>8.4950760006904602E-2</v>
      </c>
      <c r="E82" s="58">
        <v>0.2083764374256134</v>
      </c>
      <c r="F82" s="58">
        <v>0.10203228145837784</v>
      </c>
      <c r="G82" s="58">
        <v>0.17602987587451935</v>
      </c>
      <c r="H82" s="58">
        <v>0.16428674757480621</v>
      </c>
      <c r="I82" s="58">
        <v>0.31724011898040771</v>
      </c>
      <c r="J82" s="58">
        <v>0.57675248384475708</v>
      </c>
      <c r="K82" s="58">
        <v>9.0347692370414734E-2</v>
      </c>
      <c r="L82" s="58">
        <v>0.12533086538314819</v>
      </c>
      <c r="M82" s="58">
        <v>0.24135242402553558</v>
      </c>
      <c r="N82" s="58">
        <v>0.21049103140830994</v>
      </c>
      <c r="O82" s="58">
        <v>0.61559367179870605</v>
      </c>
      <c r="P82" s="58">
        <v>2020</v>
      </c>
    </row>
    <row r="83" spans="1:16" x14ac:dyDescent="0.25">
      <c r="A83" s="52" t="s">
        <v>18</v>
      </c>
      <c r="B83" s="58">
        <v>0.29408562183380127</v>
      </c>
      <c r="C83" s="58">
        <v>0.27188175916671753</v>
      </c>
      <c r="D83" s="58">
        <v>2.2203847765922546E-2</v>
      </c>
      <c r="E83" s="58">
        <v>0.28991258144378662</v>
      </c>
      <c r="F83" s="58">
        <v>8.9179635047912598E-2</v>
      </c>
      <c r="G83" s="58">
        <v>0.32682216167449951</v>
      </c>
      <c r="H83" s="58">
        <v>0.15241457521915436</v>
      </c>
      <c r="I83" s="58">
        <v>0.24581056833267212</v>
      </c>
      <c r="J83" s="58">
        <v>0.41142120957374573</v>
      </c>
      <c r="K83" s="58">
        <v>5.7281661778688431E-2</v>
      </c>
      <c r="L83" s="58">
        <v>4.1245419532060623E-2</v>
      </c>
      <c r="M83" s="58">
        <v>0.19690074026584625</v>
      </c>
      <c r="N83" s="58">
        <v>8.3154916763305664E-2</v>
      </c>
      <c r="O83" s="58">
        <v>0.38326525688171387</v>
      </c>
      <c r="P83" s="58">
        <v>2020</v>
      </c>
    </row>
    <row r="84" spans="1:16" x14ac:dyDescent="0.25">
      <c r="A84" s="52" t="s">
        <v>19</v>
      </c>
      <c r="B84" s="58">
        <v>0.23983143270015717</v>
      </c>
      <c r="C84" s="58">
        <v>0.21992716193199158</v>
      </c>
      <c r="D84" s="58">
        <v>1.9904265180230141E-2</v>
      </c>
      <c r="E84" s="58">
        <v>0.23539164662361145</v>
      </c>
      <c r="F84" s="58">
        <v>0.11663380265235901</v>
      </c>
      <c r="G84" s="58">
        <v>0.40814310312271118</v>
      </c>
      <c r="H84" s="58">
        <v>0.13710194826126099</v>
      </c>
      <c r="I84" s="58">
        <v>0.21418453752994537</v>
      </c>
      <c r="J84" s="58">
        <v>0.30875739455223083</v>
      </c>
      <c r="K84" s="58">
        <v>3.5871315747499466E-2</v>
      </c>
      <c r="L84" s="58">
        <v>9.6549568697810173E-3</v>
      </c>
      <c r="M84" s="58">
        <v>0.14630897343158722</v>
      </c>
      <c r="N84" s="58">
        <v>7.2098411619663239E-2</v>
      </c>
      <c r="O84" s="58">
        <v>0.35646522045135498</v>
      </c>
      <c r="P84" s="58">
        <v>2020</v>
      </c>
    </row>
    <row r="85" spans="1:16" x14ac:dyDescent="0.25">
      <c r="A85" s="52" t="s">
        <v>20</v>
      </c>
      <c r="B85" s="58">
        <v>0.56932342052459717</v>
      </c>
      <c r="C85" s="58">
        <v>0.42271986603736877</v>
      </c>
      <c r="D85" s="58">
        <v>0.1466035395860672</v>
      </c>
      <c r="E85" s="58">
        <v>0.21363723278045654</v>
      </c>
      <c r="F85" s="58">
        <v>4.627763107419014E-2</v>
      </c>
      <c r="G85" s="58">
        <v>0.17076173424720764</v>
      </c>
      <c r="H85" s="58">
        <v>0.23120613396167755</v>
      </c>
      <c r="I85" s="58">
        <v>0.39298796653747559</v>
      </c>
      <c r="J85" s="58">
        <v>0.63583332300186157</v>
      </c>
      <c r="K85" s="58">
        <v>0.1633201390504837</v>
      </c>
      <c r="L85" s="58">
        <v>0.31965956091880798</v>
      </c>
      <c r="M85" s="58">
        <v>0.27031898498535156</v>
      </c>
      <c r="N85" s="58">
        <v>0.24571970105171204</v>
      </c>
      <c r="O85" s="58">
        <v>0.6156010627746582</v>
      </c>
      <c r="P85" s="58">
        <v>2020</v>
      </c>
    </row>
    <row r="86" spans="1:16" x14ac:dyDescent="0.25">
      <c r="A86" s="52" t="s">
        <v>21</v>
      </c>
      <c r="B86" s="58">
        <v>0.59326624870300293</v>
      </c>
      <c r="C86" s="58">
        <v>0.47701027989387512</v>
      </c>
      <c r="D86" s="58">
        <v>0.11625596880912781</v>
      </c>
      <c r="E86" s="58">
        <v>0.15703278779983521</v>
      </c>
      <c r="F86" s="58">
        <v>9.5249637961387634E-2</v>
      </c>
      <c r="G86" s="58">
        <v>0.15445134043693542</v>
      </c>
      <c r="H86" s="58">
        <v>0.20187690854072571</v>
      </c>
      <c r="I86" s="58">
        <v>0.31717020273208618</v>
      </c>
      <c r="J86" s="58">
        <v>0.62154227495193481</v>
      </c>
      <c r="K86" s="58">
        <v>7.4411749839782715E-2</v>
      </c>
      <c r="L86" s="58">
        <v>0.16805735230445862</v>
      </c>
      <c r="M86" s="58">
        <v>0.31274434924125671</v>
      </c>
      <c r="N86" s="58">
        <v>0.25279510021209717</v>
      </c>
      <c r="O86" s="58">
        <v>0.68851590156555176</v>
      </c>
      <c r="P86" s="58">
        <v>2020</v>
      </c>
    </row>
    <row r="87" spans="1:16" x14ac:dyDescent="0.25">
      <c r="A87" s="52" t="s">
        <v>22</v>
      </c>
      <c r="B87" s="58">
        <v>0.2924196720123291</v>
      </c>
      <c r="C87" s="58">
        <v>0.27339151501655579</v>
      </c>
      <c r="D87" s="58">
        <v>1.9028162583708763E-2</v>
      </c>
      <c r="E87" s="58">
        <v>0.24774542450904846</v>
      </c>
      <c r="F87" s="58">
        <v>0.10752615332603455</v>
      </c>
      <c r="G87" s="58">
        <v>0.35230875015258789</v>
      </c>
      <c r="H87" s="58">
        <v>0.12781436741352081</v>
      </c>
      <c r="I87" s="58">
        <v>0.19183860719203949</v>
      </c>
      <c r="J87" s="58">
        <v>0.36849144101142883</v>
      </c>
      <c r="K87" s="58">
        <v>5.4952003061771393E-2</v>
      </c>
      <c r="L87" s="58">
        <v>3.162272647023201E-2</v>
      </c>
      <c r="M87" s="58">
        <v>0.17667356133460999</v>
      </c>
      <c r="N87" s="58">
        <v>7.4854373931884766E-2</v>
      </c>
      <c r="O87" s="58">
        <v>0.39994582533836365</v>
      </c>
      <c r="P87" s="58">
        <v>2020</v>
      </c>
    </row>
    <row r="88" spans="1:16" x14ac:dyDescent="0.25">
      <c r="A88" s="52" t="s">
        <v>23</v>
      </c>
      <c r="B88" s="58">
        <v>0.43711185455322266</v>
      </c>
      <c r="C88" s="58">
        <v>0.35459563136100769</v>
      </c>
      <c r="D88" s="58">
        <v>8.2516200840473175E-2</v>
      </c>
      <c r="E88" s="58">
        <v>0.21643689274787903</v>
      </c>
      <c r="F88" s="58">
        <v>0.10582857578992844</v>
      </c>
      <c r="G88" s="58">
        <v>0.24062269926071167</v>
      </c>
      <c r="H88" s="58">
        <v>0.15869158506393433</v>
      </c>
      <c r="I88" s="58">
        <v>0.2580641508102417</v>
      </c>
      <c r="J88" s="58">
        <v>0.43273323774337769</v>
      </c>
      <c r="K88" s="58">
        <v>0.12302030622959137</v>
      </c>
      <c r="L88" s="58">
        <v>0.14180508255958557</v>
      </c>
      <c r="M88" s="58">
        <v>0.2942734956741333</v>
      </c>
      <c r="N88" s="58">
        <v>0.20495623350143433</v>
      </c>
      <c r="O88" s="58">
        <v>0.54294043779373169</v>
      </c>
      <c r="P88" s="58">
        <v>2020</v>
      </c>
    </row>
    <row r="89" spans="1:16" x14ac:dyDescent="0.25">
      <c r="A89" s="52" t="s">
        <v>24</v>
      </c>
      <c r="B89" s="58">
        <v>0.33163073658943176</v>
      </c>
      <c r="C89" s="58">
        <v>0.29296353459358215</v>
      </c>
      <c r="D89" s="58">
        <v>3.8667220622301102E-2</v>
      </c>
      <c r="E89" s="58">
        <v>0.2168978750705719</v>
      </c>
      <c r="F89" s="58">
        <v>0.12321299314498901</v>
      </c>
      <c r="G89" s="58">
        <v>0.32825839519500732</v>
      </c>
      <c r="H89" s="58">
        <v>0.13910567760467529</v>
      </c>
      <c r="I89" s="58">
        <v>0.17766785621643066</v>
      </c>
      <c r="J89" s="58">
        <v>0.38390243053436279</v>
      </c>
      <c r="K89" s="58">
        <v>3.7037979811429977E-2</v>
      </c>
      <c r="L89" s="58">
        <v>6.4066663384437561E-2</v>
      </c>
      <c r="M89" s="58">
        <v>0.17104309797286987</v>
      </c>
      <c r="N89" s="58">
        <v>0.11486832052469254</v>
      </c>
      <c r="O89" s="58">
        <v>0.45484372973442078</v>
      </c>
      <c r="P89" s="58">
        <v>2020</v>
      </c>
    </row>
    <row r="90" spans="1:16" x14ac:dyDescent="0.25">
      <c r="A90" s="52" t="s">
        <v>25</v>
      </c>
      <c r="B90" s="58">
        <v>0.26724743843078613</v>
      </c>
      <c r="C90" s="58">
        <v>0.24613684415817261</v>
      </c>
      <c r="D90" s="58">
        <v>2.1110611036419868E-2</v>
      </c>
      <c r="E90" s="58">
        <v>0.25544220209121704</v>
      </c>
      <c r="F90" s="58">
        <v>0.10357633233070374</v>
      </c>
      <c r="G90" s="58">
        <v>0.37373402714729309</v>
      </c>
      <c r="H90" s="58">
        <v>0.13052637875080109</v>
      </c>
      <c r="I90" s="58">
        <v>0.1941981315612793</v>
      </c>
      <c r="J90" s="58">
        <v>0.33801445364952087</v>
      </c>
      <c r="K90" s="58">
        <v>5.0966829061508179E-2</v>
      </c>
      <c r="L90" s="58">
        <v>3.6584474146366119E-2</v>
      </c>
      <c r="M90" s="58">
        <v>0.19345013797283173</v>
      </c>
      <c r="N90" s="58">
        <v>6.7343056201934814E-2</v>
      </c>
      <c r="O90" s="58">
        <v>0.37082380056381226</v>
      </c>
      <c r="P90" s="58">
        <v>2020</v>
      </c>
    </row>
    <row r="91" spans="1:16" x14ac:dyDescent="0.25">
      <c r="A91" s="52" t="s">
        <v>26</v>
      </c>
      <c r="B91" s="58">
        <v>0.29200971126556396</v>
      </c>
      <c r="C91" s="58">
        <v>0.25864091515541077</v>
      </c>
      <c r="D91" s="58">
        <v>3.3368784934282303E-2</v>
      </c>
      <c r="E91" s="58">
        <v>0.22742405533790588</v>
      </c>
      <c r="F91" s="58">
        <v>0.11520441621541977</v>
      </c>
      <c r="G91" s="58">
        <v>0.36536183953285217</v>
      </c>
      <c r="H91" s="58">
        <v>0.13709785044193268</v>
      </c>
      <c r="I91" s="58">
        <v>0.18845829367637634</v>
      </c>
      <c r="J91" s="58">
        <v>0.3133905827999115</v>
      </c>
      <c r="K91" s="58">
        <v>7.7869407832622528E-2</v>
      </c>
      <c r="L91" s="58">
        <v>6.1368569731712341E-2</v>
      </c>
      <c r="M91" s="58">
        <v>0.21383056044578552</v>
      </c>
      <c r="N91" s="58">
        <v>0.10268945246934891</v>
      </c>
      <c r="O91" s="58">
        <v>0.40721410512924194</v>
      </c>
      <c r="P91" s="58">
        <v>2020</v>
      </c>
    </row>
    <row r="92" spans="1:16" x14ac:dyDescent="0.25">
      <c r="A92" s="52" t="s">
        <v>27</v>
      </c>
      <c r="B92" s="58">
        <v>0.49763455986976624</v>
      </c>
      <c r="C92" s="58">
        <v>0.39862287044525146</v>
      </c>
      <c r="D92" s="58">
        <v>9.9011696875095367E-2</v>
      </c>
      <c r="E92" s="58">
        <v>0.21280902624130249</v>
      </c>
      <c r="F92" s="58">
        <v>7.5247615575790405E-2</v>
      </c>
      <c r="G92" s="58">
        <v>0.21430879831314087</v>
      </c>
      <c r="H92" s="58">
        <v>0.12846754491329193</v>
      </c>
      <c r="I92" s="58">
        <v>0.23090441524982452</v>
      </c>
      <c r="J92" s="58">
        <v>0.49569690227508545</v>
      </c>
      <c r="K92" s="58">
        <v>8.3076879382133484E-2</v>
      </c>
      <c r="L92" s="58">
        <v>0.2319309413433075</v>
      </c>
      <c r="M92" s="58">
        <v>0.36744794249534607</v>
      </c>
      <c r="N92" s="58">
        <v>0.20342300832271576</v>
      </c>
      <c r="O92" s="58">
        <v>0.57288217544555664</v>
      </c>
      <c r="P92" s="58">
        <v>2020</v>
      </c>
    </row>
    <row r="93" spans="1:16" x14ac:dyDescent="0.25">
      <c r="A93" s="52" t="s">
        <v>28</v>
      </c>
      <c r="B93" s="58">
        <v>0.32505419850349426</v>
      </c>
      <c r="C93" s="58">
        <v>0.29301071166992188</v>
      </c>
      <c r="D93" s="58">
        <v>3.2043494284152985E-2</v>
      </c>
      <c r="E93" s="58">
        <v>0.19197003543376923</v>
      </c>
      <c r="F93" s="58">
        <v>0.14736382663249969</v>
      </c>
      <c r="G93" s="58">
        <v>0.33561193943023682</v>
      </c>
      <c r="H93" s="58">
        <v>0.14118632674217224</v>
      </c>
      <c r="I93" s="58">
        <v>0.19925516843795776</v>
      </c>
      <c r="J93" s="58">
        <v>0.35400122404098511</v>
      </c>
      <c r="K93" s="58">
        <v>4.9465436488389969E-2</v>
      </c>
      <c r="L93" s="58">
        <v>2.7837108820676804E-2</v>
      </c>
      <c r="M93" s="58">
        <v>0.14488986134529114</v>
      </c>
      <c r="N93" s="58">
        <v>0.11719596385955811</v>
      </c>
      <c r="O93" s="58">
        <v>0.47241804003715515</v>
      </c>
      <c r="P93" s="58">
        <v>2020</v>
      </c>
    </row>
    <row r="94" spans="1:16" x14ac:dyDescent="0.25">
      <c r="A94" s="52" t="s">
        <v>29</v>
      </c>
      <c r="B94" s="58">
        <v>0.60251903533935547</v>
      </c>
      <c r="C94" s="58">
        <v>0.49602371454238892</v>
      </c>
      <c r="D94" s="58">
        <v>0.10649534314870834</v>
      </c>
      <c r="E94" s="58">
        <v>0.15486925840377808</v>
      </c>
      <c r="F94" s="58">
        <v>0.10436643660068512</v>
      </c>
      <c r="G94" s="58">
        <v>0.13824523985385895</v>
      </c>
      <c r="H94" s="58">
        <v>0.15300008654594421</v>
      </c>
      <c r="I94" s="58">
        <v>0.28056371212005615</v>
      </c>
      <c r="J94" s="58">
        <v>0.62874495983123779</v>
      </c>
      <c r="K94" s="58">
        <v>8.5603311657905579E-2</v>
      </c>
      <c r="L94" s="58">
        <v>7.6467111706733704E-2</v>
      </c>
      <c r="M94" s="58">
        <v>0.32926321029663086</v>
      </c>
      <c r="N94" s="58">
        <v>0.29484915733337402</v>
      </c>
      <c r="O94" s="58">
        <v>0.70688551664352417</v>
      </c>
      <c r="P94" s="58">
        <v>2020</v>
      </c>
    </row>
    <row r="95" spans="1:16" x14ac:dyDescent="0.25">
      <c r="A95" s="52" t="s">
        <v>30</v>
      </c>
      <c r="B95" s="58">
        <v>0.53551506996154785</v>
      </c>
      <c r="C95" s="58">
        <v>0.446308434009552</v>
      </c>
      <c r="D95" s="58">
        <v>8.9206643402576447E-2</v>
      </c>
      <c r="E95" s="58">
        <v>0.19050294160842896</v>
      </c>
      <c r="F95" s="58">
        <v>8.7782472372055054E-2</v>
      </c>
      <c r="G95" s="58">
        <v>0.18619951605796814</v>
      </c>
      <c r="H95" s="58">
        <v>0.21386833488941193</v>
      </c>
      <c r="I95" s="58">
        <v>0.31083130836486816</v>
      </c>
      <c r="J95" s="58">
        <v>0.56455349922180176</v>
      </c>
      <c r="K95" s="58">
        <v>0.1212354451417923</v>
      </c>
      <c r="L95" s="58">
        <v>0.17518788576126099</v>
      </c>
      <c r="M95" s="58">
        <v>0.21330940723419189</v>
      </c>
      <c r="N95" s="58">
        <v>0.20708575844764709</v>
      </c>
      <c r="O95" s="58">
        <v>0.62329751253128052</v>
      </c>
      <c r="P95" s="58">
        <v>2020</v>
      </c>
    </row>
    <row r="96" spans="1:16" x14ac:dyDescent="0.25">
      <c r="A96" s="52" t="s">
        <v>31</v>
      </c>
      <c r="B96" s="58">
        <v>0.47982490062713623</v>
      </c>
      <c r="C96" s="58">
        <v>0.379494309425354</v>
      </c>
      <c r="D96" s="58">
        <v>0.10033059865236282</v>
      </c>
      <c r="E96" s="58">
        <v>0.19721923768520355</v>
      </c>
      <c r="F96" s="58">
        <v>0.10479561984539032</v>
      </c>
      <c r="G96" s="58">
        <v>0.2181602418422699</v>
      </c>
      <c r="H96" s="58">
        <v>0.19780027866363525</v>
      </c>
      <c r="I96" s="58">
        <v>0.24784794449806213</v>
      </c>
      <c r="J96" s="58">
        <v>0.4673602283000946</v>
      </c>
      <c r="K96" s="58">
        <v>9.923166036605835E-2</v>
      </c>
      <c r="L96" s="58">
        <v>0.27048778533935547</v>
      </c>
      <c r="M96" s="58">
        <v>0.24292053282260895</v>
      </c>
      <c r="N96" s="58">
        <v>0.20769737660884857</v>
      </c>
      <c r="O96" s="58">
        <v>0.58462053537368774</v>
      </c>
      <c r="P96" s="58">
        <v>2020</v>
      </c>
    </row>
    <row r="97" spans="1:16" x14ac:dyDescent="0.25">
      <c r="A97" s="52" t="s">
        <v>32</v>
      </c>
      <c r="B97" s="58">
        <v>0.40045908093452454</v>
      </c>
      <c r="C97" s="58">
        <v>0.36508122086524963</v>
      </c>
      <c r="D97" s="58">
        <v>3.5377863794565201E-2</v>
      </c>
      <c r="E97" s="58">
        <v>0.18768124282360077</v>
      </c>
      <c r="F97" s="58">
        <v>0.12490005791187286</v>
      </c>
      <c r="G97" s="58">
        <v>0.28695961833000183</v>
      </c>
      <c r="H97" s="58">
        <v>0.16375349462032318</v>
      </c>
      <c r="I97" s="58">
        <v>0.20890301465988159</v>
      </c>
      <c r="J97" s="58">
        <v>0.45757141709327698</v>
      </c>
      <c r="K97" s="58">
        <v>3.1711429357528687E-2</v>
      </c>
      <c r="L97" s="58">
        <v>2.456529438495636E-2</v>
      </c>
      <c r="M97" s="58">
        <v>0.16591890156269073</v>
      </c>
      <c r="N97" s="58">
        <v>0.14967787265777588</v>
      </c>
      <c r="O97" s="58">
        <v>0.52535915374755859</v>
      </c>
      <c r="P97" s="58">
        <v>2020</v>
      </c>
    </row>
    <row r="98" spans="1:16" x14ac:dyDescent="0.25">
      <c r="A98" s="52" t="s">
        <v>1</v>
      </c>
      <c r="B98" s="58">
        <v>0.22372239828109741</v>
      </c>
      <c r="C98" s="58">
        <v>0.20953230559825897</v>
      </c>
      <c r="D98" s="58">
        <v>1.4190086163580418E-2</v>
      </c>
      <c r="E98" s="58">
        <v>0.26711797714233398</v>
      </c>
      <c r="F98" s="58">
        <v>0.10484566539525986</v>
      </c>
      <c r="G98" s="58">
        <v>0.40431398153305054</v>
      </c>
      <c r="H98" s="58">
        <v>0.14228641986846924</v>
      </c>
      <c r="I98" s="58">
        <v>0.23385347425937653</v>
      </c>
      <c r="J98" s="58">
        <v>0.3088398277759552</v>
      </c>
      <c r="K98" s="58">
        <v>3.6368481814861298E-2</v>
      </c>
      <c r="L98" s="58">
        <v>4.0972065180540085E-3</v>
      </c>
      <c r="M98" s="58">
        <v>0.14879380166530609</v>
      </c>
      <c r="N98" s="58">
        <v>5.5860418826341629E-2</v>
      </c>
      <c r="O98" s="58">
        <v>0.32856807112693787</v>
      </c>
      <c r="P98" s="58">
        <v>2022</v>
      </c>
    </row>
    <row r="99" spans="1:16" x14ac:dyDescent="0.25">
      <c r="A99" s="52" t="s">
        <v>2</v>
      </c>
      <c r="B99" s="58">
        <v>0.1344267725944519</v>
      </c>
      <c r="C99" s="58">
        <v>0.12144380062818527</v>
      </c>
      <c r="D99" s="58">
        <v>1.2982972897589207E-2</v>
      </c>
      <c r="E99" s="58">
        <v>0.36121651530265808</v>
      </c>
      <c r="F99" s="58">
        <v>5.8177769184112549E-2</v>
      </c>
      <c r="G99" s="58">
        <v>0.44617894291877747</v>
      </c>
      <c r="H99" s="58">
        <v>0.14437073469161987</v>
      </c>
      <c r="I99" s="58">
        <v>0.28074246644973755</v>
      </c>
      <c r="J99" s="58">
        <v>0.33880454301834106</v>
      </c>
      <c r="K99" s="58">
        <v>5.4979991167783737E-2</v>
      </c>
      <c r="L99" s="58">
        <v>2.140815369784832E-2</v>
      </c>
      <c r="M99" s="58">
        <v>9.9611796438694E-2</v>
      </c>
      <c r="N99" s="58">
        <v>2.82009057700634E-2</v>
      </c>
      <c r="O99" s="58">
        <v>0.19260454177856445</v>
      </c>
      <c r="P99" s="58">
        <v>2022</v>
      </c>
    </row>
    <row r="100" spans="1:16" x14ac:dyDescent="0.25">
      <c r="A100" s="52" t="s">
        <v>3</v>
      </c>
      <c r="B100" s="58">
        <v>0.13433289527893066</v>
      </c>
      <c r="C100" s="58">
        <v>0.12932071089744568</v>
      </c>
      <c r="D100" s="58">
        <v>5.012171808630228E-3</v>
      </c>
      <c r="E100" s="58">
        <v>0.34662112593650818</v>
      </c>
      <c r="F100" s="58">
        <v>4.8763878643512726E-2</v>
      </c>
      <c r="G100" s="58">
        <v>0.47028210759162903</v>
      </c>
      <c r="H100" s="58">
        <v>0.12406761944293976</v>
      </c>
      <c r="I100" s="58">
        <v>0.16829700767993927</v>
      </c>
      <c r="J100" s="58">
        <v>0.28363683819770813</v>
      </c>
      <c r="K100" s="58">
        <v>7.5444400310516357E-2</v>
      </c>
      <c r="L100" s="58">
        <v>7.8246422111988068E-2</v>
      </c>
      <c r="M100" s="58">
        <v>0.14414554834365845</v>
      </c>
      <c r="N100" s="58">
        <v>2.4475943297147751E-2</v>
      </c>
      <c r="O100" s="58">
        <v>0.18309676647186279</v>
      </c>
      <c r="P100" s="58">
        <v>2022</v>
      </c>
    </row>
    <row r="101" spans="1:16" x14ac:dyDescent="0.25">
      <c r="A101" s="52" t="s">
        <v>4</v>
      </c>
      <c r="B101" s="58">
        <v>0.38517731428146362</v>
      </c>
      <c r="C101" s="58">
        <v>0.32685527205467224</v>
      </c>
      <c r="D101" s="58">
        <v>5.8322053402662277E-2</v>
      </c>
      <c r="E101" s="58">
        <v>0.24834343791007996</v>
      </c>
      <c r="F101" s="58">
        <v>8.1537306308746338E-2</v>
      </c>
      <c r="G101" s="58">
        <v>0.28494194149971008</v>
      </c>
      <c r="H101" s="58">
        <v>0.15838770568370819</v>
      </c>
      <c r="I101" s="58">
        <v>0.29000741243362427</v>
      </c>
      <c r="J101" s="58">
        <v>0.43303793668746948</v>
      </c>
      <c r="K101" s="58">
        <v>0.12010521441698074</v>
      </c>
      <c r="L101" s="58">
        <v>0.18613363802433014</v>
      </c>
      <c r="M101" s="58">
        <v>0.20204661786556244</v>
      </c>
      <c r="N101" s="58">
        <v>0.12882257997989655</v>
      </c>
      <c r="O101" s="58">
        <v>0.46671465039253235</v>
      </c>
      <c r="P101" s="58">
        <v>2022</v>
      </c>
    </row>
    <row r="102" spans="1:16" x14ac:dyDescent="0.25">
      <c r="A102" s="52" t="s">
        <v>5</v>
      </c>
      <c r="B102" s="58">
        <v>0.16815671324729919</v>
      </c>
      <c r="C102" s="58">
        <v>0.15358342230319977</v>
      </c>
      <c r="D102" s="58">
        <v>1.4573296532034874E-2</v>
      </c>
      <c r="E102" s="58">
        <v>0.22976730763912201</v>
      </c>
      <c r="F102" s="58">
        <v>0.11022073775529861</v>
      </c>
      <c r="G102" s="58">
        <v>0.49185523390769958</v>
      </c>
      <c r="H102" s="58">
        <v>0.12302317470312119</v>
      </c>
      <c r="I102" s="58">
        <v>0.18740068376064301</v>
      </c>
      <c r="J102" s="58">
        <v>0.23163564503192902</v>
      </c>
      <c r="K102" s="58">
        <v>2.7990307658910751E-2</v>
      </c>
      <c r="L102" s="58">
        <v>1.3338419608771801E-2</v>
      </c>
      <c r="M102" s="58">
        <v>0.12371667474508286</v>
      </c>
      <c r="N102" s="58">
        <v>5.4696157574653625E-2</v>
      </c>
      <c r="O102" s="58">
        <v>0.27837744355201721</v>
      </c>
      <c r="P102" s="58">
        <v>2022</v>
      </c>
    </row>
    <row r="103" spans="1:16" x14ac:dyDescent="0.25">
      <c r="A103" s="52" t="s">
        <v>6</v>
      </c>
      <c r="B103" s="58">
        <v>0.20794032514095306</v>
      </c>
      <c r="C103" s="58">
        <v>0.19638557732105255</v>
      </c>
      <c r="D103" s="58">
        <v>1.1554744094610214E-2</v>
      </c>
      <c r="E103" s="58">
        <v>0.28940215706825256</v>
      </c>
      <c r="F103" s="58">
        <v>7.2999291121959686E-2</v>
      </c>
      <c r="G103" s="58">
        <v>0.42965823411941528</v>
      </c>
      <c r="H103" s="58">
        <v>0.1427944153547287</v>
      </c>
      <c r="I103" s="58">
        <v>0.20387260615825653</v>
      </c>
      <c r="J103" s="58">
        <v>0.33631601929664612</v>
      </c>
      <c r="K103" s="58">
        <v>4.2439114302396774E-2</v>
      </c>
      <c r="L103" s="58">
        <v>2.8507420793175697E-2</v>
      </c>
      <c r="M103" s="58">
        <v>0.1403127908706665</v>
      </c>
      <c r="N103" s="58">
        <v>4.5106824487447739E-2</v>
      </c>
      <c r="O103" s="58">
        <v>0.28093960881233215</v>
      </c>
      <c r="P103" s="58">
        <v>2022</v>
      </c>
    </row>
    <row r="104" spans="1:16" x14ac:dyDescent="0.25">
      <c r="A104" s="52" t="s">
        <v>7</v>
      </c>
      <c r="B104" s="58">
        <v>0.59460783004760742</v>
      </c>
      <c r="C104" s="58">
        <v>0.42332437634468079</v>
      </c>
      <c r="D104" s="58">
        <v>0.17128343880176544</v>
      </c>
      <c r="E104" s="58">
        <v>0.20049175620079041</v>
      </c>
      <c r="F104" s="58">
        <v>5.0335962325334549E-2</v>
      </c>
      <c r="G104" s="58">
        <v>0.15456447005271912</v>
      </c>
      <c r="H104" s="58">
        <v>0.23779863119125366</v>
      </c>
      <c r="I104" s="58">
        <v>0.57650154829025269</v>
      </c>
      <c r="J104" s="58">
        <v>0.65888512134552002</v>
      </c>
      <c r="K104" s="58">
        <v>0.13686729967594147</v>
      </c>
      <c r="L104" s="58">
        <v>0.24996304512023926</v>
      </c>
      <c r="M104" s="58">
        <v>0.17782826721668243</v>
      </c>
      <c r="N104" s="58">
        <v>0.27309697866439819</v>
      </c>
      <c r="O104" s="58">
        <v>0.64494377374649048</v>
      </c>
      <c r="P104" s="58">
        <v>2022</v>
      </c>
    </row>
    <row r="105" spans="1:16" x14ac:dyDescent="0.25">
      <c r="A105" s="52" t="s">
        <v>8</v>
      </c>
      <c r="B105" s="58">
        <v>0.15026052296161652</v>
      </c>
      <c r="C105" s="58">
        <v>0.13870158791542053</v>
      </c>
      <c r="D105" s="58">
        <v>1.1558926664292812E-2</v>
      </c>
      <c r="E105" s="58">
        <v>0.27388063073158264</v>
      </c>
      <c r="F105" s="58">
        <v>8.917795866727829E-2</v>
      </c>
      <c r="G105" s="58">
        <v>0.48668089509010315</v>
      </c>
      <c r="H105" s="58">
        <v>0.13238710165023804</v>
      </c>
      <c r="I105" s="58">
        <v>0.19309699535369873</v>
      </c>
      <c r="J105" s="58">
        <v>0.27223438024520874</v>
      </c>
      <c r="K105" s="58">
        <v>3.953041136264801E-2</v>
      </c>
      <c r="L105" s="58">
        <v>1.5079000033438206E-2</v>
      </c>
      <c r="M105" s="58">
        <v>8.9922375977039337E-2</v>
      </c>
      <c r="N105" s="58">
        <v>4.0552794933319092E-2</v>
      </c>
      <c r="O105" s="58">
        <v>0.23943847417831421</v>
      </c>
      <c r="P105" s="58">
        <v>2022</v>
      </c>
    </row>
    <row r="106" spans="1:16" x14ac:dyDescent="0.25">
      <c r="A106" s="52" t="s">
        <v>9</v>
      </c>
      <c r="B106" s="58">
        <v>0.23926372826099396</v>
      </c>
      <c r="C106" s="58">
        <v>0.22229905426502228</v>
      </c>
      <c r="D106" s="58">
        <v>1.696467399597168E-2</v>
      </c>
      <c r="E106" s="58">
        <v>0.26521340012550354</v>
      </c>
      <c r="F106" s="58">
        <v>8.2460165023803711E-2</v>
      </c>
      <c r="G106" s="58">
        <v>0.4130626916885376</v>
      </c>
      <c r="H106" s="58">
        <v>9.6314042806625366E-2</v>
      </c>
      <c r="I106" s="58">
        <v>0.28660175204277039</v>
      </c>
      <c r="J106" s="58">
        <v>0.39104175567626953</v>
      </c>
      <c r="K106" s="58">
        <v>3.925512358546257E-2</v>
      </c>
      <c r="L106" s="58">
        <v>2.9667729511857033E-2</v>
      </c>
      <c r="M106" s="58">
        <v>0.11359354853630066</v>
      </c>
      <c r="N106" s="58">
        <v>5.8860938996076584E-2</v>
      </c>
      <c r="O106" s="58">
        <v>0.32172390818595886</v>
      </c>
      <c r="P106" s="58">
        <v>2022</v>
      </c>
    </row>
    <row r="107" spans="1:16" x14ac:dyDescent="0.25">
      <c r="A107" s="52" t="s">
        <v>10</v>
      </c>
      <c r="B107" s="58">
        <v>0.29562199115753174</v>
      </c>
      <c r="C107" s="58">
        <v>0.27014157176017761</v>
      </c>
      <c r="D107" s="58">
        <v>2.5480417534708977E-2</v>
      </c>
      <c r="E107" s="58">
        <v>0.23777247965335846</v>
      </c>
      <c r="F107" s="58">
        <v>0.11844853311777115</v>
      </c>
      <c r="G107" s="58">
        <v>0.34815698862075806</v>
      </c>
      <c r="H107" s="58">
        <v>0.13868196308612823</v>
      </c>
      <c r="I107" s="58">
        <v>0.25457727909088135</v>
      </c>
      <c r="J107" s="58">
        <v>0.37310352921485901</v>
      </c>
      <c r="K107" s="58">
        <v>4.3173190206289291E-2</v>
      </c>
      <c r="L107" s="58">
        <v>1.5707192942500114E-2</v>
      </c>
      <c r="M107" s="58">
        <v>0.18574230372905731</v>
      </c>
      <c r="N107" s="58">
        <v>9.1422989964485168E-2</v>
      </c>
      <c r="O107" s="58">
        <v>0.41407051682472229</v>
      </c>
      <c r="P107" s="58">
        <v>2022</v>
      </c>
    </row>
    <row r="108" spans="1:16" x14ac:dyDescent="0.25">
      <c r="A108" s="52" t="s">
        <v>11</v>
      </c>
      <c r="B108" s="58">
        <v>0.31732684373855591</v>
      </c>
      <c r="C108" s="58">
        <v>0.28908729553222656</v>
      </c>
      <c r="D108" s="58">
        <v>2.8239531442523003E-2</v>
      </c>
      <c r="E108" s="58">
        <v>0.28055760264396667</v>
      </c>
      <c r="F108" s="58">
        <v>0.10808660835027695</v>
      </c>
      <c r="G108" s="58">
        <v>0.29402896761894226</v>
      </c>
      <c r="H108" s="58">
        <v>0.19080351293087006</v>
      </c>
      <c r="I108" s="58">
        <v>0.3000105619430542</v>
      </c>
      <c r="J108" s="58">
        <v>0.42173433303833008</v>
      </c>
      <c r="K108" s="58">
        <v>5.3852543234825134E-2</v>
      </c>
      <c r="L108" s="58">
        <v>4.8359408974647522E-2</v>
      </c>
      <c r="M108" s="58">
        <v>0.17790019512176514</v>
      </c>
      <c r="N108" s="58">
        <v>8.2796938717365265E-2</v>
      </c>
      <c r="O108" s="58">
        <v>0.42541342973709106</v>
      </c>
      <c r="P108" s="58">
        <v>2022</v>
      </c>
    </row>
    <row r="109" spans="1:16" x14ac:dyDescent="0.25">
      <c r="A109" s="52" t="s">
        <v>12</v>
      </c>
      <c r="B109" s="58">
        <v>0.53206896781921387</v>
      </c>
      <c r="C109" s="58">
        <v>0.37999466061592102</v>
      </c>
      <c r="D109" s="58">
        <v>0.15207429230213165</v>
      </c>
      <c r="E109" s="58">
        <v>0.25188758969306946</v>
      </c>
      <c r="F109" s="58">
        <v>5.5127985775470734E-2</v>
      </c>
      <c r="G109" s="58">
        <v>0.16091547906398773</v>
      </c>
      <c r="H109" s="58">
        <v>0.21108762919902802</v>
      </c>
      <c r="I109" s="58">
        <v>0.45717620849609375</v>
      </c>
      <c r="J109" s="58">
        <v>0.60263514518737793</v>
      </c>
      <c r="K109" s="58">
        <v>0.21749705076217651</v>
      </c>
      <c r="L109" s="58">
        <v>0.35272371768951416</v>
      </c>
      <c r="M109" s="58">
        <v>0.29481160640716553</v>
      </c>
      <c r="N109" s="58">
        <v>0.20487970113754272</v>
      </c>
      <c r="O109" s="58">
        <v>0.587196946144104</v>
      </c>
      <c r="P109" s="58">
        <v>2022</v>
      </c>
    </row>
    <row r="110" spans="1:16" x14ac:dyDescent="0.25">
      <c r="A110" s="52" t="s">
        <v>13</v>
      </c>
      <c r="B110" s="58">
        <v>0.3851335346698761</v>
      </c>
      <c r="C110" s="58">
        <v>0.34416869282722473</v>
      </c>
      <c r="D110" s="58">
        <v>4.0964841842651367E-2</v>
      </c>
      <c r="E110" s="58">
        <v>0.29843136668205261</v>
      </c>
      <c r="F110" s="58">
        <v>8.675500750541687E-2</v>
      </c>
      <c r="G110" s="58">
        <v>0.22968007624149323</v>
      </c>
      <c r="H110" s="58">
        <v>0.16476987302303314</v>
      </c>
      <c r="I110" s="58">
        <v>0.43739065527915955</v>
      </c>
      <c r="J110" s="58">
        <v>0.55192899703979492</v>
      </c>
      <c r="K110" s="58">
        <v>5.2446328103542328E-2</v>
      </c>
      <c r="L110" s="58">
        <v>0.10529691725969315</v>
      </c>
      <c r="M110" s="58">
        <v>0.16407501697540283</v>
      </c>
      <c r="N110" s="58">
        <v>9.229607880115509E-2</v>
      </c>
      <c r="O110" s="58">
        <v>0.47188854217529297</v>
      </c>
      <c r="P110" s="58">
        <v>2022</v>
      </c>
    </row>
    <row r="111" spans="1:16" x14ac:dyDescent="0.25">
      <c r="A111" s="52" t="s">
        <v>14</v>
      </c>
      <c r="B111" s="58">
        <v>0.21482719480991364</v>
      </c>
      <c r="C111" s="58">
        <v>0.19491827487945557</v>
      </c>
      <c r="D111" s="58">
        <v>1.990891806781292E-2</v>
      </c>
      <c r="E111" s="58">
        <v>0.33999237418174744</v>
      </c>
      <c r="F111" s="58">
        <v>8.2870639860630035E-2</v>
      </c>
      <c r="G111" s="58">
        <v>0.3623097836971283</v>
      </c>
      <c r="H111" s="58">
        <v>0.17916461825370789</v>
      </c>
      <c r="I111" s="58">
        <v>0.33846637606620789</v>
      </c>
      <c r="J111" s="58">
        <v>0.38340011239051819</v>
      </c>
      <c r="K111" s="58">
        <v>5.3857356309890747E-2</v>
      </c>
      <c r="L111" s="58">
        <v>1.8326252698898315E-2</v>
      </c>
      <c r="M111" s="58">
        <v>0.14306339621543884</v>
      </c>
      <c r="N111" s="58">
        <v>4.6142630279064178E-2</v>
      </c>
      <c r="O111" s="58">
        <v>0.29769784212112427</v>
      </c>
      <c r="P111" s="58">
        <v>2022</v>
      </c>
    </row>
    <row r="112" spans="1:16" x14ac:dyDescent="0.25">
      <c r="A112" s="52" t="s">
        <v>15</v>
      </c>
      <c r="B112" s="58">
        <v>0.42360296845436096</v>
      </c>
      <c r="C112" s="58">
        <v>0.37054720520973206</v>
      </c>
      <c r="D112" s="58">
        <v>5.3055766969919205E-2</v>
      </c>
      <c r="E112" s="58">
        <v>0.2069922536611557</v>
      </c>
      <c r="F112" s="58">
        <v>0.11299363523721695</v>
      </c>
      <c r="G112" s="58">
        <v>0.25641113519668579</v>
      </c>
      <c r="H112" s="58">
        <v>0.14435169100761414</v>
      </c>
      <c r="I112" s="58">
        <v>0.41617995500564575</v>
      </c>
      <c r="J112" s="58">
        <v>0.48666632175445557</v>
      </c>
      <c r="K112" s="58">
        <v>5.9843633323907852E-2</v>
      </c>
      <c r="L112" s="58">
        <v>5.3484518080949783E-2</v>
      </c>
      <c r="M112" s="58">
        <v>0.19045042991638184</v>
      </c>
      <c r="N112" s="58">
        <v>0.11734879016876221</v>
      </c>
      <c r="O112" s="58">
        <v>0.53659659624099731</v>
      </c>
      <c r="P112" s="58">
        <v>2022</v>
      </c>
    </row>
    <row r="113" spans="1:16" x14ac:dyDescent="0.25">
      <c r="A113" s="52" t="s">
        <v>16</v>
      </c>
      <c r="B113" s="58">
        <v>0.42018121480941772</v>
      </c>
      <c r="C113" s="58">
        <v>0.34988242387771606</v>
      </c>
      <c r="D113" s="58">
        <v>7.029879093170166E-2</v>
      </c>
      <c r="E113" s="58">
        <v>0.29802846908569336</v>
      </c>
      <c r="F113" s="58">
        <v>6.5431304275989532E-2</v>
      </c>
      <c r="G113" s="58">
        <v>0.21635900437831879</v>
      </c>
      <c r="H113" s="58">
        <v>0.2547200620174408</v>
      </c>
      <c r="I113" s="58">
        <v>0.45137977600097656</v>
      </c>
      <c r="J113" s="58">
        <v>0.5553736686706543</v>
      </c>
      <c r="K113" s="58">
        <v>8.5370525717735291E-2</v>
      </c>
      <c r="L113" s="58">
        <v>0.12432583421468735</v>
      </c>
      <c r="M113" s="58">
        <v>0.23070064187049866</v>
      </c>
      <c r="N113" s="58">
        <v>0.13478001952171326</v>
      </c>
      <c r="O113" s="58">
        <v>0.48561251163482666</v>
      </c>
      <c r="P113" s="58">
        <v>2022</v>
      </c>
    </row>
    <row r="114" spans="1:16" x14ac:dyDescent="0.25">
      <c r="A114" s="52" t="s">
        <v>17</v>
      </c>
      <c r="B114" s="58">
        <v>0.43044477701187134</v>
      </c>
      <c r="C114" s="58">
        <v>0.37642091512680054</v>
      </c>
      <c r="D114" s="58">
        <v>5.4023846983909607E-2</v>
      </c>
      <c r="E114" s="58">
        <v>0.25429016351699829</v>
      </c>
      <c r="F114" s="58">
        <v>8.2479469478130341E-2</v>
      </c>
      <c r="G114" s="58">
        <v>0.23278561234474182</v>
      </c>
      <c r="H114" s="58">
        <v>0.16400699317455292</v>
      </c>
      <c r="I114" s="58">
        <v>0.45442092418670654</v>
      </c>
      <c r="J114" s="58">
        <v>0.54290676116943359</v>
      </c>
      <c r="K114" s="58">
        <v>8.728259801864624E-2</v>
      </c>
      <c r="L114" s="58">
        <v>0.12450306117534637</v>
      </c>
      <c r="M114" s="58">
        <v>0.17359286546707153</v>
      </c>
      <c r="N114" s="58">
        <v>0.11673489958047867</v>
      </c>
      <c r="O114" s="58">
        <v>0.51292425394058228</v>
      </c>
      <c r="P114" s="58">
        <v>2022</v>
      </c>
    </row>
    <row r="115" spans="1:16" x14ac:dyDescent="0.25">
      <c r="A115" s="52" t="s">
        <v>18</v>
      </c>
      <c r="B115" s="58">
        <v>0.25044506788253784</v>
      </c>
      <c r="C115" s="58">
        <v>0.22566266357898712</v>
      </c>
      <c r="D115" s="58">
        <v>2.4782415479421616E-2</v>
      </c>
      <c r="E115" s="58">
        <v>0.31988838315010071</v>
      </c>
      <c r="F115" s="58">
        <v>7.6756827533245087E-2</v>
      </c>
      <c r="G115" s="58">
        <v>0.35290971398353577</v>
      </c>
      <c r="H115" s="58">
        <v>0.16823385655879974</v>
      </c>
      <c r="I115" s="58">
        <v>0.29564329981803894</v>
      </c>
      <c r="J115" s="58">
        <v>0.3972935676574707</v>
      </c>
      <c r="K115" s="58">
        <v>5.932137742638588E-2</v>
      </c>
      <c r="L115" s="58">
        <v>5.2600093185901642E-2</v>
      </c>
      <c r="M115" s="58">
        <v>0.15293455123901367</v>
      </c>
      <c r="N115" s="58">
        <v>5.6306410580873489E-2</v>
      </c>
      <c r="O115" s="58">
        <v>0.32720190286636353</v>
      </c>
      <c r="P115" s="58">
        <v>2022</v>
      </c>
    </row>
    <row r="116" spans="1:16" x14ac:dyDescent="0.25">
      <c r="A116" s="52" t="s">
        <v>19</v>
      </c>
      <c r="B116" s="58">
        <v>0.1541895717382431</v>
      </c>
      <c r="C116" s="58">
        <v>0.14484882354736328</v>
      </c>
      <c r="D116" s="58">
        <v>9.3407407402992249E-3</v>
      </c>
      <c r="E116" s="58">
        <v>0.26786085963249207</v>
      </c>
      <c r="F116" s="58">
        <v>0.1017259880900383</v>
      </c>
      <c r="G116" s="58">
        <v>0.47622358798980713</v>
      </c>
      <c r="H116" s="58">
        <v>0.12428136169910431</v>
      </c>
      <c r="I116" s="58">
        <v>0.22127823531627655</v>
      </c>
      <c r="J116" s="58">
        <v>0.25635814666748047</v>
      </c>
      <c r="K116" s="58">
        <v>2.7469322085380554E-2</v>
      </c>
      <c r="L116" s="58">
        <v>1.8033834174275398E-2</v>
      </c>
      <c r="M116" s="58">
        <v>0.11364836990833282</v>
      </c>
      <c r="N116" s="58">
        <v>3.6219190806150436E-2</v>
      </c>
      <c r="O116" s="58">
        <v>0.25591555237770081</v>
      </c>
      <c r="P116" s="58">
        <v>2022</v>
      </c>
    </row>
    <row r="117" spans="1:16" x14ac:dyDescent="0.25">
      <c r="A117" s="52" t="s">
        <v>20</v>
      </c>
      <c r="B117" s="58">
        <v>0.51755964756011963</v>
      </c>
      <c r="C117" s="58">
        <v>0.38550755381584167</v>
      </c>
      <c r="D117" s="58">
        <v>0.13205209374427795</v>
      </c>
      <c r="E117" s="58">
        <v>0.25496885180473328</v>
      </c>
      <c r="F117" s="58">
        <v>5.6044928729534149E-2</v>
      </c>
      <c r="G117" s="58">
        <v>0.17142656445503235</v>
      </c>
      <c r="H117" s="58">
        <v>0.19233986735343933</v>
      </c>
      <c r="I117" s="58">
        <v>0.56688135862350464</v>
      </c>
      <c r="J117" s="58">
        <v>0.62117564678192139</v>
      </c>
      <c r="K117" s="58">
        <v>0.16452614963054657</v>
      </c>
      <c r="L117" s="58">
        <v>0.31057780981063843</v>
      </c>
      <c r="M117" s="58">
        <v>0.24838684499263763</v>
      </c>
      <c r="N117" s="58">
        <v>0.19445718824863434</v>
      </c>
      <c r="O117" s="58">
        <v>0.57360458374023438</v>
      </c>
      <c r="P117" s="58">
        <v>2022</v>
      </c>
    </row>
    <row r="118" spans="1:16" x14ac:dyDescent="0.25">
      <c r="A118" s="52" t="s">
        <v>21</v>
      </c>
      <c r="B118" s="58">
        <v>0.51405107975006104</v>
      </c>
      <c r="C118" s="58">
        <v>0.43368613719940186</v>
      </c>
      <c r="D118" s="58">
        <v>8.0364935100078583E-2</v>
      </c>
      <c r="E118" s="58">
        <v>0.21295243501663208</v>
      </c>
      <c r="F118" s="58">
        <v>9.1306917369365692E-2</v>
      </c>
      <c r="G118" s="58">
        <v>0.18168959021568298</v>
      </c>
      <c r="H118" s="58">
        <v>0.17460405826568604</v>
      </c>
      <c r="I118" s="58">
        <v>0.43588194251060486</v>
      </c>
      <c r="J118" s="58">
        <v>0.59209179878234863</v>
      </c>
      <c r="K118" s="58">
        <v>8.2036435604095459E-2</v>
      </c>
      <c r="L118" s="58">
        <v>0.18422016501426697</v>
      </c>
      <c r="M118" s="58">
        <v>0.19321678578853607</v>
      </c>
      <c r="N118" s="58">
        <v>0.16528865694999695</v>
      </c>
      <c r="O118" s="58">
        <v>0.60535794496536255</v>
      </c>
      <c r="P118" s="58">
        <v>2022</v>
      </c>
    </row>
    <row r="119" spans="1:16" x14ac:dyDescent="0.25">
      <c r="A119" s="52" t="s">
        <v>22</v>
      </c>
      <c r="B119" s="58">
        <v>0.20273548364639282</v>
      </c>
      <c r="C119" s="58">
        <v>0.18931935727596283</v>
      </c>
      <c r="D119" s="58">
        <v>1.3416128233075142E-2</v>
      </c>
      <c r="E119" s="58">
        <v>0.29233542084693909</v>
      </c>
      <c r="F119" s="58">
        <v>9.6560463309288025E-2</v>
      </c>
      <c r="G119" s="58">
        <v>0.40836864709854126</v>
      </c>
      <c r="H119" s="58">
        <v>0.1287902444601059</v>
      </c>
      <c r="I119" s="58">
        <v>0.26810365915298462</v>
      </c>
      <c r="J119" s="58">
        <v>0.34885463118553162</v>
      </c>
      <c r="K119" s="58">
        <v>3.4013457596302032E-2</v>
      </c>
      <c r="L119" s="58">
        <v>2.0015323534607887E-2</v>
      </c>
      <c r="M119" s="58">
        <v>0.11320439726114273</v>
      </c>
      <c r="N119" s="58">
        <v>4.3798085302114487E-2</v>
      </c>
      <c r="O119" s="58">
        <v>0.29929593205451965</v>
      </c>
      <c r="P119" s="58">
        <v>2022</v>
      </c>
    </row>
    <row r="120" spans="1:16" x14ac:dyDescent="0.25">
      <c r="A120" s="52" t="s">
        <v>23</v>
      </c>
      <c r="B120" s="58">
        <v>0.24236254394054413</v>
      </c>
      <c r="C120" s="58">
        <v>0.2148749977350235</v>
      </c>
      <c r="D120" s="58">
        <v>2.7487538754940033E-2</v>
      </c>
      <c r="E120" s="58">
        <v>0.33689552545547485</v>
      </c>
      <c r="F120" s="58">
        <v>6.8355537950992584E-2</v>
      </c>
      <c r="G120" s="58">
        <v>0.35238638520240784</v>
      </c>
      <c r="H120" s="58">
        <v>0.14169168472290039</v>
      </c>
      <c r="I120" s="58">
        <v>0.28828001022338867</v>
      </c>
      <c r="J120" s="58">
        <v>0.36988675594329834</v>
      </c>
      <c r="K120" s="58">
        <v>0.11114305257797241</v>
      </c>
      <c r="L120" s="58">
        <v>0.16599249839782715</v>
      </c>
      <c r="M120" s="58">
        <v>0.14147543907165527</v>
      </c>
      <c r="N120" s="58">
        <v>5.6631855666637421E-2</v>
      </c>
      <c r="O120" s="58">
        <v>0.31071808934211731</v>
      </c>
      <c r="P120" s="58">
        <v>2022</v>
      </c>
    </row>
    <row r="121" spans="1:16" x14ac:dyDescent="0.25">
      <c r="A121" s="52" t="s">
        <v>24</v>
      </c>
      <c r="B121" s="58">
        <v>0.2486368864774704</v>
      </c>
      <c r="C121" s="58">
        <v>0.22699695825576782</v>
      </c>
      <c r="D121" s="58">
        <v>2.1639922633767128E-2</v>
      </c>
      <c r="E121" s="58">
        <v>0.24345619976520538</v>
      </c>
      <c r="F121" s="58">
        <v>9.5366634428501129E-2</v>
      </c>
      <c r="G121" s="58">
        <v>0.41254028677940369</v>
      </c>
      <c r="H121" s="58">
        <v>0.13826249539852142</v>
      </c>
      <c r="I121" s="58">
        <v>0.23881526291370392</v>
      </c>
      <c r="J121" s="58">
        <v>0.35533598065376282</v>
      </c>
      <c r="K121" s="58">
        <v>3.4561675041913986E-2</v>
      </c>
      <c r="L121" s="58">
        <v>5.277358740568161E-2</v>
      </c>
      <c r="M121" s="58">
        <v>0.11254916340112686</v>
      </c>
      <c r="N121" s="58">
        <v>7.9637765884399414E-2</v>
      </c>
      <c r="O121" s="58">
        <v>0.34400352835655212</v>
      </c>
      <c r="P121" s="58">
        <v>2022</v>
      </c>
    </row>
    <row r="122" spans="1:16" x14ac:dyDescent="0.25">
      <c r="A122" s="52" t="s">
        <v>25</v>
      </c>
      <c r="B122" s="58">
        <v>0.2091498076915741</v>
      </c>
      <c r="C122" s="58">
        <v>0.19211135804653168</v>
      </c>
      <c r="D122" s="58">
        <v>1.7038449645042419E-2</v>
      </c>
      <c r="E122" s="58">
        <v>0.28727668523788452</v>
      </c>
      <c r="F122" s="58">
        <v>8.1394411623477936E-2</v>
      </c>
      <c r="G122" s="58">
        <v>0.42217910289764404</v>
      </c>
      <c r="H122" s="58">
        <v>0.13357485830783844</v>
      </c>
      <c r="I122" s="58">
        <v>0.23491588234901428</v>
      </c>
      <c r="J122" s="58">
        <v>0.32945623993873596</v>
      </c>
      <c r="K122" s="58">
        <v>5.9365157037973404E-2</v>
      </c>
      <c r="L122" s="58">
        <v>3.6144733428955078E-2</v>
      </c>
      <c r="M122" s="58">
        <v>0.15016286075115204</v>
      </c>
      <c r="N122" s="58">
        <v>4.5741397887468338E-2</v>
      </c>
      <c r="O122" s="58">
        <v>0.29054421186447144</v>
      </c>
      <c r="P122" s="58">
        <v>2022</v>
      </c>
    </row>
    <row r="123" spans="1:16" x14ac:dyDescent="0.25">
      <c r="A123" s="52" t="s">
        <v>26</v>
      </c>
      <c r="B123" s="58">
        <v>0.20463018119335175</v>
      </c>
      <c r="C123" s="58">
        <v>0.1914229542016983</v>
      </c>
      <c r="D123" s="58">
        <v>1.3207218609750271E-2</v>
      </c>
      <c r="E123" s="58">
        <v>0.29610738158226013</v>
      </c>
      <c r="F123" s="58">
        <v>7.0708602666854858E-2</v>
      </c>
      <c r="G123" s="58">
        <v>0.42855381965637207</v>
      </c>
      <c r="H123" s="58">
        <v>0.1277739405632019</v>
      </c>
      <c r="I123" s="58">
        <v>0.23075644671916962</v>
      </c>
      <c r="J123" s="58">
        <v>0.30855691432952881</v>
      </c>
      <c r="K123" s="58">
        <v>5.9675615280866623E-2</v>
      </c>
      <c r="L123" s="58">
        <v>3.3902883529663086E-2</v>
      </c>
      <c r="M123" s="58">
        <v>0.1730019748210907</v>
      </c>
      <c r="N123" s="58">
        <v>5.454833060503006E-2</v>
      </c>
      <c r="O123" s="58">
        <v>0.27533876895904541</v>
      </c>
      <c r="P123" s="58">
        <v>2022</v>
      </c>
    </row>
    <row r="124" spans="1:16" x14ac:dyDescent="0.25">
      <c r="A124" s="52" t="s">
        <v>27</v>
      </c>
      <c r="B124" s="58">
        <v>0.40772196650505066</v>
      </c>
      <c r="C124" s="58">
        <v>0.31495890021324158</v>
      </c>
      <c r="D124" s="58">
        <v>9.2763058841228485E-2</v>
      </c>
      <c r="E124" s="58">
        <v>0.29062724113464355</v>
      </c>
      <c r="F124" s="58">
        <v>5.2744720131158829E-2</v>
      </c>
      <c r="G124" s="58">
        <v>0.24890607595443726</v>
      </c>
      <c r="H124" s="58">
        <v>0.13975983858108521</v>
      </c>
      <c r="I124" s="58">
        <v>0.36572191119194031</v>
      </c>
      <c r="J124" s="58">
        <v>0.48901224136352539</v>
      </c>
      <c r="K124" s="58">
        <v>9.6378251910209656E-2</v>
      </c>
      <c r="L124" s="58">
        <v>0.23437517881393433</v>
      </c>
      <c r="M124" s="58">
        <v>0.31821814179420471</v>
      </c>
      <c r="N124" s="58">
        <v>0.14969700574874878</v>
      </c>
      <c r="O124" s="58">
        <v>0.46046668291091919</v>
      </c>
      <c r="P124" s="58">
        <v>2022</v>
      </c>
    </row>
    <row r="125" spans="1:16" x14ac:dyDescent="0.25">
      <c r="A125" s="52" t="s">
        <v>28</v>
      </c>
      <c r="B125" s="58">
        <v>0.24786756932735443</v>
      </c>
      <c r="C125" s="58">
        <v>0.2248995304107666</v>
      </c>
      <c r="D125" s="58">
        <v>2.296803891658783E-2</v>
      </c>
      <c r="E125" s="58">
        <v>0.25693193078041077</v>
      </c>
      <c r="F125" s="58">
        <v>0.11949371546506882</v>
      </c>
      <c r="G125" s="58">
        <v>0.37570679187774658</v>
      </c>
      <c r="H125" s="58">
        <v>0.14450554549694061</v>
      </c>
      <c r="I125" s="58">
        <v>0.27273151278495789</v>
      </c>
      <c r="J125" s="58">
        <v>0.35628411173820496</v>
      </c>
      <c r="K125" s="58">
        <v>5.3938727825880051E-2</v>
      </c>
      <c r="L125" s="58">
        <v>2.8208343312144279E-2</v>
      </c>
      <c r="M125" s="58">
        <v>0.12614394724369049</v>
      </c>
      <c r="N125" s="58">
        <v>6.9177761673927307E-2</v>
      </c>
      <c r="O125" s="58">
        <v>0.36736127734184265</v>
      </c>
      <c r="P125" s="58">
        <v>2022</v>
      </c>
    </row>
    <row r="126" spans="1:16" x14ac:dyDescent="0.25">
      <c r="A126" s="52" t="s">
        <v>29</v>
      </c>
      <c r="B126" s="58">
        <v>0.55933833122253418</v>
      </c>
      <c r="C126" s="58">
        <v>0.48698729276657104</v>
      </c>
      <c r="D126" s="58">
        <v>7.2351038455963135E-2</v>
      </c>
      <c r="E126" s="58">
        <v>0.16761691868305206</v>
      </c>
      <c r="F126" s="58">
        <v>0.12029951810836792</v>
      </c>
      <c r="G126" s="58">
        <v>0.15274524688720703</v>
      </c>
      <c r="H126" s="58">
        <v>0.15632617473602295</v>
      </c>
      <c r="I126" s="58">
        <v>0.44529378414154053</v>
      </c>
      <c r="J126" s="58">
        <v>0.61114352941513062</v>
      </c>
      <c r="K126" s="58">
        <v>7.9483672976493835E-2</v>
      </c>
      <c r="L126" s="58">
        <v>8.160063624382019E-2</v>
      </c>
      <c r="M126" s="58">
        <v>0.24165567755699158</v>
      </c>
      <c r="N126" s="58">
        <v>0.18720473349094391</v>
      </c>
      <c r="O126" s="58">
        <v>0.6796378493309021</v>
      </c>
      <c r="P126" s="58">
        <v>2022</v>
      </c>
    </row>
    <row r="127" spans="1:16" x14ac:dyDescent="0.25">
      <c r="A127" s="52" t="s">
        <v>30</v>
      </c>
      <c r="B127" s="58">
        <v>0.46339139342308044</v>
      </c>
      <c r="C127" s="58">
        <v>0.36278510093688965</v>
      </c>
      <c r="D127" s="58">
        <v>0.10060631483793259</v>
      </c>
      <c r="E127" s="58">
        <v>0.22620584070682526</v>
      </c>
      <c r="F127" s="58">
        <v>9.1085508465766907E-2</v>
      </c>
      <c r="G127" s="58">
        <v>0.2193172425031662</v>
      </c>
      <c r="H127" s="58">
        <v>0.19010628759860992</v>
      </c>
      <c r="I127" s="58">
        <v>0.41722095012664795</v>
      </c>
      <c r="J127" s="58">
        <v>0.49849498271942139</v>
      </c>
      <c r="K127" s="58">
        <v>0.10117796063423157</v>
      </c>
      <c r="L127" s="58">
        <v>0.20545068383216858</v>
      </c>
      <c r="M127" s="58">
        <v>0.20349198579788208</v>
      </c>
      <c r="N127" s="58">
        <v>0.16836646199226379</v>
      </c>
      <c r="O127" s="58">
        <v>0.55447691679000854</v>
      </c>
      <c r="P127" s="58">
        <v>2022</v>
      </c>
    </row>
    <row r="128" spans="1:16" x14ac:dyDescent="0.25">
      <c r="A128" s="52" t="s">
        <v>31</v>
      </c>
      <c r="B128" s="58">
        <v>0.38678440451622009</v>
      </c>
      <c r="C128" s="58">
        <v>0.33619031310081482</v>
      </c>
      <c r="D128" s="58">
        <v>5.0594087690114975E-2</v>
      </c>
      <c r="E128" s="58">
        <v>0.25751319527626038</v>
      </c>
      <c r="F128" s="58">
        <v>8.2319721579551697E-2</v>
      </c>
      <c r="G128" s="58">
        <v>0.27338266372680664</v>
      </c>
      <c r="H128" s="58">
        <v>0.18982997536659241</v>
      </c>
      <c r="I128" s="58">
        <v>0.33545094728469849</v>
      </c>
      <c r="J128" s="58">
        <v>0.42485976219177246</v>
      </c>
      <c r="K128" s="58">
        <v>0.10024040192365646</v>
      </c>
      <c r="L128" s="58">
        <v>0.26797866821289063</v>
      </c>
      <c r="M128" s="58">
        <v>0.14818572998046875</v>
      </c>
      <c r="N128" s="58">
        <v>0.1027299091219902</v>
      </c>
      <c r="O128" s="58">
        <v>0.4691041111946106</v>
      </c>
      <c r="P128" s="58">
        <v>2022</v>
      </c>
    </row>
    <row r="129" spans="1:16" x14ac:dyDescent="0.25">
      <c r="A129" s="52" t="s">
        <v>32</v>
      </c>
      <c r="B129" s="58">
        <v>0.39834058284759521</v>
      </c>
      <c r="C129" s="58">
        <v>0.35770663619041443</v>
      </c>
      <c r="D129" s="58">
        <v>4.0633942931890488E-2</v>
      </c>
      <c r="E129" s="58">
        <v>0.20454181730747223</v>
      </c>
      <c r="F129" s="58">
        <v>0.12540359795093536</v>
      </c>
      <c r="G129" s="58">
        <v>0.27171400189399719</v>
      </c>
      <c r="H129" s="58">
        <v>0.15863306820392609</v>
      </c>
      <c r="I129" s="58">
        <v>0.29966866970062256</v>
      </c>
      <c r="J129" s="58">
        <v>0.46149319410324097</v>
      </c>
      <c r="K129" s="58">
        <v>3.6002874374389648E-2</v>
      </c>
      <c r="L129" s="58">
        <v>2.7776351198554039E-2</v>
      </c>
      <c r="M129" s="58">
        <v>0.17128413915634155</v>
      </c>
      <c r="N129" s="58">
        <v>0.15578007698059082</v>
      </c>
      <c r="O129" s="58">
        <v>0.52374416589736938</v>
      </c>
      <c r="P129" s="58">
        <v>2022</v>
      </c>
    </row>
    <row r="130" spans="1:16" x14ac:dyDescent="0.25">
      <c r="A130" s="52" t="s">
        <v>1</v>
      </c>
      <c r="B130" s="58">
        <v>0.16996711492538452</v>
      </c>
      <c r="C130" s="58">
        <v>0.16539460420608521</v>
      </c>
      <c r="D130" s="58">
        <v>4.5725107192993164E-3</v>
      </c>
      <c r="E130" s="58">
        <v>0.26943710446357727</v>
      </c>
      <c r="F130" s="58">
        <v>8.6156345903873444E-2</v>
      </c>
      <c r="G130" s="58">
        <v>0.47443944215774536</v>
      </c>
      <c r="H130" s="58">
        <v>0.13591648638248444</v>
      </c>
      <c r="I130" s="58">
        <v>0.22484195232391357</v>
      </c>
      <c r="J130" s="58">
        <v>0.29833295941352844</v>
      </c>
      <c r="K130" s="58">
        <v>2.9427042230963707E-2</v>
      </c>
      <c r="L130" s="58">
        <v>5.5382461287081242E-3</v>
      </c>
      <c r="M130" s="58">
        <v>8.2093812525272369E-2</v>
      </c>
      <c r="N130" s="58">
        <v>3.5791937261819839E-2</v>
      </c>
      <c r="O130" s="58">
        <v>0.25612345337867737</v>
      </c>
      <c r="P130" s="58">
        <v>2024</v>
      </c>
    </row>
    <row r="131" spans="1:16" x14ac:dyDescent="0.25">
      <c r="A131" s="52" t="s">
        <v>2</v>
      </c>
      <c r="B131" s="58">
        <v>9.9405445158481598E-2</v>
      </c>
      <c r="C131" s="58">
        <v>9.588787704706192E-2</v>
      </c>
      <c r="D131" s="58">
        <v>3.5175688099116087E-3</v>
      </c>
      <c r="E131" s="58">
        <v>0.36668837070465088</v>
      </c>
      <c r="F131" s="58">
        <v>5.1824852824211121E-2</v>
      </c>
      <c r="G131" s="58">
        <v>0.48208132386207581</v>
      </c>
      <c r="H131" s="58">
        <v>0.1372414231300354</v>
      </c>
      <c r="I131" s="58">
        <v>0.22908714413642883</v>
      </c>
      <c r="J131" s="58">
        <v>0.31391468644142151</v>
      </c>
      <c r="K131" s="58">
        <v>4.9259811639785767E-2</v>
      </c>
      <c r="L131" s="58">
        <v>1.8606793135404587E-2</v>
      </c>
      <c r="M131" s="58">
        <v>7.9225711524486542E-2</v>
      </c>
      <c r="N131" s="58">
        <v>1.1490253731608391E-2</v>
      </c>
      <c r="O131" s="58">
        <v>0.15123030543327332</v>
      </c>
      <c r="P131" s="58">
        <v>2024</v>
      </c>
    </row>
    <row r="132" spans="1:16" x14ac:dyDescent="0.25">
      <c r="A132" s="52" t="s">
        <v>3</v>
      </c>
      <c r="B132" s="58">
        <v>9.8058916628360748E-2</v>
      </c>
      <c r="C132" s="58">
        <v>8.6903519928455353E-2</v>
      </c>
      <c r="D132" s="58">
        <v>1.115539763122797E-2</v>
      </c>
      <c r="E132" s="58">
        <v>0.35411256551742554</v>
      </c>
      <c r="F132" s="58">
        <v>4.2468704283237457E-2</v>
      </c>
      <c r="G132" s="58">
        <v>0.50535976886749268</v>
      </c>
      <c r="H132" s="58">
        <v>0.12286252528429031</v>
      </c>
      <c r="I132" s="58">
        <v>0.1895371675491333</v>
      </c>
      <c r="J132" s="58">
        <v>0.27429652214050293</v>
      </c>
      <c r="K132" s="58">
        <v>0.10155283659696579</v>
      </c>
      <c r="L132" s="58">
        <v>8.4786750376224518E-2</v>
      </c>
      <c r="M132" s="58">
        <v>9.4119228422641754E-2</v>
      </c>
      <c r="N132" s="58">
        <v>2.5718800723552704E-2</v>
      </c>
      <c r="O132" s="58">
        <v>0.14052762091159821</v>
      </c>
      <c r="P132" s="58">
        <v>2024</v>
      </c>
    </row>
    <row r="133" spans="1:16" x14ac:dyDescent="0.25">
      <c r="A133" s="52" t="s">
        <v>4</v>
      </c>
      <c r="B133" s="58">
        <v>0.33085417747497559</v>
      </c>
      <c r="C133" s="58">
        <v>0.29526790976524353</v>
      </c>
      <c r="D133" s="58">
        <v>3.5586267709732056E-2</v>
      </c>
      <c r="E133" s="58">
        <v>0.25765234231948853</v>
      </c>
      <c r="F133" s="58">
        <v>9.3691892921924591E-2</v>
      </c>
      <c r="G133" s="58">
        <v>0.31780156493186951</v>
      </c>
      <c r="H133" s="58">
        <v>0.15098637342453003</v>
      </c>
      <c r="I133" s="58">
        <v>0.24965369701385498</v>
      </c>
      <c r="J133" s="58">
        <v>0.42406624555587769</v>
      </c>
      <c r="K133" s="58">
        <v>0.11323799192905426</v>
      </c>
      <c r="L133" s="58">
        <v>0.14425727725028992</v>
      </c>
      <c r="M133" s="58">
        <v>0.14275921881198883</v>
      </c>
      <c r="N133" s="58">
        <v>9.4475910067558289E-2</v>
      </c>
      <c r="O133" s="58">
        <v>0.42454609274864197</v>
      </c>
      <c r="P133" s="58">
        <v>2024</v>
      </c>
    </row>
    <row r="134" spans="1:16" x14ac:dyDescent="0.25">
      <c r="A134" s="52" t="s">
        <v>5</v>
      </c>
      <c r="B134" s="58">
        <v>0.12000201642513275</v>
      </c>
      <c r="C134" s="58">
        <v>0.11313487589359283</v>
      </c>
      <c r="D134" s="58">
        <v>6.8671400658786297E-3</v>
      </c>
      <c r="E134" s="58">
        <v>0.24539510905742645</v>
      </c>
      <c r="F134" s="58">
        <v>0.10212599486112595</v>
      </c>
      <c r="G134" s="58">
        <v>0.53247690200805664</v>
      </c>
      <c r="H134" s="58">
        <v>0.12308190017938614</v>
      </c>
      <c r="I134" s="58">
        <v>0.19560761749744415</v>
      </c>
      <c r="J134" s="58">
        <v>0.22338117659091949</v>
      </c>
      <c r="K134" s="58">
        <v>2.2848417982459068E-2</v>
      </c>
      <c r="L134" s="58">
        <v>9.6247904002666473E-3</v>
      </c>
      <c r="M134" s="58">
        <v>8.6339525878429413E-2</v>
      </c>
      <c r="N134" s="58">
        <v>3.0313076451420784E-2</v>
      </c>
      <c r="O134" s="58">
        <v>0.22212801873683929</v>
      </c>
      <c r="P134" s="58">
        <v>2024</v>
      </c>
    </row>
    <row r="135" spans="1:16" x14ac:dyDescent="0.25">
      <c r="A135" s="52" t="s">
        <v>6</v>
      </c>
      <c r="B135" s="58">
        <v>0.14504383504390717</v>
      </c>
      <c r="C135" s="58">
        <v>0.13713909685611725</v>
      </c>
      <c r="D135" s="58">
        <v>7.904738187789917E-3</v>
      </c>
      <c r="E135" s="58">
        <v>0.33985623717308044</v>
      </c>
      <c r="F135" s="58">
        <v>4.7577086836099625E-2</v>
      </c>
      <c r="G135" s="58">
        <v>0.46752282977104187</v>
      </c>
      <c r="H135" s="58">
        <v>0.13445565104484558</v>
      </c>
      <c r="I135" s="58">
        <v>0.23328173160552979</v>
      </c>
      <c r="J135" s="58">
        <v>0.35351866483688354</v>
      </c>
      <c r="K135" s="58">
        <v>5.1759332418441772E-2</v>
      </c>
      <c r="L135" s="58">
        <v>3.0248880386352539E-2</v>
      </c>
      <c r="M135" s="58">
        <v>9.5065288245677948E-2</v>
      </c>
      <c r="N135" s="58">
        <v>2.9756942763924599E-2</v>
      </c>
      <c r="O135" s="58">
        <v>0.19262091815471649</v>
      </c>
      <c r="P135" s="58">
        <v>2024</v>
      </c>
    </row>
    <row r="136" spans="1:16" x14ac:dyDescent="0.25">
      <c r="A136" s="52" t="s">
        <v>7</v>
      </c>
      <c r="B136" s="58">
        <v>0.55697172880172729</v>
      </c>
      <c r="C136" s="58">
        <v>0.40732055902481079</v>
      </c>
      <c r="D136" s="58">
        <v>0.14965115487575531</v>
      </c>
      <c r="E136" s="58">
        <v>0.1894591897726059</v>
      </c>
      <c r="F136" s="58">
        <v>7.468859851360321E-2</v>
      </c>
      <c r="G136" s="58">
        <v>0.17888051271438599</v>
      </c>
      <c r="H136" s="58">
        <v>0.24469248950481415</v>
      </c>
      <c r="I136" s="58">
        <v>0.52841275930404663</v>
      </c>
      <c r="J136" s="58">
        <v>0.63000524044036865</v>
      </c>
      <c r="K136" s="58">
        <v>0.12647475302219391</v>
      </c>
      <c r="L136" s="58">
        <v>0.21892473101615906</v>
      </c>
      <c r="M136" s="58">
        <v>0.16664466261863708</v>
      </c>
      <c r="N136" s="58">
        <v>0.24141234159469604</v>
      </c>
      <c r="O136" s="58">
        <v>0.63166028261184692</v>
      </c>
      <c r="P136" s="58">
        <v>2024</v>
      </c>
    </row>
    <row r="137" spans="1:16" x14ac:dyDescent="0.25">
      <c r="A137" s="52" t="s">
        <v>8</v>
      </c>
      <c r="B137" s="58">
        <v>0.12793824076652527</v>
      </c>
      <c r="C137" s="58">
        <v>0.11846441030502319</v>
      </c>
      <c r="D137" s="58">
        <v>9.473840706050396E-3</v>
      </c>
      <c r="E137" s="58">
        <v>0.28675097227096558</v>
      </c>
      <c r="F137" s="58">
        <v>6.2830865383148193E-2</v>
      </c>
      <c r="G137" s="58">
        <v>0.52247995138168335</v>
      </c>
      <c r="H137" s="58">
        <v>0.13915963470935822</v>
      </c>
      <c r="I137" s="58">
        <v>0.19247569143772125</v>
      </c>
      <c r="J137" s="58">
        <v>0.26330319046974182</v>
      </c>
      <c r="K137" s="58">
        <v>3.8674779236316681E-2</v>
      </c>
      <c r="L137" s="58">
        <v>1.0851572267711163E-2</v>
      </c>
      <c r="M137" s="58">
        <v>8.4742322564125061E-2</v>
      </c>
      <c r="N137" s="58">
        <v>3.2051488757133484E-2</v>
      </c>
      <c r="O137" s="58">
        <v>0.19076910614967346</v>
      </c>
      <c r="P137" s="58">
        <v>2024</v>
      </c>
    </row>
    <row r="138" spans="1:16" x14ac:dyDescent="0.25">
      <c r="A138" s="52" t="s">
        <v>9</v>
      </c>
      <c r="B138" s="58">
        <v>0.19715434312820435</v>
      </c>
      <c r="C138" s="58">
        <v>0.17898300290107727</v>
      </c>
      <c r="D138" s="58">
        <v>1.8171340227127075E-2</v>
      </c>
      <c r="E138" s="58">
        <v>0.27186983823776245</v>
      </c>
      <c r="F138" s="58">
        <v>5.9900060296058655E-2</v>
      </c>
      <c r="G138" s="58">
        <v>0.47107574343681335</v>
      </c>
      <c r="H138" s="58">
        <v>8.4237739443778992E-2</v>
      </c>
      <c r="I138" s="58">
        <v>0.21767832338809967</v>
      </c>
      <c r="J138" s="58">
        <v>0.37793192267417908</v>
      </c>
      <c r="K138" s="58">
        <v>3.94778773188591E-2</v>
      </c>
      <c r="L138" s="58">
        <v>2.2424094378948212E-2</v>
      </c>
      <c r="M138" s="58">
        <v>9.8075211048126221E-2</v>
      </c>
      <c r="N138" s="58">
        <v>4.5603066682815552E-2</v>
      </c>
      <c r="O138" s="58">
        <v>0.25705441832542419</v>
      </c>
      <c r="P138" s="58">
        <v>2024</v>
      </c>
    </row>
    <row r="139" spans="1:16" x14ac:dyDescent="0.25">
      <c r="A139" s="52" t="s">
        <v>10</v>
      </c>
      <c r="B139" s="58">
        <v>0.23772610723972321</v>
      </c>
      <c r="C139" s="58">
        <v>0.21530501544475555</v>
      </c>
      <c r="D139" s="58">
        <v>2.2421088069677353E-2</v>
      </c>
      <c r="E139" s="58">
        <v>0.25360116362571716</v>
      </c>
      <c r="F139" s="58">
        <v>9.2340186238288879E-2</v>
      </c>
      <c r="G139" s="58">
        <v>0.41633254289627075</v>
      </c>
      <c r="H139" s="58">
        <v>0.14173762500286102</v>
      </c>
      <c r="I139" s="58">
        <v>0.26462206244468689</v>
      </c>
      <c r="J139" s="58">
        <v>0.33793073892593384</v>
      </c>
      <c r="K139" s="58">
        <v>4.7772068530321121E-2</v>
      </c>
      <c r="L139" s="58">
        <v>2.6412144303321838E-2</v>
      </c>
      <c r="M139" s="58">
        <v>0.12409833818674088</v>
      </c>
      <c r="N139" s="58">
        <v>6.9893516600131989E-2</v>
      </c>
      <c r="O139" s="58">
        <v>0.33006629347801208</v>
      </c>
      <c r="P139" s="58">
        <v>2024</v>
      </c>
    </row>
    <row r="140" spans="1:16" x14ac:dyDescent="0.25">
      <c r="A140" s="52" t="s">
        <v>11</v>
      </c>
      <c r="B140" s="58">
        <v>0.25130695104598999</v>
      </c>
      <c r="C140" s="58">
        <v>0.23723720014095306</v>
      </c>
      <c r="D140" s="58">
        <v>1.4069742523133755E-2</v>
      </c>
      <c r="E140" s="58">
        <v>0.31292957067489624</v>
      </c>
      <c r="F140" s="58">
        <v>7.4918396770954132E-2</v>
      </c>
      <c r="G140" s="58">
        <v>0.36084508895874023</v>
      </c>
      <c r="H140" s="58">
        <v>0.16942700743675232</v>
      </c>
      <c r="I140" s="58">
        <v>0.29404234886169434</v>
      </c>
      <c r="J140" s="58">
        <v>0.38180151581764221</v>
      </c>
      <c r="K140" s="58">
        <v>4.540841281414032E-2</v>
      </c>
      <c r="L140" s="58">
        <v>2.2955320775508881E-2</v>
      </c>
      <c r="M140" s="58">
        <v>0.16938702762126923</v>
      </c>
      <c r="N140" s="58">
        <v>4.8107929527759552E-2</v>
      </c>
      <c r="O140" s="58">
        <v>0.32622534036636353</v>
      </c>
      <c r="P140" s="58">
        <v>2024</v>
      </c>
    </row>
    <row r="141" spans="1:16" x14ac:dyDescent="0.25">
      <c r="A141" s="52" t="s">
        <v>12</v>
      </c>
      <c r="B141" s="58">
        <v>0.51137298345565796</v>
      </c>
      <c r="C141" s="58">
        <v>0.39040869474411011</v>
      </c>
      <c r="D141" s="58">
        <v>0.12096429616212845</v>
      </c>
      <c r="E141" s="58">
        <v>0.27926340699195862</v>
      </c>
      <c r="F141" s="58">
        <v>4.3791014701128006E-2</v>
      </c>
      <c r="G141" s="58">
        <v>0.16557258367538452</v>
      </c>
      <c r="H141" s="58">
        <v>0.22129854559898376</v>
      </c>
      <c r="I141" s="58">
        <v>0.35784652829170227</v>
      </c>
      <c r="J141" s="58">
        <v>0.62212967872619629</v>
      </c>
      <c r="K141" s="58">
        <v>0.1946701854467392</v>
      </c>
      <c r="L141" s="58">
        <v>0.27606263756752014</v>
      </c>
      <c r="M141" s="58">
        <v>0.2574906051158905</v>
      </c>
      <c r="N141" s="58">
        <v>0.20086681842803955</v>
      </c>
      <c r="O141" s="58">
        <v>0.55516403913497925</v>
      </c>
      <c r="P141" s="58">
        <v>2024</v>
      </c>
    </row>
    <row r="142" spans="1:16" x14ac:dyDescent="0.25">
      <c r="A142" s="52" t="s">
        <v>13</v>
      </c>
      <c r="B142" s="58">
        <v>0.32186907529830933</v>
      </c>
      <c r="C142" s="58">
        <v>0.28674328327178955</v>
      </c>
      <c r="D142" s="58">
        <v>3.5125788301229477E-2</v>
      </c>
      <c r="E142" s="58">
        <v>0.29247793555259705</v>
      </c>
      <c r="F142" s="58">
        <v>9.5985390245914459E-2</v>
      </c>
      <c r="G142" s="58">
        <v>0.28966760635375977</v>
      </c>
      <c r="H142" s="58">
        <v>0.12931364774703979</v>
      </c>
      <c r="I142" s="58">
        <v>0.39924618601799011</v>
      </c>
      <c r="J142" s="58">
        <v>0.5037003755569458</v>
      </c>
      <c r="K142" s="58">
        <v>3.8475945591926575E-2</v>
      </c>
      <c r="L142" s="58">
        <v>6.7063130438327789E-2</v>
      </c>
      <c r="M142" s="58">
        <v>0.14787477254867554</v>
      </c>
      <c r="N142" s="58">
        <v>7.8620284795761108E-2</v>
      </c>
      <c r="O142" s="58">
        <v>0.41785445809364319</v>
      </c>
      <c r="P142" s="58">
        <v>2024</v>
      </c>
    </row>
    <row r="143" spans="1:16" x14ac:dyDescent="0.25">
      <c r="A143" s="52" t="s">
        <v>14</v>
      </c>
      <c r="B143" s="58">
        <v>0.18684160709381104</v>
      </c>
      <c r="C143" s="58">
        <v>0.17439384758472443</v>
      </c>
      <c r="D143" s="58">
        <v>1.2447768822312355E-2</v>
      </c>
      <c r="E143" s="58">
        <v>0.33167755603790283</v>
      </c>
      <c r="F143" s="58">
        <v>5.8706741780042648E-2</v>
      </c>
      <c r="G143" s="58">
        <v>0.42277410626411438</v>
      </c>
      <c r="H143" s="58">
        <v>0.17641964554786682</v>
      </c>
      <c r="I143" s="58">
        <v>0.30909985303878784</v>
      </c>
      <c r="J143" s="58">
        <v>0.38745710253715515</v>
      </c>
      <c r="K143" s="58">
        <v>2.7586674317717552E-2</v>
      </c>
      <c r="L143" s="58">
        <v>1.4989065937697887E-2</v>
      </c>
      <c r="M143" s="58">
        <v>7.1786016225814819E-2</v>
      </c>
      <c r="N143" s="58">
        <v>3.7766769528388977E-2</v>
      </c>
      <c r="O143" s="58">
        <v>0.24554835259914398</v>
      </c>
      <c r="P143" s="58">
        <v>2024</v>
      </c>
    </row>
    <row r="144" spans="1:16" x14ac:dyDescent="0.25">
      <c r="A144" s="52" t="s">
        <v>15</v>
      </c>
      <c r="B144" s="58">
        <v>0.30259391665458679</v>
      </c>
      <c r="C144" s="58">
        <v>0.27008697390556335</v>
      </c>
      <c r="D144" s="58">
        <v>3.2506935298442841E-2</v>
      </c>
      <c r="E144" s="58">
        <v>0.28272679448127747</v>
      </c>
      <c r="F144" s="58">
        <v>7.8869856894016266E-2</v>
      </c>
      <c r="G144" s="58">
        <v>0.33580943942070007</v>
      </c>
      <c r="H144" s="58">
        <v>0.12582764029502869</v>
      </c>
      <c r="I144" s="58">
        <v>0.38584926724433899</v>
      </c>
      <c r="J144" s="58">
        <v>0.45446601510047913</v>
      </c>
      <c r="K144" s="58">
        <v>4.9736741930246353E-2</v>
      </c>
      <c r="L144" s="58">
        <v>4.3141279369592667E-2</v>
      </c>
      <c r="M144" s="58">
        <v>0.12869507074356079</v>
      </c>
      <c r="N144" s="58">
        <v>7.1146488189697266E-2</v>
      </c>
      <c r="O144" s="58">
        <v>0.38146376609802246</v>
      </c>
      <c r="P144" s="58">
        <v>2024</v>
      </c>
    </row>
    <row r="145" spans="1:16" x14ac:dyDescent="0.25">
      <c r="A145" s="52" t="s">
        <v>16</v>
      </c>
      <c r="B145" s="58">
        <v>0.35104057192802429</v>
      </c>
      <c r="C145" s="58">
        <v>0.3015454113483429</v>
      </c>
      <c r="D145" s="58">
        <v>4.949517548084259E-2</v>
      </c>
      <c r="E145" s="58">
        <v>0.33706000447273254</v>
      </c>
      <c r="F145" s="58">
        <v>5.6307204067707062E-2</v>
      </c>
      <c r="G145" s="58">
        <v>0.2555922269821167</v>
      </c>
      <c r="H145" s="58">
        <v>0.22416728734970093</v>
      </c>
      <c r="I145" s="58">
        <v>0.39710867404937744</v>
      </c>
      <c r="J145" s="58">
        <v>0.5483737587928772</v>
      </c>
      <c r="K145" s="58">
        <v>9.8275542259216309E-2</v>
      </c>
      <c r="L145" s="58">
        <v>0.11202460527420044</v>
      </c>
      <c r="M145" s="58">
        <v>0.19385872781276703</v>
      </c>
      <c r="N145" s="58">
        <v>9.3635648488998413E-2</v>
      </c>
      <c r="O145" s="58">
        <v>0.40734779834747314</v>
      </c>
      <c r="P145" s="58">
        <v>2024</v>
      </c>
    </row>
    <row r="146" spans="1:16" x14ac:dyDescent="0.25">
      <c r="A146" s="52" t="s">
        <v>17</v>
      </c>
      <c r="B146" s="58">
        <v>0.35435870289802551</v>
      </c>
      <c r="C146" s="58">
        <v>0.30844470858573914</v>
      </c>
      <c r="D146" s="58">
        <v>4.5913998037576675E-2</v>
      </c>
      <c r="E146" s="58">
        <v>0.30873233079910278</v>
      </c>
      <c r="F146" s="58">
        <v>6.6005460917949677E-2</v>
      </c>
      <c r="G146" s="58">
        <v>0.27090349793434143</v>
      </c>
      <c r="H146" s="58">
        <v>0.16339145600795746</v>
      </c>
      <c r="I146" s="58">
        <v>0.42586550116539001</v>
      </c>
      <c r="J146" s="58">
        <v>0.51521861553192139</v>
      </c>
      <c r="K146" s="58">
        <v>7.4338406324386597E-2</v>
      </c>
      <c r="L146" s="58">
        <v>9.0102136135101318E-2</v>
      </c>
      <c r="M146" s="58">
        <v>0.17235758900642395</v>
      </c>
      <c r="N146" s="58">
        <v>8.6537726223468781E-2</v>
      </c>
      <c r="O146" s="58">
        <v>0.42036417126655579</v>
      </c>
      <c r="P146" s="58">
        <v>2024</v>
      </c>
    </row>
    <row r="147" spans="1:16" x14ac:dyDescent="0.25">
      <c r="A147" s="52" t="s">
        <v>18</v>
      </c>
      <c r="B147" s="58">
        <v>0.19897566735744476</v>
      </c>
      <c r="C147" s="58">
        <v>0.18361520767211914</v>
      </c>
      <c r="D147" s="58">
        <v>1.5360470861196518E-2</v>
      </c>
      <c r="E147" s="58">
        <v>0.31916394829750061</v>
      </c>
      <c r="F147" s="58">
        <v>6.0979705303907394E-2</v>
      </c>
      <c r="G147" s="58">
        <v>0.42088067531585693</v>
      </c>
      <c r="H147" s="58">
        <v>0.14716193079948425</v>
      </c>
      <c r="I147" s="58">
        <v>0.24152369797229767</v>
      </c>
      <c r="J147" s="58">
        <v>0.39467620849609375</v>
      </c>
      <c r="K147" s="58">
        <v>3.9705138653516769E-2</v>
      </c>
      <c r="L147" s="58">
        <v>2.9450785368680954E-2</v>
      </c>
      <c r="M147" s="58">
        <v>0.10827253013849258</v>
      </c>
      <c r="N147" s="58">
        <v>4.7747246921062469E-2</v>
      </c>
      <c r="O147" s="58">
        <v>0.25995537638664246</v>
      </c>
      <c r="P147" s="58">
        <v>2024</v>
      </c>
    </row>
    <row r="148" spans="1:16" x14ac:dyDescent="0.25">
      <c r="A148" s="52" t="s">
        <v>19</v>
      </c>
      <c r="B148" s="58">
        <v>9.7665116190910339E-2</v>
      </c>
      <c r="C148" s="58">
        <v>9.451400488615036E-2</v>
      </c>
      <c r="D148" s="58">
        <v>3.1511106062680483E-3</v>
      </c>
      <c r="E148" s="58">
        <v>0.28190082311630249</v>
      </c>
      <c r="F148" s="58">
        <v>7.5336292386054993E-2</v>
      </c>
      <c r="G148" s="58">
        <v>0.54509776830673218</v>
      </c>
      <c r="H148" s="58">
        <v>0.12776017189025879</v>
      </c>
      <c r="I148" s="58">
        <v>0.15782387554645538</v>
      </c>
      <c r="J148" s="58">
        <v>0.2368931919336319</v>
      </c>
      <c r="K148" s="58">
        <v>2.4103175848722458E-2</v>
      </c>
      <c r="L148" s="58">
        <v>8.5800467059016228E-3</v>
      </c>
      <c r="M148" s="58">
        <v>9.158007800579071E-2</v>
      </c>
      <c r="N148" s="58">
        <v>2.1320182830095291E-2</v>
      </c>
      <c r="O148" s="58">
        <v>0.17300140857696533</v>
      </c>
      <c r="P148" s="58">
        <v>2024</v>
      </c>
    </row>
    <row r="149" spans="1:16" x14ac:dyDescent="0.25">
      <c r="A149" s="52" t="s">
        <v>20</v>
      </c>
      <c r="B149" s="58">
        <v>0.38937196135520935</v>
      </c>
      <c r="C149" s="58">
        <v>0.31005832552909851</v>
      </c>
      <c r="D149" s="58">
        <v>7.9313620924949646E-2</v>
      </c>
      <c r="E149" s="58">
        <v>0.32480719685554504</v>
      </c>
      <c r="F149" s="58">
        <v>4.9511667340993881E-2</v>
      </c>
      <c r="G149" s="58">
        <v>0.23630920052528381</v>
      </c>
      <c r="H149" s="58">
        <v>0.2121085524559021</v>
      </c>
      <c r="I149" s="58">
        <v>0.40682312846183777</v>
      </c>
      <c r="J149" s="58">
        <v>0.5893104076385498</v>
      </c>
      <c r="K149" s="58">
        <v>0.13553309440612793</v>
      </c>
      <c r="L149" s="58">
        <v>0.23958462476730347</v>
      </c>
      <c r="M149" s="58">
        <v>0.17774590849876404</v>
      </c>
      <c r="N149" s="58">
        <v>0.13283902406692505</v>
      </c>
      <c r="O149" s="58">
        <v>0.43888360261917114</v>
      </c>
      <c r="P149" s="58">
        <v>2024</v>
      </c>
    </row>
    <row r="150" spans="1:16" x14ac:dyDescent="0.25">
      <c r="A150" s="52" t="s">
        <v>21</v>
      </c>
      <c r="B150" s="58">
        <v>0.39637479186058044</v>
      </c>
      <c r="C150" s="58">
        <v>0.34797349572181702</v>
      </c>
      <c r="D150" s="58">
        <v>4.8401296138763428E-2</v>
      </c>
      <c r="E150" s="58">
        <v>0.28912040591239929</v>
      </c>
      <c r="F150" s="58">
        <v>7.4923403561115265E-2</v>
      </c>
      <c r="G150" s="58">
        <v>0.2395813912153244</v>
      </c>
      <c r="H150" s="58">
        <v>0.18927481770515442</v>
      </c>
      <c r="I150" s="58">
        <v>0.41777801513671875</v>
      </c>
      <c r="J150" s="58">
        <v>0.59761333465576172</v>
      </c>
      <c r="K150" s="58">
        <v>7.1161173284053802E-2</v>
      </c>
      <c r="L150" s="58">
        <v>8.5021086037158966E-2</v>
      </c>
      <c r="M150" s="58">
        <v>0.14206424355506897</v>
      </c>
      <c r="N150" s="58">
        <v>0.11172013729810715</v>
      </c>
      <c r="O150" s="58">
        <v>0.47129818797111511</v>
      </c>
      <c r="P150" s="58">
        <v>2024</v>
      </c>
    </row>
    <row r="151" spans="1:16" x14ac:dyDescent="0.25">
      <c r="A151" s="52" t="s">
        <v>22</v>
      </c>
      <c r="B151" s="58">
        <v>0.14453689754009247</v>
      </c>
      <c r="C151" s="58">
        <v>0.13905364274978638</v>
      </c>
      <c r="D151" s="58">
        <v>5.483248271048069E-3</v>
      </c>
      <c r="E151" s="58">
        <v>0.29293778538703918</v>
      </c>
      <c r="F151" s="58">
        <v>5.6512527167797089E-2</v>
      </c>
      <c r="G151" s="58">
        <v>0.50601279735565186</v>
      </c>
      <c r="H151" s="58">
        <v>0.11105059832334518</v>
      </c>
      <c r="I151" s="58">
        <v>0.21616578102111816</v>
      </c>
      <c r="J151" s="58">
        <v>0.30637663602828979</v>
      </c>
      <c r="K151" s="58">
        <v>4.2037233710289001E-2</v>
      </c>
      <c r="L151" s="58">
        <v>2.608034573495388E-2</v>
      </c>
      <c r="M151" s="58">
        <v>9.4711385667324066E-2</v>
      </c>
      <c r="N151" s="58">
        <v>3.3123061060905457E-2</v>
      </c>
      <c r="O151" s="58">
        <v>0.20104941725730896</v>
      </c>
      <c r="P151" s="58">
        <v>2024</v>
      </c>
    </row>
    <row r="152" spans="1:16" x14ac:dyDescent="0.25">
      <c r="A152" s="52" t="s">
        <v>23</v>
      </c>
      <c r="B152" s="58">
        <v>0.14509786665439606</v>
      </c>
      <c r="C152" s="58">
        <v>0.13095980882644653</v>
      </c>
      <c r="D152" s="58">
        <v>1.4138049446046352E-2</v>
      </c>
      <c r="E152" s="58">
        <v>0.37596344947814941</v>
      </c>
      <c r="F152" s="58">
        <v>4.7480475157499313E-2</v>
      </c>
      <c r="G152" s="58">
        <v>0.43145820498466492</v>
      </c>
      <c r="H152" s="58">
        <v>0.14771807193756104</v>
      </c>
      <c r="I152" s="58">
        <v>0.28435298800468445</v>
      </c>
      <c r="J152" s="58">
        <v>0.35293129086494446</v>
      </c>
      <c r="K152" s="58">
        <v>8.9787714183330536E-2</v>
      </c>
      <c r="L152" s="58">
        <v>6.5156541764736176E-2</v>
      </c>
      <c r="M152" s="58">
        <v>0.12737622857093811</v>
      </c>
      <c r="N152" s="58">
        <v>2.7856631204485893E-2</v>
      </c>
      <c r="O152" s="58">
        <v>0.19257834553718567</v>
      </c>
      <c r="P152" s="58">
        <v>2024</v>
      </c>
    </row>
    <row r="153" spans="1:16" x14ac:dyDescent="0.25">
      <c r="A153" s="52" t="s">
        <v>24</v>
      </c>
      <c r="B153" s="58">
        <v>0.20546440780162811</v>
      </c>
      <c r="C153" s="58">
        <v>0.18867616355419159</v>
      </c>
      <c r="D153" s="58">
        <v>1.6788244247436523E-2</v>
      </c>
      <c r="E153" s="58">
        <v>0.30292582511901855</v>
      </c>
      <c r="F153" s="58">
        <v>6.7253232002258301E-2</v>
      </c>
      <c r="G153" s="58">
        <v>0.42435652017593384</v>
      </c>
      <c r="H153" s="58">
        <v>0.14206522703170776</v>
      </c>
      <c r="I153" s="58">
        <v>0.2847578227519989</v>
      </c>
      <c r="J153" s="58">
        <v>0.37577050924301147</v>
      </c>
      <c r="K153" s="58">
        <v>3.2439600676298141E-2</v>
      </c>
      <c r="L153" s="58">
        <v>3.9864007383584976E-2</v>
      </c>
      <c r="M153" s="58">
        <v>9.0131074190139771E-2</v>
      </c>
      <c r="N153" s="58">
        <v>5.7446006685495377E-2</v>
      </c>
      <c r="O153" s="58">
        <v>0.27271765470504761</v>
      </c>
      <c r="P153" s="58">
        <v>2024</v>
      </c>
    </row>
    <row r="154" spans="1:16" x14ac:dyDescent="0.25">
      <c r="A154" s="52" t="s">
        <v>25</v>
      </c>
      <c r="B154" s="58">
        <v>0.15545690059661865</v>
      </c>
      <c r="C154" s="58">
        <v>0.14478188753128052</v>
      </c>
      <c r="D154" s="58">
        <v>1.0675006546080112E-2</v>
      </c>
      <c r="E154" s="58">
        <v>0.2911069393157959</v>
      </c>
      <c r="F154" s="58">
        <v>6.9595001637935638E-2</v>
      </c>
      <c r="G154" s="58">
        <v>0.48384115099906921</v>
      </c>
      <c r="H154" s="58">
        <v>0.12089011073112488</v>
      </c>
      <c r="I154" s="58">
        <v>0.22357663512229919</v>
      </c>
      <c r="J154" s="58">
        <v>0.30429902672767639</v>
      </c>
      <c r="K154" s="58">
        <v>4.9995206296443939E-2</v>
      </c>
      <c r="L154" s="58">
        <v>1.6315463930368423E-2</v>
      </c>
      <c r="M154" s="58">
        <v>0.11125238984823227</v>
      </c>
      <c r="N154" s="58">
        <v>3.2115165144205093E-2</v>
      </c>
      <c r="O154" s="58">
        <v>0.22505189478397369</v>
      </c>
      <c r="P154" s="58">
        <v>2024</v>
      </c>
    </row>
    <row r="155" spans="1:16" x14ac:dyDescent="0.25">
      <c r="A155" s="52" t="s">
        <v>26</v>
      </c>
      <c r="B155" s="58">
        <v>0.12980246543884277</v>
      </c>
      <c r="C155" s="58">
        <v>0.11594609171152115</v>
      </c>
      <c r="D155" s="58">
        <v>1.3856366276741028E-2</v>
      </c>
      <c r="E155" s="58">
        <v>0.33068206906318665</v>
      </c>
      <c r="F155" s="58">
        <v>4.8094503581523895E-2</v>
      </c>
      <c r="G155" s="58">
        <v>0.49142095446586609</v>
      </c>
      <c r="H155" s="58">
        <v>0.12122955173254013</v>
      </c>
      <c r="I155" s="58">
        <v>0.22278669476509094</v>
      </c>
      <c r="J155" s="58">
        <v>0.29248857498168945</v>
      </c>
      <c r="K155" s="58">
        <v>6.2743052840232849E-2</v>
      </c>
      <c r="L155" s="58">
        <v>2.6312574744224548E-2</v>
      </c>
      <c r="M155" s="58">
        <v>0.12496689707040787</v>
      </c>
      <c r="N155" s="58">
        <v>3.3097956329584122E-2</v>
      </c>
      <c r="O155" s="58">
        <v>0.17789696156978607</v>
      </c>
      <c r="P155" s="58">
        <v>2024</v>
      </c>
    </row>
    <row r="156" spans="1:16" x14ac:dyDescent="0.25">
      <c r="A156" s="52" t="s">
        <v>27</v>
      </c>
      <c r="B156" s="58">
        <v>0.29292386770248413</v>
      </c>
      <c r="C156" s="58">
        <v>0.2511826753616333</v>
      </c>
      <c r="D156" s="58">
        <v>4.1741214692592621E-2</v>
      </c>
      <c r="E156" s="58">
        <v>0.3302881121635437</v>
      </c>
      <c r="F156" s="58">
        <v>5.9948544949293137E-2</v>
      </c>
      <c r="G156" s="58">
        <v>0.31683945655822754</v>
      </c>
      <c r="H156" s="58">
        <v>0.12538538873195648</v>
      </c>
      <c r="I156" s="58">
        <v>0.27812236547470093</v>
      </c>
      <c r="J156" s="58">
        <v>0.43197786808013916</v>
      </c>
      <c r="K156" s="58">
        <v>9.1662757098674774E-2</v>
      </c>
      <c r="L156" s="58">
        <v>0.13581493496894836</v>
      </c>
      <c r="M156" s="58">
        <v>0.26035714149475098</v>
      </c>
      <c r="N156" s="58">
        <v>8.3982020616531372E-2</v>
      </c>
      <c r="O156" s="58">
        <v>0.35287243127822876</v>
      </c>
      <c r="P156" s="58">
        <v>2024</v>
      </c>
    </row>
    <row r="157" spans="1:16" x14ac:dyDescent="0.25">
      <c r="A157" s="52" t="s">
        <v>28</v>
      </c>
      <c r="B157" s="58">
        <v>0.18993258476257324</v>
      </c>
      <c r="C157" s="58">
        <v>0.1768890768289566</v>
      </c>
      <c r="D157" s="58">
        <v>1.3043520040810108E-2</v>
      </c>
      <c r="E157" s="58">
        <v>0.29485070705413818</v>
      </c>
      <c r="F157" s="58">
        <v>7.3954127728939056E-2</v>
      </c>
      <c r="G157" s="58">
        <v>0.44126257300376892</v>
      </c>
      <c r="H157" s="58">
        <v>0.13762819766998291</v>
      </c>
      <c r="I157" s="58">
        <v>0.24546551704406738</v>
      </c>
      <c r="J157" s="58">
        <v>0.34670460224151611</v>
      </c>
      <c r="K157" s="58">
        <v>3.7988815456628799E-2</v>
      </c>
      <c r="L157" s="58">
        <v>1.9433576613664627E-2</v>
      </c>
      <c r="M157" s="58">
        <v>9.8444901406764984E-2</v>
      </c>
      <c r="N157" s="58">
        <v>4.5233629643917084E-2</v>
      </c>
      <c r="O157" s="58">
        <v>0.2638867199420929</v>
      </c>
      <c r="P157" s="58">
        <v>2024</v>
      </c>
    </row>
    <row r="158" spans="1:16" x14ac:dyDescent="0.25">
      <c r="A158" s="52" t="s">
        <v>29</v>
      </c>
      <c r="B158" s="58">
        <v>0.41478431224822998</v>
      </c>
      <c r="C158" s="58">
        <v>0.37205421924591064</v>
      </c>
      <c r="D158" s="58">
        <v>4.2730100452899933E-2</v>
      </c>
      <c r="E158" s="58">
        <v>0.26809582114219666</v>
      </c>
      <c r="F158" s="58">
        <v>0.10905502736568451</v>
      </c>
      <c r="G158" s="58">
        <v>0.20806480944156647</v>
      </c>
      <c r="H158" s="58">
        <v>0.13336135447025299</v>
      </c>
      <c r="I158" s="58">
        <v>0.39086809754371643</v>
      </c>
      <c r="J158" s="58">
        <v>0.57666212320327759</v>
      </c>
      <c r="K158" s="58">
        <v>5.2742630243301392E-2</v>
      </c>
      <c r="L158" s="58">
        <v>4.6753760427236557E-2</v>
      </c>
      <c r="M158" s="58">
        <v>0.20304915308952332</v>
      </c>
      <c r="N158" s="58">
        <v>0.12592004239559174</v>
      </c>
      <c r="O158" s="58">
        <v>0.52383935451507568</v>
      </c>
      <c r="P158" s="58">
        <v>2024</v>
      </c>
    </row>
    <row r="159" spans="1:16" x14ac:dyDescent="0.25">
      <c r="A159" s="52" t="s">
        <v>30</v>
      </c>
      <c r="B159" s="58">
        <v>0.36957886815071106</v>
      </c>
      <c r="C159" s="58">
        <v>0.31539812684059143</v>
      </c>
      <c r="D159" s="58">
        <v>5.4180748760700226E-2</v>
      </c>
      <c r="E159" s="58">
        <v>0.25780436396598816</v>
      </c>
      <c r="F159" s="58">
        <v>8.2642354071140289E-2</v>
      </c>
      <c r="G159" s="58">
        <v>0.2899743914604187</v>
      </c>
      <c r="H159" s="58">
        <v>0.18790735304355621</v>
      </c>
      <c r="I159" s="58">
        <v>0.35649815201759338</v>
      </c>
      <c r="J159" s="58">
        <v>0.4776616096496582</v>
      </c>
      <c r="K159" s="58">
        <v>7.6816573739051819E-2</v>
      </c>
      <c r="L159" s="58">
        <v>0.10625164955854416</v>
      </c>
      <c r="M159" s="58">
        <v>0.12988995015621185</v>
      </c>
      <c r="N159" s="58">
        <v>0.11438063532114029</v>
      </c>
      <c r="O159" s="58">
        <v>0.45222124457359314</v>
      </c>
      <c r="P159" s="58">
        <v>2024</v>
      </c>
    </row>
    <row r="160" spans="1:16" x14ac:dyDescent="0.25">
      <c r="A160" s="52" t="s">
        <v>31</v>
      </c>
      <c r="B160" s="58">
        <v>0.25118482112884521</v>
      </c>
      <c r="C160" s="58">
        <v>0.22531925141811371</v>
      </c>
      <c r="D160" s="58">
        <v>2.5865579023957253E-2</v>
      </c>
      <c r="E160" s="58">
        <v>0.3341127336025238</v>
      </c>
      <c r="F160" s="58">
        <v>6.089407205581665E-2</v>
      </c>
      <c r="G160" s="58">
        <v>0.35380834341049194</v>
      </c>
      <c r="H160" s="58">
        <v>0.17368310689926147</v>
      </c>
      <c r="I160" s="58">
        <v>0.2430492490530014</v>
      </c>
      <c r="J160" s="58">
        <v>0.38339531421661377</v>
      </c>
      <c r="K160" s="58">
        <v>8.4779202938079834E-2</v>
      </c>
      <c r="L160" s="58">
        <v>0.22047848999500275</v>
      </c>
      <c r="M160" s="58">
        <v>0.14066177606582642</v>
      </c>
      <c r="N160" s="58">
        <v>5.5803399533033371E-2</v>
      </c>
      <c r="O160" s="58">
        <v>0.31207889318466187</v>
      </c>
      <c r="P160" s="58">
        <v>2024</v>
      </c>
    </row>
    <row r="161" spans="1:16" x14ac:dyDescent="0.25">
      <c r="A161" s="52" t="s">
        <v>32</v>
      </c>
      <c r="B161" s="58">
        <v>0.31746849417686462</v>
      </c>
      <c r="C161" s="58">
        <v>0.29401955008506775</v>
      </c>
      <c r="D161" s="58">
        <v>2.3448945954442024E-2</v>
      </c>
      <c r="E161" s="58">
        <v>0.23304729163646698</v>
      </c>
      <c r="F161" s="58">
        <v>0.11123904585838318</v>
      </c>
      <c r="G161" s="58">
        <v>0.33824515342712402</v>
      </c>
      <c r="H161" s="58">
        <v>0.1543256938457489</v>
      </c>
      <c r="I161" s="58">
        <v>0.27772963047027588</v>
      </c>
      <c r="J161" s="58">
        <v>0.42097949981689453</v>
      </c>
      <c r="K161" s="58">
        <v>2.4419030174612999E-2</v>
      </c>
      <c r="L161" s="58">
        <v>1.9645377993583679E-2</v>
      </c>
      <c r="M161" s="58">
        <v>0.10136454552412033</v>
      </c>
      <c r="N161" s="58">
        <v>0.11716701090335846</v>
      </c>
      <c r="O161" s="58">
        <v>0.4287075400352478</v>
      </c>
      <c r="P161" s="58">
        <v>2024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21"/>
  <sheetViews>
    <sheetView workbookViewId="0">
      <selection activeCell="B1" sqref="B1:T1048576"/>
    </sheetView>
  </sheetViews>
  <sheetFormatPr defaultColWidth="9.140625" defaultRowHeight="15" x14ac:dyDescent="0.25"/>
  <cols>
    <col min="1" max="1" width="28" style="57" customWidth="1"/>
    <col min="21" max="16384" width="9.140625" style="57"/>
  </cols>
  <sheetData>
    <row r="1" spans="1:20" x14ac:dyDescent="0.25">
      <c r="A1" s="57" t="s">
        <v>69</v>
      </c>
      <c r="B1" t="s">
        <v>88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85</v>
      </c>
      <c r="R1" t="s">
        <v>86</v>
      </c>
      <c r="S1" t="s">
        <v>87</v>
      </c>
      <c r="T1" t="s">
        <v>84</v>
      </c>
    </row>
    <row r="2" spans="1:20" x14ac:dyDescent="0.25">
      <c r="A2" s="57" t="s">
        <v>1</v>
      </c>
      <c r="B2" t="s">
        <v>89</v>
      </c>
      <c r="C2" s="58">
        <v>179409</v>
      </c>
      <c r="D2" s="58">
        <v>164792</v>
      </c>
      <c r="E2" s="58">
        <v>14617</v>
      </c>
      <c r="F2" s="58">
        <v>167253</v>
      </c>
      <c r="G2" s="58">
        <v>72548</v>
      </c>
      <c r="H2" s="58">
        <v>219218</v>
      </c>
      <c r="I2" s="58">
        <v>106543</v>
      </c>
      <c r="J2" s="58">
        <v>88851</v>
      </c>
      <c r="K2" s="58">
        <v>238465</v>
      </c>
      <c r="L2" s="58">
        <v>34656</v>
      </c>
      <c r="M2" s="58">
        <v>14797</v>
      </c>
      <c r="N2" s="58">
        <v>112053</v>
      </c>
      <c r="O2" s="58">
        <v>50317</v>
      </c>
      <c r="P2" s="58">
        <v>251957</v>
      </c>
      <c r="Q2" s="58">
        <v>1.7688689231872559</v>
      </c>
      <c r="R2" s="58">
        <v>1.6353524923324585</v>
      </c>
      <c r="S2" s="58">
        <v>3.2741329669952393</v>
      </c>
      <c r="T2" s="58">
        <v>2016</v>
      </c>
    </row>
    <row r="3" spans="1:20" x14ac:dyDescent="0.25">
      <c r="A3" s="57" t="s">
        <v>1</v>
      </c>
      <c r="B3" t="s">
        <v>90</v>
      </c>
      <c r="C3" s="58">
        <v>201971</v>
      </c>
      <c r="D3" s="58">
        <v>187384</v>
      </c>
      <c r="E3" s="58">
        <v>14587</v>
      </c>
      <c r="F3" s="58">
        <v>163465</v>
      </c>
      <c r="G3" s="58">
        <v>79461</v>
      </c>
      <c r="H3" s="58">
        <v>234210</v>
      </c>
      <c r="I3" s="58">
        <v>101134</v>
      </c>
      <c r="J3" s="58">
        <v>71114</v>
      </c>
      <c r="K3" s="58">
        <v>254270</v>
      </c>
      <c r="L3" s="58">
        <v>37222</v>
      </c>
      <c r="M3" s="58">
        <v>15281</v>
      </c>
      <c r="N3" s="58">
        <v>123129</v>
      </c>
      <c r="O3" s="58">
        <v>61056</v>
      </c>
      <c r="P3" s="58">
        <v>281432</v>
      </c>
      <c r="Q3" s="58">
        <v>1.7387100458145142</v>
      </c>
      <c r="R3" s="58">
        <v>1.6162319183349609</v>
      </c>
      <c r="S3" s="58">
        <v>3.312058687210083</v>
      </c>
      <c r="T3" s="58">
        <v>2016</v>
      </c>
    </row>
    <row r="4" spans="1:20" x14ac:dyDescent="0.25">
      <c r="A4" s="57" t="s">
        <v>2</v>
      </c>
      <c r="B4" t="s">
        <v>89</v>
      </c>
      <c r="C4" s="58">
        <v>388838</v>
      </c>
      <c r="D4" s="58">
        <v>370238</v>
      </c>
      <c r="E4" s="58">
        <v>18600</v>
      </c>
      <c r="F4" s="58">
        <v>644501</v>
      </c>
      <c r="G4" s="58">
        <v>131137</v>
      </c>
      <c r="H4" s="58">
        <v>643983</v>
      </c>
      <c r="I4" s="58">
        <v>260005</v>
      </c>
      <c r="J4" s="58">
        <v>352169</v>
      </c>
      <c r="K4" s="58">
        <v>680985</v>
      </c>
      <c r="L4" s="58">
        <v>142887</v>
      </c>
      <c r="M4" s="58">
        <v>121371</v>
      </c>
      <c r="N4" s="58">
        <v>291216</v>
      </c>
      <c r="O4" s="58">
        <v>76147</v>
      </c>
      <c r="P4" s="58">
        <v>519975</v>
      </c>
      <c r="Q4" s="58">
        <v>1.9249815940856934</v>
      </c>
      <c r="R4" s="58">
        <v>1.8526947498321533</v>
      </c>
      <c r="S4" s="58">
        <v>3.3638708591461182</v>
      </c>
      <c r="T4" s="58">
        <v>2016</v>
      </c>
    </row>
    <row r="5" spans="1:20" x14ac:dyDescent="0.25">
      <c r="A5" s="57" t="s">
        <v>2</v>
      </c>
      <c r="B5" t="s">
        <v>90</v>
      </c>
      <c r="C5" s="58">
        <v>430635</v>
      </c>
      <c r="D5" s="58">
        <v>414396</v>
      </c>
      <c r="E5" s="58">
        <v>16239</v>
      </c>
      <c r="F5" s="58">
        <v>572780</v>
      </c>
      <c r="G5" s="58">
        <v>149006</v>
      </c>
      <c r="H5" s="58">
        <v>664326</v>
      </c>
      <c r="I5" s="58">
        <v>249428</v>
      </c>
      <c r="J5" s="58">
        <v>274803</v>
      </c>
      <c r="K5" s="58">
        <v>649924</v>
      </c>
      <c r="L5" s="58">
        <v>138715</v>
      </c>
      <c r="M5" s="58">
        <v>106212</v>
      </c>
      <c r="N5" s="58">
        <v>294222</v>
      </c>
      <c r="O5" s="58">
        <v>96446</v>
      </c>
      <c r="P5" s="58">
        <v>579641</v>
      </c>
      <c r="Q5" s="58">
        <v>1.7840445041656494</v>
      </c>
      <c r="R5" s="58">
        <v>1.7302315235137939</v>
      </c>
      <c r="S5" s="58">
        <v>3.1572756767272949</v>
      </c>
      <c r="T5" s="58">
        <v>2016</v>
      </c>
    </row>
    <row r="6" spans="1:20" x14ac:dyDescent="0.25">
      <c r="A6" s="57" t="s">
        <v>3</v>
      </c>
      <c r="B6" t="s">
        <v>89</v>
      </c>
      <c r="C6" s="58">
        <v>82519</v>
      </c>
      <c r="D6" s="58">
        <v>76777</v>
      </c>
      <c r="E6" s="58">
        <v>5742</v>
      </c>
      <c r="F6" s="58">
        <v>133344</v>
      </c>
      <c r="G6" s="58">
        <v>26155</v>
      </c>
      <c r="H6" s="58">
        <v>126923</v>
      </c>
      <c r="I6" s="58">
        <v>54521</v>
      </c>
      <c r="J6" s="58">
        <v>54882</v>
      </c>
      <c r="K6" s="58">
        <v>129587</v>
      </c>
      <c r="L6" s="58">
        <v>50198</v>
      </c>
      <c r="M6" s="58">
        <v>50807</v>
      </c>
      <c r="N6" s="58">
        <v>76957</v>
      </c>
      <c r="O6" s="58">
        <v>18329</v>
      </c>
      <c r="P6" s="58">
        <v>108674</v>
      </c>
      <c r="Q6" s="58">
        <v>2.0524606704711914</v>
      </c>
      <c r="R6" s="58">
        <v>1.9402034282684326</v>
      </c>
      <c r="S6" s="58">
        <v>3.5534656047821045</v>
      </c>
      <c r="T6" s="58">
        <v>2016</v>
      </c>
    </row>
    <row r="7" spans="1:20" x14ac:dyDescent="0.25">
      <c r="A7" s="57" t="s">
        <v>3</v>
      </c>
      <c r="B7" t="s">
        <v>90</v>
      </c>
      <c r="C7" s="58">
        <v>82715</v>
      </c>
      <c r="D7" s="58">
        <v>77717</v>
      </c>
      <c r="E7" s="58">
        <v>4998</v>
      </c>
      <c r="F7" s="58">
        <v>112982</v>
      </c>
      <c r="G7" s="58">
        <v>26481</v>
      </c>
      <c r="H7" s="58">
        <v>131056</v>
      </c>
      <c r="I7" s="58">
        <v>48794</v>
      </c>
      <c r="J7" s="58">
        <v>35082</v>
      </c>
      <c r="K7" s="58">
        <v>116006</v>
      </c>
      <c r="L7" s="58">
        <v>44568</v>
      </c>
      <c r="M7" s="58">
        <v>41739</v>
      </c>
      <c r="N7" s="58">
        <v>67861</v>
      </c>
      <c r="O7" s="58">
        <v>19889</v>
      </c>
      <c r="P7" s="58">
        <v>109196</v>
      </c>
      <c r="Q7" s="58">
        <v>1.9591730833053589</v>
      </c>
      <c r="R7" s="58">
        <v>1.8549222946166992</v>
      </c>
      <c r="S7" s="58">
        <v>3.5802321434020996</v>
      </c>
      <c r="T7" s="58">
        <v>2016</v>
      </c>
    </row>
    <row r="8" spans="1:20" x14ac:dyDescent="0.25">
      <c r="A8" s="57" t="s">
        <v>4</v>
      </c>
      <c r="B8" t="s">
        <v>89</v>
      </c>
      <c r="C8" s="58">
        <v>193020</v>
      </c>
      <c r="D8" s="58">
        <v>164638</v>
      </c>
      <c r="E8" s="58">
        <v>28382</v>
      </c>
      <c r="F8" s="58">
        <v>119372</v>
      </c>
      <c r="G8" s="58">
        <v>22924</v>
      </c>
      <c r="H8" s="58">
        <v>82556</v>
      </c>
      <c r="I8" s="58">
        <v>77090</v>
      </c>
      <c r="J8" s="58">
        <v>56206</v>
      </c>
      <c r="K8" s="58">
        <v>248448</v>
      </c>
      <c r="L8" s="58">
        <v>72749</v>
      </c>
      <c r="M8" s="58">
        <v>125606</v>
      </c>
      <c r="N8" s="58">
        <v>118895</v>
      </c>
      <c r="O8" s="58">
        <v>59359</v>
      </c>
      <c r="P8" s="58">
        <v>215944</v>
      </c>
      <c r="Q8" s="58">
        <v>2.4508910179138184</v>
      </c>
      <c r="R8" s="58">
        <v>2.2518010139465332</v>
      </c>
      <c r="S8" s="58">
        <v>3.6057713031768799</v>
      </c>
      <c r="T8" s="58">
        <v>2016</v>
      </c>
    </row>
    <row r="9" spans="1:20" x14ac:dyDescent="0.25">
      <c r="A9" s="57" t="s">
        <v>4</v>
      </c>
      <c r="B9" t="s">
        <v>90</v>
      </c>
      <c r="C9" s="58">
        <v>198444</v>
      </c>
      <c r="D9" s="58">
        <v>170687</v>
      </c>
      <c r="E9" s="58">
        <v>27757</v>
      </c>
      <c r="F9" s="58">
        <v>125540</v>
      </c>
      <c r="G9" s="58">
        <v>24999</v>
      </c>
      <c r="H9" s="58">
        <v>90487</v>
      </c>
      <c r="I9" s="58">
        <v>77542</v>
      </c>
      <c r="J9" s="58">
        <v>35927</v>
      </c>
      <c r="K9" s="58">
        <v>251070</v>
      </c>
      <c r="L9" s="58">
        <v>72004</v>
      </c>
      <c r="M9" s="58">
        <v>124684</v>
      </c>
      <c r="N9" s="58">
        <v>123935</v>
      </c>
      <c r="O9" s="58">
        <v>64411</v>
      </c>
      <c r="P9" s="58">
        <v>223443</v>
      </c>
      <c r="Q9" s="58">
        <v>2.3083136081695557</v>
      </c>
      <c r="R9" s="58">
        <v>2.1018178462982178</v>
      </c>
      <c r="S9" s="58">
        <v>3.5781245231628418</v>
      </c>
      <c r="T9" s="58">
        <v>2016</v>
      </c>
    </row>
    <row r="10" spans="1:20" x14ac:dyDescent="0.25">
      <c r="A10" s="57" t="s">
        <v>5</v>
      </c>
      <c r="B10" t="s">
        <v>89</v>
      </c>
      <c r="C10" s="58">
        <v>386595</v>
      </c>
      <c r="D10" s="58">
        <v>356480</v>
      </c>
      <c r="E10" s="58">
        <v>30115</v>
      </c>
      <c r="F10" s="58">
        <v>314840</v>
      </c>
      <c r="G10" s="58">
        <v>227333</v>
      </c>
      <c r="H10" s="58">
        <v>530200</v>
      </c>
      <c r="I10" s="58">
        <v>200087</v>
      </c>
      <c r="J10" s="58">
        <v>219030</v>
      </c>
      <c r="K10" s="58">
        <v>415594</v>
      </c>
      <c r="L10" s="58">
        <v>79333</v>
      </c>
      <c r="M10" s="58">
        <v>82959</v>
      </c>
      <c r="N10" s="58">
        <v>241176</v>
      </c>
      <c r="O10" s="58">
        <v>136875</v>
      </c>
      <c r="P10" s="58">
        <v>613928</v>
      </c>
      <c r="Q10" s="58">
        <v>1.8779135942459106</v>
      </c>
      <c r="R10" s="58">
        <v>1.7463111877441406</v>
      </c>
      <c r="S10" s="58">
        <v>3.4357297420501709</v>
      </c>
      <c r="T10" s="58">
        <v>2016</v>
      </c>
    </row>
    <row r="11" spans="1:20" x14ac:dyDescent="0.25">
      <c r="A11" s="57" t="s">
        <v>5</v>
      </c>
      <c r="B11" t="s">
        <v>90</v>
      </c>
      <c r="C11" s="58">
        <v>413167</v>
      </c>
      <c r="D11" s="58">
        <v>386376</v>
      </c>
      <c r="E11" s="58">
        <v>26791</v>
      </c>
      <c r="F11" s="58">
        <v>291907</v>
      </c>
      <c r="G11" s="58">
        <v>246162</v>
      </c>
      <c r="H11" s="58">
        <v>545778</v>
      </c>
      <c r="I11" s="58">
        <v>206332</v>
      </c>
      <c r="J11" s="58">
        <v>159345</v>
      </c>
      <c r="K11" s="58">
        <v>394665</v>
      </c>
      <c r="L11" s="58">
        <v>73558</v>
      </c>
      <c r="M11" s="58">
        <v>79149</v>
      </c>
      <c r="N11" s="58">
        <v>252267</v>
      </c>
      <c r="O11" s="58">
        <v>147252</v>
      </c>
      <c r="P11" s="58">
        <v>659329</v>
      </c>
      <c r="Q11" s="58">
        <v>1.738785982131958</v>
      </c>
      <c r="R11" s="58">
        <v>1.617929220199585</v>
      </c>
      <c r="S11" s="58">
        <v>3.4817662239074707</v>
      </c>
      <c r="T11" s="58">
        <v>2016</v>
      </c>
    </row>
    <row r="12" spans="1:20" x14ac:dyDescent="0.25">
      <c r="A12" s="57" t="s">
        <v>6</v>
      </c>
      <c r="B12" t="s">
        <v>89</v>
      </c>
      <c r="C12" s="58">
        <v>106002</v>
      </c>
      <c r="D12" s="58">
        <v>99439</v>
      </c>
      <c r="E12" s="58">
        <v>6563</v>
      </c>
      <c r="F12" s="58">
        <v>105680</v>
      </c>
      <c r="G12" s="58">
        <v>20513</v>
      </c>
      <c r="H12" s="58">
        <v>104942</v>
      </c>
      <c r="I12" s="58">
        <v>57548</v>
      </c>
      <c r="J12" s="58">
        <v>46649</v>
      </c>
      <c r="K12" s="58">
        <v>153778</v>
      </c>
      <c r="L12" s="58">
        <v>39364</v>
      </c>
      <c r="M12" s="58">
        <v>29426</v>
      </c>
      <c r="N12" s="58">
        <v>76519</v>
      </c>
      <c r="O12" s="58">
        <v>18118</v>
      </c>
      <c r="P12" s="58">
        <v>126515</v>
      </c>
      <c r="Q12" s="58">
        <v>2.0390274524688721</v>
      </c>
      <c r="R12" s="58">
        <v>1.9376300573348999</v>
      </c>
      <c r="S12" s="58">
        <v>3.5753467082977295</v>
      </c>
      <c r="T12" s="58">
        <v>2016</v>
      </c>
    </row>
    <row r="13" spans="1:20" x14ac:dyDescent="0.25">
      <c r="A13" s="57" t="s">
        <v>6</v>
      </c>
      <c r="B13" t="s">
        <v>90</v>
      </c>
      <c r="C13" s="58">
        <v>121529</v>
      </c>
      <c r="D13" s="58">
        <v>113042</v>
      </c>
      <c r="E13" s="58">
        <v>8487</v>
      </c>
      <c r="F13" s="58">
        <v>105081</v>
      </c>
      <c r="G13" s="58">
        <v>26587</v>
      </c>
      <c r="H13" s="58">
        <v>109047</v>
      </c>
      <c r="I13" s="58">
        <v>61386</v>
      </c>
      <c r="J13" s="58">
        <v>36342</v>
      </c>
      <c r="K13" s="58">
        <v>159766</v>
      </c>
      <c r="L13" s="58">
        <v>40211</v>
      </c>
      <c r="M13" s="58">
        <v>30842</v>
      </c>
      <c r="N13" s="58">
        <v>78605</v>
      </c>
      <c r="O13" s="58">
        <v>25580</v>
      </c>
      <c r="P13" s="58">
        <v>148116</v>
      </c>
      <c r="Q13" s="58">
        <v>1.9727801084518433</v>
      </c>
      <c r="R13" s="58">
        <v>1.8490825891494751</v>
      </c>
      <c r="S13" s="58">
        <v>3.6203606128692627</v>
      </c>
      <c r="T13" s="58">
        <v>2016</v>
      </c>
    </row>
    <row r="14" spans="1:20" x14ac:dyDescent="0.25">
      <c r="A14" s="57" t="s">
        <v>7</v>
      </c>
      <c r="B14" t="s">
        <v>89</v>
      </c>
      <c r="C14" s="58">
        <v>1945827</v>
      </c>
      <c r="D14" s="58">
        <v>1213651</v>
      </c>
      <c r="E14" s="58">
        <v>732176</v>
      </c>
      <c r="F14" s="58">
        <v>301838</v>
      </c>
      <c r="G14" s="58">
        <v>88938</v>
      </c>
      <c r="H14" s="58">
        <v>169311</v>
      </c>
      <c r="I14" s="58">
        <v>693916</v>
      </c>
      <c r="J14" s="58">
        <v>431357</v>
      </c>
      <c r="K14" s="58">
        <v>2061125</v>
      </c>
      <c r="L14" s="58">
        <v>630858</v>
      </c>
      <c r="M14" s="58">
        <v>1302209</v>
      </c>
      <c r="N14" s="58">
        <v>574038</v>
      </c>
      <c r="O14" s="58">
        <v>1237296</v>
      </c>
      <c r="P14" s="58">
        <v>2034765</v>
      </c>
      <c r="Q14" s="58">
        <v>2.6187231540679932</v>
      </c>
      <c r="R14" s="58">
        <v>2.0622906684875488</v>
      </c>
      <c r="S14" s="58">
        <v>3.541062593460083</v>
      </c>
      <c r="T14" s="58">
        <v>2016</v>
      </c>
    </row>
    <row r="15" spans="1:20" x14ac:dyDescent="0.25">
      <c r="A15" s="57" t="s">
        <v>7</v>
      </c>
      <c r="B15" t="s">
        <v>90</v>
      </c>
      <c r="C15" s="58">
        <v>2090898</v>
      </c>
      <c r="D15" s="58">
        <v>1287642</v>
      </c>
      <c r="E15" s="58">
        <v>803256</v>
      </c>
      <c r="F15" s="58">
        <v>308176</v>
      </c>
      <c r="G15" s="58">
        <v>98042</v>
      </c>
      <c r="H15" s="58">
        <v>178053</v>
      </c>
      <c r="I15" s="58">
        <v>869509</v>
      </c>
      <c r="J15" s="58">
        <v>347760</v>
      </c>
      <c r="K15" s="58">
        <v>2182622</v>
      </c>
      <c r="L15" s="58">
        <v>639710</v>
      </c>
      <c r="M15" s="58">
        <v>1407561</v>
      </c>
      <c r="N15" s="58">
        <v>643412</v>
      </c>
      <c r="O15" s="58">
        <v>1328343</v>
      </c>
      <c r="P15" s="58">
        <v>2188940</v>
      </c>
      <c r="Q15" s="58">
        <v>2.6337363719940186</v>
      </c>
      <c r="R15" s="58">
        <v>2.0492620468139648</v>
      </c>
      <c r="S15" s="58">
        <v>3.5706648826599121</v>
      </c>
      <c r="T15" s="58">
        <v>2016</v>
      </c>
    </row>
    <row r="16" spans="1:20" x14ac:dyDescent="0.25">
      <c r="A16" s="57" t="s">
        <v>8</v>
      </c>
      <c r="B16" t="s">
        <v>89</v>
      </c>
      <c r="C16" s="58">
        <v>515708</v>
      </c>
      <c r="D16" s="58">
        <v>455197</v>
      </c>
      <c r="E16" s="58">
        <v>60511</v>
      </c>
      <c r="F16" s="58">
        <v>452608</v>
      </c>
      <c r="G16" s="58">
        <v>208285</v>
      </c>
      <c r="H16" s="58">
        <v>570559</v>
      </c>
      <c r="I16" s="58">
        <v>320503</v>
      </c>
      <c r="J16" s="58">
        <v>260310</v>
      </c>
      <c r="K16" s="58">
        <v>676204</v>
      </c>
      <c r="L16" s="58">
        <v>118573</v>
      </c>
      <c r="M16" s="58">
        <v>94466</v>
      </c>
      <c r="N16" s="58">
        <v>310334</v>
      </c>
      <c r="O16" s="58">
        <v>163670</v>
      </c>
      <c r="P16" s="58">
        <v>723993</v>
      </c>
      <c r="Q16" s="58">
        <v>2.010120153427124</v>
      </c>
      <c r="R16" s="58">
        <v>1.7711825370788574</v>
      </c>
      <c r="S16" s="58">
        <v>3.8075392246246338</v>
      </c>
      <c r="T16" s="58">
        <v>2016</v>
      </c>
    </row>
    <row r="17" spans="1:20" x14ac:dyDescent="0.25">
      <c r="A17" s="57" t="s">
        <v>8</v>
      </c>
      <c r="B17" t="s">
        <v>90</v>
      </c>
      <c r="C17" s="58">
        <v>588269</v>
      </c>
      <c r="D17" s="58">
        <v>529836</v>
      </c>
      <c r="E17" s="58">
        <v>58433</v>
      </c>
      <c r="F17" s="58">
        <v>435008</v>
      </c>
      <c r="G17" s="58">
        <v>252438</v>
      </c>
      <c r="H17" s="58">
        <v>572949</v>
      </c>
      <c r="I17" s="58">
        <v>294831</v>
      </c>
      <c r="J17" s="58">
        <v>179690</v>
      </c>
      <c r="K17" s="58">
        <v>668569</v>
      </c>
      <c r="L17" s="58">
        <v>137598</v>
      </c>
      <c r="M17" s="58">
        <v>98015</v>
      </c>
      <c r="N17" s="58">
        <v>360302</v>
      </c>
      <c r="O17" s="58">
        <v>196446</v>
      </c>
      <c r="P17" s="58">
        <v>840707</v>
      </c>
      <c r="Q17" s="58">
        <v>1.8524348735809326</v>
      </c>
      <c r="R17" s="58">
        <v>1.647507905960083</v>
      </c>
      <c r="S17" s="58">
        <v>3.7105915546417236</v>
      </c>
      <c r="T17" s="58">
        <v>2016</v>
      </c>
    </row>
    <row r="18" spans="1:20" x14ac:dyDescent="0.25">
      <c r="A18" s="52" t="s">
        <v>9</v>
      </c>
      <c r="B18" t="s">
        <v>89</v>
      </c>
      <c r="C18" s="58">
        <v>1152393</v>
      </c>
      <c r="D18" s="58">
        <v>1079243</v>
      </c>
      <c r="E18" s="58">
        <v>73150</v>
      </c>
      <c r="F18" s="58">
        <v>1206178</v>
      </c>
      <c r="G18" s="58">
        <v>316446</v>
      </c>
      <c r="H18" s="58">
        <v>1586568</v>
      </c>
      <c r="I18" s="58">
        <v>350839</v>
      </c>
      <c r="J18" s="58">
        <v>941929</v>
      </c>
      <c r="K18" s="58">
        <v>1938573</v>
      </c>
      <c r="L18" s="58">
        <v>250637</v>
      </c>
      <c r="M18" s="58">
        <v>94096</v>
      </c>
      <c r="N18" s="58">
        <v>587806</v>
      </c>
      <c r="O18" s="58">
        <v>236653</v>
      </c>
      <c r="P18" s="58">
        <v>1468839</v>
      </c>
      <c r="Q18" s="58">
        <v>1.8929800987243652</v>
      </c>
      <c r="R18" s="58">
        <v>1.7883256673812866</v>
      </c>
      <c r="S18" s="58">
        <v>3.4370334148406982</v>
      </c>
      <c r="T18" s="58">
        <v>2016</v>
      </c>
    </row>
    <row r="19" spans="1:20" x14ac:dyDescent="0.25">
      <c r="A19" s="52" t="s">
        <v>9</v>
      </c>
      <c r="B19" t="s">
        <v>90</v>
      </c>
      <c r="C19" s="58">
        <v>1272267</v>
      </c>
      <c r="D19" s="58">
        <v>1190191</v>
      </c>
      <c r="E19" s="58">
        <v>82076</v>
      </c>
      <c r="F19" s="58">
        <v>1318625</v>
      </c>
      <c r="G19" s="58">
        <v>358812</v>
      </c>
      <c r="H19" s="58">
        <v>1904024</v>
      </c>
      <c r="I19" s="58">
        <v>460474</v>
      </c>
      <c r="J19" s="58">
        <v>847826</v>
      </c>
      <c r="K19" s="58">
        <v>2031075</v>
      </c>
      <c r="L19" s="58">
        <v>287843</v>
      </c>
      <c r="M19" s="58">
        <v>96757</v>
      </c>
      <c r="N19" s="58">
        <v>663168</v>
      </c>
      <c r="O19" s="58">
        <v>272922</v>
      </c>
      <c r="P19" s="58">
        <v>1631079</v>
      </c>
      <c r="Q19" s="58">
        <v>1.8029336929321289</v>
      </c>
      <c r="R19" s="58">
        <v>1.6936408281326294</v>
      </c>
      <c r="S19" s="58">
        <v>3.3877990245819092</v>
      </c>
      <c r="T19" s="58">
        <v>2016</v>
      </c>
    </row>
    <row r="20" spans="1:20" x14ac:dyDescent="0.25">
      <c r="A20" s="57" t="s">
        <v>10</v>
      </c>
      <c r="B20" t="s">
        <v>89</v>
      </c>
      <c r="C20" s="58">
        <v>311543</v>
      </c>
      <c r="D20" s="58">
        <v>285884</v>
      </c>
      <c r="E20" s="58">
        <v>25659</v>
      </c>
      <c r="F20" s="58">
        <v>228561</v>
      </c>
      <c r="G20" s="58">
        <v>91062</v>
      </c>
      <c r="H20" s="58">
        <v>216133</v>
      </c>
      <c r="I20" s="58">
        <v>148417</v>
      </c>
      <c r="J20" s="58">
        <v>140039</v>
      </c>
      <c r="K20" s="58">
        <v>398458</v>
      </c>
      <c r="L20" s="58">
        <v>61270</v>
      </c>
      <c r="M20" s="58">
        <v>70832</v>
      </c>
      <c r="N20" s="58">
        <v>162945</v>
      </c>
      <c r="O20" s="58">
        <v>98755</v>
      </c>
      <c r="P20" s="58">
        <v>402605</v>
      </c>
      <c r="Q20" s="58">
        <v>1.8922812938690186</v>
      </c>
      <c r="R20" s="58">
        <v>1.7433015108108521</v>
      </c>
      <c r="S20" s="58">
        <v>3.5521650314331055</v>
      </c>
      <c r="T20" s="58">
        <v>2016</v>
      </c>
    </row>
    <row r="21" spans="1:20" x14ac:dyDescent="0.25">
      <c r="A21" s="57" t="s">
        <v>10</v>
      </c>
      <c r="B21" t="s">
        <v>90</v>
      </c>
      <c r="C21" s="58">
        <v>339431</v>
      </c>
      <c r="D21" s="58">
        <v>317578</v>
      </c>
      <c r="E21" s="58">
        <v>21853</v>
      </c>
      <c r="F21" s="58">
        <v>230323</v>
      </c>
      <c r="G21" s="58">
        <v>98092</v>
      </c>
      <c r="H21" s="58">
        <v>235109</v>
      </c>
      <c r="I21" s="58">
        <v>131752</v>
      </c>
      <c r="J21" s="58">
        <v>106615</v>
      </c>
      <c r="K21" s="58">
        <v>416032</v>
      </c>
      <c r="L21" s="58">
        <v>61550</v>
      </c>
      <c r="M21" s="58">
        <v>70774</v>
      </c>
      <c r="N21" s="58">
        <v>165700</v>
      </c>
      <c r="O21" s="58">
        <v>109608</v>
      </c>
      <c r="P21" s="58">
        <v>437523</v>
      </c>
      <c r="Q21" s="58">
        <v>1.7373162508010864</v>
      </c>
      <c r="R21" s="58">
        <v>1.6053694486618042</v>
      </c>
      <c r="S21" s="58">
        <v>3.6548299789428711</v>
      </c>
      <c r="T21" s="58">
        <v>2016</v>
      </c>
    </row>
    <row r="22" spans="1:20" x14ac:dyDescent="0.25">
      <c r="A22" s="57" t="s">
        <v>11</v>
      </c>
      <c r="B22" t="s">
        <v>89</v>
      </c>
      <c r="C22" s="58">
        <v>1101752</v>
      </c>
      <c r="D22" s="58">
        <v>1000447</v>
      </c>
      <c r="E22" s="58">
        <v>101305</v>
      </c>
      <c r="F22" s="58">
        <v>885348</v>
      </c>
      <c r="G22" s="58">
        <v>196972</v>
      </c>
      <c r="H22" s="58">
        <v>647598</v>
      </c>
      <c r="I22" s="58">
        <v>615165</v>
      </c>
      <c r="J22" s="58">
        <v>429296</v>
      </c>
      <c r="K22" s="58">
        <v>1506538</v>
      </c>
      <c r="L22" s="58">
        <v>218198</v>
      </c>
      <c r="M22" s="58">
        <v>380398</v>
      </c>
      <c r="N22" s="58">
        <v>595289</v>
      </c>
      <c r="O22" s="58">
        <v>304702</v>
      </c>
      <c r="P22" s="58">
        <v>1298724</v>
      </c>
      <c r="Q22" s="58">
        <v>2.0050954818725586</v>
      </c>
      <c r="R22" s="58">
        <v>1.8562952280044556</v>
      </c>
      <c r="S22" s="58">
        <v>3.4745867252349854</v>
      </c>
      <c r="T22" s="58">
        <v>2016</v>
      </c>
    </row>
    <row r="23" spans="1:20" x14ac:dyDescent="0.25">
      <c r="A23" s="57" t="s">
        <v>11</v>
      </c>
      <c r="B23" t="s">
        <v>90</v>
      </c>
      <c r="C23" s="58">
        <v>1237215</v>
      </c>
      <c r="D23" s="58">
        <v>1120293</v>
      </c>
      <c r="E23" s="58">
        <v>116922</v>
      </c>
      <c r="F23" s="58">
        <v>978449</v>
      </c>
      <c r="G23" s="58">
        <v>251964</v>
      </c>
      <c r="H23" s="58">
        <v>644544</v>
      </c>
      <c r="I23" s="58">
        <v>675159</v>
      </c>
      <c r="J23" s="58">
        <v>369900</v>
      </c>
      <c r="K23" s="58">
        <v>1654262</v>
      </c>
      <c r="L23" s="58">
        <v>241534</v>
      </c>
      <c r="M23" s="58">
        <v>420819</v>
      </c>
      <c r="N23" s="58">
        <v>657420</v>
      </c>
      <c r="O23" s="58">
        <v>343577</v>
      </c>
      <c r="P23" s="58">
        <v>1489179</v>
      </c>
      <c r="Q23" s="58">
        <v>1.9437268972396851</v>
      </c>
      <c r="R23" s="58">
        <v>1.8010859489440918</v>
      </c>
      <c r="S23" s="58">
        <v>3.3104462623596191</v>
      </c>
      <c r="T23" s="58">
        <v>2016</v>
      </c>
    </row>
    <row r="24" spans="1:20" x14ac:dyDescent="0.25">
      <c r="A24" s="57" t="s">
        <v>12</v>
      </c>
      <c r="B24" t="s">
        <v>89</v>
      </c>
      <c r="C24" s="58">
        <v>1105818</v>
      </c>
      <c r="D24" s="58">
        <v>721046</v>
      </c>
      <c r="E24" s="58">
        <v>384772</v>
      </c>
      <c r="F24" s="58">
        <v>351623</v>
      </c>
      <c r="G24" s="58">
        <v>54222</v>
      </c>
      <c r="H24" s="58">
        <v>143426</v>
      </c>
      <c r="I24" s="58">
        <v>406559</v>
      </c>
      <c r="J24" s="58">
        <v>266534</v>
      </c>
      <c r="K24" s="58">
        <v>1267849</v>
      </c>
      <c r="L24" s="58">
        <v>548366</v>
      </c>
      <c r="M24" s="58">
        <v>847416</v>
      </c>
      <c r="N24" s="58">
        <v>504415</v>
      </c>
      <c r="O24" s="58">
        <v>553522</v>
      </c>
      <c r="P24" s="58">
        <v>1160040</v>
      </c>
      <c r="Q24" s="58">
        <v>2.8030054569244385</v>
      </c>
      <c r="R24" s="58">
        <v>2.3255839347839355</v>
      </c>
      <c r="S24" s="58">
        <v>3.6976728439331055</v>
      </c>
      <c r="T24" s="58">
        <v>2016</v>
      </c>
    </row>
    <row r="25" spans="1:20" x14ac:dyDescent="0.25">
      <c r="A25" s="57" t="s">
        <v>12</v>
      </c>
      <c r="B25" t="s">
        <v>90</v>
      </c>
      <c r="C25" s="58">
        <v>1212531</v>
      </c>
      <c r="D25" s="58">
        <v>791769</v>
      </c>
      <c r="E25" s="58">
        <v>420762</v>
      </c>
      <c r="F25" s="58">
        <v>364495</v>
      </c>
      <c r="G25" s="58">
        <v>62063</v>
      </c>
      <c r="H25" s="58">
        <v>174942</v>
      </c>
      <c r="I25" s="58">
        <v>495802</v>
      </c>
      <c r="J25" s="58">
        <v>195626</v>
      </c>
      <c r="K25" s="58">
        <v>1343340</v>
      </c>
      <c r="L25" s="58">
        <v>549611</v>
      </c>
      <c r="M25" s="58">
        <v>894569</v>
      </c>
      <c r="N25" s="58">
        <v>549420</v>
      </c>
      <c r="O25" s="58">
        <v>618635</v>
      </c>
      <c r="P25" s="58">
        <v>1274594</v>
      </c>
      <c r="Q25" s="58">
        <v>2.7196600437164307</v>
      </c>
      <c r="R25" s="58">
        <v>2.2213702201843262</v>
      </c>
      <c r="S25" s="58">
        <v>3.6573169231414795</v>
      </c>
      <c r="T25" s="58">
        <v>2016</v>
      </c>
    </row>
    <row r="26" spans="1:20" x14ac:dyDescent="0.25">
      <c r="A26" s="57" t="s">
        <v>13</v>
      </c>
      <c r="B26" t="s">
        <v>89</v>
      </c>
      <c r="C26" s="58">
        <v>809906</v>
      </c>
      <c r="D26" s="58">
        <v>673005</v>
      </c>
      <c r="E26" s="58">
        <v>136901</v>
      </c>
      <c r="F26" s="58">
        <v>349548</v>
      </c>
      <c r="G26" s="58">
        <v>80510</v>
      </c>
      <c r="H26" s="58">
        <v>191538</v>
      </c>
      <c r="I26" s="58">
        <v>271980</v>
      </c>
      <c r="J26" s="58">
        <v>237982</v>
      </c>
      <c r="K26" s="58">
        <v>1043317</v>
      </c>
      <c r="L26" s="58">
        <v>162021</v>
      </c>
      <c r="M26" s="58">
        <v>404656</v>
      </c>
      <c r="N26" s="58">
        <v>395254</v>
      </c>
      <c r="O26" s="58">
        <v>272443</v>
      </c>
      <c r="P26" s="58">
        <v>890416</v>
      </c>
      <c r="Q26" s="58">
        <v>2.3006496429443359</v>
      </c>
      <c r="R26" s="58">
        <v>2.0557053089141846</v>
      </c>
      <c r="S26" s="58">
        <v>3.5047955513000488</v>
      </c>
      <c r="T26" s="58">
        <v>2016</v>
      </c>
    </row>
    <row r="27" spans="1:20" x14ac:dyDescent="0.25">
      <c r="A27" s="57" t="s">
        <v>13</v>
      </c>
      <c r="B27" t="s">
        <v>90</v>
      </c>
      <c r="C27" s="58">
        <v>864092</v>
      </c>
      <c r="D27" s="58">
        <v>721157</v>
      </c>
      <c r="E27" s="58">
        <v>142935</v>
      </c>
      <c r="F27" s="58">
        <v>357639</v>
      </c>
      <c r="G27" s="58">
        <v>85183</v>
      </c>
      <c r="H27" s="58">
        <v>203468</v>
      </c>
      <c r="I27" s="58">
        <v>314056</v>
      </c>
      <c r="J27" s="58">
        <v>186606</v>
      </c>
      <c r="K27" s="58">
        <v>1075497</v>
      </c>
      <c r="L27" s="58">
        <v>168177</v>
      </c>
      <c r="M27" s="58">
        <v>420494</v>
      </c>
      <c r="N27" s="58">
        <v>418455</v>
      </c>
      <c r="O27" s="58">
        <v>294173</v>
      </c>
      <c r="P27" s="58">
        <v>949275</v>
      </c>
      <c r="Q27" s="58">
        <v>2.2509176731109619</v>
      </c>
      <c r="R27" s="58">
        <v>1.998172402381897</v>
      </c>
      <c r="S27" s="58">
        <v>3.5261063575744629</v>
      </c>
      <c r="T27" s="58">
        <v>2016</v>
      </c>
    </row>
    <row r="28" spans="1:20" x14ac:dyDescent="0.25">
      <c r="A28" s="57" t="s">
        <v>14</v>
      </c>
      <c r="B28" t="s">
        <v>89</v>
      </c>
      <c r="C28" s="58">
        <v>1140097</v>
      </c>
      <c r="D28" s="58">
        <v>1083899</v>
      </c>
      <c r="E28" s="58">
        <v>56198</v>
      </c>
      <c r="F28" s="58">
        <v>1253440</v>
      </c>
      <c r="G28" s="58">
        <v>294658</v>
      </c>
      <c r="H28" s="58">
        <v>1184596</v>
      </c>
      <c r="I28" s="58">
        <v>699444</v>
      </c>
      <c r="J28" s="58">
        <v>763374</v>
      </c>
      <c r="K28" s="58">
        <v>1823914</v>
      </c>
      <c r="L28" s="58">
        <v>239932</v>
      </c>
      <c r="M28" s="58">
        <v>196110</v>
      </c>
      <c r="N28" s="58">
        <v>628538</v>
      </c>
      <c r="O28" s="58">
        <v>191853</v>
      </c>
      <c r="P28" s="58">
        <v>1434755</v>
      </c>
      <c r="Q28" s="58">
        <v>1.9353994131088257</v>
      </c>
      <c r="R28" s="58">
        <v>1.8612066507339478</v>
      </c>
      <c r="S28" s="58">
        <v>3.3663654327392578</v>
      </c>
      <c r="T28" s="58">
        <v>2016</v>
      </c>
    </row>
    <row r="29" spans="1:20" x14ac:dyDescent="0.25">
      <c r="A29" s="57" t="s">
        <v>14</v>
      </c>
      <c r="B29" t="s">
        <v>90</v>
      </c>
      <c r="C29" s="58">
        <v>1286353</v>
      </c>
      <c r="D29" s="58">
        <v>1225227</v>
      </c>
      <c r="E29" s="58">
        <v>61126</v>
      </c>
      <c r="F29" s="58">
        <v>1264747</v>
      </c>
      <c r="G29" s="58">
        <v>339414</v>
      </c>
      <c r="H29" s="58">
        <v>1200520</v>
      </c>
      <c r="I29" s="58">
        <v>728585</v>
      </c>
      <c r="J29" s="58">
        <v>636867</v>
      </c>
      <c r="K29" s="58">
        <v>1915228</v>
      </c>
      <c r="L29" s="58">
        <v>242628</v>
      </c>
      <c r="M29" s="58">
        <v>190342</v>
      </c>
      <c r="N29" s="58">
        <v>641996</v>
      </c>
      <c r="O29" s="58">
        <v>242411</v>
      </c>
      <c r="P29" s="58">
        <v>1625767</v>
      </c>
      <c r="Q29" s="58">
        <v>1.8248715400695801</v>
      </c>
      <c r="R29" s="58">
        <v>1.7445086240768433</v>
      </c>
      <c r="S29" s="58">
        <v>3.43569016456604</v>
      </c>
      <c r="T29" s="58">
        <v>2016</v>
      </c>
    </row>
    <row r="30" spans="1:20" x14ac:dyDescent="0.25">
      <c r="A30" s="52" t="s">
        <v>15</v>
      </c>
      <c r="B30" t="s">
        <v>89</v>
      </c>
      <c r="C30" s="58">
        <v>3594112</v>
      </c>
      <c r="D30" s="58">
        <v>3137266</v>
      </c>
      <c r="E30" s="58">
        <v>456846</v>
      </c>
      <c r="F30" s="58">
        <v>1735715</v>
      </c>
      <c r="G30" s="58">
        <v>776576</v>
      </c>
      <c r="H30" s="58">
        <v>1761851</v>
      </c>
      <c r="I30" s="58">
        <v>1118016</v>
      </c>
      <c r="J30" s="58">
        <v>1419957</v>
      </c>
      <c r="K30" s="58">
        <v>4235543</v>
      </c>
      <c r="L30" s="58">
        <v>1022104</v>
      </c>
      <c r="M30" s="58">
        <v>940974</v>
      </c>
      <c r="N30" s="58">
        <v>1894738</v>
      </c>
      <c r="O30" s="58">
        <v>1049697</v>
      </c>
      <c r="P30" s="58">
        <v>4370688</v>
      </c>
      <c r="Q30" s="58">
        <v>2.131786584854126</v>
      </c>
      <c r="R30" s="58">
        <v>1.9110212326049805</v>
      </c>
      <c r="S30" s="58">
        <v>3.6478331089019775</v>
      </c>
      <c r="T30" s="58">
        <v>2016</v>
      </c>
    </row>
    <row r="31" spans="1:20" x14ac:dyDescent="0.25">
      <c r="A31" s="52" t="s">
        <v>15</v>
      </c>
      <c r="B31" t="s">
        <v>90</v>
      </c>
      <c r="C31" s="58">
        <v>4101664</v>
      </c>
      <c r="D31" s="58">
        <v>3621980</v>
      </c>
      <c r="E31" s="58">
        <v>479684</v>
      </c>
      <c r="F31" s="58">
        <v>1703334</v>
      </c>
      <c r="G31" s="58">
        <v>877836</v>
      </c>
      <c r="H31" s="58">
        <v>1947383</v>
      </c>
      <c r="I31" s="58">
        <v>1317332</v>
      </c>
      <c r="J31" s="58">
        <v>1140801</v>
      </c>
      <c r="K31" s="58">
        <v>4504517</v>
      </c>
      <c r="L31" s="58">
        <v>1064190</v>
      </c>
      <c r="M31" s="58">
        <v>989663</v>
      </c>
      <c r="N31" s="58">
        <v>2094869</v>
      </c>
      <c r="O31" s="58">
        <v>1221083</v>
      </c>
      <c r="P31" s="58">
        <v>4979500</v>
      </c>
      <c r="Q31" s="58">
        <v>2.0285854339599609</v>
      </c>
      <c r="R31" s="58">
        <v>1.817028284072876</v>
      </c>
      <c r="S31" s="58">
        <v>3.6260037422180176</v>
      </c>
      <c r="T31" s="58">
        <v>2016</v>
      </c>
    </row>
    <row r="32" spans="1:20" x14ac:dyDescent="0.25">
      <c r="A32" s="52" t="s">
        <v>16</v>
      </c>
      <c r="B32" t="s">
        <v>89</v>
      </c>
      <c r="C32" s="58">
        <v>1171996</v>
      </c>
      <c r="D32" s="58">
        <v>986249</v>
      </c>
      <c r="E32" s="58">
        <v>185747</v>
      </c>
      <c r="F32" s="58">
        <v>642895</v>
      </c>
      <c r="G32" s="58">
        <v>107293</v>
      </c>
      <c r="H32" s="58">
        <v>277786</v>
      </c>
      <c r="I32" s="58">
        <v>626507</v>
      </c>
      <c r="J32" s="58">
        <v>566268</v>
      </c>
      <c r="K32" s="58">
        <v>1552977</v>
      </c>
      <c r="L32" s="58">
        <v>334707</v>
      </c>
      <c r="M32" s="58">
        <v>553238</v>
      </c>
      <c r="N32" s="58">
        <v>619854</v>
      </c>
      <c r="O32" s="58">
        <v>367549</v>
      </c>
      <c r="P32" s="58">
        <v>1279289</v>
      </c>
      <c r="Q32" s="58">
        <v>2.4724042415618896</v>
      </c>
      <c r="R32" s="58">
        <v>2.2582249641418457</v>
      </c>
      <c r="S32" s="58">
        <v>3.6096196174621582</v>
      </c>
      <c r="T32" s="58">
        <v>2016</v>
      </c>
    </row>
    <row r="33" spans="1:20" x14ac:dyDescent="0.25">
      <c r="A33" s="52" t="s">
        <v>16</v>
      </c>
      <c r="B33" t="s">
        <v>90</v>
      </c>
      <c r="C33" s="58">
        <v>1257156</v>
      </c>
      <c r="D33" s="58">
        <v>1070267</v>
      </c>
      <c r="E33" s="58">
        <v>186889</v>
      </c>
      <c r="F33" s="58">
        <v>605094</v>
      </c>
      <c r="G33" s="58">
        <v>115012</v>
      </c>
      <c r="H33" s="58">
        <v>307701</v>
      </c>
      <c r="I33" s="58">
        <v>648470</v>
      </c>
      <c r="J33" s="58">
        <v>455299</v>
      </c>
      <c r="K33" s="58">
        <v>1583945</v>
      </c>
      <c r="L33" s="58">
        <v>329580</v>
      </c>
      <c r="M33" s="58">
        <v>544371</v>
      </c>
      <c r="N33" s="58">
        <v>625703</v>
      </c>
      <c r="O33" s="58">
        <v>394693</v>
      </c>
      <c r="P33" s="58">
        <v>1372168</v>
      </c>
      <c r="Q33" s="58">
        <v>2.3720715045928955</v>
      </c>
      <c r="R33" s="58">
        <v>2.1665248870849609</v>
      </c>
      <c r="S33" s="58">
        <v>3.5491869449615479</v>
      </c>
      <c r="T33" s="58">
        <v>2016</v>
      </c>
    </row>
    <row r="34" spans="1:20" x14ac:dyDescent="0.25">
      <c r="A34" s="57" t="s">
        <v>17</v>
      </c>
      <c r="B34" t="s">
        <v>89</v>
      </c>
      <c r="C34" s="58">
        <v>437735</v>
      </c>
      <c r="D34" s="58">
        <v>393238</v>
      </c>
      <c r="E34" s="58">
        <v>44497</v>
      </c>
      <c r="F34" s="58">
        <v>251342</v>
      </c>
      <c r="G34" s="58">
        <v>60827</v>
      </c>
      <c r="H34" s="58">
        <v>173766</v>
      </c>
      <c r="I34" s="58">
        <v>158682</v>
      </c>
      <c r="J34" s="58">
        <v>168447</v>
      </c>
      <c r="K34" s="58">
        <v>585620</v>
      </c>
      <c r="L34" s="58">
        <v>101479</v>
      </c>
      <c r="M34" s="58">
        <v>162213</v>
      </c>
      <c r="N34" s="58">
        <v>202993</v>
      </c>
      <c r="O34" s="58">
        <v>109851</v>
      </c>
      <c r="P34" s="58">
        <v>498562</v>
      </c>
      <c r="Q34" s="58">
        <v>2.0914549827575684</v>
      </c>
      <c r="R34" s="58">
        <v>1.9260193109512329</v>
      </c>
      <c r="S34" s="58">
        <v>3.5534756183624268</v>
      </c>
      <c r="T34" s="58">
        <v>2016</v>
      </c>
    </row>
    <row r="35" spans="1:20" x14ac:dyDescent="0.25">
      <c r="A35" s="57" t="s">
        <v>17</v>
      </c>
      <c r="B35" t="s">
        <v>90</v>
      </c>
      <c r="C35" s="58">
        <v>456807</v>
      </c>
      <c r="D35" s="58">
        <v>403626</v>
      </c>
      <c r="E35" s="58">
        <v>53181</v>
      </c>
      <c r="F35" s="58">
        <v>253402</v>
      </c>
      <c r="G35" s="58">
        <v>74324</v>
      </c>
      <c r="H35" s="58">
        <v>207576</v>
      </c>
      <c r="I35" s="58">
        <v>176194</v>
      </c>
      <c r="J35" s="58">
        <v>119780</v>
      </c>
      <c r="K35" s="58">
        <v>599775</v>
      </c>
      <c r="L35" s="58">
        <v>107641</v>
      </c>
      <c r="M35" s="58">
        <v>162929</v>
      </c>
      <c r="N35" s="58">
        <v>210132</v>
      </c>
      <c r="O35" s="58">
        <v>122409</v>
      </c>
      <c r="P35" s="58">
        <v>531131</v>
      </c>
      <c r="Q35" s="58">
        <v>2.0808854103088379</v>
      </c>
      <c r="R35" s="58">
        <v>1.8907279968261719</v>
      </c>
      <c r="S35" s="58">
        <v>3.5241158008575439</v>
      </c>
      <c r="T35" s="58">
        <v>2016</v>
      </c>
    </row>
    <row r="36" spans="1:20" x14ac:dyDescent="0.25">
      <c r="A36" s="57" t="s">
        <v>18</v>
      </c>
      <c r="B36" t="s">
        <v>89</v>
      </c>
      <c r="C36" s="58">
        <v>222295</v>
      </c>
      <c r="D36" s="58">
        <v>176337</v>
      </c>
      <c r="E36" s="58">
        <v>45958</v>
      </c>
      <c r="F36" s="58">
        <v>182327</v>
      </c>
      <c r="G36" s="58">
        <v>36362</v>
      </c>
      <c r="H36" s="58">
        <v>146716</v>
      </c>
      <c r="I36" s="58">
        <v>110106</v>
      </c>
      <c r="J36" s="58">
        <v>103533</v>
      </c>
      <c r="K36" s="58">
        <v>338631</v>
      </c>
      <c r="L36" s="58">
        <v>55398</v>
      </c>
      <c r="M36" s="58">
        <v>110840</v>
      </c>
      <c r="N36" s="58">
        <v>123964</v>
      </c>
      <c r="O36" s="58">
        <v>87137</v>
      </c>
      <c r="P36" s="58">
        <v>258657</v>
      </c>
      <c r="Q36" s="58">
        <v>2.296299934387207</v>
      </c>
      <c r="R36" s="58">
        <v>1.8875391483306885</v>
      </c>
      <c r="S36" s="58">
        <v>3.8646807670593262</v>
      </c>
      <c r="T36" s="58">
        <v>2016</v>
      </c>
    </row>
    <row r="37" spans="1:20" x14ac:dyDescent="0.25">
      <c r="A37" s="57" t="s">
        <v>18</v>
      </c>
      <c r="B37" t="s">
        <v>90</v>
      </c>
      <c r="C37" s="58">
        <v>227744</v>
      </c>
      <c r="D37" s="58">
        <v>182161</v>
      </c>
      <c r="E37" s="58">
        <v>45583</v>
      </c>
      <c r="F37" s="58">
        <v>166478</v>
      </c>
      <c r="G37" s="58">
        <v>39606</v>
      </c>
      <c r="H37" s="58">
        <v>159542</v>
      </c>
      <c r="I37" s="58">
        <v>98703</v>
      </c>
      <c r="J37" s="58">
        <v>74200</v>
      </c>
      <c r="K37" s="58">
        <v>325895</v>
      </c>
      <c r="L37" s="58">
        <v>58774</v>
      </c>
      <c r="M37" s="58">
        <v>104166</v>
      </c>
      <c r="N37" s="58">
        <v>120690</v>
      </c>
      <c r="O37" s="58">
        <v>88929</v>
      </c>
      <c r="P37" s="58">
        <v>267350</v>
      </c>
      <c r="Q37" s="58">
        <v>2.2047255039215088</v>
      </c>
      <c r="R37" s="58">
        <v>1.7853986024856567</v>
      </c>
      <c r="S37" s="58">
        <v>3.8804597854614258</v>
      </c>
      <c r="T37" s="58">
        <v>2016</v>
      </c>
    </row>
    <row r="38" spans="1:20" x14ac:dyDescent="0.25">
      <c r="A38" s="52" t="s">
        <v>19</v>
      </c>
      <c r="B38" t="s">
        <v>89</v>
      </c>
      <c r="C38" s="58">
        <v>489091</v>
      </c>
      <c r="D38" s="58">
        <v>456358</v>
      </c>
      <c r="E38" s="58">
        <v>32733</v>
      </c>
      <c r="F38" s="58">
        <v>750468</v>
      </c>
      <c r="G38" s="58">
        <v>251077</v>
      </c>
      <c r="H38" s="58">
        <v>1184976</v>
      </c>
      <c r="I38" s="58">
        <v>308565</v>
      </c>
      <c r="J38" s="58">
        <v>389168</v>
      </c>
      <c r="K38" s="58">
        <v>835438</v>
      </c>
      <c r="L38" s="58">
        <v>137418</v>
      </c>
      <c r="M38" s="58">
        <v>80279</v>
      </c>
      <c r="N38" s="58">
        <v>385601</v>
      </c>
      <c r="O38" s="58">
        <v>112044</v>
      </c>
      <c r="P38" s="58">
        <v>740168</v>
      </c>
      <c r="Q38" s="58">
        <v>1.8842628002166748</v>
      </c>
      <c r="R38" s="58">
        <v>1.7673493623733521</v>
      </c>
      <c r="S38" s="58">
        <v>3.514251708984375</v>
      </c>
      <c r="T38" s="58">
        <v>2016</v>
      </c>
    </row>
    <row r="39" spans="1:20" x14ac:dyDescent="0.25">
      <c r="A39" s="52" t="s">
        <v>19</v>
      </c>
      <c r="B39" t="s">
        <v>90</v>
      </c>
      <c r="C39" s="58">
        <v>508833</v>
      </c>
      <c r="D39" s="58">
        <v>474679</v>
      </c>
      <c r="E39" s="58">
        <v>34154</v>
      </c>
      <c r="F39" s="58">
        <v>734899</v>
      </c>
      <c r="G39" s="58">
        <v>236980</v>
      </c>
      <c r="H39" s="58">
        <v>1140417</v>
      </c>
      <c r="I39" s="58">
        <v>339288</v>
      </c>
      <c r="J39" s="58">
        <v>316554</v>
      </c>
      <c r="K39" s="58">
        <v>810613</v>
      </c>
      <c r="L39" s="58">
        <v>126601</v>
      </c>
      <c r="M39" s="58">
        <v>64345</v>
      </c>
      <c r="N39" s="58">
        <v>393761</v>
      </c>
      <c r="O39" s="58">
        <v>115618</v>
      </c>
      <c r="P39" s="58">
        <v>745813</v>
      </c>
      <c r="Q39" s="58">
        <v>1.8075891733169556</v>
      </c>
      <c r="R39" s="58">
        <v>1.6916252374649048</v>
      </c>
      <c r="S39" s="58">
        <v>3.4192774295806885</v>
      </c>
      <c r="T39" s="58">
        <v>2016</v>
      </c>
    </row>
    <row r="40" spans="1:20" x14ac:dyDescent="0.25">
      <c r="A40" s="57" t="s">
        <v>20</v>
      </c>
      <c r="B40" t="s">
        <v>89</v>
      </c>
      <c r="C40" s="58">
        <v>1257747</v>
      </c>
      <c r="D40" s="58">
        <v>812988</v>
      </c>
      <c r="E40" s="58">
        <v>444759</v>
      </c>
      <c r="F40" s="58">
        <v>425378</v>
      </c>
      <c r="G40" s="58">
        <v>38615</v>
      </c>
      <c r="H40" s="58">
        <v>149105</v>
      </c>
      <c r="I40" s="58">
        <v>482013</v>
      </c>
      <c r="J40" s="58">
        <v>338123</v>
      </c>
      <c r="K40" s="58">
        <v>1528744</v>
      </c>
      <c r="L40" s="58">
        <v>508509</v>
      </c>
      <c r="M40" s="58">
        <v>1166038</v>
      </c>
      <c r="N40" s="58">
        <v>661294</v>
      </c>
      <c r="O40" s="58">
        <v>619982</v>
      </c>
      <c r="P40" s="58">
        <v>1296362</v>
      </c>
      <c r="Q40" s="58">
        <v>2.9300360679626465</v>
      </c>
      <c r="R40" s="58">
        <v>2.4825778007507324</v>
      </c>
      <c r="S40" s="58">
        <v>3.7479579448699951</v>
      </c>
      <c r="T40" s="58">
        <v>2016</v>
      </c>
    </row>
    <row r="41" spans="1:20" x14ac:dyDescent="0.25">
      <c r="A41" s="57" t="s">
        <v>20</v>
      </c>
      <c r="B41" t="s">
        <v>90</v>
      </c>
      <c r="C41" s="58">
        <v>1402760</v>
      </c>
      <c r="D41" s="58">
        <v>898175</v>
      </c>
      <c r="E41" s="58">
        <v>504585</v>
      </c>
      <c r="F41" s="58">
        <v>427452</v>
      </c>
      <c r="G41" s="58">
        <v>41122</v>
      </c>
      <c r="H41" s="58">
        <v>171620</v>
      </c>
      <c r="I41" s="58">
        <v>633713</v>
      </c>
      <c r="J41" s="58">
        <v>283233</v>
      </c>
      <c r="K41" s="58">
        <v>1620797</v>
      </c>
      <c r="L41" s="58">
        <v>519792</v>
      </c>
      <c r="M41" s="58">
        <v>1259901</v>
      </c>
      <c r="N41" s="58">
        <v>706791</v>
      </c>
      <c r="O41" s="58">
        <v>675306</v>
      </c>
      <c r="P41" s="58">
        <v>1443882</v>
      </c>
      <c r="Q41" s="58">
        <v>2.9037683010101318</v>
      </c>
      <c r="R41" s="58">
        <v>2.4378023147583008</v>
      </c>
      <c r="S41" s="58">
        <v>3.7332005500793457</v>
      </c>
      <c r="T41" s="58">
        <v>2016</v>
      </c>
    </row>
    <row r="42" spans="1:20" x14ac:dyDescent="0.25">
      <c r="A42" s="57" t="s">
        <v>21</v>
      </c>
      <c r="B42" t="s">
        <v>89</v>
      </c>
      <c r="C42" s="58">
        <v>1740035</v>
      </c>
      <c r="D42" s="58">
        <v>1505654</v>
      </c>
      <c r="E42" s="58">
        <v>234381</v>
      </c>
      <c r="F42" s="58">
        <v>665958</v>
      </c>
      <c r="G42" s="58">
        <v>170162</v>
      </c>
      <c r="H42" s="58">
        <v>444278</v>
      </c>
      <c r="I42" s="58">
        <v>592429</v>
      </c>
      <c r="J42" s="58">
        <v>586851</v>
      </c>
      <c r="K42" s="58">
        <v>2098472</v>
      </c>
      <c r="L42" s="58">
        <v>440311</v>
      </c>
      <c r="M42" s="58">
        <v>772681</v>
      </c>
      <c r="N42" s="58">
        <v>688719</v>
      </c>
      <c r="O42" s="58">
        <v>517487</v>
      </c>
      <c r="P42" s="58">
        <v>1910197</v>
      </c>
      <c r="Q42" s="58">
        <v>2.2608332633972168</v>
      </c>
      <c r="R42" s="58">
        <v>2.0585308074951172</v>
      </c>
      <c r="S42" s="58">
        <v>3.5604166984558105</v>
      </c>
      <c r="T42" s="58">
        <v>2016</v>
      </c>
    </row>
    <row r="43" spans="1:20" x14ac:dyDescent="0.25">
      <c r="A43" s="57" t="s">
        <v>21</v>
      </c>
      <c r="B43" t="s">
        <v>90</v>
      </c>
      <c r="C43" s="58">
        <v>1934497</v>
      </c>
      <c r="D43" s="58">
        <v>1665810</v>
      </c>
      <c r="E43" s="58">
        <v>268687</v>
      </c>
      <c r="F43" s="58">
        <v>726524</v>
      </c>
      <c r="G43" s="58">
        <v>184177</v>
      </c>
      <c r="H43" s="58">
        <v>456026</v>
      </c>
      <c r="I43" s="58">
        <v>743527</v>
      </c>
      <c r="J43" s="58">
        <v>511736</v>
      </c>
      <c r="K43" s="58">
        <v>2288933</v>
      </c>
      <c r="L43" s="58">
        <v>474283</v>
      </c>
      <c r="M43" s="58">
        <v>853086</v>
      </c>
      <c r="N43" s="58">
        <v>808683</v>
      </c>
      <c r="O43" s="58">
        <v>599146</v>
      </c>
      <c r="P43" s="58">
        <v>2118674</v>
      </c>
      <c r="Q43" s="58">
        <v>2.2648322582244873</v>
      </c>
      <c r="R43" s="58">
        <v>2.0607776641845703</v>
      </c>
      <c r="S43" s="58">
        <v>3.5299324989318848</v>
      </c>
      <c r="T43" s="58">
        <v>2016</v>
      </c>
    </row>
    <row r="44" spans="1:20" x14ac:dyDescent="0.25">
      <c r="A44" s="52" t="s">
        <v>22</v>
      </c>
      <c r="B44" t="s">
        <v>89</v>
      </c>
      <c r="C44" s="58">
        <v>304433</v>
      </c>
      <c r="D44" s="58">
        <v>277500</v>
      </c>
      <c r="E44" s="58">
        <v>26933</v>
      </c>
      <c r="F44" s="58">
        <v>328884</v>
      </c>
      <c r="G44" s="58">
        <v>87728</v>
      </c>
      <c r="H44" s="58">
        <v>321756</v>
      </c>
      <c r="I44" s="58">
        <v>156923</v>
      </c>
      <c r="J44" s="58">
        <v>160946</v>
      </c>
      <c r="K44" s="58">
        <v>487581</v>
      </c>
      <c r="L44" s="58">
        <v>101937</v>
      </c>
      <c r="M44" s="58">
        <v>135239</v>
      </c>
      <c r="N44" s="58">
        <v>157950</v>
      </c>
      <c r="O44" s="58">
        <v>69756</v>
      </c>
      <c r="P44" s="58">
        <v>392161</v>
      </c>
      <c r="Q44" s="58">
        <v>2.0186905860900879</v>
      </c>
      <c r="R44" s="58">
        <v>1.867318868637085</v>
      </c>
      <c r="S44" s="58">
        <v>3.5783240795135498</v>
      </c>
      <c r="T44" s="58">
        <v>2016</v>
      </c>
    </row>
    <row r="45" spans="1:20" x14ac:dyDescent="0.25">
      <c r="A45" s="52" t="s">
        <v>22</v>
      </c>
      <c r="B45" t="s">
        <v>90</v>
      </c>
      <c r="C45" s="58">
        <v>335760</v>
      </c>
      <c r="D45" s="58">
        <v>308631</v>
      </c>
      <c r="E45" s="58">
        <v>27129</v>
      </c>
      <c r="F45" s="58">
        <v>345516</v>
      </c>
      <c r="G45" s="58">
        <v>97550</v>
      </c>
      <c r="H45" s="58">
        <v>334770</v>
      </c>
      <c r="I45" s="58">
        <v>180725</v>
      </c>
      <c r="J45" s="58">
        <v>123161</v>
      </c>
      <c r="K45" s="58">
        <v>502969</v>
      </c>
      <c r="L45" s="58">
        <v>107565</v>
      </c>
      <c r="M45" s="58">
        <v>139663</v>
      </c>
      <c r="N45" s="58">
        <v>158910</v>
      </c>
      <c r="O45" s="58">
        <v>76415</v>
      </c>
      <c r="P45" s="58">
        <v>433310</v>
      </c>
      <c r="Q45" s="58">
        <v>1.8839647769927979</v>
      </c>
      <c r="R45" s="58">
        <v>1.7434055805206299</v>
      </c>
      <c r="S45" s="58">
        <v>3.4830255508422852</v>
      </c>
      <c r="T45" s="58">
        <v>2016</v>
      </c>
    </row>
    <row r="46" spans="1:20" x14ac:dyDescent="0.25">
      <c r="A46" s="57" t="s">
        <v>23</v>
      </c>
      <c r="B46" t="s">
        <v>89</v>
      </c>
      <c r="C46" s="58">
        <v>252593</v>
      </c>
      <c r="D46" s="58">
        <v>211570</v>
      </c>
      <c r="E46" s="58">
        <v>41023</v>
      </c>
      <c r="F46" s="58">
        <v>288329</v>
      </c>
      <c r="G46" s="58">
        <v>51991</v>
      </c>
      <c r="H46" s="58">
        <v>244884</v>
      </c>
      <c r="I46" s="58">
        <v>129292</v>
      </c>
      <c r="J46" s="58">
        <v>159283</v>
      </c>
      <c r="K46" s="58">
        <v>376926</v>
      </c>
      <c r="L46" s="58">
        <v>141654</v>
      </c>
      <c r="M46" s="58">
        <v>166624</v>
      </c>
      <c r="N46" s="58">
        <v>166474</v>
      </c>
      <c r="O46" s="58">
        <v>81828</v>
      </c>
      <c r="P46" s="58">
        <v>304584</v>
      </c>
      <c r="Q46" s="58">
        <v>2.3371589183807373</v>
      </c>
      <c r="R46" s="58">
        <v>2.10091233253479</v>
      </c>
      <c r="S46" s="58">
        <v>3.5555663108825684</v>
      </c>
      <c r="T46" s="58">
        <v>2016</v>
      </c>
    </row>
    <row r="47" spans="1:20" x14ac:dyDescent="0.25">
      <c r="A47" s="57" t="s">
        <v>23</v>
      </c>
      <c r="B47" t="s">
        <v>90</v>
      </c>
      <c r="C47" s="58">
        <v>285289</v>
      </c>
      <c r="D47" s="58">
        <v>240851</v>
      </c>
      <c r="E47" s="58">
        <v>44438</v>
      </c>
      <c r="F47" s="58">
        <v>277726</v>
      </c>
      <c r="G47" s="58">
        <v>55740</v>
      </c>
      <c r="H47" s="58">
        <v>242764</v>
      </c>
      <c r="I47" s="58">
        <v>142258</v>
      </c>
      <c r="J47" s="58">
        <v>140245</v>
      </c>
      <c r="K47" s="58">
        <v>394868</v>
      </c>
      <c r="L47" s="58">
        <v>147037</v>
      </c>
      <c r="M47" s="58">
        <v>164834</v>
      </c>
      <c r="N47" s="58">
        <v>162224</v>
      </c>
      <c r="O47" s="58">
        <v>86069</v>
      </c>
      <c r="P47" s="58">
        <v>341029</v>
      </c>
      <c r="Q47" s="58">
        <v>2.2666733264923096</v>
      </c>
      <c r="R47" s="58">
        <v>2.0482664108276367</v>
      </c>
      <c r="S47" s="58">
        <v>3.450425386428833</v>
      </c>
      <c r="T47" s="58">
        <v>2016</v>
      </c>
    </row>
    <row r="48" spans="1:20" x14ac:dyDescent="0.25">
      <c r="A48" s="52" t="s">
        <v>24</v>
      </c>
      <c r="B48" t="s">
        <v>89</v>
      </c>
      <c r="C48" s="58">
        <v>583348</v>
      </c>
      <c r="D48" s="58">
        <v>492710</v>
      </c>
      <c r="E48" s="58">
        <v>90638</v>
      </c>
      <c r="F48" s="58">
        <v>333482</v>
      </c>
      <c r="G48" s="58">
        <v>96138</v>
      </c>
      <c r="H48" s="58">
        <v>325324</v>
      </c>
      <c r="I48" s="58">
        <v>262534</v>
      </c>
      <c r="J48" s="58">
        <v>149449</v>
      </c>
      <c r="K48" s="58">
        <v>744979</v>
      </c>
      <c r="L48" s="58">
        <v>133012</v>
      </c>
      <c r="M48" s="58">
        <v>338371</v>
      </c>
      <c r="N48" s="58">
        <v>279959</v>
      </c>
      <c r="O48" s="58">
        <v>198047</v>
      </c>
      <c r="P48" s="58">
        <v>679486</v>
      </c>
      <c r="Q48" s="58">
        <v>2.2513611316680908</v>
      </c>
      <c r="R48" s="58">
        <v>2.0172617435455322</v>
      </c>
      <c r="S48" s="58">
        <v>3.5239303112030029</v>
      </c>
      <c r="T48" s="58">
        <v>2016</v>
      </c>
    </row>
    <row r="49" spans="1:20" x14ac:dyDescent="0.25">
      <c r="A49" s="52" t="s">
        <v>24</v>
      </c>
      <c r="B49" t="s">
        <v>90</v>
      </c>
      <c r="C49" s="58">
        <v>634634</v>
      </c>
      <c r="D49" s="58">
        <v>548378</v>
      </c>
      <c r="E49" s="58">
        <v>86256</v>
      </c>
      <c r="F49" s="58">
        <v>343722</v>
      </c>
      <c r="G49" s="58">
        <v>103728</v>
      </c>
      <c r="H49" s="58">
        <v>339161</v>
      </c>
      <c r="I49" s="58">
        <v>255491</v>
      </c>
      <c r="J49" s="58">
        <v>101401</v>
      </c>
      <c r="K49" s="58">
        <v>798065</v>
      </c>
      <c r="L49" s="58">
        <v>134587</v>
      </c>
      <c r="M49" s="58">
        <v>343930</v>
      </c>
      <c r="N49" s="58">
        <v>294053</v>
      </c>
      <c r="O49" s="58">
        <v>212075</v>
      </c>
      <c r="P49" s="58">
        <v>738362</v>
      </c>
      <c r="Q49" s="58">
        <v>2.1330420970916748</v>
      </c>
      <c r="R49" s="58">
        <v>1.9171265363693237</v>
      </c>
      <c r="S49" s="58">
        <v>3.5057387351989746</v>
      </c>
      <c r="T49" s="58">
        <v>2016</v>
      </c>
    </row>
    <row r="50" spans="1:20" x14ac:dyDescent="0.25">
      <c r="A50" s="57" t="s">
        <v>25</v>
      </c>
      <c r="B50" t="s">
        <v>89</v>
      </c>
      <c r="C50" s="58">
        <v>426867</v>
      </c>
      <c r="D50" s="58">
        <v>388723</v>
      </c>
      <c r="E50" s="58">
        <v>38144</v>
      </c>
      <c r="F50" s="58">
        <v>463394</v>
      </c>
      <c r="G50" s="58">
        <v>104891</v>
      </c>
      <c r="H50" s="58">
        <v>437964</v>
      </c>
      <c r="I50" s="58">
        <v>246213</v>
      </c>
      <c r="J50" s="58">
        <v>219596</v>
      </c>
      <c r="K50" s="58">
        <v>623921</v>
      </c>
      <c r="L50" s="58">
        <v>159590</v>
      </c>
      <c r="M50" s="58">
        <v>189574</v>
      </c>
      <c r="N50" s="58">
        <v>330619</v>
      </c>
      <c r="O50" s="58">
        <v>102635</v>
      </c>
      <c r="P50" s="58">
        <v>531758</v>
      </c>
      <c r="Q50" s="58">
        <v>2.1771020889282227</v>
      </c>
      <c r="R50" s="58">
        <v>2.0223114490509033</v>
      </c>
      <c r="S50" s="58">
        <v>3.7545616626739502</v>
      </c>
      <c r="T50" s="58">
        <v>2016</v>
      </c>
    </row>
    <row r="51" spans="1:20" x14ac:dyDescent="0.25">
      <c r="A51" s="57" t="s">
        <v>25</v>
      </c>
      <c r="B51" t="s">
        <v>90</v>
      </c>
      <c r="C51" s="58">
        <v>468869</v>
      </c>
      <c r="D51" s="58">
        <v>431780</v>
      </c>
      <c r="E51" s="58">
        <v>37089</v>
      </c>
      <c r="F51" s="58">
        <v>436497</v>
      </c>
      <c r="G51" s="58">
        <v>118526</v>
      </c>
      <c r="H51" s="58">
        <v>483877</v>
      </c>
      <c r="I51" s="58">
        <v>238938</v>
      </c>
      <c r="J51" s="58">
        <v>139495</v>
      </c>
      <c r="K51" s="58">
        <v>598537</v>
      </c>
      <c r="L51" s="58">
        <v>171823</v>
      </c>
      <c r="M51" s="58">
        <v>186429</v>
      </c>
      <c r="N51" s="58">
        <v>345122</v>
      </c>
      <c r="O51" s="58">
        <v>113068</v>
      </c>
      <c r="P51" s="58">
        <v>587395</v>
      </c>
      <c r="Q51" s="58">
        <v>2.048431396484375</v>
      </c>
      <c r="R51" s="58">
        <v>1.9043703079223633</v>
      </c>
      <c r="S51" s="58">
        <v>3.7255520820617676</v>
      </c>
      <c r="T51" s="58">
        <v>2016</v>
      </c>
    </row>
    <row r="52" spans="1:20" x14ac:dyDescent="0.25">
      <c r="A52" s="57" t="s">
        <v>26</v>
      </c>
      <c r="B52" t="s">
        <v>89</v>
      </c>
      <c r="C52" s="58">
        <v>375279</v>
      </c>
      <c r="D52" s="58">
        <v>341369</v>
      </c>
      <c r="E52" s="58">
        <v>33910</v>
      </c>
      <c r="F52" s="58">
        <v>447593</v>
      </c>
      <c r="G52" s="58">
        <v>110571</v>
      </c>
      <c r="H52" s="58">
        <v>483045</v>
      </c>
      <c r="I52" s="58">
        <v>187796</v>
      </c>
      <c r="J52" s="58">
        <v>247491</v>
      </c>
      <c r="K52" s="58">
        <v>570794</v>
      </c>
      <c r="L52" s="58">
        <v>139269</v>
      </c>
      <c r="M52" s="58">
        <v>140782</v>
      </c>
      <c r="N52" s="58">
        <v>303933</v>
      </c>
      <c r="O52" s="58">
        <v>85784</v>
      </c>
      <c r="P52" s="58">
        <v>485850</v>
      </c>
      <c r="Q52" s="58">
        <v>2.0992035865783691</v>
      </c>
      <c r="R52" s="58">
        <v>1.962820291519165</v>
      </c>
      <c r="S52" s="58">
        <v>3.4721615314483643</v>
      </c>
      <c r="T52" s="58">
        <v>2016</v>
      </c>
    </row>
    <row r="53" spans="1:20" x14ac:dyDescent="0.25">
      <c r="A53" s="57" t="s">
        <v>26</v>
      </c>
      <c r="B53" t="s">
        <v>90</v>
      </c>
      <c r="C53" s="58">
        <v>392735</v>
      </c>
      <c r="D53" s="58">
        <v>366698</v>
      </c>
      <c r="E53" s="58">
        <v>26037</v>
      </c>
      <c r="F53" s="58">
        <v>400281</v>
      </c>
      <c r="G53" s="58">
        <v>127413</v>
      </c>
      <c r="H53" s="58">
        <v>506761</v>
      </c>
      <c r="I53" s="58">
        <v>193723</v>
      </c>
      <c r="J53" s="58">
        <v>170158</v>
      </c>
      <c r="K53" s="58">
        <v>520721</v>
      </c>
      <c r="L53" s="58">
        <v>130952</v>
      </c>
      <c r="M53" s="58">
        <v>135777</v>
      </c>
      <c r="N53" s="58">
        <v>298842</v>
      </c>
      <c r="O53" s="58">
        <v>80434</v>
      </c>
      <c r="P53" s="58">
        <v>520148</v>
      </c>
      <c r="Q53" s="58">
        <v>2.0232269763946533</v>
      </c>
      <c r="R53" s="58">
        <v>1.9200432300567627</v>
      </c>
      <c r="S53" s="58">
        <v>3.4764373302459717</v>
      </c>
      <c r="T53" s="58">
        <v>2016</v>
      </c>
    </row>
    <row r="54" spans="1:20" x14ac:dyDescent="0.25">
      <c r="A54" s="57" t="s">
        <v>27</v>
      </c>
      <c r="B54" t="s">
        <v>89</v>
      </c>
      <c r="C54" s="58">
        <v>602256</v>
      </c>
      <c r="D54" s="58">
        <v>476947</v>
      </c>
      <c r="E54" s="58">
        <v>125309</v>
      </c>
      <c r="F54" s="58">
        <v>359203</v>
      </c>
      <c r="G54" s="58">
        <v>37704</v>
      </c>
      <c r="H54" s="58">
        <v>144922</v>
      </c>
      <c r="I54" s="58">
        <v>186582</v>
      </c>
      <c r="J54" s="58">
        <v>190099</v>
      </c>
      <c r="K54" s="58">
        <v>717341</v>
      </c>
      <c r="L54" s="58">
        <v>146829</v>
      </c>
      <c r="M54" s="58">
        <v>556006</v>
      </c>
      <c r="N54" s="58">
        <v>540391</v>
      </c>
      <c r="O54" s="58">
        <v>202550</v>
      </c>
      <c r="P54" s="58">
        <v>639960</v>
      </c>
      <c r="Q54" s="58">
        <v>2.5902590751647949</v>
      </c>
      <c r="R54" s="58">
        <v>2.3357417583465576</v>
      </c>
      <c r="S54" s="58">
        <v>3.5589940547943115</v>
      </c>
      <c r="T54" s="58">
        <v>2016</v>
      </c>
    </row>
    <row r="55" spans="1:20" x14ac:dyDescent="0.25">
      <c r="A55" s="57" t="s">
        <v>27</v>
      </c>
      <c r="B55" t="s">
        <v>90</v>
      </c>
      <c r="C55" s="58">
        <v>653719</v>
      </c>
      <c r="D55" s="58">
        <v>510877</v>
      </c>
      <c r="E55" s="58">
        <v>142842</v>
      </c>
      <c r="F55" s="58">
        <v>347618</v>
      </c>
      <c r="G55" s="58">
        <v>35226</v>
      </c>
      <c r="H55" s="58">
        <v>151987</v>
      </c>
      <c r="I55" s="58">
        <v>224491</v>
      </c>
      <c r="J55" s="58">
        <v>122672</v>
      </c>
      <c r="K55" s="58">
        <v>748068</v>
      </c>
      <c r="L55" s="58">
        <v>140778</v>
      </c>
      <c r="M55" s="58">
        <v>582255</v>
      </c>
      <c r="N55" s="58">
        <v>580783</v>
      </c>
      <c r="O55" s="58">
        <v>228273</v>
      </c>
      <c r="P55" s="58">
        <v>688945</v>
      </c>
      <c r="Q55" s="58">
        <v>2.5650148391723633</v>
      </c>
      <c r="R55" s="58">
        <v>2.3005928993225098</v>
      </c>
      <c r="S55" s="58">
        <v>3.5107250213623047</v>
      </c>
      <c r="T55" s="58">
        <v>2016</v>
      </c>
    </row>
    <row r="56" spans="1:20" x14ac:dyDescent="0.25">
      <c r="A56" s="57" t="s">
        <v>28</v>
      </c>
      <c r="B56" t="s">
        <v>89</v>
      </c>
      <c r="C56" s="58">
        <v>524185</v>
      </c>
      <c r="D56" s="58">
        <v>476302</v>
      </c>
      <c r="E56" s="58">
        <v>47883</v>
      </c>
      <c r="F56" s="58">
        <v>467372</v>
      </c>
      <c r="G56" s="58">
        <v>163683</v>
      </c>
      <c r="H56" s="58">
        <v>505582</v>
      </c>
      <c r="I56" s="58">
        <v>253188</v>
      </c>
      <c r="J56" s="58">
        <v>238360</v>
      </c>
      <c r="K56" s="58">
        <v>693955</v>
      </c>
      <c r="L56" s="58">
        <v>114573</v>
      </c>
      <c r="M56" s="58">
        <v>162920</v>
      </c>
      <c r="N56" s="58">
        <v>328942</v>
      </c>
      <c r="O56" s="58">
        <v>157294</v>
      </c>
      <c r="P56" s="58">
        <v>687868</v>
      </c>
      <c r="Q56" s="58">
        <v>1.9550082683563232</v>
      </c>
      <c r="R56" s="58">
        <v>1.8208048343658447</v>
      </c>
      <c r="S56" s="58">
        <v>3.28995680809021</v>
      </c>
      <c r="T56" s="58">
        <v>2016</v>
      </c>
    </row>
    <row r="57" spans="1:20" x14ac:dyDescent="0.25">
      <c r="A57" s="57" t="s">
        <v>28</v>
      </c>
      <c r="B57" t="s">
        <v>90</v>
      </c>
      <c r="C57" s="58">
        <v>573174</v>
      </c>
      <c r="D57" s="58">
        <v>527942</v>
      </c>
      <c r="E57" s="58">
        <v>45232</v>
      </c>
      <c r="F57" s="58">
        <v>463884</v>
      </c>
      <c r="G57" s="58">
        <v>196746</v>
      </c>
      <c r="H57" s="58">
        <v>529974</v>
      </c>
      <c r="I57" s="58">
        <v>278870</v>
      </c>
      <c r="J57" s="58">
        <v>198439</v>
      </c>
      <c r="K57" s="58">
        <v>718022</v>
      </c>
      <c r="L57" s="58">
        <v>105489</v>
      </c>
      <c r="M57" s="58">
        <v>170800</v>
      </c>
      <c r="N57" s="58">
        <v>343237</v>
      </c>
      <c r="O57" s="58">
        <v>186186</v>
      </c>
      <c r="P57" s="58">
        <v>769920</v>
      </c>
      <c r="Q57" s="58">
        <v>1.9012882709503174</v>
      </c>
      <c r="R57" s="58">
        <v>1.7854044437408447</v>
      </c>
      <c r="S57" s="58">
        <v>3.2538690567016602</v>
      </c>
      <c r="T57" s="58">
        <v>2016</v>
      </c>
    </row>
    <row r="58" spans="1:20" x14ac:dyDescent="0.25">
      <c r="A58" s="57" t="s">
        <v>29</v>
      </c>
      <c r="B58" t="s">
        <v>89</v>
      </c>
      <c r="C58" s="58">
        <v>334352</v>
      </c>
      <c r="D58" s="58">
        <v>298443</v>
      </c>
      <c r="E58" s="58">
        <v>35909</v>
      </c>
      <c r="F58" s="58">
        <v>136601</v>
      </c>
      <c r="G58" s="58">
        <v>58804</v>
      </c>
      <c r="H58" s="58">
        <v>80769</v>
      </c>
      <c r="I58" s="58">
        <v>86723</v>
      </c>
      <c r="J58" s="58">
        <v>87329</v>
      </c>
      <c r="K58" s="58">
        <v>405496</v>
      </c>
      <c r="L58" s="58">
        <v>64372</v>
      </c>
      <c r="M58" s="58">
        <v>68584</v>
      </c>
      <c r="N58" s="58">
        <v>149008</v>
      </c>
      <c r="O58" s="58">
        <v>109539</v>
      </c>
      <c r="P58" s="58">
        <v>393156</v>
      </c>
      <c r="Q58" s="58">
        <v>1.8755234479904175</v>
      </c>
      <c r="R58" s="58">
        <v>1.6957141160964966</v>
      </c>
      <c r="S58" s="58">
        <v>3.3699350357055664</v>
      </c>
      <c r="T58" s="58">
        <v>2016</v>
      </c>
    </row>
    <row r="59" spans="1:20" x14ac:dyDescent="0.25">
      <c r="A59" s="57" t="s">
        <v>29</v>
      </c>
      <c r="B59" t="s">
        <v>90</v>
      </c>
      <c r="C59" s="58">
        <v>376934</v>
      </c>
      <c r="D59" s="58">
        <v>338365</v>
      </c>
      <c r="E59" s="58">
        <v>38569</v>
      </c>
      <c r="F59" s="58">
        <v>138666</v>
      </c>
      <c r="G59" s="58">
        <v>56715</v>
      </c>
      <c r="H59" s="58">
        <v>88827</v>
      </c>
      <c r="I59" s="58">
        <v>93877</v>
      </c>
      <c r="J59" s="58">
        <v>71942</v>
      </c>
      <c r="K59" s="58">
        <v>437448</v>
      </c>
      <c r="L59" s="58">
        <v>65792</v>
      </c>
      <c r="M59" s="58">
        <v>67667</v>
      </c>
      <c r="N59" s="58">
        <v>168229</v>
      </c>
      <c r="O59" s="58">
        <v>123789</v>
      </c>
      <c r="P59" s="58">
        <v>433649</v>
      </c>
      <c r="Q59" s="58">
        <v>1.8239983320236206</v>
      </c>
      <c r="R59" s="58">
        <v>1.65006422996521</v>
      </c>
      <c r="S59" s="58">
        <v>3.3499183654785156</v>
      </c>
      <c r="T59" s="58">
        <v>2016</v>
      </c>
    </row>
    <row r="60" spans="1:20" x14ac:dyDescent="0.25">
      <c r="A60" s="57" t="s">
        <v>30</v>
      </c>
      <c r="B60" t="s">
        <v>89</v>
      </c>
      <c r="C60" s="58">
        <v>2294382</v>
      </c>
      <c r="D60" s="58">
        <v>1740250</v>
      </c>
      <c r="E60" s="58">
        <v>554132</v>
      </c>
      <c r="F60" s="58">
        <v>762260</v>
      </c>
      <c r="G60" s="58">
        <v>184741</v>
      </c>
      <c r="H60" s="58">
        <v>566138</v>
      </c>
      <c r="I60" s="58">
        <v>933122</v>
      </c>
      <c r="J60" s="58">
        <v>851433</v>
      </c>
      <c r="K60" s="58">
        <v>2625433</v>
      </c>
      <c r="L60" s="58">
        <v>656586</v>
      </c>
      <c r="M60" s="58">
        <v>1504383</v>
      </c>
      <c r="N60" s="58">
        <v>889098</v>
      </c>
      <c r="O60" s="58">
        <v>952844</v>
      </c>
      <c r="P60" s="58">
        <v>2479123</v>
      </c>
      <c r="Q60" s="58">
        <v>2.5548839569091797</v>
      </c>
      <c r="R60" s="58">
        <v>2.2240395545959473</v>
      </c>
      <c r="S60" s="58">
        <v>3.5938999652862549</v>
      </c>
      <c r="T60" s="58">
        <v>2016</v>
      </c>
    </row>
    <row r="61" spans="1:20" x14ac:dyDescent="0.25">
      <c r="A61" s="57" t="s">
        <v>30</v>
      </c>
      <c r="B61" t="s">
        <v>90</v>
      </c>
      <c r="C61" s="58">
        <v>2449910</v>
      </c>
      <c r="D61" s="58">
        <v>1846350</v>
      </c>
      <c r="E61" s="58">
        <v>603560</v>
      </c>
      <c r="F61" s="58">
        <v>809717</v>
      </c>
      <c r="G61" s="58">
        <v>182911</v>
      </c>
      <c r="H61" s="58">
        <v>592795</v>
      </c>
      <c r="I61" s="58">
        <v>1137509</v>
      </c>
      <c r="J61" s="58">
        <v>672333</v>
      </c>
      <c r="K61" s="58">
        <v>2689187</v>
      </c>
      <c r="L61" s="58">
        <v>716504</v>
      </c>
      <c r="M61" s="58">
        <v>1570362</v>
      </c>
      <c r="N61" s="58">
        <v>977067</v>
      </c>
      <c r="O61" s="58">
        <v>995256</v>
      </c>
      <c r="P61" s="58">
        <v>2632821</v>
      </c>
      <c r="Q61" s="58">
        <v>2.5320730209350586</v>
      </c>
      <c r="R61" s="58">
        <v>2.1794605255126953</v>
      </c>
      <c r="S61" s="58">
        <v>3.6107494831085205</v>
      </c>
      <c r="T61" s="58">
        <v>2016</v>
      </c>
    </row>
    <row r="62" spans="1:20" x14ac:dyDescent="0.25">
      <c r="A62" s="52" t="s">
        <v>31</v>
      </c>
      <c r="B62" t="s">
        <v>89</v>
      </c>
      <c r="C62" s="58">
        <v>471964</v>
      </c>
      <c r="D62" s="58">
        <v>404296</v>
      </c>
      <c r="E62" s="58">
        <v>67668</v>
      </c>
      <c r="F62" s="58">
        <v>301376</v>
      </c>
      <c r="G62" s="58">
        <v>74703</v>
      </c>
      <c r="H62" s="58">
        <v>216492</v>
      </c>
      <c r="I62" s="58">
        <v>222408</v>
      </c>
      <c r="J62" s="58">
        <v>185700</v>
      </c>
      <c r="K62" s="58">
        <v>565486</v>
      </c>
      <c r="L62" s="58">
        <v>169550</v>
      </c>
      <c r="M62" s="58">
        <v>380375</v>
      </c>
      <c r="N62" s="58">
        <v>230982</v>
      </c>
      <c r="O62" s="58">
        <v>122620</v>
      </c>
      <c r="P62" s="58">
        <v>546667</v>
      </c>
      <c r="Q62" s="58">
        <v>2.4750893115997314</v>
      </c>
      <c r="R62" s="58">
        <v>2.260371208190918</v>
      </c>
      <c r="S62" s="58">
        <v>3.7579653263092041</v>
      </c>
      <c r="T62" s="58">
        <v>2016</v>
      </c>
    </row>
    <row r="63" spans="1:20" x14ac:dyDescent="0.25">
      <c r="A63" s="52" t="s">
        <v>31</v>
      </c>
      <c r="B63" t="s">
        <v>90</v>
      </c>
      <c r="C63" s="58">
        <v>518599</v>
      </c>
      <c r="D63" s="58">
        <v>444780</v>
      </c>
      <c r="E63" s="58">
        <v>73819</v>
      </c>
      <c r="F63" s="58">
        <v>290947</v>
      </c>
      <c r="G63" s="58">
        <v>78047</v>
      </c>
      <c r="H63" s="58">
        <v>224715</v>
      </c>
      <c r="I63" s="58">
        <v>250067</v>
      </c>
      <c r="J63" s="58">
        <v>127994</v>
      </c>
      <c r="K63" s="58">
        <v>561531</v>
      </c>
      <c r="L63" s="58">
        <v>173719</v>
      </c>
      <c r="M63" s="58">
        <v>391898</v>
      </c>
      <c r="N63" s="58">
        <v>247838</v>
      </c>
      <c r="O63" s="58">
        <v>139751</v>
      </c>
      <c r="P63" s="58">
        <v>596646</v>
      </c>
      <c r="Q63" s="58">
        <v>2.3504538536071777</v>
      </c>
      <c r="R63" s="58">
        <v>2.1361212730407715</v>
      </c>
      <c r="S63" s="58">
        <v>3.6418671607971191</v>
      </c>
      <c r="T63" s="58">
        <v>2016</v>
      </c>
    </row>
    <row r="64" spans="1:20" x14ac:dyDescent="0.25">
      <c r="A64" s="57" t="s">
        <v>32</v>
      </c>
      <c r="B64" t="s">
        <v>89</v>
      </c>
      <c r="C64" s="58">
        <v>379690</v>
      </c>
      <c r="D64" s="58">
        <v>345382</v>
      </c>
      <c r="E64" s="58">
        <v>34308</v>
      </c>
      <c r="F64" s="58">
        <v>173977</v>
      </c>
      <c r="G64" s="58">
        <v>77355</v>
      </c>
      <c r="H64" s="58">
        <v>137417</v>
      </c>
      <c r="I64" s="58">
        <v>166174</v>
      </c>
      <c r="J64" s="58">
        <v>99951</v>
      </c>
      <c r="K64" s="58">
        <v>471961</v>
      </c>
      <c r="L64" s="58">
        <v>39124</v>
      </c>
      <c r="M64" s="58">
        <v>82503</v>
      </c>
      <c r="N64" s="58">
        <v>126979</v>
      </c>
      <c r="O64" s="58">
        <v>148370</v>
      </c>
      <c r="P64" s="58">
        <v>457045</v>
      </c>
      <c r="Q64" s="58">
        <v>1.8256446123123169</v>
      </c>
      <c r="R64" s="58">
        <v>1.6841902732849121</v>
      </c>
      <c r="S64" s="58">
        <v>3.2496793270111084</v>
      </c>
      <c r="T64" s="58">
        <v>2016</v>
      </c>
    </row>
    <row r="65" spans="1:20" x14ac:dyDescent="0.25">
      <c r="A65" s="57" t="s">
        <v>32</v>
      </c>
      <c r="B65" t="s">
        <v>90</v>
      </c>
      <c r="C65" s="58">
        <v>420669</v>
      </c>
      <c r="D65" s="58">
        <v>394838</v>
      </c>
      <c r="E65" s="58">
        <v>25831</v>
      </c>
      <c r="F65" s="58">
        <v>174861</v>
      </c>
      <c r="G65" s="58">
        <v>80934</v>
      </c>
      <c r="H65" s="58">
        <v>149610</v>
      </c>
      <c r="I65" s="58">
        <v>141127</v>
      </c>
      <c r="J65" s="58">
        <v>83036</v>
      </c>
      <c r="K65" s="58">
        <v>509109</v>
      </c>
      <c r="L65" s="58">
        <v>42920</v>
      </c>
      <c r="M65" s="58">
        <v>88807</v>
      </c>
      <c r="N65" s="58">
        <v>126539</v>
      </c>
      <c r="O65" s="58">
        <v>162537</v>
      </c>
      <c r="P65" s="58">
        <v>501603</v>
      </c>
      <c r="Q65" s="58">
        <v>1.6713806390762329</v>
      </c>
      <c r="R65" s="58">
        <v>1.566845178604126</v>
      </c>
      <c r="S65" s="58">
        <v>3.2692501544952393</v>
      </c>
      <c r="T65" s="58">
        <v>2016</v>
      </c>
    </row>
    <row r="66" spans="1:20" x14ac:dyDescent="0.25">
      <c r="A66" s="57" t="s">
        <v>1</v>
      </c>
      <c r="B66" t="s">
        <v>89</v>
      </c>
      <c r="C66" s="58">
        <v>170450</v>
      </c>
      <c r="D66" s="58">
        <v>162746</v>
      </c>
      <c r="E66" s="58">
        <v>7704</v>
      </c>
      <c r="F66" s="58">
        <v>172431</v>
      </c>
      <c r="G66" s="58">
        <v>77234</v>
      </c>
      <c r="H66" s="58">
        <v>245604</v>
      </c>
      <c r="I66" s="58">
        <v>110937</v>
      </c>
      <c r="J66" s="58">
        <v>89182</v>
      </c>
      <c r="K66" s="58">
        <v>238936</v>
      </c>
      <c r="L66" s="58">
        <v>32648</v>
      </c>
      <c r="M66" s="58">
        <v>18451</v>
      </c>
      <c r="N66" s="58">
        <v>95753</v>
      </c>
      <c r="O66" s="58">
        <v>46016</v>
      </c>
      <c r="P66" s="58">
        <v>247684</v>
      </c>
      <c r="Q66" s="58">
        <v>1.7586036920547485</v>
      </c>
      <c r="R66" s="58">
        <v>1.6879677772521973</v>
      </c>
      <c r="S66" s="58">
        <v>3.2507789134979248</v>
      </c>
      <c r="T66" s="58">
        <v>2018</v>
      </c>
    </row>
    <row r="67" spans="1:20" x14ac:dyDescent="0.25">
      <c r="A67" s="57" t="s">
        <v>1</v>
      </c>
      <c r="B67" t="s">
        <v>90</v>
      </c>
      <c r="C67" s="58">
        <v>190391</v>
      </c>
      <c r="D67" s="58">
        <v>184518</v>
      </c>
      <c r="E67" s="58">
        <v>5873</v>
      </c>
      <c r="F67" s="58">
        <v>178427</v>
      </c>
      <c r="G67" s="58">
        <v>87372</v>
      </c>
      <c r="H67" s="58">
        <v>251917</v>
      </c>
      <c r="I67" s="58">
        <v>102912</v>
      </c>
      <c r="J67" s="58">
        <v>67485</v>
      </c>
      <c r="K67" s="58">
        <v>252851</v>
      </c>
      <c r="L67" s="58">
        <v>30231</v>
      </c>
      <c r="M67" s="58">
        <v>15796</v>
      </c>
      <c r="N67" s="58">
        <v>93990</v>
      </c>
      <c r="O67" s="58">
        <v>50776</v>
      </c>
      <c r="P67" s="58">
        <v>277763</v>
      </c>
      <c r="Q67" s="58">
        <v>1.5580463409423828</v>
      </c>
      <c r="R67" s="58">
        <v>1.5060265064239502</v>
      </c>
      <c r="S67" s="58">
        <v>3.1924059391021729</v>
      </c>
      <c r="T67" s="58">
        <v>2018</v>
      </c>
    </row>
    <row r="68" spans="1:20" x14ac:dyDescent="0.25">
      <c r="A68" s="57" t="s">
        <v>2</v>
      </c>
      <c r="B68" t="s">
        <v>89</v>
      </c>
      <c r="C68" s="58">
        <v>435965</v>
      </c>
      <c r="D68" s="58">
        <v>406950</v>
      </c>
      <c r="E68" s="58">
        <v>29015</v>
      </c>
      <c r="F68" s="58">
        <v>658014</v>
      </c>
      <c r="G68" s="58">
        <v>159943</v>
      </c>
      <c r="H68" s="58">
        <v>623336</v>
      </c>
      <c r="I68" s="58">
        <v>303332</v>
      </c>
      <c r="J68" s="58">
        <v>356097</v>
      </c>
      <c r="K68" s="58">
        <v>711147</v>
      </c>
      <c r="L68" s="58">
        <v>176900</v>
      </c>
      <c r="M68" s="58">
        <v>172510</v>
      </c>
      <c r="N68" s="58">
        <v>267673</v>
      </c>
      <c r="O68" s="58">
        <v>70236</v>
      </c>
      <c r="P68" s="58">
        <v>595908</v>
      </c>
      <c r="Q68" s="58">
        <v>1.9490188360214233</v>
      </c>
      <c r="R68" s="58">
        <v>1.8431379795074463</v>
      </c>
      <c r="S68" s="58">
        <v>3.4340512752532959</v>
      </c>
      <c r="T68" s="58">
        <v>2018</v>
      </c>
    </row>
    <row r="69" spans="1:20" x14ac:dyDescent="0.25">
      <c r="A69" s="57" t="s">
        <v>2</v>
      </c>
      <c r="B69" t="s">
        <v>90</v>
      </c>
      <c r="C69" s="58">
        <v>448224</v>
      </c>
      <c r="D69" s="58">
        <v>426608</v>
      </c>
      <c r="E69" s="58">
        <v>21616</v>
      </c>
      <c r="F69" s="58">
        <v>612545</v>
      </c>
      <c r="G69" s="58">
        <v>169831</v>
      </c>
      <c r="H69" s="58">
        <v>638914</v>
      </c>
      <c r="I69" s="58">
        <v>293072</v>
      </c>
      <c r="J69" s="58">
        <v>275626</v>
      </c>
      <c r="K69" s="58">
        <v>663553</v>
      </c>
      <c r="L69" s="58">
        <v>177877</v>
      </c>
      <c r="M69" s="58">
        <v>162180</v>
      </c>
      <c r="N69" s="58">
        <v>285459</v>
      </c>
      <c r="O69" s="58">
        <v>80671</v>
      </c>
      <c r="P69" s="58">
        <v>618055</v>
      </c>
      <c r="Q69" s="58">
        <v>1.8950368165969849</v>
      </c>
      <c r="R69" s="58">
        <v>1.8091081380844116</v>
      </c>
      <c r="S69" s="58">
        <v>3.5909049510955811</v>
      </c>
      <c r="T69" s="58">
        <v>2018</v>
      </c>
    </row>
    <row r="70" spans="1:20" x14ac:dyDescent="0.25">
      <c r="A70" s="57" t="s">
        <v>3</v>
      </c>
      <c r="B70" t="s">
        <v>89</v>
      </c>
      <c r="C70" s="58">
        <v>71963</v>
      </c>
      <c r="D70" s="58">
        <v>67270</v>
      </c>
      <c r="E70" s="58">
        <v>4693</v>
      </c>
      <c r="F70" s="58">
        <v>150407</v>
      </c>
      <c r="G70" s="58">
        <v>20477</v>
      </c>
      <c r="H70" s="58">
        <v>150789</v>
      </c>
      <c r="I70" s="58">
        <v>55820</v>
      </c>
      <c r="J70" s="58">
        <v>48612</v>
      </c>
      <c r="K70" s="58">
        <v>122784</v>
      </c>
      <c r="L70" s="58">
        <v>56596</v>
      </c>
      <c r="M70" s="58">
        <v>53933</v>
      </c>
      <c r="N70" s="58">
        <v>74604</v>
      </c>
      <c r="O70" s="58">
        <v>11773</v>
      </c>
      <c r="P70" s="58">
        <v>92440</v>
      </c>
      <c r="Q70" s="58">
        <v>2.0615315437316895</v>
      </c>
      <c r="R70" s="58">
        <v>1.9456815719604492</v>
      </c>
      <c r="S70" s="58">
        <v>3.7221393585205078</v>
      </c>
      <c r="T70" s="58">
        <v>2018</v>
      </c>
    </row>
    <row r="71" spans="1:20" x14ac:dyDescent="0.25">
      <c r="A71" s="57" t="s">
        <v>3</v>
      </c>
      <c r="B71" t="s">
        <v>90</v>
      </c>
      <c r="C71" s="58">
        <v>69402</v>
      </c>
      <c r="D71" s="58">
        <v>65208</v>
      </c>
      <c r="E71" s="58">
        <v>4194</v>
      </c>
      <c r="F71" s="58">
        <v>136865</v>
      </c>
      <c r="G71" s="58">
        <v>20216</v>
      </c>
      <c r="H71" s="58">
        <v>141047</v>
      </c>
      <c r="I71" s="58">
        <v>47684</v>
      </c>
      <c r="J71" s="58">
        <v>33179</v>
      </c>
      <c r="K71" s="58">
        <v>112085</v>
      </c>
      <c r="L71" s="58">
        <v>51249</v>
      </c>
      <c r="M71" s="58">
        <v>46869</v>
      </c>
      <c r="N71" s="58">
        <v>69315</v>
      </c>
      <c r="O71" s="58">
        <v>13170</v>
      </c>
      <c r="P71" s="58">
        <v>89618</v>
      </c>
      <c r="Q71" s="58">
        <v>1.9880262613296509</v>
      </c>
      <c r="R71" s="58">
        <v>1.8761194944381714</v>
      </c>
      <c r="S71" s="58">
        <v>3.7279446125030518</v>
      </c>
      <c r="T71" s="58">
        <v>2018</v>
      </c>
    </row>
    <row r="72" spans="1:20" x14ac:dyDescent="0.25">
      <c r="A72" s="57" t="s">
        <v>4</v>
      </c>
      <c r="B72" t="s">
        <v>89</v>
      </c>
      <c r="C72" s="58">
        <v>206750</v>
      </c>
      <c r="D72" s="58">
        <v>165327</v>
      </c>
      <c r="E72" s="58">
        <v>41423</v>
      </c>
      <c r="F72" s="58">
        <v>122190</v>
      </c>
      <c r="G72" s="58">
        <v>23842</v>
      </c>
      <c r="H72" s="58">
        <v>76232</v>
      </c>
      <c r="I72" s="58">
        <v>82544</v>
      </c>
      <c r="J72" s="58">
        <v>59616</v>
      </c>
      <c r="K72" s="58">
        <v>254640</v>
      </c>
      <c r="L72" s="58">
        <v>74571</v>
      </c>
      <c r="M72" s="58">
        <v>173081</v>
      </c>
      <c r="N72" s="58">
        <v>127833</v>
      </c>
      <c r="O72" s="58">
        <v>70684</v>
      </c>
      <c r="P72" s="58">
        <v>230592</v>
      </c>
      <c r="Q72" s="58">
        <v>2.5083918571472168</v>
      </c>
      <c r="R72" s="58">
        <v>2.2376866340637207</v>
      </c>
      <c r="S72" s="58">
        <v>3.58882737159729</v>
      </c>
      <c r="T72" s="58">
        <v>2018</v>
      </c>
    </row>
    <row r="73" spans="1:20" x14ac:dyDescent="0.25">
      <c r="A73" s="57" t="s">
        <v>4</v>
      </c>
      <c r="B73" t="s">
        <v>90</v>
      </c>
      <c r="C73" s="58">
        <v>224103</v>
      </c>
      <c r="D73" s="58">
        <v>182151</v>
      </c>
      <c r="E73" s="58">
        <v>41952</v>
      </c>
      <c r="F73" s="58">
        <v>116135</v>
      </c>
      <c r="G73" s="58">
        <v>28380</v>
      </c>
      <c r="H73" s="58">
        <v>82301</v>
      </c>
      <c r="I73" s="58">
        <v>87883</v>
      </c>
      <c r="J73" s="58">
        <v>43300</v>
      </c>
      <c r="K73" s="58">
        <v>258947</v>
      </c>
      <c r="L73" s="58">
        <v>70912</v>
      </c>
      <c r="M73" s="58">
        <v>170051</v>
      </c>
      <c r="N73" s="58">
        <v>133379</v>
      </c>
      <c r="O73" s="58">
        <v>78272</v>
      </c>
      <c r="P73" s="58">
        <v>252483</v>
      </c>
      <c r="Q73" s="58">
        <v>2.4065229892730713</v>
      </c>
      <c r="R73" s="58">
        <v>2.1380119323730469</v>
      </c>
      <c r="S73" s="58">
        <v>3.5723683834075928</v>
      </c>
      <c r="T73" s="58">
        <v>2018</v>
      </c>
    </row>
    <row r="74" spans="1:20" x14ac:dyDescent="0.25">
      <c r="A74" s="57" t="s">
        <v>5</v>
      </c>
      <c r="B74" t="s">
        <v>89</v>
      </c>
      <c r="C74" s="58">
        <v>370562</v>
      </c>
      <c r="D74" s="58">
        <v>349172</v>
      </c>
      <c r="E74" s="58">
        <v>21390</v>
      </c>
      <c r="F74" s="58">
        <v>348815</v>
      </c>
      <c r="G74" s="58">
        <v>216147</v>
      </c>
      <c r="H74" s="58">
        <v>570132</v>
      </c>
      <c r="I74" s="58">
        <v>212730</v>
      </c>
      <c r="J74" s="58">
        <v>220942</v>
      </c>
      <c r="K74" s="58">
        <v>397524</v>
      </c>
      <c r="L74" s="58">
        <v>71254</v>
      </c>
      <c r="M74" s="58">
        <v>61567</v>
      </c>
      <c r="N74" s="58">
        <v>281486</v>
      </c>
      <c r="O74" s="58">
        <v>92933</v>
      </c>
      <c r="P74" s="58">
        <v>586709</v>
      </c>
      <c r="Q74" s="58">
        <v>1.8502949476242065</v>
      </c>
      <c r="R74" s="58">
        <v>1.7595425844192505</v>
      </c>
      <c r="S74" s="58">
        <v>3.3317437171936035</v>
      </c>
      <c r="T74" s="58">
        <v>2018</v>
      </c>
    </row>
    <row r="75" spans="1:20" x14ac:dyDescent="0.25">
      <c r="A75" s="57" t="s">
        <v>5</v>
      </c>
      <c r="B75" t="s">
        <v>90</v>
      </c>
      <c r="C75" s="58">
        <v>407498</v>
      </c>
      <c r="D75" s="58">
        <v>382218</v>
      </c>
      <c r="E75" s="58">
        <v>25280</v>
      </c>
      <c r="F75" s="58">
        <v>323501</v>
      </c>
      <c r="G75" s="58">
        <v>228402</v>
      </c>
      <c r="H75" s="58">
        <v>585237</v>
      </c>
      <c r="I75" s="58">
        <v>221674</v>
      </c>
      <c r="J75" s="58">
        <v>181745</v>
      </c>
      <c r="K75" s="58">
        <v>387159</v>
      </c>
      <c r="L75" s="58">
        <v>64090</v>
      </c>
      <c r="M75" s="58">
        <v>56845</v>
      </c>
      <c r="N75" s="58">
        <v>285019</v>
      </c>
      <c r="O75" s="58">
        <v>107518</v>
      </c>
      <c r="P75" s="58">
        <v>635900</v>
      </c>
      <c r="Q75" s="58">
        <v>1.775937557220459</v>
      </c>
      <c r="R75" s="58">
        <v>1.6699135303497314</v>
      </c>
      <c r="S75" s="58">
        <v>3.378955602645874</v>
      </c>
      <c r="T75" s="58">
        <v>2018</v>
      </c>
    </row>
    <row r="76" spans="1:20" x14ac:dyDescent="0.25">
      <c r="A76" s="57" t="s">
        <v>6</v>
      </c>
      <c r="B76" t="s">
        <v>89</v>
      </c>
      <c r="C76" s="58">
        <v>105058</v>
      </c>
      <c r="D76" s="58">
        <v>97537</v>
      </c>
      <c r="E76" s="58">
        <v>7521</v>
      </c>
      <c r="F76" s="58">
        <v>118739</v>
      </c>
      <c r="G76" s="58">
        <v>19258</v>
      </c>
      <c r="H76" s="58">
        <v>110727</v>
      </c>
      <c r="I76" s="58">
        <v>67862</v>
      </c>
      <c r="J76" s="58">
        <v>47082</v>
      </c>
      <c r="K76" s="58">
        <v>161116</v>
      </c>
      <c r="L76" s="58">
        <v>35621</v>
      </c>
      <c r="M76" s="58">
        <v>37635</v>
      </c>
      <c r="N76" s="58">
        <v>82110</v>
      </c>
      <c r="O76" s="58">
        <v>25602</v>
      </c>
      <c r="P76" s="58">
        <v>124316</v>
      </c>
      <c r="Q76" s="58">
        <v>2.0681624412536621</v>
      </c>
      <c r="R76" s="58">
        <v>1.9462870359420776</v>
      </c>
      <c r="S76" s="58">
        <v>3.648716926574707</v>
      </c>
      <c r="T76" s="58">
        <v>2018</v>
      </c>
    </row>
    <row r="77" spans="1:20" x14ac:dyDescent="0.25">
      <c r="A77" s="57" t="s">
        <v>6</v>
      </c>
      <c r="B77" t="s">
        <v>90</v>
      </c>
      <c r="C77" s="58">
        <v>114736</v>
      </c>
      <c r="D77" s="58">
        <v>108404</v>
      </c>
      <c r="E77" s="58">
        <v>6332</v>
      </c>
      <c r="F77" s="58">
        <v>116244</v>
      </c>
      <c r="G77" s="58">
        <v>25649</v>
      </c>
      <c r="H77" s="58">
        <v>112340</v>
      </c>
      <c r="I77" s="58">
        <v>63289</v>
      </c>
      <c r="J77" s="58">
        <v>31234</v>
      </c>
      <c r="K77" s="58">
        <v>156056</v>
      </c>
      <c r="L77" s="58">
        <v>32267</v>
      </c>
      <c r="M77" s="58">
        <v>38571</v>
      </c>
      <c r="N77" s="58">
        <v>84364</v>
      </c>
      <c r="O77" s="58">
        <v>28374</v>
      </c>
      <c r="P77" s="58">
        <v>140385</v>
      </c>
      <c r="Q77" s="58">
        <v>1.882966160774231</v>
      </c>
      <c r="R77" s="58">
        <v>1.7846390008926392</v>
      </c>
      <c r="S77" s="58">
        <v>3.5663297176361084</v>
      </c>
      <c r="T77" s="58">
        <v>2018</v>
      </c>
    </row>
    <row r="78" spans="1:20" x14ac:dyDescent="0.25">
      <c r="A78" s="57" t="s">
        <v>7</v>
      </c>
      <c r="B78" t="s">
        <v>89</v>
      </c>
      <c r="C78" s="58">
        <v>2043732</v>
      </c>
      <c r="D78" s="58">
        <v>1235456</v>
      </c>
      <c r="E78" s="58">
        <v>808276</v>
      </c>
      <c r="F78" s="58">
        <v>338749</v>
      </c>
      <c r="G78" s="58">
        <v>80338</v>
      </c>
      <c r="H78" s="58">
        <v>172827</v>
      </c>
      <c r="I78" s="58">
        <v>760484</v>
      </c>
      <c r="J78" s="58">
        <v>537831</v>
      </c>
      <c r="K78" s="58">
        <v>2209996</v>
      </c>
      <c r="L78" s="58">
        <v>622118</v>
      </c>
      <c r="M78" s="58">
        <v>1516034</v>
      </c>
      <c r="N78" s="58">
        <v>681633</v>
      </c>
      <c r="O78" s="58">
        <v>1314435</v>
      </c>
      <c r="P78" s="58">
        <v>2124070</v>
      </c>
      <c r="Q78" s="58">
        <v>2.7624199390411377</v>
      </c>
      <c r="R78" s="58">
        <v>2.1204414367675781</v>
      </c>
      <c r="S78" s="58">
        <v>3.7436890602111816</v>
      </c>
      <c r="T78" s="58">
        <v>2018</v>
      </c>
    </row>
    <row r="79" spans="1:20" x14ac:dyDescent="0.25">
      <c r="A79" s="57" t="s">
        <v>7</v>
      </c>
      <c r="B79" t="s">
        <v>90</v>
      </c>
      <c r="C79" s="58">
        <v>2122244</v>
      </c>
      <c r="D79" s="58">
        <v>1297801</v>
      </c>
      <c r="E79" s="58">
        <v>824443</v>
      </c>
      <c r="F79" s="58">
        <v>316415</v>
      </c>
      <c r="G79" s="58">
        <v>78078</v>
      </c>
      <c r="H79" s="58">
        <v>188953</v>
      </c>
      <c r="I79" s="58">
        <v>907103</v>
      </c>
      <c r="J79" s="58">
        <v>401844</v>
      </c>
      <c r="K79" s="58">
        <v>2230272</v>
      </c>
      <c r="L79" s="58">
        <v>637700</v>
      </c>
      <c r="M79" s="58">
        <v>1534466</v>
      </c>
      <c r="N79" s="58">
        <v>690070</v>
      </c>
      <c r="O79" s="58">
        <v>1321848</v>
      </c>
      <c r="P79" s="58">
        <v>2200322</v>
      </c>
      <c r="Q79" s="58">
        <v>2.7275106906890869</v>
      </c>
      <c r="R79" s="58">
        <v>2.0903174877166748</v>
      </c>
      <c r="S79" s="58">
        <v>3.7305514812469482</v>
      </c>
      <c r="T79" s="58">
        <v>2018</v>
      </c>
    </row>
    <row r="80" spans="1:20" x14ac:dyDescent="0.25">
      <c r="A80" s="57" t="s">
        <v>8</v>
      </c>
      <c r="B80" t="s">
        <v>89</v>
      </c>
      <c r="C80" s="58">
        <v>472176</v>
      </c>
      <c r="D80" s="58">
        <v>426662</v>
      </c>
      <c r="E80" s="58">
        <v>45514</v>
      </c>
      <c r="F80" s="58">
        <v>516992</v>
      </c>
      <c r="G80" s="58">
        <v>202623</v>
      </c>
      <c r="H80" s="58">
        <v>607247</v>
      </c>
      <c r="I80" s="58">
        <v>318499</v>
      </c>
      <c r="J80" s="58">
        <v>244359</v>
      </c>
      <c r="K80" s="58">
        <v>664852</v>
      </c>
      <c r="L80" s="58">
        <v>125936</v>
      </c>
      <c r="M80" s="58">
        <v>87971</v>
      </c>
      <c r="N80" s="58">
        <v>318272</v>
      </c>
      <c r="O80" s="58">
        <v>144649</v>
      </c>
      <c r="P80" s="58">
        <v>674799</v>
      </c>
      <c r="Q80" s="58">
        <v>1.9220163822174072</v>
      </c>
      <c r="R80" s="58">
        <v>1.7470526695251465</v>
      </c>
      <c r="S80" s="58">
        <v>3.5621786117553711</v>
      </c>
      <c r="T80" s="58">
        <v>2018</v>
      </c>
    </row>
    <row r="81" spans="1:20" x14ac:dyDescent="0.25">
      <c r="A81" s="57" t="s">
        <v>8</v>
      </c>
      <c r="B81" t="s">
        <v>90</v>
      </c>
      <c r="C81" s="58">
        <v>508764</v>
      </c>
      <c r="D81" s="58">
        <v>460984</v>
      </c>
      <c r="E81" s="58">
        <v>47780</v>
      </c>
      <c r="F81" s="58">
        <v>491521</v>
      </c>
      <c r="G81" s="58">
        <v>229733</v>
      </c>
      <c r="H81" s="58">
        <v>652766</v>
      </c>
      <c r="I81" s="58">
        <v>313159</v>
      </c>
      <c r="J81" s="58">
        <v>171874</v>
      </c>
      <c r="K81" s="58">
        <v>649217</v>
      </c>
      <c r="L81" s="58">
        <v>130995</v>
      </c>
      <c r="M81" s="58">
        <v>96755</v>
      </c>
      <c r="N81" s="58">
        <v>348624</v>
      </c>
      <c r="O81" s="58">
        <v>158818</v>
      </c>
      <c r="P81" s="58">
        <v>738497</v>
      </c>
      <c r="Q81" s="58">
        <v>1.8665392398834229</v>
      </c>
      <c r="R81" s="58">
        <v>1.6903319358825684</v>
      </c>
      <c r="S81" s="58">
        <v>3.5665969848632813</v>
      </c>
      <c r="T81" s="58">
        <v>2018</v>
      </c>
    </row>
    <row r="82" spans="1:20" x14ac:dyDescent="0.25">
      <c r="A82" s="52" t="s">
        <v>9</v>
      </c>
      <c r="B82" t="s">
        <v>89</v>
      </c>
      <c r="C82" s="58">
        <v>1261964</v>
      </c>
      <c r="D82" s="58">
        <v>1193368</v>
      </c>
      <c r="E82" s="58">
        <v>68596</v>
      </c>
      <c r="F82" s="58">
        <v>1166095</v>
      </c>
      <c r="G82" s="58">
        <v>383171</v>
      </c>
      <c r="H82" s="58">
        <v>1564795</v>
      </c>
      <c r="I82" s="58">
        <v>355844</v>
      </c>
      <c r="J82" s="58">
        <v>978481</v>
      </c>
      <c r="K82" s="58">
        <v>1985453</v>
      </c>
      <c r="L82" s="58">
        <v>217675</v>
      </c>
      <c r="M82" s="58">
        <v>129778</v>
      </c>
      <c r="N82" s="58">
        <v>656018</v>
      </c>
      <c r="O82" s="58">
        <v>275979</v>
      </c>
      <c r="P82" s="58">
        <v>1645135</v>
      </c>
      <c r="Q82" s="58">
        <v>1.8688124418258667</v>
      </c>
      <c r="R82" s="58">
        <v>1.7874813079833984</v>
      </c>
      <c r="S82" s="58">
        <v>3.2837338447570801</v>
      </c>
      <c r="T82" s="58">
        <v>2018</v>
      </c>
    </row>
    <row r="83" spans="1:20" x14ac:dyDescent="0.25">
      <c r="A83" s="52" t="s">
        <v>9</v>
      </c>
      <c r="B83" t="s">
        <v>90</v>
      </c>
      <c r="C83" s="58">
        <v>1493954</v>
      </c>
      <c r="D83" s="58">
        <v>1410480</v>
      </c>
      <c r="E83" s="58">
        <v>83474</v>
      </c>
      <c r="F83" s="58">
        <v>1148622</v>
      </c>
      <c r="G83" s="58">
        <v>408416</v>
      </c>
      <c r="H83" s="58">
        <v>1769245</v>
      </c>
      <c r="I83" s="58">
        <v>509274</v>
      </c>
      <c r="J83" s="58">
        <v>866099</v>
      </c>
      <c r="K83" s="58">
        <v>2013057</v>
      </c>
      <c r="L83" s="58">
        <v>249239</v>
      </c>
      <c r="M83" s="58">
        <v>138587</v>
      </c>
      <c r="N83" s="58">
        <v>737476</v>
      </c>
      <c r="O83" s="58">
        <v>309259</v>
      </c>
      <c r="P83" s="58">
        <v>1902370</v>
      </c>
      <c r="Q83" s="58">
        <v>1.8037188053131104</v>
      </c>
      <c r="R83" s="58">
        <v>1.719368577003479</v>
      </c>
      <c r="S83" s="58">
        <v>3.2290053367614746</v>
      </c>
      <c r="T83" s="58">
        <v>2018</v>
      </c>
    </row>
    <row r="84" spans="1:20" x14ac:dyDescent="0.25">
      <c r="A84" s="57" t="s">
        <v>10</v>
      </c>
      <c r="B84" t="s">
        <v>89</v>
      </c>
      <c r="C84" s="58">
        <v>335911</v>
      </c>
      <c r="D84" s="58">
        <v>316715</v>
      </c>
      <c r="E84" s="58">
        <v>19196</v>
      </c>
      <c r="F84" s="58">
        <v>209191</v>
      </c>
      <c r="G84" s="58">
        <v>100765</v>
      </c>
      <c r="H84" s="58">
        <v>219301</v>
      </c>
      <c r="I84" s="58">
        <v>157898</v>
      </c>
      <c r="J84" s="58">
        <v>136046</v>
      </c>
      <c r="K84" s="58">
        <v>391726</v>
      </c>
      <c r="L84" s="58">
        <v>39949</v>
      </c>
      <c r="M84" s="58">
        <v>50253</v>
      </c>
      <c r="N84" s="58">
        <v>168352</v>
      </c>
      <c r="O84" s="58">
        <v>109144</v>
      </c>
      <c r="P84" s="58">
        <v>436676</v>
      </c>
      <c r="Q84" s="58">
        <v>1.7805846929550171</v>
      </c>
      <c r="R84" s="58">
        <v>1.6854932308197021</v>
      </c>
      <c r="S84" s="58">
        <v>3.3494999408721924</v>
      </c>
      <c r="T84" s="58">
        <v>2018</v>
      </c>
    </row>
    <row r="85" spans="1:20" x14ac:dyDescent="0.25">
      <c r="A85" s="57" t="s">
        <v>10</v>
      </c>
      <c r="B85" t="s">
        <v>90</v>
      </c>
      <c r="C85" s="58">
        <v>358593</v>
      </c>
      <c r="D85" s="58">
        <v>339289</v>
      </c>
      <c r="E85" s="58">
        <v>19304</v>
      </c>
      <c r="F85" s="58">
        <v>205804</v>
      </c>
      <c r="G85" s="58">
        <v>119418</v>
      </c>
      <c r="H85" s="58">
        <v>241568</v>
      </c>
      <c r="I85" s="58">
        <v>134750</v>
      </c>
      <c r="J85" s="58">
        <v>97851</v>
      </c>
      <c r="K85" s="58">
        <v>404779</v>
      </c>
      <c r="L85" s="58">
        <v>45620</v>
      </c>
      <c r="M85" s="58">
        <v>51073</v>
      </c>
      <c r="N85" s="58">
        <v>171529</v>
      </c>
      <c r="O85" s="58">
        <v>125913</v>
      </c>
      <c r="P85" s="58">
        <v>478011</v>
      </c>
      <c r="Q85" s="58">
        <v>1.6406790018081665</v>
      </c>
      <c r="R85" s="58">
        <v>1.5459651947021484</v>
      </c>
      <c r="S85" s="58">
        <v>3.3053770065307617</v>
      </c>
      <c r="T85" s="58">
        <v>2018</v>
      </c>
    </row>
    <row r="86" spans="1:20" x14ac:dyDescent="0.25">
      <c r="A86" s="57" t="s">
        <v>11</v>
      </c>
      <c r="B86" t="s">
        <v>89</v>
      </c>
      <c r="C86" s="58">
        <v>1159050</v>
      </c>
      <c r="D86" s="58">
        <v>1058194</v>
      </c>
      <c r="E86" s="58">
        <v>100856</v>
      </c>
      <c r="F86" s="58">
        <v>880804</v>
      </c>
      <c r="G86" s="58">
        <v>231776</v>
      </c>
      <c r="H86" s="58">
        <v>620353</v>
      </c>
      <c r="I86" s="58">
        <v>647846</v>
      </c>
      <c r="J86" s="58">
        <v>446010</v>
      </c>
      <c r="K86" s="58">
        <v>1573533</v>
      </c>
      <c r="L86" s="58">
        <v>264776</v>
      </c>
      <c r="M86" s="58">
        <v>341580</v>
      </c>
      <c r="N86" s="58">
        <v>638451</v>
      </c>
      <c r="O86" s="58">
        <v>308324</v>
      </c>
      <c r="P86" s="58">
        <v>1390826</v>
      </c>
      <c r="Q86" s="58">
        <v>2.0243346691131592</v>
      </c>
      <c r="R86" s="58">
        <v>1.8880186080932617</v>
      </c>
      <c r="S86" s="58">
        <v>3.4545788764953613</v>
      </c>
      <c r="T86" s="58">
        <v>2018</v>
      </c>
    </row>
    <row r="87" spans="1:20" x14ac:dyDescent="0.25">
      <c r="A87" s="57" t="s">
        <v>11</v>
      </c>
      <c r="B87" t="s">
        <v>90</v>
      </c>
      <c r="C87" s="58">
        <v>1360695</v>
      </c>
      <c r="D87" s="58">
        <v>1244777</v>
      </c>
      <c r="E87" s="58">
        <v>115918</v>
      </c>
      <c r="F87" s="58">
        <v>902182</v>
      </c>
      <c r="G87" s="58">
        <v>242883</v>
      </c>
      <c r="H87" s="58">
        <v>675669</v>
      </c>
      <c r="I87" s="58">
        <v>702919</v>
      </c>
      <c r="J87" s="58">
        <v>383583</v>
      </c>
      <c r="K87" s="58">
        <v>1720358</v>
      </c>
      <c r="L87" s="58">
        <v>287236</v>
      </c>
      <c r="M87" s="58">
        <v>384000</v>
      </c>
      <c r="N87" s="58">
        <v>702145</v>
      </c>
      <c r="O87" s="58">
        <v>343456</v>
      </c>
      <c r="P87" s="58">
        <v>1603578</v>
      </c>
      <c r="Q87" s="58">
        <v>1.9573850631713867</v>
      </c>
      <c r="R87" s="58">
        <v>1.8227481842041016</v>
      </c>
      <c r="S87" s="58">
        <v>3.4031729698181152</v>
      </c>
      <c r="T87" s="58">
        <v>2018</v>
      </c>
    </row>
    <row r="88" spans="1:20" x14ac:dyDescent="0.25">
      <c r="A88" s="57" t="s">
        <v>12</v>
      </c>
      <c r="B88" t="s">
        <v>89</v>
      </c>
      <c r="C88" s="58">
        <v>1132956</v>
      </c>
      <c r="D88" s="58">
        <v>687919</v>
      </c>
      <c r="E88" s="58">
        <v>445037</v>
      </c>
      <c r="F88" s="58">
        <v>348190</v>
      </c>
      <c r="G88" s="58">
        <v>64640</v>
      </c>
      <c r="H88" s="58">
        <v>128394</v>
      </c>
      <c r="I88" s="58">
        <v>405778</v>
      </c>
      <c r="J88" s="58">
        <v>282895</v>
      </c>
      <c r="K88" s="58">
        <v>1257780</v>
      </c>
      <c r="L88" s="58">
        <v>484537</v>
      </c>
      <c r="M88" s="58">
        <v>993448</v>
      </c>
      <c r="N88" s="58">
        <v>649654</v>
      </c>
      <c r="O88" s="58">
        <v>600770</v>
      </c>
      <c r="P88" s="58">
        <v>1197596</v>
      </c>
      <c r="Q88" s="58">
        <v>2.9610028266906738</v>
      </c>
      <c r="R88" s="58">
        <v>2.4394617080688477</v>
      </c>
      <c r="S88" s="58">
        <v>3.767179012298584</v>
      </c>
      <c r="T88" s="58">
        <v>2018</v>
      </c>
    </row>
    <row r="89" spans="1:20" x14ac:dyDescent="0.25">
      <c r="A89" s="57" t="s">
        <v>12</v>
      </c>
      <c r="B89" t="s">
        <v>90</v>
      </c>
      <c r="C89" s="58">
        <v>1245545</v>
      </c>
      <c r="D89" s="58">
        <v>747191</v>
      </c>
      <c r="E89" s="58">
        <v>498354</v>
      </c>
      <c r="F89" s="58">
        <v>359158</v>
      </c>
      <c r="G89" s="58">
        <v>76658</v>
      </c>
      <c r="H89" s="58">
        <v>147921</v>
      </c>
      <c r="I89" s="58">
        <v>499764</v>
      </c>
      <c r="J89" s="58">
        <v>199843</v>
      </c>
      <c r="K89" s="58">
        <v>1366209</v>
      </c>
      <c r="L89" s="58">
        <v>525398</v>
      </c>
      <c r="M89" s="58">
        <v>1060477</v>
      </c>
      <c r="N89" s="58">
        <v>712912</v>
      </c>
      <c r="O89" s="58">
        <v>674358</v>
      </c>
      <c r="P89" s="58">
        <v>1322203</v>
      </c>
      <c r="Q89" s="58">
        <v>2.9277448654174805</v>
      </c>
      <c r="R89" s="58">
        <v>2.3649735450744629</v>
      </c>
      <c r="S89" s="58">
        <v>3.7715177536010742</v>
      </c>
      <c r="T89" s="58">
        <v>2018</v>
      </c>
    </row>
    <row r="90" spans="1:20" x14ac:dyDescent="0.25">
      <c r="A90" s="57" t="s">
        <v>13</v>
      </c>
      <c r="B90" t="s">
        <v>89</v>
      </c>
      <c r="C90" s="58">
        <v>723443</v>
      </c>
      <c r="D90" s="58">
        <v>620437</v>
      </c>
      <c r="E90" s="58">
        <v>103006</v>
      </c>
      <c r="F90" s="58">
        <v>483808</v>
      </c>
      <c r="G90" s="58">
        <v>72670</v>
      </c>
      <c r="H90" s="58">
        <v>191443</v>
      </c>
      <c r="I90" s="58">
        <v>295178</v>
      </c>
      <c r="J90" s="58">
        <v>263484</v>
      </c>
      <c r="K90" s="58">
        <v>1044098</v>
      </c>
      <c r="L90" s="58">
        <v>140756</v>
      </c>
      <c r="M90" s="58">
        <v>378292</v>
      </c>
      <c r="N90" s="58">
        <v>407459</v>
      </c>
      <c r="O90" s="58">
        <v>207179</v>
      </c>
      <c r="P90" s="58">
        <v>796113</v>
      </c>
      <c r="Q90" s="58">
        <v>2.2422070503234863</v>
      </c>
      <c r="R90" s="58">
        <v>2.022061824798584</v>
      </c>
      <c r="S90" s="58">
        <v>3.5682096481323242</v>
      </c>
      <c r="T90" s="58">
        <v>2018</v>
      </c>
    </row>
    <row r="91" spans="1:20" x14ac:dyDescent="0.25">
      <c r="A91" s="57" t="s">
        <v>13</v>
      </c>
      <c r="B91" t="s">
        <v>90</v>
      </c>
      <c r="C91" s="58">
        <v>793801</v>
      </c>
      <c r="D91" s="58">
        <v>682948</v>
      </c>
      <c r="E91" s="58">
        <v>110853</v>
      </c>
      <c r="F91" s="58">
        <v>471128</v>
      </c>
      <c r="G91" s="58">
        <v>89330</v>
      </c>
      <c r="H91" s="58">
        <v>216793</v>
      </c>
      <c r="I91" s="58">
        <v>305478</v>
      </c>
      <c r="J91" s="58">
        <v>175621</v>
      </c>
      <c r="K91" s="58">
        <v>1077460</v>
      </c>
      <c r="L91" s="58">
        <v>156076</v>
      </c>
      <c r="M91" s="58">
        <v>401430</v>
      </c>
      <c r="N91" s="58">
        <v>423280</v>
      </c>
      <c r="O91" s="58">
        <v>234791</v>
      </c>
      <c r="P91" s="58">
        <v>883131</v>
      </c>
      <c r="Q91" s="58">
        <v>2.160778284072876</v>
      </c>
      <c r="R91" s="58">
        <v>1.9308160543441772</v>
      </c>
      <c r="S91" s="58">
        <v>3.5775396823883057</v>
      </c>
      <c r="T91" s="58">
        <v>2018</v>
      </c>
    </row>
    <row r="92" spans="1:20" x14ac:dyDescent="0.25">
      <c r="A92" s="57" t="s">
        <v>14</v>
      </c>
      <c r="B92" t="s">
        <v>89</v>
      </c>
      <c r="C92" s="58">
        <v>1073467</v>
      </c>
      <c r="D92" s="58">
        <v>978818</v>
      </c>
      <c r="E92" s="58">
        <v>94649</v>
      </c>
      <c r="F92" s="58">
        <v>1427514</v>
      </c>
      <c r="G92" s="58">
        <v>316104</v>
      </c>
      <c r="H92" s="58">
        <v>1184772</v>
      </c>
      <c r="I92" s="58">
        <v>776851</v>
      </c>
      <c r="J92" s="58">
        <v>882496</v>
      </c>
      <c r="K92" s="58">
        <v>1869352</v>
      </c>
      <c r="L92" s="58">
        <v>277492</v>
      </c>
      <c r="M92" s="58">
        <v>332630</v>
      </c>
      <c r="N92" s="58">
        <v>640080</v>
      </c>
      <c r="O92" s="58">
        <v>210177</v>
      </c>
      <c r="P92" s="58">
        <v>1389571</v>
      </c>
      <c r="Q92" s="58">
        <v>2.1305937767028809</v>
      </c>
      <c r="R92" s="58">
        <v>1.9743108749389648</v>
      </c>
      <c r="S92" s="58">
        <v>3.7468013763427734</v>
      </c>
      <c r="T92" s="58">
        <v>2018</v>
      </c>
    </row>
    <row r="93" spans="1:20" x14ac:dyDescent="0.25">
      <c r="A93" s="57" t="s">
        <v>14</v>
      </c>
      <c r="B93" t="s">
        <v>90</v>
      </c>
      <c r="C93" s="58">
        <v>1212300</v>
      </c>
      <c r="D93" s="58">
        <v>1117863</v>
      </c>
      <c r="E93" s="58">
        <v>94437</v>
      </c>
      <c r="F93" s="58">
        <v>1366180</v>
      </c>
      <c r="G93" s="58">
        <v>365530</v>
      </c>
      <c r="H93" s="58">
        <v>1275872</v>
      </c>
      <c r="I93" s="58">
        <v>813311</v>
      </c>
      <c r="J93" s="58">
        <v>708497</v>
      </c>
      <c r="K93" s="58">
        <v>1873064</v>
      </c>
      <c r="L93" s="58">
        <v>304329</v>
      </c>
      <c r="M93" s="58">
        <v>335016</v>
      </c>
      <c r="N93" s="58">
        <v>667530</v>
      </c>
      <c r="O93" s="58">
        <v>270979</v>
      </c>
      <c r="P93" s="58">
        <v>1577830</v>
      </c>
      <c r="Q93" s="58">
        <v>2.0487380027770996</v>
      </c>
      <c r="R93" s="58">
        <v>1.9073625802993774</v>
      </c>
      <c r="S93" s="58">
        <v>3.7222168445587158</v>
      </c>
      <c r="T93" s="58">
        <v>2018</v>
      </c>
    </row>
    <row r="94" spans="1:20" x14ac:dyDescent="0.25">
      <c r="A94" s="52" t="s">
        <v>15</v>
      </c>
      <c r="B94" t="s">
        <v>89</v>
      </c>
      <c r="C94" s="58">
        <v>3345668</v>
      </c>
      <c r="D94" s="58">
        <v>2958466</v>
      </c>
      <c r="E94" s="58">
        <v>387202</v>
      </c>
      <c r="F94" s="58">
        <v>2192530</v>
      </c>
      <c r="G94" s="58">
        <v>801925</v>
      </c>
      <c r="H94" s="58">
        <v>1848309</v>
      </c>
      <c r="I94" s="58">
        <v>1113560</v>
      </c>
      <c r="J94" s="58">
        <v>1732479</v>
      </c>
      <c r="K94" s="58">
        <v>4577258</v>
      </c>
      <c r="L94" s="58">
        <v>859595</v>
      </c>
      <c r="M94" s="58">
        <v>829572</v>
      </c>
      <c r="N94" s="58">
        <v>1944715</v>
      </c>
      <c r="O94" s="58">
        <v>888775</v>
      </c>
      <c r="P94" s="58">
        <v>4147593</v>
      </c>
      <c r="Q94" s="58">
        <v>2.0931856632232666</v>
      </c>
      <c r="R94" s="58">
        <v>1.9106513261795044</v>
      </c>
      <c r="S94" s="58">
        <v>3.4878616333007813</v>
      </c>
      <c r="T94" s="58">
        <v>2018</v>
      </c>
    </row>
    <row r="95" spans="1:20" x14ac:dyDescent="0.25">
      <c r="A95" s="52" t="s">
        <v>15</v>
      </c>
      <c r="B95" t="s">
        <v>90</v>
      </c>
      <c r="C95" s="58">
        <v>3690621</v>
      </c>
      <c r="D95" s="58">
        <v>3294257</v>
      </c>
      <c r="E95" s="58">
        <v>396364</v>
      </c>
      <c r="F95" s="58">
        <v>2231976</v>
      </c>
      <c r="G95" s="58">
        <v>814024</v>
      </c>
      <c r="H95" s="58">
        <v>1918451</v>
      </c>
      <c r="I95" s="58">
        <v>1364935</v>
      </c>
      <c r="J95" s="58">
        <v>1594733</v>
      </c>
      <c r="K95" s="58">
        <v>4631031</v>
      </c>
      <c r="L95" s="58">
        <v>765529</v>
      </c>
      <c r="M95" s="58">
        <v>910467</v>
      </c>
      <c r="N95" s="58">
        <v>1998771</v>
      </c>
      <c r="O95" s="58">
        <v>928418</v>
      </c>
      <c r="P95" s="58">
        <v>4504645</v>
      </c>
      <c r="Q95" s="58">
        <v>2.0310192108154297</v>
      </c>
      <c r="R95" s="58">
        <v>1.8624837398529053</v>
      </c>
      <c r="S95" s="58">
        <v>3.4317495822906494</v>
      </c>
      <c r="T95" s="58">
        <v>2018</v>
      </c>
    </row>
    <row r="96" spans="1:20" x14ac:dyDescent="0.25">
      <c r="A96" s="52" t="s">
        <v>16</v>
      </c>
      <c r="B96" t="s">
        <v>89</v>
      </c>
      <c r="C96" s="58">
        <v>1003034</v>
      </c>
      <c r="D96" s="58">
        <v>883152</v>
      </c>
      <c r="E96" s="58">
        <v>119882</v>
      </c>
      <c r="F96" s="58">
        <v>756170</v>
      </c>
      <c r="G96" s="58">
        <v>125360</v>
      </c>
      <c r="H96" s="58">
        <v>343448</v>
      </c>
      <c r="I96" s="58">
        <v>605946</v>
      </c>
      <c r="J96" s="58">
        <v>532262</v>
      </c>
      <c r="K96" s="58">
        <v>1497276</v>
      </c>
      <c r="L96" s="58">
        <v>285600</v>
      </c>
      <c r="M96" s="58">
        <v>384197</v>
      </c>
      <c r="N96" s="58">
        <v>511800</v>
      </c>
      <c r="O96" s="58">
        <v>277739</v>
      </c>
      <c r="P96" s="58">
        <v>1128394</v>
      </c>
      <c r="Q96" s="58">
        <v>2.3014323711395264</v>
      </c>
      <c r="R96" s="58">
        <v>2.1326985359191895</v>
      </c>
      <c r="S96" s="58">
        <v>3.5444686412811279</v>
      </c>
      <c r="T96" s="58">
        <v>2018</v>
      </c>
    </row>
    <row r="97" spans="1:20" x14ac:dyDescent="0.25">
      <c r="A97" s="52" t="s">
        <v>16</v>
      </c>
      <c r="B97" t="s">
        <v>90</v>
      </c>
      <c r="C97" s="58">
        <v>1150153</v>
      </c>
      <c r="D97" s="58">
        <v>1022352</v>
      </c>
      <c r="E97" s="58">
        <v>127801</v>
      </c>
      <c r="F97" s="58">
        <v>778295</v>
      </c>
      <c r="G97" s="58">
        <v>119598</v>
      </c>
      <c r="H97" s="58">
        <v>383359</v>
      </c>
      <c r="I97" s="58">
        <v>653492</v>
      </c>
      <c r="J97" s="58">
        <v>455272</v>
      </c>
      <c r="K97" s="58">
        <v>1624331</v>
      </c>
      <c r="L97" s="58">
        <v>305531</v>
      </c>
      <c r="M97" s="58">
        <v>439215</v>
      </c>
      <c r="N97" s="58">
        <v>551118</v>
      </c>
      <c r="O97" s="58">
        <v>317812</v>
      </c>
      <c r="P97" s="58">
        <v>1269751</v>
      </c>
      <c r="Q97" s="58">
        <v>2.2340905666351318</v>
      </c>
      <c r="R97" s="58">
        <v>2.0523898601531982</v>
      </c>
      <c r="S97" s="58">
        <v>3.6876158714294434</v>
      </c>
      <c r="T97" s="58">
        <v>2018</v>
      </c>
    </row>
    <row r="98" spans="1:20" x14ac:dyDescent="0.25">
      <c r="A98" s="57" t="s">
        <v>17</v>
      </c>
      <c r="B98" t="s">
        <v>89</v>
      </c>
      <c r="C98" s="58">
        <v>459631</v>
      </c>
      <c r="D98" s="58">
        <v>405522</v>
      </c>
      <c r="E98" s="58">
        <v>54109</v>
      </c>
      <c r="F98" s="58">
        <v>275485</v>
      </c>
      <c r="G98" s="58">
        <v>50969</v>
      </c>
      <c r="H98" s="58">
        <v>153551</v>
      </c>
      <c r="I98" s="58">
        <v>181904</v>
      </c>
      <c r="J98" s="58">
        <v>193133</v>
      </c>
      <c r="K98" s="58">
        <v>624838</v>
      </c>
      <c r="L98" s="58">
        <v>106673</v>
      </c>
      <c r="M98" s="58">
        <v>187050</v>
      </c>
      <c r="N98" s="58">
        <v>237461</v>
      </c>
      <c r="O98" s="58">
        <v>134256</v>
      </c>
      <c r="P98" s="58">
        <v>510600</v>
      </c>
      <c r="Q98" s="58">
        <v>2.1883292198181152</v>
      </c>
      <c r="R98" s="58">
        <v>2.0198040008544922</v>
      </c>
      <c r="S98" s="58">
        <v>3.4513483047485352</v>
      </c>
      <c r="T98" s="58">
        <v>2018</v>
      </c>
    </row>
    <row r="99" spans="1:20" x14ac:dyDescent="0.25">
      <c r="A99" s="57" t="s">
        <v>17</v>
      </c>
      <c r="B99" t="s">
        <v>90</v>
      </c>
      <c r="C99" s="58">
        <v>493226</v>
      </c>
      <c r="D99" s="58">
        <v>426240</v>
      </c>
      <c r="E99" s="58">
        <v>66986</v>
      </c>
      <c r="F99" s="58">
        <v>290123</v>
      </c>
      <c r="G99" s="58">
        <v>64642</v>
      </c>
      <c r="H99" s="58">
        <v>175240</v>
      </c>
      <c r="I99" s="58">
        <v>197341</v>
      </c>
      <c r="J99" s="58">
        <v>136889</v>
      </c>
      <c r="K99" s="58">
        <v>632980</v>
      </c>
      <c r="L99" s="58">
        <v>115030</v>
      </c>
      <c r="M99" s="58">
        <v>204141</v>
      </c>
      <c r="N99" s="58">
        <v>265624</v>
      </c>
      <c r="O99" s="58">
        <v>154955</v>
      </c>
      <c r="P99" s="58">
        <v>557868</v>
      </c>
      <c r="Q99" s="58">
        <v>2.1415212154388428</v>
      </c>
      <c r="R99" s="58">
        <v>1.9310669898986816</v>
      </c>
      <c r="S99" s="58">
        <v>3.4806675910949707</v>
      </c>
      <c r="T99" s="58">
        <v>2018</v>
      </c>
    </row>
    <row r="100" spans="1:20" x14ac:dyDescent="0.25">
      <c r="A100" s="57" t="s">
        <v>18</v>
      </c>
      <c r="B100" t="s">
        <v>89</v>
      </c>
      <c r="C100" s="58">
        <v>216770</v>
      </c>
      <c r="D100" s="58">
        <v>183326</v>
      </c>
      <c r="E100" s="58">
        <v>33444</v>
      </c>
      <c r="F100" s="58">
        <v>197918</v>
      </c>
      <c r="G100" s="58">
        <v>33698</v>
      </c>
      <c r="H100" s="58">
        <v>157116</v>
      </c>
      <c r="I100" s="58">
        <v>126183</v>
      </c>
      <c r="J100" s="58">
        <v>100711</v>
      </c>
      <c r="K100" s="58">
        <v>328766</v>
      </c>
      <c r="L100" s="58">
        <v>73316</v>
      </c>
      <c r="M100" s="58">
        <v>109688</v>
      </c>
      <c r="N100" s="58">
        <v>121837</v>
      </c>
      <c r="O100" s="58">
        <v>64035</v>
      </c>
      <c r="P100" s="58">
        <v>250468</v>
      </c>
      <c r="Q100" s="58">
        <v>2.3024404048919678</v>
      </c>
      <c r="R100" s="58">
        <v>2.023662805557251</v>
      </c>
      <c r="S100" s="58">
        <v>3.8305823802947998</v>
      </c>
      <c r="T100" s="58">
        <v>2018</v>
      </c>
    </row>
    <row r="101" spans="1:20" x14ac:dyDescent="0.25">
      <c r="A101" s="57" t="s">
        <v>18</v>
      </c>
      <c r="B101" t="s">
        <v>90</v>
      </c>
      <c r="C101" s="58">
        <v>219745</v>
      </c>
      <c r="D101" s="58">
        <v>185047</v>
      </c>
      <c r="E101" s="58">
        <v>34698</v>
      </c>
      <c r="F101" s="58">
        <v>189194</v>
      </c>
      <c r="G101" s="58">
        <v>39138</v>
      </c>
      <c r="H101" s="58">
        <v>168449</v>
      </c>
      <c r="I101" s="58">
        <v>107959</v>
      </c>
      <c r="J101" s="58">
        <v>66149</v>
      </c>
      <c r="K101" s="58">
        <v>317773</v>
      </c>
      <c r="L101" s="58">
        <v>71667</v>
      </c>
      <c r="M101" s="58">
        <v>100792</v>
      </c>
      <c r="N101" s="58">
        <v>119099</v>
      </c>
      <c r="O101" s="58">
        <v>72912</v>
      </c>
      <c r="P101" s="58">
        <v>258883</v>
      </c>
      <c r="Q101" s="58">
        <v>2.1793670654296875</v>
      </c>
      <c r="R101" s="58">
        <v>1.8561662435531616</v>
      </c>
      <c r="S101" s="58">
        <v>3.9030203819274902</v>
      </c>
      <c r="T101" s="58">
        <v>2018</v>
      </c>
    </row>
    <row r="102" spans="1:20" x14ac:dyDescent="0.25">
      <c r="A102" s="52" t="s">
        <v>19</v>
      </c>
      <c r="B102" t="s">
        <v>89</v>
      </c>
      <c r="C102" s="58">
        <v>543704</v>
      </c>
      <c r="D102" s="58">
        <v>522940</v>
      </c>
      <c r="E102" s="58">
        <v>20764</v>
      </c>
      <c r="F102" s="58">
        <v>723230</v>
      </c>
      <c r="G102" s="58">
        <v>312237</v>
      </c>
      <c r="H102" s="58">
        <v>1197614</v>
      </c>
      <c r="I102" s="58">
        <v>368443</v>
      </c>
      <c r="J102" s="58">
        <v>409028</v>
      </c>
      <c r="K102" s="58">
        <v>815023</v>
      </c>
      <c r="L102" s="58">
        <v>92981</v>
      </c>
      <c r="M102" s="58">
        <v>70196</v>
      </c>
      <c r="N102" s="58">
        <v>348183</v>
      </c>
      <c r="O102" s="58">
        <v>117546</v>
      </c>
      <c r="P102" s="58">
        <v>855941</v>
      </c>
      <c r="Q102" s="58">
        <v>1.6650475263595581</v>
      </c>
      <c r="R102" s="58">
        <v>1.5983172655105591</v>
      </c>
      <c r="S102" s="58">
        <v>3.3456463813781738</v>
      </c>
      <c r="T102" s="58">
        <v>2018</v>
      </c>
    </row>
    <row r="103" spans="1:20" x14ac:dyDescent="0.25">
      <c r="A103" s="52" t="s">
        <v>19</v>
      </c>
      <c r="B103" t="s">
        <v>90</v>
      </c>
      <c r="C103" s="58">
        <v>522815</v>
      </c>
      <c r="D103" s="58">
        <v>503167</v>
      </c>
      <c r="E103" s="58">
        <v>19648</v>
      </c>
      <c r="F103" s="58">
        <v>671489</v>
      </c>
      <c r="G103" s="58">
        <v>345620</v>
      </c>
      <c r="H103" s="58">
        <v>1185557</v>
      </c>
      <c r="I103" s="58">
        <v>370864</v>
      </c>
      <c r="J103" s="58">
        <v>304059</v>
      </c>
      <c r="K103" s="58">
        <v>742306</v>
      </c>
      <c r="L103" s="58">
        <v>75249</v>
      </c>
      <c r="M103" s="58">
        <v>61049</v>
      </c>
      <c r="N103" s="58">
        <v>339450</v>
      </c>
      <c r="O103" s="58">
        <v>115409</v>
      </c>
      <c r="P103" s="58">
        <v>868435</v>
      </c>
      <c r="Q103" s="58">
        <v>1.6582596302032471</v>
      </c>
      <c r="R103" s="58">
        <v>1.5973523855209351</v>
      </c>
      <c r="S103" s="58">
        <v>3.2180373668670654</v>
      </c>
      <c r="T103" s="58">
        <v>2018</v>
      </c>
    </row>
    <row r="104" spans="1:20" x14ac:dyDescent="0.25">
      <c r="A104" s="57" t="s">
        <v>20</v>
      </c>
      <c r="B104" t="s">
        <v>89</v>
      </c>
      <c r="C104" s="58">
        <v>1222482</v>
      </c>
      <c r="D104" s="58">
        <v>796418</v>
      </c>
      <c r="E104" s="58">
        <v>426064</v>
      </c>
      <c r="F104" s="58">
        <v>451304</v>
      </c>
      <c r="G104" s="58">
        <v>58877</v>
      </c>
      <c r="H104" s="58">
        <v>185552</v>
      </c>
      <c r="I104" s="58">
        <v>531291</v>
      </c>
      <c r="J104" s="58">
        <v>359754</v>
      </c>
      <c r="K104" s="58">
        <v>1502647</v>
      </c>
      <c r="L104" s="58">
        <v>492060</v>
      </c>
      <c r="M104" s="58">
        <v>1124265</v>
      </c>
      <c r="N104" s="58">
        <v>625194</v>
      </c>
      <c r="O104" s="58">
        <v>583481</v>
      </c>
      <c r="P104" s="58">
        <v>1281359</v>
      </c>
      <c r="Q104" s="58">
        <v>2.9314215183258057</v>
      </c>
      <c r="R104" s="58">
        <v>2.5260841846466064</v>
      </c>
      <c r="S104" s="58">
        <v>3.6890959739685059</v>
      </c>
      <c r="T104" s="58">
        <v>2018</v>
      </c>
    </row>
    <row r="105" spans="1:20" x14ac:dyDescent="0.25">
      <c r="A105" s="57" t="s">
        <v>20</v>
      </c>
      <c r="B105" t="s">
        <v>90</v>
      </c>
      <c r="C105" s="58">
        <v>1352853</v>
      </c>
      <c r="D105" s="58">
        <v>910659</v>
      </c>
      <c r="E105" s="58">
        <v>442194</v>
      </c>
      <c r="F105" s="58">
        <v>485248</v>
      </c>
      <c r="G105" s="58">
        <v>57695</v>
      </c>
      <c r="H105" s="58">
        <v>188937</v>
      </c>
      <c r="I105" s="58">
        <v>652694</v>
      </c>
      <c r="J105" s="58">
        <v>290985</v>
      </c>
      <c r="K105" s="58">
        <v>1630251</v>
      </c>
      <c r="L105" s="58">
        <v>513248</v>
      </c>
      <c r="M105" s="58">
        <v>1208527</v>
      </c>
      <c r="N105" s="58">
        <v>655861</v>
      </c>
      <c r="O105" s="58">
        <v>634694</v>
      </c>
      <c r="P105" s="58">
        <v>1410548</v>
      </c>
      <c r="Q105" s="58">
        <v>2.8881778717041016</v>
      </c>
      <c r="R105" s="58">
        <v>2.4970366954803467</v>
      </c>
      <c r="S105" s="58">
        <v>3.6936976909637451</v>
      </c>
      <c r="T105" s="58">
        <v>2018</v>
      </c>
    </row>
    <row r="106" spans="1:20" x14ac:dyDescent="0.25">
      <c r="A106" s="57" t="s">
        <v>21</v>
      </c>
      <c r="B106" t="s">
        <v>89</v>
      </c>
      <c r="C106" s="58">
        <v>1777907</v>
      </c>
      <c r="D106" s="58">
        <v>1532269</v>
      </c>
      <c r="E106" s="58">
        <v>245638</v>
      </c>
      <c r="F106" s="58">
        <v>701682</v>
      </c>
      <c r="G106" s="58">
        <v>189075</v>
      </c>
      <c r="H106" s="58">
        <v>410405</v>
      </c>
      <c r="I106" s="58">
        <v>614255</v>
      </c>
      <c r="J106" s="58">
        <v>720680</v>
      </c>
      <c r="K106" s="58">
        <v>2196393</v>
      </c>
      <c r="L106" s="58">
        <v>383456</v>
      </c>
      <c r="M106" s="58">
        <v>822792</v>
      </c>
      <c r="N106" s="58">
        <v>759974</v>
      </c>
      <c r="O106" s="58">
        <v>545634</v>
      </c>
      <c r="P106" s="58">
        <v>1966982</v>
      </c>
      <c r="Q106" s="58">
        <v>2.3141987323760986</v>
      </c>
      <c r="R106" s="58">
        <v>2.0943136215209961</v>
      </c>
      <c r="S106" s="58">
        <v>3.6858222484588623</v>
      </c>
      <c r="T106" s="58">
        <v>2018</v>
      </c>
    </row>
    <row r="107" spans="1:20" x14ac:dyDescent="0.25">
      <c r="A107" s="57" t="s">
        <v>21</v>
      </c>
      <c r="B107" t="s">
        <v>90</v>
      </c>
      <c r="C107" s="58">
        <v>1978401</v>
      </c>
      <c r="D107" s="58">
        <v>1699136</v>
      </c>
      <c r="E107" s="58">
        <v>279265</v>
      </c>
      <c r="F107" s="58">
        <v>735619</v>
      </c>
      <c r="G107" s="58">
        <v>220534</v>
      </c>
      <c r="H107" s="58">
        <v>461716</v>
      </c>
      <c r="I107" s="58">
        <v>765881</v>
      </c>
      <c r="J107" s="58">
        <v>626418</v>
      </c>
      <c r="K107" s="58">
        <v>2377099</v>
      </c>
      <c r="L107" s="58">
        <v>371391</v>
      </c>
      <c r="M107" s="58">
        <v>892342</v>
      </c>
      <c r="N107" s="58">
        <v>826633</v>
      </c>
      <c r="O107" s="58">
        <v>605736</v>
      </c>
      <c r="P107" s="58">
        <v>2198935</v>
      </c>
      <c r="Q107" s="58">
        <v>2.2537014484405518</v>
      </c>
      <c r="R107" s="58">
        <v>2.0324058532714844</v>
      </c>
      <c r="S107" s="58">
        <v>3.6001324653625488</v>
      </c>
      <c r="T107" s="58">
        <v>2018</v>
      </c>
    </row>
    <row r="108" spans="1:20" x14ac:dyDescent="0.25">
      <c r="A108" s="52" t="s">
        <v>22</v>
      </c>
      <c r="B108" t="s">
        <v>89</v>
      </c>
      <c r="C108" s="58">
        <v>278576</v>
      </c>
      <c r="D108" s="58">
        <v>260291</v>
      </c>
      <c r="E108" s="58">
        <v>18285</v>
      </c>
      <c r="F108" s="58">
        <v>389009</v>
      </c>
      <c r="G108" s="58">
        <v>77049</v>
      </c>
      <c r="H108" s="58">
        <v>352722</v>
      </c>
      <c r="I108" s="58">
        <v>187972</v>
      </c>
      <c r="J108" s="58">
        <v>154836</v>
      </c>
      <c r="K108" s="58">
        <v>499453</v>
      </c>
      <c r="L108" s="58">
        <v>92904</v>
      </c>
      <c r="M108" s="58">
        <v>139243</v>
      </c>
      <c r="N108" s="58">
        <v>168466</v>
      </c>
      <c r="O108" s="58">
        <v>54664</v>
      </c>
      <c r="P108" s="58">
        <v>355625</v>
      </c>
      <c r="Q108" s="58">
        <v>2.0073158740997314</v>
      </c>
      <c r="R108" s="58">
        <v>1.8999619483947754</v>
      </c>
      <c r="S108" s="58">
        <v>3.5355210304260254</v>
      </c>
      <c r="T108" s="58">
        <v>2018</v>
      </c>
    </row>
    <row r="109" spans="1:20" x14ac:dyDescent="0.25">
      <c r="A109" s="52" t="s">
        <v>22</v>
      </c>
      <c r="B109" t="s">
        <v>90</v>
      </c>
      <c r="C109" s="58">
        <v>325901</v>
      </c>
      <c r="D109" s="58">
        <v>305945</v>
      </c>
      <c r="E109" s="58">
        <v>19956</v>
      </c>
      <c r="F109" s="58">
        <v>408778</v>
      </c>
      <c r="G109" s="58">
        <v>85196</v>
      </c>
      <c r="H109" s="58">
        <v>374758</v>
      </c>
      <c r="I109" s="58">
        <v>212101</v>
      </c>
      <c r="J109" s="58">
        <v>116412</v>
      </c>
      <c r="K109" s="58">
        <v>552452</v>
      </c>
      <c r="L109" s="58">
        <v>101450</v>
      </c>
      <c r="M109" s="58">
        <v>151254</v>
      </c>
      <c r="N109" s="58">
        <v>179025</v>
      </c>
      <c r="O109" s="58">
        <v>61254</v>
      </c>
      <c r="P109" s="58">
        <v>411097</v>
      </c>
      <c r="Q109" s="58">
        <v>1.9384384155273438</v>
      </c>
      <c r="R109" s="58">
        <v>1.8374315500259399</v>
      </c>
      <c r="S109" s="58">
        <v>3.486971378326416</v>
      </c>
      <c r="T109" s="58">
        <v>2018</v>
      </c>
    </row>
    <row r="110" spans="1:20" x14ac:dyDescent="0.25">
      <c r="A110" s="57" t="s">
        <v>23</v>
      </c>
      <c r="B110" t="s">
        <v>89</v>
      </c>
      <c r="C110" s="58">
        <v>268482</v>
      </c>
      <c r="D110" s="58">
        <v>229928</v>
      </c>
      <c r="E110" s="58">
        <v>38554</v>
      </c>
      <c r="F110" s="58">
        <v>328880</v>
      </c>
      <c r="G110" s="58">
        <v>49808</v>
      </c>
      <c r="H110" s="58">
        <v>266606</v>
      </c>
      <c r="I110" s="58">
        <v>149593</v>
      </c>
      <c r="J110" s="58">
        <v>163286</v>
      </c>
      <c r="K110" s="58">
        <v>408628</v>
      </c>
      <c r="L110" s="58">
        <v>196605</v>
      </c>
      <c r="M110" s="58">
        <v>204071</v>
      </c>
      <c r="N110" s="58">
        <v>189567</v>
      </c>
      <c r="O110" s="58">
        <v>68640</v>
      </c>
      <c r="P110" s="58">
        <v>318290</v>
      </c>
      <c r="Q110" s="58">
        <v>2.4550323486328125</v>
      </c>
      <c r="R110" s="58">
        <v>2.2492563724517822</v>
      </c>
      <c r="S110" s="58">
        <v>3.6822378635406494</v>
      </c>
      <c r="T110" s="58">
        <v>2018</v>
      </c>
    </row>
    <row r="111" spans="1:20" x14ac:dyDescent="0.25">
      <c r="A111" s="57" t="s">
        <v>23</v>
      </c>
      <c r="B111" t="s">
        <v>90</v>
      </c>
      <c r="C111" s="58">
        <v>277889</v>
      </c>
      <c r="D111" s="58">
        <v>247438</v>
      </c>
      <c r="E111" s="58">
        <v>30451</v>
      </c>
      <c r="F111" s="58">
        <v>301279</v>
      </c>
      <c r="G111" s="58">
        <v>56825</v>
      </c>
      <c r="H111" s="58">
        <v>259882</v>
      </c>
      <c r="I111" s="58">
        <v>157633</v>
      </c>
      <c r="J111" s="58">
        <v>119638</v>
      </c>
      <c r="K111" s="58">
        <v>387738</v>
      </c>
      <c r="L111" s="58">
        <v>183227</v>
      </c>
      <c r="M111" s="58">
        <v>190113</v>
      </c>
      <c r="N111" s="58">
        <v>171491</v>
      </c>
      <c r="O111" s="58">
        <v>60647</v>
      </c>
      <c r="P111" s="58">
        <v>334714</v>
      </c>
      <c r="Q111" s="58">
        <v>2.3392937183380127</v>
      </c>
      <c r="R111" s="58">
        <v>2.1759107112884521</v>
      </c>
      <c r="S111" s="58">
        <v>3.6669075489044189</v>
      </c>
      <c r="T111" s="58">
        <v>2018</v>
      </c>
    </row>
    <row r="112" spans="1:20" x14ac:dyDescent="0.25">
      <c r="A112" s="52" t="s">
        <v>24</v>
      </c>
      <c r="B112" t="s">
        <v>89</v>
      </c>
      <c r="C112" s="58">
        <v>563818</v>
      </c>
      <c r="D112" s="58">
        <v>467854</v>
      </c>
      <c r="E112" s="58">
        <v>95964</v>
      </c>
      <c r="F112" s="58">
        <v>356302</v>
      </c>
      <c r="G112" s="58">
        <v>94586</v>
      </c>
      <c r="H112" s="58">
        <v>324908</v>
      </c>
      <c r="I112" s="58">
        <v>263453</v>
      </c>
      <c r="J112" s="58">
        <v>146597</v>
      </c>
      <c r="K112" s="58">
        <v>721283</v>
      </c>
      <c r="L112" s="58">
        <v>119635</v>
      </c>
      <c r="M112" s="58">
        <v>362171</v>
      </c>
      <c r="N112" s="58">
        <v>238755</v>
      </c>
      <c r="O112" s="58">
        <v>187823</v>
      </c>
      <c r="P112" s="58">
        <v>658404</v>
      </c>
      <c r="Q112" s="58">
        <v>2.1851146221160889</v>
      </c>
      <c r="R112" s="58">
        <v>1.9044893980026245</v>
      </c>
      <c r="S112" s="58">
        <v>3.5532491207122803</v>
      </c>
      <c r="T112" s="58">
        <v>2018</v>
      </c>
    </row>
    <row r="113" spans="1:20" x14ac:dyDescent="0.25">
      <c r="A113" s="52" t="s">
        <v>24</v>
      </c>
      <c r="B113" t="s">
        <v>90</v>
      </c>
      <c r="C113" s="58">
        <v>615696</v>
      </c>
      <c r="D113" s="58">
        <v>523015</v>
      </c>
      <c r="E113" s="58">
        <v>92681</v>
      </c>
      <c r="F113" s="58">
        <v>377782</v>
      </c>
      <c r="G113" s="58">
        <v>115270</v>
      </c>
      <c r="H113" s="58">
        <v>355454</v>
      </c>
      <c r="I113" s="58">
        <v>288425</v>
      </c>
      <c r="J113" s="58">
        <v>104557</v>
      </c>
      <c r="K113" s="58">
        <v>753746</v>
      </c>
      <c r="L113" s="58">
        <v>120753</v>
      </c>
      <c r="M113" s="58">
        <v>378263</v>
      </c>
      <c r="N113" s="58">
        <v>261725</v>
      </c>
      <c r="O113" s="58">
        <v>223992</v>
      </c>
      <c r="P113" s="58">
        <v>730966</v>
      </c>
      <c r="Q113" s="58">
        <v>2.0912187099456787</v>
      </c>
      <c r="R113" s="58">
        <v>1.8372570276260376</v>
      </c>
      <c r="S113" s="58">
        <v>3.5243685245513916</v>
      </c>
      <c r="T113" s="58">
        <v>2018</v>
      </c>
    </row>
    <row r="114" spans="1:20" x14ac:dyDescent="0.25">
      <c r="A114" s="57" t="s">
        <v>25</v>
      </c>
      <c r="B114" t="s">
        <v>89</v>
      </c>
      <c r="C114" s="58">
        <v>457989</v>
      </c>
      <c r="D114" s="58">
        <v>422556</v>
      </c>
      <c r="E114" s="58">
        <v>35433</v>
      </c>
      <c r="F114" s="58">
        <v>483161</v>
      </c>
      <c r="G114" s="58">
        <v>95905</v>
      </c>
      <c r="H114" s="58">
        <v>433448</v>
      </c>
      <c r="I114" s="58">
        <v>291224</v>
      </c>
      <c r="J114" s="58">
        <v>234186</v>
      </c>
      <c r="K114" s="58">
        <v>642066</v>
      </c>
      <c r="L114" s="58">
        <v>122731</v>
      </c>
      <c r="M114" s="58">
        <v>236726</v>
      </c>
      <c r="N114" s="58">
        <v>368932</v>
      </c>
      <c r="O114" s="58">
        <v>80321</v>
      </c>
      <c r="P114" s="58">
        <v>553894</v>
      </c>
      <c r="Q114" s="58">
        <v>2.2314684391021729</v>
      </c>
      <c r="R114" s="58">
        <v>2.0933153629302979</v>
      </c>
      <c r="S114" s="58">
        <v>3.8790111541748047</v>
      </c>
      <c r="T114" s="58">
        <v>2018</v>
      </c>
    </row>
    <row r="115" spans="1:20" x14ac:dyDescent="0.25">
      <c r="A115" s="57" t="s">
        <v>25</v>
      </c>
      <c r="B115" t="s">
        <v>90</v>
      </c>
      <c r="C115" s="58">
        <v>469969</v>
      </c>
      <c r="D115" s="58">
        <v>439770</v>
      </c>
      <c r="E115" s="58">
        <v>30199</v>
      </c>
      <c r="F115" s="58">
        <v>465087</v>
      </c>
      <c r="G115" s="58">
        <v>113103</v>
      </c>
      <c r="H115" s="58">
        <v>476272</v>
      </c>
      <c r="I115" s="58">
        <v>245412</v>
      </c>
      <c r="J115" s="58">
        <v>159958</v>
      </c>
      <c r="K115" s="58">
        <v>605915</v>
      </c>
      <c r="L115" s="58">
        <v>131917</v>
      </c>
      <c r="M115" s="58">
        <v>210055</v>
      </c>
      <c r="N115" s="58">
        <v>375215</v>
      </c>
      <c r="O115" s="58">
        <v>77016</v>
      </c>
      <c r="P115" s="58">
        <v>583072</v>
      </c>
      <c r="Q115" s="58">
        <v>2.0704238414764404</v>
      </c>
      <c r="R115" s="58">
        <v>1.9508038759231567</v>
      </c>
      <c r="S115" s="58">
        <v>3.8123779296875</v>
      </c>
      <c r="T115" s="58">
        <v>2018</v>
      </c>
    </row>
    <row r="116" spans="1:20" x14ac:dyDescent="0.25">
      <c r="A116" s="57" t="s">
        <v>26</v>
      </c>
      <c r="B116" t="s">
        <v>89</v>
      </c>
      <c r="C116" s="58">
        <v>385058</v>
      </c>
      <c r="D116" s="58">
        <v>352454</v>
      </c>
      <c r="E116" s="58">
        <v>32604</v>
      </c>
      <c r="F116" s="58">
        <v>440864</v>
      </c>
      <c r="G116" s="58">
        <v>122673</v>
      </c>
      <c r="H116" s="58">
        <v>494253</v>
      </c>
      <c r="I116" s="58">
        <v>214312</v>
      </c>
      <c r="J116" s="58">
        <v>229296</v>
      </c>
      <c r="K116" s="58">
        <v>545022</v>
      </c>
      <c r="L116" s="58">
        <v>127429</v>
      </c>
      <c r="M116" s="58">
        <v>171764</v>
      </c>
      <c r="N116" s="58">
        <v>321413</v>
      </c>
      <c r="O116" s="58">
        <v>82854</v>
      </c>
      <c r="P116" s="58">
        <v>507731</v>
      </c>
      <c r="Q116" s="58">
        <v>2.1321749687194824</v>
      </c>
      <c r="R116" s="58">
        <v>1.9985189437866211</v>
      </c>
      <c r="S116" s="58">
        <v>3.5770151615142822</v>
      </c>
      <c r="T116" s="58">
        <v>2018</v>
      </c>
    </row>
    <row r="117" spans="1:20" x14ac:dyDescent="0.25">
      <c r="A117" s="57" t="s">
        <v>26</v>
      </c>
      <c r="B117" t="s">
        <v>90</v>
      </c>
      <c r="C117" s="58">
        <v>389151</v>
      </c>
      <c r="D117" s="58">
        <v>357078</v>
      </c>
      <c r="E117" s="58">
        <v>32073</v>
      </c>
      <c r="F117" s="58">
        <v>398978</v>
      </c>
      <c r="G117" s="58">
        <v>142311</v>
      </c>
      <c r="H117" s="58">
        <v>530284</v>
      </c>
      <c r="I117" s="58">
        <v>193320</v>
      </c>
      <c r="J117" s="58">
        <v>137519</v>
      </c>
      <c r="K117" s="58">
        <v>489775</v>
      </c>
      <c r="L117" s="58">
        <v>123319</v>
      </c>
      <c r="M117" s="58">
        <v>139587</v>
      </c>
      <c r="N117" s="58">
        <v>320361</v>
      </c>
      <c r="O117" s="58">
        <v>86040</v>
      </c>
      <c r="P117" s="58">
        <v>531462</v>
      </c>
      <c r="Q117" s="58">
        <v>1.9453400373458862</v>
      </c>
      <c r="R117" s="58">
        <v>1.8150515556335449</v>
      </c>
      <c r="S117" s="58">
        <v>3.3958780765533447</v>
      </c>
      <c r="T117" s="58">
        <v>2018</v>
      </c>
    </row>
    <row r="118" spans="1:20" x14ac:dyDescent="0.25">
      <c r="A118" s="57" t="s">
        <v>27</v>
      </c>
      <c r="B118" t="s">
        <v>89</v>
      </c>
      <c r="C118" s="58">
        <v>628629</v>
      </c>
      <c r="D118" s="58">
        <v>496079</v>
      </c>
      <c r="E118" s="58">
        <v>132550</v>
      </c>
      <c r="F118" s="58">
        <v>325467</v>
      </c>
      <c r="G118" s="58">
        <v>36694</v>
      </c>
      <c r="H118" s="58">
        <v>140531</v>
      </c>
      <c r="I118" s="58">
        <v>188801</v>
      </c>
      <c r="J118" s="58">
        <v>184795</v>
      </c>
      <c r="K118" s="58">
        <v>718465</v>
      </c>
      <c r="L118" s="58">
        <v>141674</v>
      </c>
      <c r="M118" s="58">
        <v>527949</v>
      </c>
      <c r="N118" s="58">
        <v>563039</v>
      </c>
      <c r="O118" s="58">
        <v>212505</v>
      </c>
      <c r="P118" s="58">
        <v>665323</v>
      </c>
      <c r="Q118" s="58">
        <v>2.6255931854248047</v>
      </c>
      <c r="R118" s="58">
        <v>2.3741662502288818</v>
      </c>
      <c r="S118" s="58">
        <v>3.5665786266326904</v>
      </c>
      <c r="T118" s="58">
        <v>2018</v>
      </c>
    </row>
    <row r="119" spans="1:20" x14ac:dyDescent="0.25">
      <c r="A119" s="57" t="s">
        <v>27</v>
      </c>
      <c r="B119" t="s">
        <v>90</v>
      </c>
      <c r="C119" s="58">
        <v>704553</v>
      </c>
      <c r="D119" s="58">
        <v>551620</v>
      </c>
      <c r="E119" s="58">
        <v>152933</v>
      </c>
      <c r="F119" s="58">
        <v>334822</v>
      </c>
      <c r="G119" s="58">
        <v>41549</v>
      </c>
      <c r="H119" s="58">
        <v>153593</v>
      </c>
      <c r="I119" s="58">
        <v>237465</v>
      </c>
      <c r="J119" s="58">
        <v>114425</v>
      </c>
      <c r="K119" s="58">
        <v>777044</v>
      </c>
      <c r="L119" s="58">
        <v>148907</v>
      </c>
      <c r="M119" s="58">
        <v>560458</v>
      </c>
      <c r="N119" s="58">
        <v>620481</v>
      </c>
      <c r="O119" s="58">
        <v>249920</v>
      </c>
      <c r="P119" s="58">
        <v>746102</v>
      </c>
      <c r="Q119" s="58">
        <v>2.5737793445587158</v>
      </c>
      <c r="R119" s="58">
        <v>2.3212647438049316</v>
      </c>
      <c r="S119" s="58">
        <v>3.4845848083496094</v>
      </c>
      <c r="T119" s="58">
        <v>2018</v>
      </c>
    </row>
    <row r="120" spans="1:20" x14ac:dyDescent="0.25">
      <c r="A120" s="57" t="s">
        <v>28</v>
      </c>
      <c r="B120" t="s">
        <v>89</v>
      </c>
      <c r="C120" s="58">
        <v>572641</v>
      </c>
      <c r="D120" s="58">
        <v>525225</v>
      </c>
      <c r="E120" s="58">
        <v>47416</v>
      </c>
      <c r="F120" s="58">
        <v>398388</v>
      </c>
      <c r="G120" s="58">
        <v>240165</v>
      </c>
      <c r="H120" s="58">
        <v>486420</v>
      </c>
      <c r="I120" s="58">
        <v>274698</v>
      </c>
      <c r="J120" s="58">
        <v>221778</v>
      </c>
      <c r="K120" s="58">
        <v>671546</v>
      </c>
      <c r="L120" s="58">
        <v>132745</v>
      </c>
      <c r="M120" s="58">
        <v>157391</v>
      </c>
      <c r="N120" s="58">
        <v>292387</v>
      </c>
      <c r="O120" s="58">
        <v>191673</v>
      </c>
      <c r="P120" s="58">
        <v>812806</v>
      </c>
      <c r="Q120" s="58">
        <v>1.8742790222167969</v>
      </c>
      <c r="R120" s="58">
        <v>1.7271474599838257</v>
      </c>
      <c r="S120" s="58">
        <v>3.5040493011474609</v>
      </c>
      <c r="T120" s="58">
        <v>2018</v>
      </c>
    </row>
    <row r="121" spans="1:20" x14ac:dyDescent="0.25">
      <c r="A121" s="57" t="s">
        <v>28</v>
      </c>
      <c r="B121" t="s">
        <v>90</v>
      </c>
      <c r="C121" s="58">
        <v>632739</v>
      </c>
      <c r="D121" s="58">
        <v>575734</v>
      </c>
      <c r="E121" s="58">
        <v>57005</v>
      </c>
      <c r="F121" s="58">
        <v>410322</v>
      </c>
      <c r="G121" s="58">
        <v>243873</v>
      </c>
      <c r="H121" s="58">
        <v>504571</v>
      </c>
      <c r="I121" s="58">
        <v>286566</v>
      </c>
      <c r="J121" s="58">
        <v>196275</v>
      </c>
      <c r="K121" s="58">
        <v>711116</v>
      </c>
      <c r="L121" s="58">
        <v>135728</v>
      </c>
      <c r="M121" s="58">
        <v>152812</v>
      </c>
      <c r="N121" s="58">
        <v>313193</v>
      </c>
      <c r="O121" s="58">
        <v>225120</v>
      </c>
      <c r="P121" s="58">
        <v>876612</v>
      </c>
      <c r="Q121" s="58">
        <v>1.7869327068328857</v>
      </c>
      <c r="R121" s="58">
        <v>1.6300930976867676</v>
      </c>
      <c r="S121" s="58">
        <v>3.3709673881530762</v>
      </c>
      <c r="T121" s="58">
        <v>2018</v>
      </c>
    </row>
    <row r="122" spans="1:20" x14ac:dyDescent="0.25">
      <c r="A122" s="57" t="s">
        <v>29</v>
      </c>
      <c r="B122" t="s">
        <v>89</v>
      </c>
      <c r="C122" s="58">
        <v>318325</v>
      </c>
      <c r="D122" s="58">
        <v>298094</v>
      </c>
      <c r="E122" s="58">
        <v>20231</v>
      </c>
      <c r="F122" s="58">
        <v>152140</v>
      </c>
      <c r="G122" s="58">
        <v>57117</v>
      </c>
      <c r="H122" s="58">
        <v>99463</v>
      </c>
      <c r="I122" s="58">
        <v>99667</v>
      </c>
      <c r="J122" s="58">
        <v>102228</v>
      </c>
      <c r="K122" s="58">
        <v>402524</v>
      </c>
      <c r="L122" s="58">
        <v>60178</v>
      </c>
      <c r="M122" s="58">
        <v>66477</v>
      </c>
      <c r="N122" s="58">
        <v>152088</v>
      </c>
      <c r="O122" s="58">
        <v>78164</v>
      </c>
      <c r="P122" s="58">
        <v>375442</v>
      </c>
      <c r="Q122" s="58">
        <v>1.9508427381515503</v>
      </c>
      <c r="R122" s="58">
        <v>1.8614765405654907</v>
      </c>
      <c r="S122" s="58">
        <v>3.2676091194152832</v>
      </c>
      <c r="T122" s="58">
        <v>2018</v>
      </c>
    </row>
    <row r="123" spans="1:20" x14ac:dyDescent="0.25">
      <c r="A123" s="57" t="s">
        <v>29</v>
      </c>
      <c r="B123" t="s">
        <v>90</v>
      </c>
      <c r="C123" s="58">
        <v>346507</v>
      </c>
      <c r="D123" s="58">
        <v>324067</v>
      </c>
      <c r="E123" s="58">
        <v>22440</v>
      </c>
      <c r="F123" s="58">
        <v>157129</v>
      </c>
      <c r="G123" s="58">
        <v>66161</v>
      </c>
      <c r="H123" s="58">
        <v>107632</v>
      </c>
      <c r="I123" s="58">
        <v>107826</v>
      </c>
      <c r="J123" s="58">
        <v>76965</v>
      </c>
      <c r="K123" s="58">
        <v>432339</v>
      </c>
      <c r="L123" s="58">
        <v>53478</v>
      </c>
      <c r="M123" s="58">
        <v>65672</v>
      </c>
      <c r="N123" s="58">
        <v>165060</v>
      </c>
      <c r="O123" s="58">
        <v>87439</v>
      </c>
      <c r="P123" s="58">
        <v>412668</v>
      </c>
      <c r="Q123" s="58">
        <v>1.8922215700149536</v>
      </c>
      <c r="R123" s="58">
        <v>1.7978041172027588</v>
      </c>
      <c r="S123" s="58">
        <v>3.2557487487792969</v>
      </c>
      <c r="T123" s="58">
        <v>2018</v>
      </c>
    </row>
    <row r="124" spans="1:20" x14ac:dyDescent="0.25">
      <c r="A124" s="57" t="s">
        <v>30</v>
      </c>
      <c r="B124" t="s">
        <v>89</v>
      </c>
      <c r="C124" s="58">
        <v>2280442</v>
      </c>
      <c r="D124" s="58">
        <v>1655649</v>
      </c>
      <c r="E124" s="58">
        <v>624793</v>
      </c>
      <c r="F124" s="58">
        <v>820466</v>
      </c>
      <c r="G124" s="58">
        <v>256359</v>
      </c>
      <c r="H124" s="58">
        <v>476254</v>
      </c>
      <c r="I124" s="58">
        <v>960151</v>
      </c>
      <c r="J124" s="58">
        <v>734825</v>
      </c>
      <c r="K124" s="58">
        <v>2552786</v>
      </c>
      <c r="L124" s="58">
        <v>661651</v>
      </c>
      <c r="M124" s="58">
        <v>1666921</v>
      </c>
      <c r="N124" s="58">
        <v>1102450</v>
      </c>
      <c r="O124" s="58">
        <v>994542</v>
      </c>
      <c r="P124" s="58">
        <v>2536801</v>
      </c>
      <c r="Q124" s="58">
        <v>2.6223933696746826</v>
      </c>
      <c r="R124" s="58">
        <v>2.2243940830230713</v>
      </c>
      <c r="S124" s="58">
        <v>3.6770577430725098</v>
      </c>
      <c r="T124" s="58">
        <v>2018</v>
      </c>
    </row>
    <row r="125" spans="1:20" x14ac:dyDescent="0.25">
      <c r="A125" s="57" t="s">
        <v>30</v>
      </c>
      <c r="B125" t="s">
        <v>90</v>
      </c>
      <c r="C125" s="58">
        <v>2496213</v>
      </c>
      <c r="D125" s="58">
        <v>1839768</v>
      </c>
      <c r="E125" s="58">
        <v>656445</v>
      </c>
      <c r="F125" s="58">
        <v>823923</v>
      </c>
      <c r="G125" s="58">
        <v>295979</v>
      </c>
      <c r="H125" s="58">
        <v>490898</v>
      </c>
      <c r="I125" s="58">
        <v>1135012</v>
      </c>
      <c r="J125" s="58">
        <v>594836</v>
      </c>
      <c r="K125" s="58">
        <v>2665958</v>
      </c>
      <c r="L125" s="58">
        <v>677786</v>
      </c>
      <c r="M125" s="58">
        <v>1674699</v>
      </c>
      <c r="N125" s="58">
        <v>1159953</v>
      </c>
      <c r="O125" s="58">
        <v>1089177</v>
      </c>
      <c r="P125" s="58">
        <v>2792192</v>
      </c>
      <c r="Q125" s="58">
        <v>2.5393838882446289</v>
      </c>
      <c r="R125" s="58">
        <v>2.1551346778869629</v>
      </c>
      <c r="S125" s="58">
        <v>3.6162891387939453</v>
      </c>
      <c r="T125" s="58">
        <v>2018</v>
      </c>
    </row>
    <row r="126" spans="1:20" x14ac:dyDescent="0.25">
      <c r="A126" s="52" t="s">
        <v>31</v>
      </c>
      <c r="B126" t="s">
        <v>89</v>
      </c>
      <c r="C126" s="58">
        <v>482552</v>
      </c>
      <c r="D126" s="58">
        <v>411719</v>
      </c>
      <c r="E126" s="58">
        <v>70833</v>
      </c>
      <c r="F126" s="58">
        <v>308101</v>
      </c>
      <c r="G126" s="58">
        <v>83005</v>
      </c>
      <c r="H126" s="58">
        <v>240684</v>
      </c>
      <c r="I126" s="58">
        <v>229758</v>
      </c>
      <c r="J126" s="58">
        <v>183629</v>
      </c>
      <c r="K126" s="58">
        <v>571381</v>
      </c>
      <c r="L126" s="58">
        <v>156139</v>
      </c>
      <c r="M126" s="58">
        <v>437534</v>
      </c>
      <c r="N126" s="58">
        <v>238866</v>
      </c>
      <c r="O126" s="58">
        <v>126452</v>
      </c>
      <c r="P126" s="58">
        <v>565557</v>
      </c>
      <c r="Q126" s="58">
        <v>2.4788520336151123</v>
      </c>
      <c r="R126" s="58">
        <v>2.2702353000640869</v>
      </c>
      <c r="S126" s="58">
        <v>3.6914432048797607</v>
      </c>
      <c r="T126" s="58">
        <v>2018</v>
      </c>
    </row>
    <row r="127" spans="1:20" x14ac:dyDescent="0.25">
      <c r="A127" s="52" t="s">
        <v>31</v>
      </c>
      <c r="B127" t="s">
        <v>90</v>
      </c>
      <c r="C127" s="58">
        <v>509707</v>
      </c>
      <c r="D127" s="58">
        <v>432957</v>
      </c>
      <c r="E127" s="58">
        <v>76750</v>
      </c>
      <c r="F127" s="58">
        <v>298608</v>
      </c>
      <c r="G127" s="58">
        <v>82360</v>
      </c>
      <c r="H127" s="58">
        <v>248579</v>
      </c>
      <c r="I127" s="58">
        <v>256826</v>
      </c>
      <c r="J127" s="58">
        <v>133302</v>
      </c>
      <c r="K127" s="58">
        <v>550043</v>
      </c>
      <c r="L127" s="58">
        <v>149797</v>
      </c>
      <c r="M127" s="58">
        <v>428847</v>
      </c>
      <c r="N127" s="58">
        <v>242478</v>
      </c>
      <c r="O127" s="58">
        <v>133590</v>
      </c>
      <c r="P127" s="58">
        <v>592067</v>
      </c>
      <c r="Q127" s="58">
        <v>2.3579506874084473</v>
      </c>
      <c r="R127" s="58">
        <v>2.1340272426605225</v>
      </c>
      <c r="S127" s="58">
        <v>3.62113356590271</v>
      </c>
      <c r="T127" s="58">
        <v>2018</v>
      </c>
    </row>
    <row r="128" spans="1:20" x14ac:dyDescent="0.25">
      <c r="A128" s="57" t="s">
        <v>32</v>
      </c>
      <c r="B128" t="s">
        <v>89</v>
      </c>
      <c r="C128" s="58">
        <v>379009</v>
      </c>
      <c r="D128" s="58">
        <v>349033</v>
      </c>
      <c r="E128" s="58">
        <v>29976</v>
      </c>
      <c r="F128" s="58">
        <v>198378</v>
      </c>
      <c r="G128" s="58">
        <v>70179</v>
      </c>
      <c r="H128" s="58">
        <v>129450</v>
      </c>
      <c r="I128" s="58">
        <v>178636</v>
      </c>
      <c r="J128" s="58">
        <v>102899</v>
      </c>
      <c r="K128" s="58">
        <v>486707</v>
      </c>
      <c r="L128" s="58">
        <v>44401</v>
      </c>
      <c r="M128" s="58">
        <v>83054</v>
      </c>
      <c r="N128" s="58">
        <v>138595</v>
      </c>
      <c r="O128" s="58">
        <v>111637</v>
      </c>
      <c r="P128" s="58">
        <v>449188</v>
      </c>
      <c r="Q128" s="58">
        <v>1.8434602022171021</v>
      </c>
      <c r="R128" s="58">
        <v>1.7112221717834473</v>
      </c>
      <c r="S128" s="58">
        <v>3.3832066059112549</v>
      </c>
      <c r="T128" s="58">
        <v>2018</v>
      </c>
    </row>
    <row r="129" spans="1:20" x14ac:dyDescent="0.25">
      <c r="A129" s="57" t="s">
        <v>32</v>
      </c>
      <c r="B129" t="s">
        <v>90</v>
      </c>
      <c r="C129" s="58">
        <v>416327</v>
      </c>
      <c r="D129" s="58">
        <v>388236</v>
      </c>
      <c r="E129" s="58">
        <v>28091</v>
      </c>
      <c r="F129" s="58">
        <v>189026</v>
      </c>
      <c r="G129" s="58">
        <v>81015</v>
      </c>
      <c r="H129" s="58">
        <v>152097</v>
      </c>
      <c r="I129" s="58">
        <v>157788</v>
      </c>
      <c r="J129" s="58">
        <v>85831</v>
      </c>
      <c r="K129" s="58">
        <v>509114</v>
      </c>
      <c r="L129" s="58">
        <v>43131</v>
      </c>
      <c r="M129" s="58">
        <v>85712</v>
      </c>
      <c r="N129" s="58">
        <v>141953</v>
      </c>
      <c r="O129" s="58">
        <v>125718</v>
      </c>
      <c r="P129" s="58">
        <v>497342</v>
      </c>
      <c r="Q129" s="58">
        <v>1.7277884483337402</v>
      </c>
      <c r="R129" s="58">
        <v>1.6126196384429932</v>
      </c>
      <c r="S129" s="58">
        <v>3.3194973468780518</v>
      </c>
      <c r="T129" s="58">
        <v>2018</v>
      </c>
    </row>
    <row r="130" spans="1:20" x14ac:dyDescent="0.25">
      <c r="A130" s="57" t="s">
        <v>1</v>
      </c>
      <c r="B130" t="s">
        <v>89</v>
      </c>
      <c r="C130" s="58">
        <v>186325</v>
      </c>
      <c r="D130" s="58">
        <v>168513</v>
      </c>
      <c r="E130" s="58">
        <v>17812</v>
      </c>
      <c r="F130" s="58">
        <v>177346</v>
      </c>
      <c r="G130" s="58">
        <v>77225</v>
      </c>
      <c r="H130" s="58">
        <v>245393</v>
      </c>
      <c r="I130" s="58">
        <v>110712</v>
      </c>
      <c r="J130" s="58">
        <v>151825</v>
      </c>
      <c r="K130" s="58">
        <v>256220</v>
      </c>
      <c r="L130" s="58">
        <v>27774</v>
      </c>
      <c r="M130" s="58">
        <v>15160</v>
      </c>
      <c r="N130" s="58">
        <v>121195</v>
      </c>
      <c r="O130" s="58">
        <v>58886</v>
      </c>
      <c r="P130" s="58">
        <v>263550</v>
      </c>
      <c r="Q130" s="58">
        <v>2.0136053562164307</v>
      </c>
      <c r="R130" s="58">
        <v>1.86748206615448</v>
      </c>
      <c r="S130" s="58">
        <v>3.3960251808166504</v>
      </c>
      <c r="T130" s="58">
        <v>2020</v>
      </c>
    </row>
    <row r="131" spans="1:20" x14ac:dyDescent="0.25">
      <c r="A131" s="57" t="s">
        <v>1</v>
      </c>
      <c r="B131" t="s">
        <v>90</v>
      </c>
      <c r="C131" s="58">
        <v>210136</v>
      </c>
      <c r="D131" s="58">
        <v>193264</v>
      </c>
      <c r="E131" s="58">
        <v>16872</v>
      </c>
      <c r="F131" s="58">
        <v>189833</v>
      </c>
      <c r="G131" s="58">
        <v>81713</v>
      </c>
      <c r="H131" s="58">
        <v>267094</v>
      </c>
      <c r="I131" s="58">
        <v>114138</v>
      </c>
      <c r="J131" s="58">
        <v>138091</v>
      </c>
      <c r="K131" s="58">
        <v>260147</v>
      </c>
      <c r="L131" s="58">
        <v>28930</v>
      </c>
      <c r="M131" s="58">
        <v>14401</v>
      </c>
      <c r="N131" s="58">
        <v>139314</v>
      </c>
      <c r="O131" s="58">
        <v>64252</v>
      </c>
      <c r="P131" s="58">
        <v>291849</v>
      </c>
      <c r="Q131" s="58">
        <v>1.8480460643768311</v>
      </c>
      <c r="R131" s="58">
        <v>1.7077158689498901</v>
      </c>
      <c r="S131" s="58">
        <v>3.4554884433746338</v>
      </c>
      <c r="T131" s="58">
        <v>2020</v>
      </c>
    </row>
    <row r="132" spans="1:20" x14ac:dyDescent="0.25">
      <c r="A132" s="57" t="s">
        <v>2</v>
      </c>
      <c r="B132" t="s">
        <v>89</v>
      </c>
      <c r="C132" s="58">
        <v>401668</v>
      </c>
      <c r="D132" s="58">
        <v>371171</v>
      </c>
      <c r="E132" s="58">
        <v>30497</v>
      </c>
      <c r="F132" s="58">
        <v>691635</v>
      </c>
      <c r="G132" s="58">
        <v>136248</v>
      </c>
      <c r="H132" s="58">
        <v>653048</v>
      </c>
      <c r="I132" s="58">
        <v>305116</v>
      </c>
      <c r="J132" s="58">
        <v>504236</v>
      </c>
      <c r="K132" s="58">
        <v>771187</v>
      </c>
      <c r="L132" s="58">
        <v>131863</v>
      </c>
      <c r="M132" s="58">
        <v>96256</v>
      </c>
      <c r="N132" s="58">
        <v>250352</v>
      </c>
      <c r="O132" s="58">
        <v>91931</v>
      </c>
      <c r="P132" s="58">
        <v>537916</v>
      </c>
      <c r="Q132" s="58">
        <v>2.0040829181671143</v>
      </c>
      <c r="R132" s="58">
        <v>1.8964439630508423</v>
      </c>
      <c r="S132" s="58">
        <v>3.3141293525695801</v>
      </c>
      <c r="T132" s="58">
        <v>2020</v>
      </c>
    </row>
    <row r="133" spans="1:20" x14ac:dyDescent="0.25">
      <c r="A133" s="57" t="s">
        <v>2</v>
      </c>
      <c r="B133" t="s">
        <v>90</v>
      </c>
      <c r="C133" s="58">
        <v>450032</v>
      </c>
      <c r="D133" s="58">
        <v>422521</v>
      </c>
      <c r="E133" s="58">
        <v>27511</v>
      </c>
      <c r="F133" s="58">
        <v>608113</v>
      </c>
      <c r="G133" s="58">
        <v>163532</v>
      </c>
      <c r="H133" s="58">
        <v>679356</v>
      </c>
      <c r="I133" s="58">
        <v>303820</v>
      </c>
      <c r="J133" s="58">
        <v>402965</v>
      </c>
      <c r="K133" s="58">
        <v>701294</v>
      </c>
      <c r="L133" s="58">
        <v>125215</v>
      </c>
      <c r="M133" s="58">
        <v>92198</v>
      </c>
      <c r="N133" s="58">
        <v>255575</v>
      </c>
      <c r="O133" s="58">
        <v>104061</v>
      </c>
      <c r="P133" s="58">
        <v>613564</v>
      </c>
      <c r="Q133" s="58">
        <v>1.8831816911697388</v>
      </c>
      <c r="R133" s="58">
        <v>1.7847870588302612</v>
      </c>
      <c r="S133" s="58">
        <v>3.3943512439727783</v>
      </c>
      <c r="T133" s="58">
        <v>2020</v>
      </c>
    </row>
    <row r="134" spans="1:20" x14ac:dyDescent="0.25">
      <c r="A134" s="57" t="s">
        <v>3</v>
      </c>
      <c r="B134" t="s">
        <v>89</v>
      </c>
      <c r="C134" s="58">
        <v>113789</v>
      </c>
      <c r="D134" s="58">
        <v>100885</v>
      </c>
      <c r="E134" s="58">
        <v>12904</v>
      </c>
      <c r="F134" s="58">
        <v>126113</v>
      </c>
      <c r="G134" s="58">
        <v>30179</v>
      </c>
      <c r="H134" s="58">
        <v>136868</v>
      </c>
      <c r="I134" s="58">
        <v>60422</v>
      </c>
      <c r="J134" s="58">
        <v>79636</v>
      </c>
      <c r="K134" s="58">
        <v>140900</v>
      </c>
      <c r="L134" s="58">
        <v>46901</v>
      </c>
      <c r="M134" s="58">
        <v>39867</v>
      </c>
      <c r="N134" s="58">
        <v>97924</v>
      </c>
      <c r="O134" s="58">
        <v>36476</v>
      </c>
      <c r="P134" s="58">
        <v>143968</v>
      </c>
      <c r="Q134" s="58">
        <v>2.0774416923522949</v>
      </c>
      <c r="R134" s="58">
        <v>1.879635214805603</v>
      </c>
      <c r="S134" s="58">
        <v>3.6239149570465088</v>
      </c>
      <c r="T134" s="58">
        <v>2020</v>
      </c>
    </row>
    <row r="135" spans="1:20" x14ac:dyDescent="0.25">
      <c r="A135" s="57" t="s">
        <v>3</v>
      </c>
      <c r="B135" t="s">
        <v>90</v>
      </c>
      <c r="C135" s="58">
        <v>109643</v>
      </c>
      <c r="D135" s="58">
        <v>99107</v>
      </c>
      <c r="E135" s="58">
        <v>10536</v>
      </c>
      <c r="F135" s="58">
        <v>116445</v>
      </c>
      <c r="G135" s="58">
        <v>36585</v>
      </c>
      <c r="H135" s="58">
        <v>139849</v>
      </c>
      <c r="I135" s="58">
        <v>56602</v>
      </c>
      <c r="J135" s="58">
        <v>61182</v>
      </c>
      <c r="K135" s="58">
        <v>123606</v>
      </c>
      <c r="L135" s="58">
        <v>45166</v>
      </c>
      <c r="M135" s="58">
        <v>36473</v>
      </c>
      <c r="N135" s="58">
        <v>91173</v>
      </c>
      <c r="O135" s="58">
        <v>35207</v>
      </c>
      <c r="P135" s="58">
        <v>146228</v>
      </c>
      <c r="Q135" s="58">
        <v>2.0020885467529297</v>
      </c>
      <c r="R135" s="58">
        <v>1.8372365236282349</v>
      </c>
      <c r="S135" s="58">
        <v>3.5527715682983398</v>
      </c>
      <c r="T135" s="58">
        <v>2020</v>
      </c>
    </row>
    <row r="136" spans="1:20" x14ac:dyDescent="0.25">
      <c r="A136" s="57" t="s">
        <v>4</v>
      </c>
      <c r="B136" t="s">
        <v>89</v>
      </c>
      <c r="C136" s="58">
        <v>231541</v>
      </c>
      <c r="D136" s="58">
        <v>174225</v>
      </c>
      <c r="E136" s="58">
        <v>57316</v>
      </c>
      <c r="F136" s="58">
        <v>97697</v>
      </c>
      <c r="G136" s="58">
        <v>30858</v>
      </c>
      <c r="H136" s="58">
        <v>95413</v>
      </c>
      <c r="I136" s="58">
        <v>87187</v>
      </c>
      <c r="J136" s="58">
        <v>107834</v>
      </c>
      <c r="K136" s="58">
        <v>255750</v>
      </c>
      <c r="L136" s="58">
        <v>65003</v>
      </c>
      <c r="M136" s="58">
        <v>159566</v>
      </c>
      <c r="N136" s="58">
        <v>121870</v>
      </c>
      <c r="O136" s="58">
        <v>103188</v>
      </c>
      <c r="P136" s="58">
        <v>262399</v>
      </c>
      <c r="Q136" s="58">
        <v>2.565662145614624</v>
      </c>
      <c r="R136" s="58">
        <v>2.223050594329834</v>
      </c>
      <c r="S136" s="58">
        <v>3.6071078777313232</v>
      </c>
      <c r="T136" s="58">
        <v>2020</v>
      </c>
    </row>
    <row r="137" spans="1:20" x14ac:dyDescent="0.25">
      <c r="A137" s="57" t="s">
        <v>4</v>
      </c>
      <c r="B137" t="s">
        <v>90</v>
      </c>
      <c r="C137" s="58">
        <v>240907</v>
      </c>
      <c r="D137" s="58">
        <v>185645</v>
      </c>
      <c r="E137" s="58">
        <v>55262</v>
      </c>
      <c r="F137" s="58">
        <v>98718</v>
      </c>
      <c r="G137" s="58">
        <v>36059</v>
      </c>
      <c r="H137" s="58">
        <v>103438</v>
      </c>
      <c r="I137" s="58">
        <v>91815</v>
      </c>
      <c r="J137" s="58">
        <v>88527</v>
      </c>
      <c r="K137" s="58">
        <v>256904</v>
      </c>
      <c r="L137" s="58">
        <v>61323</v>
      </c>
      <c r="M137" s="58">
        <v>152672</v>
      </c>
      <c r="N137" s="58">
        <v>122388</v>
      </c>
      <c r="O137" s="58">
        <v>109484</v>
      </c>
      <c r="P137" s="58">
        <v>276966</v>
      </c>
      <c r="Q137" s="58">
        <v>2.4339308738708496</v>
      </c>
      <c r="R137" s="58">
        <v>2.1084542274475098</v>
      </c>
      <c r="S137" s="58">
        <v>3.5273244380950928</v>
      </c>
      <c r="T137" s="58">
        <v>2020</v>
      </c>
    </row>
    <row r="138" spans="1:20" x14ac:dyDescent="0.25">
      <c r="A138" s="57" t="s">
        <v>5</v>
      </c>
      <c r="B138" t="s">
        <v>89</v>
      </c>
      <c r="C138" s="58">
        <v>392091</v>
      </c>
      <c r="D138" s="58">
        <v>351409</v>
      </c>
      <c r="E138" s="58">
        <v>40682</v>
      </c>
      <c r="F138" s="58">
        <v>349261</v>
      </c>
      <c r="G138" s="58">
        <v>220298</v>
      </c>
      <c r="H138" s="58">
        <v>600147</v>
      </c>
      <c r="I138" s="58">
        <v>232204</v>
      </c>
      <c r="J138" s="58">
        <v>362055</v>
      </c>
      <c r="K138" s="58">
        <v>457609</v>
      </c>
      <c r="L138" s="58">
        <v>38890</v>
      </c>
      <c r="M138" s="58">
        <v>52899</v>
      </c>
      <c r="N138" s="58">
        <v>240213</v>
      </c>
      <c r="O138" s="58">
        <v>136034</v>
      </c>
      <c r="P138" s="58">
        <v>612389</v>
      </c>
      <c r="Q138" s="58">
        <v>1.9874953031539917</v>
      </c>
      <c r="R138" s="58">
        <v>1.8213677406311035</v>
      </c>
      <c r="S138" s="58">
        <v>3.4224963188171387</v>
      </c>
      <c r="T138" s="58">
        <v>2020</v>
      </c>
    </row>
    <row r="139" spans="1:20" x14ac:dyDescent="0.25">
      <c r="A139" s="57" t="s">
        <v>5</v>
      </c>
      <c r="B139" t="s">
        <v>90</v>
      </c>
      <c r="C139" s="58">
        <v>420054</v>
      </c>
      <c r="D139" s="58">
        <v>379754</v>
      </c>
      <c r="E139" s="58">
        <v>40300</v>
      </c>
      <c r="F139" s="58">
        <v>324017</v>
      </c>
      <c r="G139" s="58">
        <v>241013</v>
      </c>
      <c r="H139" s="58">
        <v>623450</v>
      </c>
      <c r="I139" s="58">
        <v>222350</v>
      </c>
      <c r="J139" s="58">
        <v>323924</v>
      </c>
      <c r="K139" s="58">
        <v>437584</v>
      </c>
      <c r="L139" s="58">
        <v>49951</v>
      </c>
      <c r="M139" s="58">
        <v>48562</v>
      </c>
      <c r="N139" s="58">
        <v>250729</v>
      </c>
      <c r="O139" s="58">
        <v>146648</v>
      </c>
      <c r="P139" s="58">
        <v>661067</v>
      </c>
      <c r="Q139" s="58">
        <v>1.9134730100631714</v>
      </c>
      <c r="R139" s="58">
        <v>1.7664645910263062</v>
      </c>
      <c r="S139" s="58">
        <v>3.2987592220306396</v>
      </c>
      <c r="T139" s="58">
        <v>2020</v>
      </c>
    </row>
    <row r="140" spans="1:20" x14ac:dyDescent="0.25">
      <c r="A140" s="57" t="s">
        <v>6</v>
      </c>
      <c r="B140" t="s">
        <v>89</v>
      </c>
      <c r="C140" s="58">
        <v>93346</v>
      </c>
      <c r="D140" s="58">
        <v>86839</v>
      </c>
      <c r="E140" s="58">
        <v>6507</v>
      </c>
      <c r="F140" s="58">
        <v>123724</v>
      </c>
      <c r="G140" s="58">
        <v>23590</v>
      </c>
      <c r="H140" s="58">
        <v>115990</v>
      </c>
      <c r="I140" s="58">
        <v>68928</v>
      </c>
      <c r="J140" s="58">
        <v>76847</v>
      </c>
      <c r="K140" s="58">
        <v>155422</v>
      </c>
      <c r="L140" s="58">
        <v>25630</v>
      </c>
      <c r="M140" s="58">
        <v>30210</v>
      </c>
      <c r="N140" s="58">
        <v>63091</v>
      </c>
      <c r="O140" s="58">
        <v>21366</v>
      </c>
      <c r="P140" s="58">
        <v>116936</v>
      </c>
      <c r="Q140" s="58">
        <v>2.056617259979248</v>
      </c>
      <c r="R140" s="58">
        <v>1.9354667663574219</v>
      </c>
      <c r="S140" s="58">
        <v>3.6734285354614258</v>
      </c>
      <c r="T140" s="58">
        <v>2020</v>
      </c>
    </row>
    <row r="141" spans="1:20" x14ac:dyDescent="0.25">
      <c r="A141" s="57" t="s">
        <v>6</v>
      </c>
      <c r="B141" t="s">
        <v>90</v>
      </c>
      <c r="C141" s="58">
        <v>102699</v>
      </c>
      <c r="D141" s="58">
        <v>95554</v>
      </c>
      <c r="E141" s="58">
        <v>7145</v>
      </c>
      <c r="F141" s="58">
        <v>117504</v>
      </c>
      <c r="G141" s="58">
        <v>28418</v>
      </c>
      <c r="H141" s="58">
        <v>129158</v>
      </c>
      <c r="I141" s="58">
        <v>60762</v>
      </c>
      <c r="J141" s="58">
        <v>62527</v>
      </c>
      <c r="K141" s="58">
        <v>154336</v>
      </c>
      <c r="L141" s="58">
        <v>28895</v>
      </c>
      <c r="M141" s="58">
        <v>27514</v>
      </c>
      <c r="N141" s="58">
        <v>66745</v>
      </c>
      <c r="O141" s="58">
        <v>24564</v>
      </c>
      <c r="P141" s="58">
        <v>131117</v>
      </c>
      <c r="Q141" s="58">
        <v>1.9438358545303345</v>
      </c>
      <c r="R141" s="58">
        <v>1.8272285461425781</v>
      </c>
      <c r="S141" s="58">
        <v>3.5032889842987061</v>
      </c>
      <c r="T141" s="58">
        <v>2020</v>
      </c>
    </row>
    <row r="142" spans="1:20" x14ac:dyDescent="0.25">
      <c r="A142" s="57" t="s">
        <v>7</v>
      </c>
      <c r="B142" t="s">
        <v>89</v>
      </c>
      <c r="C142" s="58">
        <v>2002892</v>
      </c>
      <c r="D142" s="58">
        <v>1229871</v>
      </c>
      <c r="E142" s="58">
        <v>773021</v>
      </c>
      <c r="F142" s="58">
        <v>391625</v>
      </c>
      <c r="G142" s="58">
        <v>87546</v>
      </c>
      <c r="H142" s="58">
        <v>190126</v>
      </c>
      <c r="I142" s="58">
        <v>823299</v>
      </c>
      <c r="J142" s="58">
        <v>1078852</v>
      </c>
      <c r="K142" s="58">
        <v>2132756</v>
      </c>
      <c r="L142" s="58">
        <v>550170</v>
      </c>
      <c r="M142" s="58">
        <v>1498077</v>
      </c>
      <c r="N142" s="58">
        <v>655057</v>
      </c>
      <c r="O142" s="58">
        <v>1164968</v>
      </c>
      <c r="P142" s="58">
        <v>2090438</v>
      </c>
      <c r="Q142" s="58">
        <v>2.9180994033813477</v>
      </c>
      <c r="R142" s="58">
        <v>2.383897066116333</v>
      </c>
      <c r="S142" s="58">
        <v>3.7680115699768066</v>
      </c>
      <c r="T142" s="58">
        <v>2020</v>
      </c>
    </row>
    <row r="143" spans="1:20" x14ac:dyDescent="0.25">
      <c r="A143" s="57" t="s">
        <v>7</v>
      </c>
      <c r="B143" t="s">
        <v>90</v>
      </c>
      <c r="C143" s="58">
        <v>2215134</v>
      </c>
      <c r="D143" s="58">
        <v>1365017</v>
      </c>
      <c r="E143" s="58">
        <v>850117</v>
      </c>
      <c r="F143" s="58">
        <v>397201</v>
      </c>
      <c r="G143" s="58">
        <v>95870</v>
      </c>
      <c r="H143" s="58">
        <v>207040</v>
      </c>
      <c r="I143" s="58">
        <v>993247</v>
      </c>
      <c r="J143" s="58">
        <v>993726</v>
      </c>
      <c r="K143" s="58">
        <v>2277653</v>
      </c>
      <c r="L143" s="58">
        <v>567634</v>
      </c>
      <c r="M143" s="58">
        <v>1622229</v>
      </c>
      <c r="N143" s="58">
        <v>714560</v>
      </c>
      <c r="O143" s="58">
        <v>1301470</v>
      </c>
      <c r="P143" s="58">
        <v>2311004</v>
      </c>
      <c r="Q143" s="58">
        <v>2.8462870121002197</v>
      </c>
      <c r="R143" s="58">
        <v>2.327810525894165</v>
      </c>
      <c r="S143" s="58">
        <v>3.6787948608398438</v>
      </c>
      <c r="T143" s="58">
        <v>2020</v>
      </c>
    </row>
    <row r="144" spans="1:20" x14ac:dyDescent="0.25">
      <c r="A144" s="57" t="s">
        <v>8</v>
      </c>
      <c r="B144" t="s">
        <v>89</v>
      </c>
      <c r="C144" s="58">
        <v>468835</v>
      </c>
      <c r="D144" s="58">
        <v>412798</v>
      </c>
      <c r="E144" s="58">
        <v>56037</v>
      </c>
      <c r="F144" s="58">
        <v>476888</v>
      </c>
      <c r="G144" s="58">
        <v>217729</v>
      </c>
      <c r="H144" s="58">
        <v>683485</v>
      </c>
      <c r="I144" s="58">
        <v>314276</v>
      </c>
      <c r="J144" s="58">
        <v>347932</v>
      </c>
      <c r="K144" s="58">
        <v>659402</v>
      </c>
      <c r="L144" s="58">
        <v>117567</v>
      </c>
      <c r="M144" s="58">
        <v>94824</v>
      </c>
      <c r="N144" s="58">
        <v>252361</v>
      </c>
      <c r="O144" s="58">
        <v>160975</v>
      </c>
      <c r="P144" s="58">
        <v>686564</v>
      </c>
      <c r="Q144" s="58">
        <v>2.0770313739776611</v>
      </c>
      <c r="R144" s="58">
        <v>1.8734198808670044</v>
      </c>
      <c r="S144" s="58">
        <v>3.5769402980804443</v>
      </c>
      <c r="T144" s="58">
        <v>2020</v>
      </c>
    </row>
    <row r="145" spans="1:20" x14ac:dyDescent="0.25">
      <c r="A145" s="57" t="s">
        <v>8</v>
      </c>
      <c r="B145" t="s">
        <v>90</v>
      </c>
      <c r="C145" s="58">
        <v>483649</v>
      </c>
      <c r="D145" s="58">
        <v>429216</v>
      </c>
      <c r="E145" s="58">
        <v>54433</v>
      </c>
      <c r="F145" s="58">
        <v>443021</v>
      </c>
      <c r="G145" s="58">
        <v>246878</v>
      </c>
      <c r="H145" s="58">
        <v>743531</v>
      </c>
      <c r="I145" s="58">
        <v>293786</v>
      </c>
      <c r="J145" s="58">
        <v>294016</v>
      </c>
      <c r="K145" s="58">
        <v>612139</v>
      </c>
      <c r="L145" s="58">
        <v>108797</v>
      </c>
      <c r="M145" s="58">
        <v>87950</v>
      </c>
      <c r="N145" s="58">
        <v>254646</v>
      </c>
      <c r="O145" s="58">
        <v>176205</v>
      </c>
      <c r="P145" s="58">
        <v>730527</v>
      </c>
      <c r="Q145" s="58">
        <v>1.9567579030990601</v>
      </c>
      <c r="R145" s="58">
        <v>1.7415473461151123</v>
      </c>
      <c r="S145" s="58">
        <v>3.6537394523620605</v>
      </c>
      <c r="T145" s="58">
        <v>2020</v>
      </c>
    </row>
    <row r="146" spans="1:20" x14ac:dyDescent="0.25">
      <c r="A146" s="52" t="s">
        <v>9</v>
      </c>
      <c r="B146" t="s">
        <v>89</v>
      </c>
      <c r="C146" s="58">
        <v>1426997</v>
      </c>
      <c r="D146" s="58">
        <v>1233087</v>
      </c>
      <c r="E146" s="58">
        <v>193910</v>
      </c>
      <c r="F146" s="58">
        <v>976812</v>
      </c>
      <c r="G146" s="58">
        <v>470929</v>
      </c>
      <c r="H146" s="58">
        <v>1502175</v>
      </c>
      <c r="I146" s="58">
        <v>410295</v>
      </c>
      <c r="J146" s="58">
        <v>1255947</v>
      </c>
      <c r="K146" s="58">
        <v>1857336</v>
      </c>
      <c r="L146" s="58">
        <v>233770</v>
      </c>
      <c r="M146" s="58">
        <v>162398</v>
      </c>
      <c r="N146" s="58">
        <v>793834</v>
      </c>
      <c r="O146" s="58">
        <v>499293</v>
      </c>
      <c r="P146" s="58">
        <v>1897926</v>
      </c>
      <c r="Q146" s="58">
        <v>2.0849440097808838</v>
      </c>
      <c r="R146" s="58">
        <v>1.8868458271026611</v>
      </c>
      <c r="S146" s="58">
        <v>3.3446650505065918</v>
      </c>
      <c r="T146" s="58">
        <v>2020</v>
      </c>
    </row>
    <row r="147" spans="1:20" x14ac:dyDescent="0.25">
      <c r="A147" s="52" t="s">
        <v>9</v>
      </c>
      <c r="B147" t="s">
        <v>90</v>
      </c>
      <c r="C147" s="58">
        <v>1582397</v>
      </c>
      <c r="D147" s="58">
        <v>1375899</v>
      </c>
      <c r="E147" s="58">
        <v>206498</v>
      </c>
      <c r="F147" s="58">
        <v>993655</v>
      </c>
      <c r="G147" s="58">
        <v>563530</v>
      </c>
      <c r="H147" s="58">
        <v>1713509</v>
      </c>
      <c r="I147" s="58">
        <v>467738</v>
      </c>
      <c r="J147" s="58">
        <v>1212274</v>
      </c>
      <c r="K147" s="58">
        <v>1902592</v>
      </c>
      <c r="L147" s="58">
        <v>233320</v>
      </c>
      <c r="M147" s="58">
        <v>119788</v>
      </c>
      <c r="N147" s="58">
        <v>849995</v>
      </c>
      <c r="O147" s="58">
        <v>589916</v>
      </c>
      <c r="P147" s="58">
        <v>2145927</v>
      </c>
      <c r="Q147" s="58">
        <v>1.9837316274642944</v>
      </c>
      <c r="R147" s="58">
        <v>1.7877728939056396</v>
      </c>
      <c r="S147" s="58">
        <v>3.2894072532653809</v>
      </c>
      <c r="T147" s="58">
        <v>2020</v>
      </c>
    </row>
    <row r="148" spans="1:20" x14ac:dyDescent="0.25">
      <c r="A148" s="57" t="s">
        <v>10</v>
      </c>
      <c r="B148" t="s">
        <v>89</v>
      </c>
      <c r="C148" s="58">
        <v>347648</v>
      </c>
      <c r="D148" s="58">
        <v>307632</v>
      </c>
      <c r="E148" s="58">
        <v>40016</v>
      </c>
      <c r="F148" s="58">
        <v>223568</v>
      </c>
      <c r="G148" s="58">
        <v>105721</v>
      </c>
      <c r="H148" s="58">
        <v>221784</v>
      </c>
      <c r="I148" s="58">
        <v>167913</v>
      </c>
      <c r="J148" s="58">
        <v>229852</v>
      </c>
      <c r="K148" s="58">
        <v>426629</v>
      </c>
      <c r="L148" s="58">
        <v>55470</v>
      </c>
      <c r="M148" s="58">
        <v>58097</v>
      </c>
      <c r="N148" s="58">
        <v>173170</v>
      </c>
      <c r="O148" s="58">
        <v>124013</v>
      </c>
      <c r="P148" s="58">
        <v>453369</v>
      </c>
      <c r="Q148" s="58">
        <v>2.0163066387176514</v>
      </c>
      <c r="R148" s="58">
        <v>1.8345718383789063</v>
      </c>
      <c r="S148" s="58">
        <v>3.4134347438812256</v>
      </c>
      <c r="T148" s="58">
        <v>2020</v>
      </c>
    </row>
    <row r="149" spans="1:20" x14ac:dyDescent="0.25">
      <c r="A149" s="57" t="s">
        <v>10</v>
      </c>
      <c r="B149" t="s">
        <v>90</v>
      </c>
      <c r="C149" s="58">
        <v>367891</v>
      </c>
      <c r="D149" s="58">
        <v>328304</v>
      </c>
      <c r="E149" s="58">
        <v>39587</v>
      </c>
      <c r="F149" s="58">
        <v>207197</v>
      </c>
      <c r="G149" s="58">
        <v>123177</v>
      </c>
      <c r="H149" s="58">
        <v>252350</v>
      </c>
      <c r="I149" s="58">
        <v>145071</v>
      </c>
      <c r="J149" s="58">
        <v>193615</v>
      </c>
      <c r="K149" s="58">
        <v>418950</v>
      </c>
      <c r="L149" s="58">
        <v>52111</v>
      </c>
      <c r="M149" s="58">
        <v>51297</v>
      </c>
      <c r="N149" s="58">
        <v>176438</v>
      </c>
      <c r="O149" s="58">
        <v>135479</v>
      </c>
      <c r="P149" s="58">
        <v>491068</v>
      </c>
      <c r="Q149" s="58">
        <v>1.8768439292907715</v>
      </c>
      <c r="R149" s="58">
        <v>1.7054711580276489</v>
      </c>
      <c r="S149" s="58">
        <v>3.2980775833129883</v>
      </c>
      <c r="T149" s="58">
        <v>2020</v>
      </c>
    </row>
    <row r="150" spans="1:20" x14ac:dyDescent="0.25">
      <c r="A150" s="57" t="s">
        <v>11</v>
      </c>
      <c r="B150" t="s">
        <v>89</v>
      </c>
      <c r="C150" s="58">
        <v>1254471</v>
      </c>
      <c r="D150" s="58">
        <v>1111522</v>
      </c>
      <c r="E150" s="58">
        <v>142949</v>
      </c>
      <c r="F150" s="58">
        <v>851844</v>
      </c>
      <c r="G150" s="58">
        <v>248230</v>
      </c>
      <c r="H150" s="58">
        <v>625331</v>
      </c>
      <c r="I150" s="58">
        <v>729996</v>
      </c>
      <c r="J150" s="58">
        <v>804566</v>
      </c>
      <c r="K150" s="58">
        <v>1558725</v>
      </c>
      <c r="L150" s="58">
        <v>185825</v>
      </c>
      <c r="M150" s="58">
        <v>306354</v>
      </c>
      <c r="N150" s="58">
        <v>731895</v>
      </c>
      <c r="O150" s="58">
        <v>352195</v>
      </c>
      <c r="P150" s="58">
        <v>1502701</v>
      </c>
      <c r="Q150" s="58">
        <v>2.1540369987487793</v>
      </c>
      <c r="R150" s="58">
        <v>1.992475152015686</v>
      </c>
      <c r="S150" s="58">
        <v>3.4102861881256104</v>
      </c>
      <c r="T150" s="58">
        <v>2020</v>
      </c>
    </row>
    <row r="151" spans="1:20" x14ac:dyDescent="0.25">
      <c r="A151" s="57" t="s">
        <v>11</v>
      </c>
      <c r="B151" t="s">
        <v>90</v>
      </c>
      <c r="C151" s="58">
        <v>1395172</v>
      </c>
      <c r="D151" s="58">
        <v>1256970</v>
      </c>
      <c r="E151" s="58">
        <v>138202</v>
      </c>
      <c r="F151" s="58">
        <v>893636</v>
      </c>
      <c r="G151" s="58">
        <v>271600</v>
      </c>
      <c r="H151" s="58">
        <v>658815</v>
      </c>
      <c r="I151" s="58">
        <v>707124</v>
      </c>
      <c r="J151" s="58">
        <v>735836</v>
      </c>
      <c r="K151" s="58">
        <v>1656758</v>
      </c>
      <c r="L151" s="58">
        <v>182632</v>
      </c>
      <c r="M151" s="58">
        <v>342152</v>
      </c>
      <c r="N151" s="58">
        <v>796069</v>
      </c>
      <c r="O151" s="58">
        <v>382371</v>
      </c>
      <c r="P151" s="58">
        <v>1666772</v>
      </c>
      <c r="Q151" s="58">
        <v>2.0466115474700928</v>
      </c>
      <c r="R151" s="58">
        <v>1.8987764120101929</v>
      </c>
      <c r="S151" s="58">
        <v>3.39119553565979</v>
      </c>
      <c r="T151" s="58">
        <v>2020</v>
      </c>
    </row>
    <row r="152" spans="1:20" x14ac:dyDescent="0.25">
      <c r="A152" s="57" t="s">
        <v>12</v>
      </c>
      <c r="B152" t="s">
        <v>89</v>
      </c>
      <c r="C152" s="58">
        <v>1121139</v>
      </c>
      <c r="D152" s="58">
        <v>693523</v>
      </c>
      <c r="E152" s="58">
        <v>427616</v>
      </c>
      <c r="F152" s="58">
        <v>379227</v>
      </c>
      <c r="G152" s="58">
        <v>66505</v>
      </c>
      <c r="H152" s="58">
        <v>133820</v>
      </c>
      <c r="I152" s="58">
        <v>424089</v>
      </c>
      <c r="J152" s="58">
        <v>632133</v>
      </c>
      <c r="K152" s="58">
        <v>1271585</v>
      </c>
      <c r="L152" s="58">
        <v>442696</v>
      </c>
      <c r="M152" s="58">
        <v>969028</v>
      </c>
      <c r="N152" s="58">
        <v>609836</v>
      </c>
      <c r="O152" s="58">
        <v>581119</v>
      </c>
      <c r="P152" s="58">
        <v>1187644</v>
      </c>
      <c r="Q152" s="58">
        <v>3.0918307304382324</v>
      </c>
      <c r="R152" s="58">
        <v>2.5921273231506348</v>
      </c>
      <c r="S152" s="58">
        <v>3.9022674560546875</v>
      </c>
      <c r="T152" s="58">
        <v>2020</v>
      </c>
    </row>
    <row r="153" spans="1:20" x14ac:dyDescent="0.25">
      <c r="A153" s="57" t="s">
        <v>12</v>
      </c>
      <c r="B153" t="s">
        <v>90</v>
      </c>
      <c r="C153" s="58">
        <v>1242049</v>
      </c>
      <c r="D153" s="58">
        <v>762036</v>
      </c>
      <c r="E153" s="58">
        <v>480013</v>
      </c>
      <c r="F153" s="58">
        <v>391820</v>
      </c>
      <c r="G153" s="58">
        <v>76171</v>
      </c>
      <c r="H153" s="58">
        <v>147981</v>
      </c>
      <c r="I153" s="58">
        <v>520961</v>
      </c>
      <c r="J153" s="58">
        <v>559258</v>
      </c>
      <c r="K153" s="58">
        <v>1344576</v>
      </c>
      <c r="L153" s="58">
        <v>480559</v>
      </c>
      <c r="M153" s="58">
        <v>1034027</v>
      </c>
      <c r="N153" s="58">
        <v>673152</v>
      </c>
      <c r="O153" s="58">
        <v>659068</v>
      </c>
      <c r="P153" s="58">
        <v>1318220</v>
      </c>
      <c r="Q153" s="58">
        <v>2.9919955730438232</v>
      </c>
      <c r="R153" s="58">
        <v>2.4782438278198242</v>
      </c>
      <c r="S153" s="58">
        <v>3.8075926303863525</v>
      </c>
      <c r="T153" s="58">
        <v>2020</v>
      </c>
    </row>
    <row r="154" spans="1:20" x14ac:dyDescent="0.25">
      <c r="A154" s="57" t="s">
        <v>13</v>
      </c>
      <c r="B154" t="s">
        <v>89</v>
      </c>
      <c r="C154" s="58">
        <v>729340</v>
      </c>
      <c r="D154" s="58">
        <v>610749</v>
      </c>
      <c r="E154" s="58">
        <v>118591</v>
      </c>
      <c r="F154" s="58">
        <v>403349</v>
      </c>
      <c r="G154" s="58">
        <v>92986</v>
      </c>
      <c r="H154" s="58">
        <v>235391</v>
      </c>
      <c r="I154" s="58">
        <v>278886</v>
      </c>
      <c r="J154" s="58">
        <v>425105</v>
      </c>
      <c r="K154" s="58">
        <v>988495</v>
      </c>
      <c r="L154" s="58">
        <v>114927</v>
      </c>
      <c r="M154" s="58">
        <v>308722</v>
      </c>
      <c r="N154" s="58">
        <v>410584</v>
      </c>
      <c r="O154" s="58">
        <v>244436</v>
      </c>
      <c r="P154" s="58">
        <v>822326</v>
      </c>
      <c r="Q154" s="58">
        <v>2.3841912746429443</v>
      </c>
      <c r="R154" s="58">
        <v>2.1489088535308838</v>
      </c>
      <c r="S154" s="58">
        <v>3.5959053039550781</v>
      </c>
      <c r="T154" s="58">
        <v>2020</v>
      </c>
    </row>
    <row r="155" spans="1:20" x14ac:dyDescent="0.25">
      <c r="A155" s="57" t="s">
        <v>13</v>
      </c>
      <c r="B155" t="s">
        <v>90</v>
      </c>
      <c r="C155" s="58">
        <v>841258</v>
      </c>
      <c r="D155" s="58">
        <v>707855</v>
      </c>
      <c r="E155" s="58">
        <v>133403</v>
      </c>
      <c r="F155" s="58">
        <v>427204</v>
      </c>
      <c r="G155" s="58">
        <v>106905</v>
      </c>
      <c r="H155" s="58">
        <v>258293</v>
      </c>
      <c r="I155" s="58">
        <v>304532</v>
      </c>
      <c r="J155" s="58">
        <v>408190</v>
      </c>
      <c r="K155" s="58">
        <v>1073451</v>
      </c>
      <c r="L155" s="58">
        <v>129061</v>
      </c>
      <c r="M155" s="58">
        <v>326350</v>
      </c>
      <c r="N155" s="58">
        <v>471619</v>
      </c>
      <c r="O155" s="58">
        <v>277939</v>
      </c>
      <c r="P155" s="58">
        <v>948163</v>
      </c>
      <c r="Q155" s="58">
        <v>2.3001291751861572</v>
      </c>
      <c r="R155" s="58">
        <v>2.0652408599853516</v>
      </c>
      <c r="S155" s="58">
        <v>3.5464794635772705</v>
      </c>
      <c r="T155" s="58">
        <v>2020</v>
      </c>
    </row>
    <row r="156" spans="1:20" x14ac:dyDescent="0.25">
      <c r="A156" s="57" t="s">
        <v>14</v>
      </c>
      <c r="B156" t="s">
        <v>89</v>
      </c>
      <c r="C156" s="58">
        <v>1245994</v>
      </c>
      <c r="D156" s="58">
        <v>1128913</v>
      </c>
      <c r="E156" s="58">
        <v>117081</v>
      </c>
      <c r="F156" s="58">
        <v>1239868</v>
      </c>
      <c r="G156" s="58">
        <v>356750</v>
      </c>
      <c r="H156" s="58">
        <v>1202380</v>
      </c>
      <c r="I156" s="58">
        <v>798602</v>
      </c>
      <c r="J156" s="58">
        <v>1405531</v>
      </c>
      <c r="K156" s="58">
        <v>1881081</v>
      </c>
      <c r="L156" s="58">
        <v>254983</v>
      </c>
      <c r="M156" s="58">
        <v>222464</v>
      </c>
      <c r="N156" s="58">
        <v>601589</v>
      </c>
      <c r="O156" s="58">
        <v>287517</v>
      </c>
      <c r="P156" s="58">
        <v>1602744</v>
      </c>
      <c r="Q156" s="58">
        <v>2.1946485042572021</v>
      </c>
      <c r="R156" s="58">
        <v>2.0268762111663818</v>
      </c>
      <c r="S156" s="58">
        <v>3.8123350143432617</v>
      </c>
      <c r="T156" s="58">
        <v>2020</v>
      </c>
    </row>
    <row r="157" spans="1:20" x14ac:dyDescent="0.25">
      <c r="A157" s="57" t="s">
        <v>14</v>
      </c>
      <c r="B157" t="s">
        <v>90</v>
      </c>
      <c r="C157" s="58">
        <v>1387433</v>
      </c>
      <c r="D157" s="58">
        <v>1252683</v>
      </c>
      <c r="E157" s="58">
        <v>134750</v>
      </c>
      <c r="F157" s="58">
        <v>1136712</v>
      </c>
      <c r="G157" s="58">
        <v>460844</v>
      </c>
      <c r="H157" s="58">
        <v>1352590</v>
      </c>
      <c r="I157" s="58">
        <v>751602</v>
      </c>
      <c r="J157" s="58">
        <v>1284297</v>
      </c>
      <c r="K157" s="58">
        <v>1840935</v>
      </c>
      <c r="L157" s="58">
        <v>272908</v>
      </c>
      <c r="M157" s="58">
        <v>228779</v>
      </c>
      <c r="N157" s="58">
        <v>640842</v>
      </c>
      <c r="O157" s="58">
        <v>333324</v>
      </c>
      <c r="P157" s="58">
        <v>1848277</v>
      </c>
      <c r="Q157" s="58">
        <v>2.1249098777770996</v>
      </c>
      <c r="R157" s="58">
        <v>1.968146800994873</v>
      </c>
      <c r="S157" s="58">
        <v>3.5822336673736572</v>
      </c>
      <c r="T157" s="58">
        <v>2020</v>
      </c>
    </row>
    <row r="158" spans="1:20" x14ac:dyDescent="0.25">
      <c r="A158" s="52" t="s">
        <v>15</v>
      </c>
      <c r="B158" t="s">
        <v>89</v>
      </c>
      <c r="C158" s="58">
        <v>4058437</v>
      </c>
      <c r="D158" s="58">
        <v>3366646</v>
      </c>
      <c r="E158" s="58">
        <v>691791</v>
      </c>
      <c r="F158" s="58">
        <v>1541775</v>
      </c>
      <c r="G158" s="58">
        <v>951164</v>
      </c>
      <c r="H158" s="58">
        <v>1783633</v>
      </c>
      <c r="I158" s="58">
        <v>1106116</v>
      </c>
      <c r="J158" s="58">
        <v>3015851</v>
      </c>
      <c r="K158" s="58">
        <v>4497097</v>
      </c>
      <c r="L158" s="58">
        <v>589622</v>
      </c>
      <c r="M158" s="58">
        <v>846643</v>
      </c>
      <c r="N158" s="58">
        <v>1990031</v>
      </c>
      <c r="O158" s="58">
        <v>1596286</v>
      </c>
      <c r="P158" s="58">
        <v>5009601</v>
      </c>
      <c r="Q158" s="58">
        <v>2.2547564506530762</v>
      </c>
      <c r="R158" s="58">
        <v>2.0066249370574951</v>
      </c>
      <c r="S158" s="58">
        <v>3.4623043537139893</v>
      </c>
      <c r="T158" s="58">
        <v>2020</v>
      </c>
    </row>
    <row r="159" spans="1:20" x14ac:dyDescent="0.25">
      <c r="A159" s="52" t="s">
        <v>15</v>
      </c>
      <c r="B159" t="s">
        <v>90</v>
      </c>
      <c r="C159" s="58">
        <v>4284063</v>
      </c>
      <c r="D159" s="58">
        <v>3573943</v>
      </c>
      <c r="E159" s="58">
        <v>710120</v>
      </c>
      <c r="F159" s="58">
        <v>1548270</v>
      </c>
      <c r="G159" s="58">
        <v>1063593</v>
      </c>
      <c r="H159" s="58">
        <v>1841764</v>
      </c>
      <c r="I159" s="58">
        <v>1303103</v>
      </c>
      <c r="J159" s="58">
        <v>2829154</v>
      </c>
      <c r="K159" s="58">
        <v>4508220</v>
      </c>
      <c r="L159" s="58">
        <v>637852</v>
      </c>
      <c r="M159" s="58">
        <v>839970</v>
      </c>
      <c r="N159" s="58">
        <v>2141120</v>
      </c>
      <c r="O159" s="58">
        <v>1726467</v>
      </c>
      <c r="P159" s="58">
        <v>5347656</v>
      </c>
      <c r="Q159" s="58">
        <v>2.2010235786437988</v>
      </c>
      <c r="R159" s="58">
        <v>1.9407248497009277</v>
      </c>
      <c r="S159" s="58">
        <v>3.5110740661621094</v>
      </c>
      <c r="T159" s="58">
        <v>2020</v>
      </c>
    </row>
    <row r="160" spans="1:20" x14ac:dyDescent="0.25">
      <c r="A160" s="52" t="s">
        <v>16</v>
      </c>
      <c r="B160" t="s">
        <v>89</v>
      </c>
      <c r="C160" s="58">
        <v>1019594</v>
      </c>
      <c r="D160" s="58">
        <v>839915</v>
      </c>
      <c r="E160" s="58">
        <v>179679</v>
      </c>
      <c r="F160" s="58">
        <v>795783</v>
      </c>
      <c r="G160" s="58">
        <v>120740</v>
      </c>
      <c r="H160" s="58">
        <v>388473</v>
      </c>
      <c r="I160" s="58">
        <v>696981</v>
      </c>
      <c r="J160" s="58">
        <v>968278</v>
      </c>
      <c r="K160" s="58">
        <v>1508925</v>
      </c>
      <c r="L160" s="58">
        <v>274699</v>
      </c>
      <c r="M160" s="58">
        <v>397221</v>
      </c>
      <c r="N160" s="58">
        <v>553199</v>
      </c>
      <c r="O160" s="58">
        <v>329372</v>
      </c>
      <c r="P160" s="58">
        <v>1140334</v>
      </c>
      <c r="Q160" s="58">
        <v>2.5844111442565918</v>
      </c>
      <c r="R160" s="58">
        <v>2.3530392646789551</v>
      </c>
      <c r="S160" s="58">
        <v>3.6659653186798096</v>
      </c>
      <c r="T160" s="58">
        <v>2020</v>
      </c>
    </row>
    <row r="161" spans="1:20" x14ac:dyDescent="0.25">
      <c r="A161" s="52" t="s">
        <v>16</v>
      </c>
      <c r="B161" t="s">
        <v>90</v>
      </c>
      <c r="C161" s="58">
        <v>1114127</v>
      </c>
      <c r="D161" s="58">
        <v>930057</v>
      </c>
      <c r="E161" s="58">
        <v>184070</v>
      </c>
      <c r="F161" s="58">
        <v>827397</v>
      </c>
      <c r="G161" s="58">
        <v>135053</v>
      </c>
      <c r="H161" s="58">
        <v>392711</v>
      </c>
      <c r="I161" s="58">
        <v>713344</v>
      </c>
      <c r="J161" s="58">
        <v>884800</v>
      </c>
      <c r="K161" s="58">
        <v>1572513</v>
      </c>
      <c r="L161" s="58">
        <v>281759</v>
      </c>
      <c r="M161" s="58">
        <v>413705</v>
      </c>
      <c r="N161" s="58">
        <v>565393</v>
      </c>
      <c r="O161" s="58">
        <v>365364</v>
      </c>
      <c r="P161" s="58">
        <v>1249180</v>
      </c>
      <c r="Q161" s="58">
        <v>2.4510858058929443</v>
      </c>
      <c r="R161" s="58">
        <v>2.2122514247894287</v>
      </c>
      <c r="S161" s="58">
        <v>3.6578528881072998</v>
      </c>
      <c r="T161" s="58">
        <v>2020</v>
      </c>
    </row>
    <row r="162" spans="1:20" x14ac:dyDescent="0.25">
      <c r="A162" s="57" t="s">
        <v>17</v>
      </c>
      <c r="B162" t="s">
        <v>89</v>
      </c>
      <c r="C162" s="58">
        <v>475225</v>
      </c>
      <c r="D162" s="58">
        <v>391878</v>
      </c>
      <c r="E162" s="58">
        <v>83347</v>
      </c>
      <c r="F162" s="58">
        <v>238525</v>
      </c>
      <c r="G162" s="58">
        <v>78400</v>
      </c>
      <c r="H162" s="58">
        <v>150609</v>
      </c>
      <c r="I162" s="58">
        <v>167216</v>
      </c>
      <c r="J162" s="58">
        <v>329240</v>
      </c>
      <c r="K162" s="58">
        <v>586481</v>
      </c>
      <c r="L162" s="58">
        <v>87601</v>
      </c>
      <c r="M162" s="58">
        <v>172777</v>
      </c>
      <c r="N162" s="58">
        <v>233653</v>
      </c>
      <c r="O162" s="58">
        <v>185497</v>
      </c>
      <c r="P162" s="58">
        <v>553625</v>
      </c>
      <c r="Q162" s="58">
        <v>2.3237898349761963</v>
      </c>
      <c r="R162" s="58">
        <v>2.0639204978942871</v>
      </c>
      <c r="S162" s="58">
        <v>3.5456345081329346</v>
      </c>
      <c r="T162" s="58">
        <v>2020</v>
      </c>
    </row>
    <row r="163" spans="1:20" x14ac:dyDescent="0.25">
      <c r="A163" s="57" t="s">
        <v>17</v>
      </c>
      <c r="B163" t="s">
        <v>90</v>
      </c>
      <c r="C163" s="58">
        <v>531501</v>
      </c>
      <c r="D163" s="58">
        <v>448034</v>
      </c>
      <c r="E163" s="58">
        <v>83467</v>
      </c>
      <c r="F163" s="58">
        <v>230048</v>
      </c>
      <c r="G163" s="58">
        <v>101455</v>
      </c>
      <c r="H163" s="58">
        <v>170310</v>
      </c>
      <c r="I163" s="58">
        <v>183391</v>
      </c>
      <c r="J163" s="58">
        <v>298606</v>
      </c>
      <c r="K163" s="58">
        <v>602056</v>
      </c>
      <c r="L163" s="58">
        <v>91362</v>
      </c>
      <c r="M163" s="58">
        <v>181528</v>
      </c>
      <c r="N163" s="58">
        <v>247776</v>
      </c>
      <c r="O163" s="58">
        <v>211238</v>
      </c>
      <c r="P163" s="58">
        <v>632956</v>
      </c>
      <c r="Q163" s="58">
        <v>2.2112939357757568</v>
      </c>
      <c r="R163" s="58">
        <v>1.9628108739852905</v>
      </c>
      <c r="S163" s="58">
        <v>3.5451016426086426</v>
      </c>
      <c r="T163" s="58">
        <v>2020</v>
      </c>
    </row>
    <row r="164" spans="1:20" x14ac:dyDescent="0.25">
      <c r="A164" s="57" t="s">
        <v>18</v>
      </c>
      <c r="B164" t="s">
        <v>89</v>
      </c>
      <c r="C164" s="58">
        <v>186003</v>
      </c>
      <c r="D164" s="58">
        <v>163122</v>
      </c>
      <c r="E164" s="58">
        <v>22881</v>
      </c>
      <c r="F164" s="58">
        <v>218670</v>
      </c>
      <c r="G164" s="58">
        <v>40330</v>
      </c>
      <c r="H164" s="58">
        <v>152938</v>
      </c>
      <c r="I164" s="58">
        <v>119507</v>
      </c>
      <c r="J164" s="58">
        <v>168844</v>
      </c>
      <c r="K164" s="58">
        <v>301883</v>
      </c>
      <c r="L164" s="58">
        <v>44218</v>
      </c>
      <c r="M164" s="58">
        <v>74493</v>
      </c>
      <c r="N164" s="58">
        <v>127634</v>
      </c>
      <c r="O164" s="58">
        <v>56086</v>
      </c>
      <c r="P164" s="58">
        <v>226333</v>
      </c>
      <c r="Q164" s="58">
        <v>2.2338402271270752</v>
      </c>
      <c r="R164" s="58">
        <v>2.0368926525115967</v>
      </c>
      <c r="S164" s="58">
        <v>3.6379091739654541</v>
      </c>
      <c r="T164" s="58">
        <v>2020</v>
      </c>
    </row>
    <row r="165" spans="1:20" x14ac:dyDescent="0.25">
      <c r="A165" s="57" t="s">
        <v>18</v>
      </c>
      <c r="B165" t="s">
        <v>90</v>
      </c>
      <c r="C165" s="58">
        <v>190569</v>
      </c>
      <c r="D165" s="58">
        <v>166452</v>
      </c>
      <c r="E165" s="58">
        <v>24117</v>
      </c>
      <c r="F165" s="58">
        <v>219452</v>
      </c>
      <c r="G165" s="58">
        <v>47099</v>
      </c>
      <c r="H165" s="58">
        <v>183441</v>
      </c>
      <c r="I165" s="58">
        <v>106645</v>
      </c>
      <c r="J165" s="58">
        <v>137417</v>
      </c>
      <c r="K165" s="58">
        <v>292238</v>
      </c>
      <c r="L165" s="58">
        <v>44485</v>
      </c>
      <c r="M165" s="58">
        <v>71553</v>
      </c>
      <c r="N165" s="58">
        <v>125439</v>
      </c>
      <c r="O165" s="58">
        <v>64366</v>
      </c>
      <c r="P165" s="58">
        <v>237668</v>
      </c>
      <c r="Q165" s="58">
        <v>2.0972824096679688</v>
      </c>
      <c r="R165" s="58">
        <v>1.8668264150619507</v>
      </c>
      <c r="S165" s="58">
        <v>3.6878550052642822</v>
      </c>
      <c r="T165" s="58">
        <v>2020</v>
      </c>
    </row>
    <row r="166" spans="1:20" x14ac:dyDescent="0.25">
      <c r="A166" s="52" t="s">
        <v>19</v>
      </c>
      <c r="B166" t="s">
        <v>89</v>
      </c>
      <c r="C166" s="58">
        <v>697610</v>
      </c>
      <c r="D166" s="58">
        <v>636829</v>
      </c>
      <c r="E166" s="58">
        <v>60781</v>
      </c>
      <c r="F166" s="58">
        <v>747607</v>
      </c>
      <c r="G166" s="58">
        <v>307534</v>
      </c>
      <c r="H166" s="58">
        <v>1130099</v>
      </c>
      <c r="I166" s="58">
        <v>426237</v>
      </c>
      <c r="J166" s="58">
        <v>686520</v>
      </c>
      <c r="K166" s="58">
        <v>980606</v>
      </c>
      <c r="L166" s="58">
        <v>120816</v>
      </c>
      <c r="M166" s="58">
        <v>71046</v>
      </c>
      <c r="N166" s="58">
        <v>434870</v>
      </c>
      <c r="O166" s="58">
        <v>207980</v>
      </c>
      <c r="P166" s="58">
        <v>1005144</v>
      </c>
      <c r="Q166" s="58">
        <v>2.0213198661804199</v>
      </c>
      <c r="R166" s="58">
        <v>1.8976397514343262</v>
      </c>
      <c r="S166" s="58">
        <v>3.317171573638916</v>
      </c>
      <c r="T166" s="58">
        <v>2020</v>
      </c>
    </row>
    <row r="167" spans="1:20" x14ac:dyDescent="0.25">
      <c r="A167" s="52" t="s">
        <v>19</v>
      </c>
      <c r="B167" t="s">
        <v>90</v>
      </c>
      <c r="C167" s="58">
        <v>727356</v>
      </c>
      <c r="D167" s="58">
        <v>664277</v>
      </c>
      <c r="E167" s="58">
        <v>63079</v>
      </c>
      <c r="F167" s="58">
        <v>685648</v>
      </c>
      <c r="G167" s="58">
        <v>355251</v>
      </c>
      <c r="H167" s="58">
        <v>1205625</v>
      </c>
      <c r="I167" s="58">
        <v>415332</v>
      </c>
      <c r="J167" s="58">
        <v>574127</v>
      </c>
      <c r="K167" s="58">
        <v>884779</v>
      </c>
      <c r="L167" s="58">
        <v>108255</v>
      </c>
      <c r="M167" s="58">
        <v>66044</v>
      </c>
      <c r="N167" s="58">
        <v>427008</v>
      </c>
      <c r="O167" s="58">
        <v>222057</v>
      </c>
      <c r="P167" s="58">
        <v>1082607</v>
      </c>
      <c r="Q167" s="58">
        <v>1.8981571197509766</v>
      </c>
      <c r="R167" s="58">
        <v>1.774645209312439</v>
      </c>
      <c r="S167" s="58">
        <v>3.1988458633422852</v>
      </c>
      <c r="T167" s="58">
        <v>2020</v>
      </c>
    </row>
    <row r="168" spans="1:20" x14ac:dyDescent="0.25">
      <c r="A168" s="57" t="s">
        <v>20</v>
      </c>
      <c r="B168" t="s">
        <v>89</v>
      </c>
      <c r="C168" s="58">
        <v>1196338</v>
      </c>
      <c r="D168" s="58">
        <v>792173</v>
      </c>
      <c r="E168" s="58">
        <v>404165</v>
      </c>
      <c r="F168" s="58">
        <v>522585</v>
      </c>
      <c r="G168" s="58">
        <v>44358</v>
      </c>
      <c r="H168" s="58">
        <v>203081</v>
      </c>
      <c r="I168" s="58">
        <v>539431</v>
      </c>
      <c r="J168" s="58">
        <v>771987</v>
      </c>
      <c r="K168" s="58">
        <v>1453338</v>
      </c>
      <c r="L168" s="58">
        <v>452233</v>
      </c>
      <c r="M168" s="58">
        <v>1075485</v>
      </c>
      <c r="N168" s="58">
        <v>661212</v>
      </c>
      <c r="O168" s="58">
        <v>553468</v>
      </c>
      <c r="P168" s="58">
        <v>1240696</v>
      </c>
      <c r="Q168" s="58">
        <v>3.0855669975280762</v>
      </c>
      <c r="R168" s="58">
        <v>2.6810166835784912</v>
      </c>
      <c r="S168" s="58">
        <v>3.8784952163696289</v>
      </c>
      <c r="T168" s="58">
        <v>2020</v>
      </c>
    </row>
    <row r="169" spans="1:20" x14ac:dyDescent="0.25">
      <c r="A169" s="57" t="s">
        <v>20</v>
      </c>
      <c r="B169" t="s">
        <v>90</v>
      </c>
      <c r="C169" s="58">
        <v>1373485</v>
      </c>
      <c r="D169" s="58">
        <v>917186</v>
      </c>
      <c r="E169" s="58">
        <v>456299</v>
      </c>
      <c r="F169" s="58">
        <v>529769</v>
      </c>
      <c r="G169" s="58">
        <v>57059</v>
      </c>
      <c r="H169" s="58">
        <v>240769</v>
      </c>
      <c r="I169" s="58">
        <v>693976</v>
      </c>
      <c r="J169" s="58">
        <v>766878</v>
      </c>
      <c r="K169" s="58">
        <v>1588760</v>
      </c>
      <c r="L169" s="58">
        <v>493827</v>
      </c>
      <c r="M169" s="58">
        <v>1161976</v>
      </c>
      <c r="N169" s="58">
        <v>724981</v>
      </c>
      <c r="O169" s="58">
        <v>643396</v>
      </c>
      <c r="P169" s="58">
        <v>1430544</v>
      </c>
      <c r="Q169" s="58">
        <v>3.0585117340087891</v>
      </c>
      <c r="R169" s="58">
        <v>2.6320648193359375</v>
      </c>
      <c r="S169" s="58">
        <v>3.9156935214996338</v>
      </c>
      <c r="T169" s="58">
        <v>2020</v>
      </c>
    </row>
    <row r="170" spans="1:20" x14ac:dyDescent="0.25">
      <c r="A170" s="57" t="s">
        <v>21</v>
      </c>
      <c r="B170" t="s">
        <v>89</v>
      </c>
      <c r="C170" s="58">
        <v>1949744</v>
      </c>
      <c r="D170" s="58">
        <v>1539914</v>
      </c>
      <c r="E170" s="58">
        <v>409830</v>
      </c>
      <c r="F170" s="58">
        <v>570476</v>
      </c>
      <c r="G170" s="58">
        <v>219245</v>
      </c>
      <c r="H170" s="58">
        <v>390451</v>
      </c>
      <c r="I170" s="58">
        <v>693008</v>
      </c>
      <c r="J170" s="58">
        <v>1081982</v>
      </c>
      <c r="K170" s="58">
        <v>2194701</v>
      </c>
      <c r="L170" s="58">
        <v>331111</v>
      </c>
      <c r="M170" s="58">
        <v>828677</v>
      </c>
      <c r="N170" s="58">
        <v>965815</v>
      </c>
      <c r="O170" s="58">
        <v>817229</v>
      </c>
      <c r="P170" s="58">
        <v>2168989</v>
      </c>
      <c r="Q170" s="58">
        <v>2.5168130397796631</v>
      </c>
      <c r="R170" s="58">
        <v>2.2205667495727539</v>
      </c>
      <c r="S170" s="58">
        <v>3.6299417018890381</v>
      </c>
      <c r="T170" s="58">
        <v>2020</v>
      </c>
    </row>
    <row r="171" spans="1:20" x14ac:dyDescent="0.25">
      <c r="A171" s="57" t="s">
        <v>21</v>
      </c>
      <c r="B171" t="s">
        <v>90</v>
      </c>
      <c r="C171" s="58">
        <v>2186814</v>
      </c>
      <c r="D171" s="58">
        <v>1752322</v>
      </c>
      <c r="E171" s="58">
        <v>434492</v>
      </c>
      <c r="F171" s="58">
        <v>612553</v>
      </c>
      <c r="G171" s="58">
        <v>278268</v>
      </c>
      <c r="H171" s="58">
        <v>418140</v>
      </c>
      <c r="I171" s="58">
        <v>841201</v>
      </c>
      <c r="J171" s="58">
        <v>1038699</v>
      </c>
      <c r="K171" s="58">
        <v>2368137</v>
      </c>
      <c r="L171" s="58">
        <v>354824</v>
      </c>
      <c r="M171" s="58">
        <v>906371</v>
      </c>
      <c r="N171" s="58">
        <v>1075696</v>
      </c>
      <c r="O171" s="58">
        <v>919945</v>
      </c>
      <c r="P171" s="58">
        <v>2465082</v>
      </c>
      <c r="Q171" s="58">
        <v>2.4463233947753906</v>
      </c>
      <c r="R171" s="58">
        <v>2.1536858081817627</v>
      </c>
      <c r="S171" s="58">
        <v>3.6265408992767334</v>
      </c>
      <c r="T171" s="58">
        <v>2020</v>
      </c>
    </row>
    <row r="172" spans="1:20" x14ac:dyDescent="0.25">
      <c r="A172" s="52" t="s">
        <v>22</v>
      </c>
      <c r="B172" t="s">
        <v>89</v>
      </c>
      <c r="C172" s="58">
        <v>346883</v>
      </c>
      <c r="D172" s="58">
        <v>313735</v>
      </c>
      <c r="E172" s="58">
        <v>33148</v>
      </c>
      <c r="F172" s="58">
        <v>360422</v>
      </c>
      <c r="G172" s="58">
        <v>97339</v>
      </c>
      <c r="H172" s="58">
        <v>341414</v>
      </c>
      <c r="I172" s="58">
        <v>194695</v>
      </c>
      <c r="J172" s="58">
        <v>261914</v>
      </c>
      <c r="K172" s="58">
        <v>522972</v>
      </c>
      <c r="L172" s="58">
        <v>76470</v>
      </c>
      <c r="M172" s="58">
        <v>114714</v>
      </c>
      <c r="N172" s="58">
        <v>207720</v>
      </c>
      <c r="O172" s="58">
        <v>89801</v>
      </c>
      <c r="P172" s="58">
        <v>444222</v>
      </c>
      <c r="Q172" s="58">
        <v>2.0621621608734131</v>
      </c>
      <c r="R172" s="58">
        <v>1.917388916015625</v>
      </c>
      <c r="S172" s="58">
        <v>3.4323940277099609</v>
      </c>
      <c r="T172" s="58">
        <v>2020</v>
      </c>
    </row>
    <row r="173" spans="1:20" x14ac:dyDescent="0.25">
      <c r="A173" s="52" t="s">
        <v>22</v>
      </c>
      <c r="B173" t="s">
        <v>90</v>
      </c>
      <c r="C173" s="58">
        <v>403527</v>
      </c>
      <c r="D173" s="58">
        <v>366946</v>
      </c>
      <c r="E173" s="58">
        <v>36581</v>
      </c>
      <c r="F173" s="58">
        <v>370550</v>
      </c>
      <c r="G173" s="58">
        <v>108378</v>
      </c>
      <c r="H173" s="58">
        <v>367027</v>
      </c>
      <c r="I173" s="58">
        <v>211998</v>
      </c>
      <c r="J173" s="58">
        <v>238303</v>
      </c>
      <c r="K173" s="58">
        <v>553309</v>
      </c>
      <c r="L173" s="58">
        <v>84442</v>
      </c>
      <c r="M173" s="58">
        <v>124082</v>
      </c>
      <c r="N173" s="58">
        <v>228599</v>
      </c>
      <c r="O173" s="58">
        <v>110918</v>
      </c>
      <c r="P173" s="58">
        <v>511905</v>
      </c>
      <c r="Q173" s="58">
        <v>1.9782146215438843</v>
      </c>
      <c r="R173" s="58">
        <v>1.8336540460586548</v>
      </c>
      <c r="S173" s="58">
        <v>3.4283096790313721</v>
      </c>
      <c r="T173" s="58">
        <v>2020</v>
      </c>
    </row>
    <row r="174" spans="1:20" x14ac:dyDescent="0.25">
      <c r="A174" s="57" t="s">
        <v>23</v>
      </c>
      <c r="B174" t="s">
        <v>89</v>
      </c>
      <c r="C174" s="58">
        <v>438393</v>
      </c>
      <c r="D174" s="58">
        <v>337827</v>
      </c>
      <c r="E174" s="58">
        <v>100566</v>
      </c>
      <c r="F174" s="58">
        <v>219511</v>
      </c>
      <c r="G174" s="58">
        <v>84331</v>
      </c>
      <c r="H174" s="58">
        <v>204399</v>
      </c>
      <c r="I174" s="58">
        <v>160463</v>
      </c>
      <c r="J174" s="58">
        <v>258807</v>
      </c>
      <c r="K174" s="58">
        <v>466469</v>
      </c>
      <c r="L174" s="58">
        <v>137361</v>
      </c>
      <c r="M174" s="58">
        <v>201304</v>
      </c>
      <c r="N174" s="58">
        <v>278503</v>
      </c>
      <c r="O174" s="58">
        <v>212730</v>
      </c>
      <c r="P174" s="58">
        <v>522724</v>
      </c>
      <c r="Q174" s="58">
        <v>2.4059486389160156</v>
      </c>
      <c r="R174" s="58">
        <v>2.0485129356384277</v>
      </c>
      <c r="S174" s="58">
        <v>3.6066663265228271</v>
      </c>
      <c r="T174" s="58">
        <v>2020</v>
      </c>
    </row>
    <row r="175" spans="1:20" x14ac:dyDescent="0.25">
      <c r="A175" s="57" t="s">
        <v>23</v>
      </c>
      <c r="B175" t="s">
        <v>90</v>
      </c>
      <c r="C175" s="58">
        <v>454482</v>
      </c>
      <c r="D175" s="58">
        <v>355609</v>
      </c>
      <c r="E175" s="58">
        <v>98873</v>
      </c>
      <c r="F175" s="58">
        <v>184703</v>
      </c>
      <c r="G175" s="58">
        <v>94195</v>
      </c>
      <c r="H175" s="58">
        <v>200503</v>
      </c>
      <c r="I175" s="58">
        <v>169474</v>
      </c>
      <c r="J175" s="58">
        <v>207932</v>
      </c>
      <c r="K175" s="58">
        <v>442085</v>
      </c>
      <c r="L175" s="58">
        <v>129522</v>
      </c>
      <c r="M175" s="58">
        <v>200512</v>
      </c>
      <c r="N175" s="58">
        <v>274537</v>
      </c>
      <c r="O175" s="58">
        <v>222001</v>
      </c>
      <c r="P175" s="58">
        <v>548677</v>
      </c>
      <c r="Q175" s="58">
        <v>2.3816916942596436</v>
      </c>
      <c r="R175" s="58">
        <v>2.0321898460388184</v>
      </c>
      <c r="S175" s="58">
        <v>3.6387183666229248</v>
      </c>
      <c r="T175" s="58">
        <v>2020</v>
      </c>
    </row>
    <row r="176" spans="1:20" x14ac:dyDescent="0.25">
      <c r="A176" s="52" t="s">
        <v>24</v>
      </c>
      <c r="B176" t="s">
        <v>89</v>
      </c>
      <c r="C176" s="58">
        <v>587125</v>
      </c>
      <c r="D176" s="58">
        <v>460022</v>
      </c>
      <c r="E176" s="58">
        <v>127103</v>
      </c>
      <c r="F176" s="58">
        <v>356215</v>
      </c>
      <c r="G176" s="58">
        <v>110235</v>
      </c>
      <c r="H176" s="58">
        <v>308214</v>
      </c>
      <c r="I176" s="58">
        <v>280252</v>
      </c>
      <c r="J176" s="58">
        <v>304885</v>
      </c>
      <c r="K176" s="58">
        <v>721788</v>
      </c>
      <c r="L176" s="58">
        <v>132743</v>
      </c>
      <c r="M176" s="58">
        <v>348918</v>
      </c>
      <c r="N176" s="58">
        <v>259136</v>
      </c>
      <c r="O176" s="58">
        <v>239594</v>
      </c>
      <c r="P176" s="58">
        <v>697360</v>
      </c>
      <c r="Q176" s="58">
        <v>2.3729698657989502</v>
      </c>
      <c r="R176" s="58">
        <v>2.0458283424377441</v>
      </c>
      <c r="S176" s="58">
        <v>3.5569891929626465</v>
      </c>
      <c r="T176" s="58">
        <v>2020</v>
      </c>
    </row>
    <row r="177" spans="1:20" x14ac:dyDescent="0.25">
      <c r="A177" s="52" t="s">
        <v>24</v>
      </c>
      <c r="B177" t="s">
        <v>90</v>
      </c>
      <c r="C177" s="58">
        <v>626832</v>
      </c>
      <c r="D177" s="58">
        <v>503330</v>
      </c>
      <c r="E177" s="58">
        <v>123502</v>
      </c>
      <c r="F177" s="58">
        <v>354633</v>
      </c>
      <c r="G177" s="58">
        <v>135696</v>
      </c>
      <c r="H177" s="58">
        <v>354343</v>
      </c>
      <c r="I177" s="58">
        <v>264601</v>
      </c>
      <c r="J177" s="58">
        <v>255090</v>
      </c>
      <c r="K177" s="58">
        <v>740857</v>
      </c>
      <c r="L177" s="58">
        <v>131522</v>
      </c>
      <c r="M177" s="58">
        <v>359784</v>
      </c>
      <c r="N177" s="58">
        <v>270244</v>
      </c>
      <c r="O177" s="58">
        <v>264857</v>
      </c>
      <c r="P177" s="58">
        <v>762528</v>
      </c>
      <c r="Q177" s="58">
        <v>2.2333192825317383</v>
      </c>
      <c r="R177" s="58">
        <v>1.9206445217132568</v>
      </c>
      <c r="S177" s="58">
        <v>3.5076193809509277</v>
      </c>
      <c r="T177" s="58">
        <v>2020</v>
      </c>
    </row>
    <row r="178" spans="1:20" x14ac:dyDescent="0.25">
      <c r="A178" s="57" t="s">
        <v>25</v>
      </c>
      <c r="B178" t="s">
        <v>89</v>
      </c>
      <c r="C178" s="58">
        <v>421122</v>
      </c>
      <c r="D178" s="58">
        <v>383157</v>
      </c>
      <c r="E178" s="58">
        <v>37965</v>
      </c>
      <c r="F178" s="58">
        <v>499325</v>
      </c>
      <c r="G178" s="58">
        <v>111863</v>
      </c>
      <c r="H178" s="58">
        <v>449912</v>
      </c>
      <c r="I178" s="58">
        <v>265218</v>
      </c>
      <c r="J178" s="58">
        <v>335183</v>
      </c>
      <c r="K178" s="58">
        <v>619493</v>
      </c>
      <c r="L178" s="58">
        <v>107223</v>
      </c>
      <c r="M178" s="58">
        <v>189954</v>
      </c>
      <c r="N178" s="58">
        <v>332828</v>
      </c>
      <c r="O178" s="58">
        <v>99280</v>
      </c>
      <c r="P178" s="58">
        <v>532985</v>
      </c>
      <c r="Q178" s="58">
        <v>2.1560807228088379</v>
      </c>
      <c r="R178" s="58">
        <v>2.0048127174377441</v>
      </c>
      <c r="S178" s="58">
        <v>3.6827340126037598</v>
      </c>
      <c r="T178" s="58">
        <v>2020</v>
      </c>
    </row>
    <row r="179" spans="1:20" x14ac:dyDescent="0.25">
      <c r="A179" s="57" t="s">
        <v>25</v>
      </c>
      <c r="B179" t="s">
        <v>90</v>
      </c>
      <c r="C179" s="58">
        <v>432729</v>
      </c>
      <c r="D179" s="58">
        <v>396758</v>
      </c>
      <c r="E179" s="58">
        <v>35971</v>
      </c>
      <c r="F179" s="58">
        <v>475401</v>
      </c>
      <c r="G179" s="58">
        <v>136100</v>
      </c>
      <c r="H179" s="58">
        <v>515260</v>
      </c>
      <c r="I179" s="58">
        <v>247191</v>
      </c>
      <c r="J179" s="58">
        <v>260176</v>
      </c>
      <c r="K179" s="58">
        <v>571810</v>
      </c>
      <c r="L179" s="58">
        <v>104868</v>
      </c>
      <c r="M179" s="58">
        <v>164980</v>
      </c>
      <c r="N179" s="58">
        <v>338236</v>
      </c>
      <c r="O179" s="58">
        <v>100120</v>
      </c>
      <c r="P179" s="58">
        <v>568829</v>
      </c>
      <c r="Q179" s="58">
        <v>2.0198023319244385</v>
      </c>
      <c r="R179" s="58">
        <v>1.8780616521835327</v>
      </c>
      <c r="S179" s="58">
        <v>3.5831921100616455</v>
      </c>
      <c r="T179" s="58">
        <v>2020</v>
      </c>
    </row>
    <row r="180" spans="1:20" x14ac:dyDescent="0.25">
      <c r="A180" s="57" t="s">
        <v>26</v>
      </c>
      <c r="B180" t="s">
        <v>89</v>
      </c>
      <c r="C180" s="58">
        <v>443879</v>
      </c>
      <c r="D180" s="58">
        <v>392835</v>
      </c>
      <c r="E180" s="58">
        <v>51044</v>
      </c>
      <c r="F180" s="58">
        <v>403923</v>
      </c>
      <c r="G180" s="58">
        <v>134359</v>
      </c>
      <c r="H180" s="58">
        <v>489447</v>
      </c>
      <c r="I180" s="58">
        <v>251376</v>
      </c>
      <c r="J180" s="58">
        <v>332492</v>
      </c>
      <c r="K180" s="58">
        <v>525817</v>
      </c>
      <c r="L180" s="58">
        <v>120806</v>
      </c>
      <c r="M180" s="58">
        <v>157466</v>
      </c>
      <c r="N180" s="58">
        <v>337457</v>
      </c>
      <c r="O180" s="58">
        <v>142021</v>
      </c>
      <c r="P180" s="58">
        <v>578238</v>
      </c>
      <c r="Q180" s="58">
        <v>2.1796615123748779</v>
      </c>
      <c r="R180" s="58">
        <v>1.9590541124343872</v>
      </c>
      <c r="S180" s="58">
        <v>3.8774585723876953</v>
      </c>
      <c r="T180" s="58">
        <v>2020</v>
      </c>
    </row>
    <row r="181" spans="1:20" x14ac:dyDescent="0.25">
      <c r="A181" s="57" t="s">
        <v>26</v>
      </c>
      <c r="B181" t="s">
        <v>90</v>
      </c>
      <c r="C181" s="58">
        <v>441150</v>
      </c>
      <c r="D181" s="58">
        <v>387264</v>
      </c>
      <c r="E181" s="58">
        <v>53886</v>
      </c>
      <c r="F181" s="58">
        <v>367359</v>
      </c>
      <c r="G181" s="58">
        <v>166903</v>
      </c>
      <c r="H181" s="58">
        <v>510567</v>
      </c>
      <c r="I181" s="58">
        <v>209662</v>
      </c>
      <c r="J181" s="58">
        <v>261107</v>
      </c>
      <c r="K181" s="58">
        <v>480282</v>
      </c>
      <c r="L181" s="58">
        <v>132701</v>
      </c>
      <c r="M181" s="58">
        <v>141758</v>
      </c>
      <c r="N181" s="58">
        <v>323503</v>
      </c>
      <c r="O181" s="58">
        <v>156370</v>
      </c>
      <c r="P181" s="58">
        <v>608053</v>
      </c>
      <c r="Q181" s="58">
        <v>2.0952577590942383</v>
      </c>
      <c r="R181" s="58">
        <v>1.8864495754241943</v>
      </c>
      <c r="S181" s="58">
        <v>3.5959062576293945</v>
      </c>
      <c r="T181" s="58">
        <v>2020</v>
      </c>
    </row>
    <row r="182" spans="1:20" x14ac:dyDescent="0.25">
      <c r="A182" s="57" t="s">
        <v>27</v>
      </c>
      <c r="B182" t="s">
        <v>89</v>
      </c>
      <c r="C182" s="58">
        <v>631232</v>
      </c>
      <c r="D182" s="58">
        <v>474137</v>
      </c>
      <c r="E182" s="58">
        <v>157095</v>
      </c>
      <c r="F182" s="58">
        <v>308783</v>
      </c>
      <c r="G182" s="58">
        <v>55536</v>
      </c>
      <c r="H182" s="58">
        <v>173881</v>
      </c>
      <c r="I182" s="58">
        <v>182415</v>
      </c>
      <c r="J182" s="58">
        <v>344499</v>
      </c>
      <c r="K182" s="58">
        <v>694897</v>
      </c>
      <c r="L182" s="58">
        <v>114425</v>
      </c>
      <c r="M182" s="58">
        <v>512438</v>
      </c>
      <c r="N182" s="58">
        <v>501887</v>
      </c>
      <c r="O182" s="58">
        <v>256908</v>
      </c>
      <c r="P182" s="58">
        <v>686768</v>
      </c>
      <c r="Q182" s="58">
        <v>2.676128625869751</v>
      </c>
      <c r="R182" s="58">
        <v>2.3558402061462402</v>
      </c>
      <c r="S182" s="58">
        <v>3.6428084373474121</v>
      </c>
      <c r="T182" s="58">
        <v>2020</v>
      </c>
    </row>
    <row r="183" spans="1:20" x14ac:dyDescent="0.25">
      <c r="A183" s="57" t="s">
        <v>27</v>
      </c>
      <c r="B183" t="s">
        <v>90</v>
      </c>
      <c r="C183" s="58">
        <v>684862</v>
      </c>
      <c r="D183" s="58">
        <v>511153</v>
      </c>
      <c r="E183" s="58">
        <v>173709</v>
      </c>
      <c r="F183" s="58">
        <v>315995</v>
      </c>
      <c r="G183" s="58">
        <v>69410</v>
      </c>
      <c r="H183" s="58">
        <v>176137</v>
      </c>
      <c r="I183" s="58">
        <v>218911</v>
      </c>
      <c r="J183" s="58">
        <v>307638</v>
      </c>
      <c r="K183" s="58">
        <v>717865</v>
      </c>
      <c r="L183" s="58">
        <v>115821</v>
      </c>
      <c r="M183" s="58">
        <v>525417</v>
      </c>
      <c r="N183" s="58">
        <v>545267</v>
      </c>
      <c r="O183" s="58">
        <v>285441</v>
      </c>
      <c r="P183" s="58">
        <v>754272</v>
      </c>
      <c r="Q183" s="58">
        <v>2.614293098449707</v>
      </c>
      <c r="R183" s="58">
        <v>2.2836802005767822</v>
      </c>
      <c r="S183" s="58">
        <v>3.5871486663818359</v>
      </c>
      <c r="T183" s="58">
        <v>2020</v>
      </c>
    </row>
    <row r="184" spans="1:20" x14ac:dyDescent="0.25">
      <c r="A184" s="57" t="s">
        <v>28</v>
      </c>
      <c r="B184" t="s">
        <v>89</v>
      </c>
      <c r="C184" s="58">
        <v>597512</v>
      </c>
      <c r="D184" s="58">
        <v>533745</v>
      </c>
      <c r="E184" s="58">
        <v>63767</v>
      </c>
      <c r="F184" s="58">
        <v>394497</v>
      </c>
      <c r="G184" s="58">
        <v>220092</v>
      </c>
      <c r="H184" s="58">
        <v>520657</v>
      </c>
      <c r="I184" s="58">
        <v>288796</v>
      </c>
      <c r="J184" s="58">
        <v>369618</v>
      </c>
      <c r="K184" s="58">
        <v>709647</v>
      </c>
      <c r="L184" s="58">
        <v>99914</v>
      </c>
      <c r="M184" s="58">
        <v>150759</v>
      </c>
      <c r="N184" s="58">
        <v>246360</v>
      </c>
      <c r="O184" s="58">
        <v>213242</v>
      </c>
      <c r="P184" s="58">
        <v>817604</v>
      </c>
      <c r="Q184" s="58">
        <v>1.9643170833587646</v>
      </c>
      <c r="R184" s="58">
        <v>1.7943568229675293</v>
      </c>
      <c r="S184" s="58">
        <v>3.3869242668151855</v>
      </c>
      <c r="T184" s="58">
        <v>2020</v>
      </c>
    </row>
    <row r="185" spans="1:20" x14ac:dyDescent="0.25">
      <c r="A185" s="57" t="s">
        <v>28</v>
      </c>
      <c r="B185" t="s">
        <v>90</v>
      </c>
      <c r="C185" s="58">
        <v>636431</v>
      </c>
      <c r="D185" s="58">
        <v>564704</v>
      </c>
      <c r="E185" s="58">
        <v>71727</v>
      </c>
      <c r="F185" s="58">
        <v>346329</v>
      </c>
      <c r="G185" s="58">
        <v>251908</v>
      </c>
      <c r="H185" s="58">
        <v>563931</v>
      </c>
      <c r="I185" s="58">
        <v>262823</v>
      </c>
      <c r="J185" s="58">
        <v>320859</v>
      </c>
      <c r="K185" s="58">
        <v>696770</v>
      </c>
      <c r="L185" s="58">
        <v>97642</v>
      </c>
      <c r="M185" s="58">
        <v>134531</v>
      </c>
      <c r="N185" s="58">
        <v>251898</v>
      </c>
      <c r="O185" s="58">
        <v>233740</v>
      </c>
      <c r="P185" s="58">
        <v>888339</v>
      </c>
      <c r="Q185" s="58">
        <v>1.8983707427978516</v>
      </c>
      <c r="R185" s="58">
        <v>1.7236570119857788</v>
      </c>
      <c r="S185" s="58">
        <v>3.2738857269287109</v>
      </c>
      <c r="T185" s="58">
        <v>2020</v>
      </c>
    </row>
    <row r="186" spans="1:20" x14ac:dyDescent="0.25">
      <c r="A186" s="57" t="s">
        <v>29</v>
      </c>
      <c r="B186" t="s">
        <v>89</v>
      </c>
      <c r="C186" s="58">
        <v>379501</v>
      </c>
      <c r="D186" s="58">
        <v>313795</v>
      </c>
      <c r="E186" s="58">
        <v>65706</v>
      </c>
      <c r="F186" s="58">
        <v>119282</v>
      </c>
      <c r="G186" s="58">
        <v>61527</v>
      </c>
      <c r="H186" s="58">
        <v>88307</v>
      </c>
      <c r="I186" s="58">
        <v>101807</v>
      </c>
      <c r="J186" s="58">
        <v>191430</v>
      </c>
      <c r="K186" s="58">
        <v>425018</v>
      </c>
      <c r="L186" s="58">
        <v>52620</v>
      </c>
      <c r="M186" s="58">
        <v>51277</v>
      </c>
      <c r="N186" s="58">
        <v>211364</v>
      </c>
      <c r="O186" s="58">
        <v>179017</v>
      </c>
      <c r="P186" s="58">
        <v>441028</v>
      </c>
      <c r="Q186" s="58">
        <v>2.161177396774292</v>
      </c>
      <c r="R186" s="58">
        <v>1.9119870662689209</v>
      </c>
      <c r="S186" s="58">
        <v>3.3512463569641113</v>
      </c>
      <c r="T186" s="58">
        <v>2020</v>
      </c>
    </row>
    <row r="187" spans="1:20" x14ac:dyDescent="0.25">
      <c r="A187" s="57" t="s">
        <v>29</v>
      </c>
      <c r="B187" t="s">
        <v>90</v>
      </c>
      <c r="C187" s="58">
        <v>420909</v>
      </c>
      <c r="D187" s="58">
        <v>353722</v>
      </c>
      <c r="E187" s="58">
        <v>67187</v>
      </c>
      <c r="F187" s="58">
        <v>126980</v>
      </c>
      <c r="G187" s="58">
        <v>65709</v>
      </c>
      <c r="H187" s="58">
        <v>87833</v>
      </c>
      <c r="I187" s="58">
        <v>114977</v>
      </c>
      <c r="J187" s="58">
        <v>180672</v>
      </c>
      <c r="K187" s="58">
        <v>450524</v>
      </c>
      <c r="L187" s="58">
        <v>57641</v>
      </c>
      <c r="M187" s="58">
        <v>52655</v>
      </c>
      <c r="N187" s="58">
        <v>233466</v>
      </c>
      <c r="O187" s="58">
        <v>195075</v>
      </c>
      <c r="P187" s="58">
        <v>486618</v>
      </c>
      <c r="Q187" s="58">
        <v>2.0875532627105713</v>
      </c>
      <c r="R187" s="58">
        <v>1.8411040306091309</v>
      </c>
      <c r="S187" s="58">
        <v>3.3850448131561279</v>
      </c>
      <c r="T187" s="58">
        <v>2020</v>
      </c>
    </row>
    <row r="188" spans="1:20" x14ac:dyDescent="0.25">
      <c r="A188" s="57" t="s">
        <v>30</v>
      </c>
      <c r="B188" t="s">
        <v>89</v>
      </c>
      <c r="C188" s="58">
        <v>2261462</v>
      </c>
      <c r="D188" s="58">
        <v>1699062</v>
      </c>
      <c r="E188" s="58">
        <v>562400</v>
      </c>
      <c r="F188" s="58">
        <v>876037</v>
      </c>
      <c r="G188" s="58">
        <v>231240</v>
      </c>
      <c r="H188" s="58">
        <v>542948</v>
      </c>
      <c r="I188" s="58">
        <v>1036202</v>
      </c>
      <c r="J188" s="58">
        <v>1320434</v>
      </c>
      <c r="K188" s="58">
        <v>2585909</v>
      </c>
      <c r="L188" s="58">
        <v>599360</v>
      </c>
      <c r="M188" s="58">
        <v>1484704</v>
      </c>
      <c r="N188" s="58">
        <v>962020</v>
      </c>
      <c r="O188" s="58">
        <v>946802</v>
      </c>
      <c r="P188" s="58">
        <v>2492702</v>
      </c>
      <c r="Q188" s="58">
        <v>2.6858770847320557</v>
      </c>
      <c r="R188" s="58">
        <v>2.336538553237915</v>
      </c>
      <c r="S188" s="58">
        <v>3.7412607669830322</v>
      </c>
      <c r="T188" s="58">
        <v>2020</v>
      </c>
    </row>
    <row r="189" spans="1:20" x14ac:dyDescent="0.25">
      <c r="A189" s="57" t="s">
        <v>30</v>
      </c>
      <c r="B189" t="s">
        <v>90</v>
      </c>
      <c r="C189" s="58">
        <v>2488183</v>
      </c>
      <c r="D189" s="58">
        <v>1920831</v>
      </c>
      <c r="E189" s="58">
        <v>567352</v>
      </c>
      <c r="F189" s="58">
        <v>886607</v>
      </c>
      <c r="G189" s="58">
        <v>249740</v>
      </c>
      <c r="H189" s="58">
        <v>568543</v>
      </c>
      <c r="I189" s="58">
        <v>1218554</v>
      </c>
      <c r="J189" s="58">
        <v>1188470</v>
      </c>
      <c r="K189" s="58">
        <v>2695363</v>
      </c>
      <c r="L189" s="58">
        <v>612678</v>
      </c>
      <c r="M189" s="58">
        <v>1574966</v>
      </c>
      <c r="N189" s="58">
        <v>1014751</v>
      </c>
      <c r="O189" s="58">
        <v>1031301</v>
      </c>
      <c r="P189" s="58">
        <v>2737923</v>
      </c>
      <c r="Q189" s="58">
        <v>2.6107449531555176</v>
      </c>
      <c r="R189" s="58">
        <v>2.2805373668670654</v>
      </c>
      <c r="S189" s="58">
        <v>3.7286975383758545</v>
      </c>
      <c r="T189" s="58">
        <v>2020</v>
      </c>
    </row>
    <row r="190" spans="1:20" x14ac:dyDescent="0.25">
      <c r="A190" s="52" t="s">
        <v>31</v>
      </c>
      <c r="B190" t="s">
        <v>89</v>
      </c>
      <c r="C190" s="58">
        <v>538935</v>
      </c>
      <c r="D190" s="58">
        <v>413649</v>
      </c>
      <c r="E190" s="58">
        <v>125286</v>
      </c>
      <c r="F190" s="58">
        <v>263019</v>
      </c>
      <c r="G190" s="58">
        <v>97838</v>
      </c>
      <c r="H190" s="58">
        <v>206490</v>
      </c>
      <c r="I190" s="58">
        <v>237672</v>
      </c>
      <c r="J190" s="58">
        <v>298350</v>
      </c>
      <c r="K190" s="58">
        <v>557793</v>
      </c>
      <c r="L190" s="58">
        <v>137939</v>
      </c>
      <c r="M190" s="58">
        <v>393649</v>
      </c>
      <c r="N190" s="58">
        <v>271691</v>
      </c>
      <c r="O190" s="58">
        <v>227842</v>
      </c>
      <c r="P190" s="58">
        <v>636773</v>
      </c>
      <c r="Q190" s="58">
        <v>2.5546903610229492</v>
      </c>
      <c r="R190" s="58">
        <v>2.2167587280273438</v>
      </c>
      <c r="S190" s="58">
        <v>3.6704180240631104</v>
      </c>
      <c r="T190" s="58">
        <v>2020</v>
      </c>
    </row>
    <row r="191" spans="1:20" x14ac:dyDescent="0.25">
      <c r="A191" s="52" t="s">
        <v>31</v>
      </c>
      <c r="B191" t="s">
        <v>90</v>
      </c>
      <c r="C191" s="58">
        <v>617937</v>
      </c>
      <c r="D191" s="58">
        <v>479538</v>
      </c>
      <c r="E191" s="58">
        <v>138399</v>
      </c>
      <c r="F191" s="58">
        <v>253789</v>
      </c>
      <c r="G191" s="58">
        <v>114172</v>
      </c>
      <c r="H191" s="58">
        <v>245614</v>
      </c>
      <c r="I191" s="58">
        <v>273135</v>
      </c>
      <c r="J191" s="58">
        <v>280114</v>
      </c>
      <c r="K191" s="58">
        <v>597052</v>
      </c>
      <c r="L191" s="58">
        <v>142136</v>
      </c>
      <c r="M191" s="58">
        <v>415564</v>
      </c>
      <c r="N191" s="58">
        <v>303682</v>
      </c>
      <c r="O191" s="58">
        <v>271266</v>
      </c>
      <c r="P191" s="58">
        <v>732109</v>
      </c>
      <c r="Q191" s="58">
        <v>2.4719865322113037</v>
      </c>
      <c r="R191" s="58">
        <v>2.1378660202026367</v>
      </c>
      <c r="S191" s="58">
        <v>3.6296794414520264</v>
      </c>
      <c r="T191" s="58">
        <v>2020</v>
      </c>
    </row>
    <row r="192" spans="1:20" x14ac:dyDescent="0.25">
      <c r="A192" s="57" t="s">
        <v>32</v>
      </c>
      <c r="B192" t="s">
        <v>89</v>
      </c>
      <c r="C192" s="58">
        <v>353123</v>
      </c>
      <c r="D192" s="58">
        <v>318699</v>
      </c>
      <c r="E192" s="58">
        <v>34424</v>
      </c>
      <c r="F192" s="58">
        <v>207393</v>
      </c>
      <c r="G192" s="58">
        <v>65693</v>
      </c>
      <c r="H192" s="58">
        <v>158910</v>
      </c>
      <c r="I192" s="58">
        <v>194078</v>
      </c>
      <c r="J192" s="58">
        <v>199436</v>
      </c>
      <c r="K192" s="58">
        <v>468297</v>
      </c>
      <c r="L192" s="58">
        <v>29710</v>
      </c>
      <c r="M192" s="58">
        <v>59793</v>
      </c>
      <c r="N192" s="58">
        <v>134605</v>
      </c>
      <c r="O192" s="58">
        <v>125410</v>
      </c>
      <c r="P192" s="58">
        <v>418816</v>
      </c>
      <c r="Q192" s="58">
        <v>1.9748841524124146</v>
      </c>
      <c r="R192" s="58">
        <v>1.8189388513565063</v>
      </c>
      <c r="S192" s="58">
        <v>3.4186322689056396</v>
      </c>
      <c r="T192" s="58">
        <v>2020</v>
      </c>
    </row>
    <row r="193" spans="1:20" x14ac:dyDescent="0.25">
      <c r="A193" s="57" t="s">
        <v>32</v>
      </c>
      <c r="B193" t="s">
        <v>90</v>
      </c>
      <c r="C193" s="58">
        <v>392620</v>
      </c>
      <c r="D193" s="58">
        <v>363010</v>
      </c>
      <c r="E193" s="58">
        <v>29610</v>
      </c>
      <c r="F193" s="58">
        <v>208100</v>
      </c>
      <c r="G193" s="58">
        <v>73128</v>
      </c>
      <c r="H193" s="58">
        <v>170333</v>
      </c>
      <c r="I193" s="58">
        <v>162136</v>
      </c>
      <c r="J193" s="58">
        <v>188414</v>
      </c>
      <c r="K193" s="58">
        <v>508744</v>
      </c>
      <c r="L193" s="58">
        <v>25520</v>
      </c>
      <c r="M193" s="58">
        <v>59657</v>
      </c>
      <c r="N193" s="58">
        <v>142459</v>
      </c>
      <c r="O193" s="58">
        <v>151742</v>
      </c>
      <c r="P193" s="58">
        <v>465748</v>
      </c>
      <c r="Q193" s="58">
        <v>1.8237659931182861</v>
      </c>
      <c r="R193" s="58">
        <v>1.7048015594482422</v>
      </c>
      <c r="S193" s="58">
        <v>3.2822356224060059</v>
      </c>
      <c r="T193" s="58">
        <v>2020</v>
      </c>
    </row>
    <row r="194" spans="1:20" x14ac:dyDescent="0.25">
      <c r="A194" s="57" t="s">
        <v>1</v>
      </c>
      <c r="B194" t="s">
        <v>89</v>
      </c>
      <c r="C194" s="58">
        <v>162584</v>
      </c>
      <c r="D194" s="58">
        <v>151184</v>
      </c>
      <c r="E194" s="58">
        <v>11400</v>
      </c>
      <c r="F194" s="58">
        <v>218407</v>
      </c>
      <c r="G194" s="58">
        <v>62401</v>
      </c>
      <c r="H194" s="58">
        <v>261968</v>
      </c>
      <c r="I194" s="58">
        <v>126656</v>
      </c>
      <c r="J194" s="58">
        <v>197080</v>
      </c>
      <c r="K194" s="58">
        <v>250455</v>
      </c>
      <c r="L194" s="58">
        <v>36621</v>
      </c>
      <c r="M194" s="58">
        <v>17036</v>
      </c>
      <c r="N194" s="58">
        <v>107741</v>
      </c>
      <c r="O194" s="58">
        <v>37311</v>
      </c>
      <c r="P194" s="58">
        <v>224985</v>
      </c>
      <c r="Q194" s="58">
        <v>2.0606887340545654</v>
      </c>
      <c r="R194" s="58">
        <v>1.9543932676315308</v>
      </c>
      <c r="S194" s="58">
        <v>3.470350980758667</v>
      </c>
      <c r="T194" s="58">
        <v>2022</v>
      </c>
    </row>
    <row r="195" spans="1:20" x14ac:dyDescent="0.25">
      <c r="A195" s="57" t="s">
        <v>1</v>
      </c>
      <c r="B195" t="s">
        <v>90</v>
      </c>
      <c r="C195" s="58">
        <v>189413</v>
      </c>
      <c r="D195" s="58">
        <v>174718</v>
      </c>
      <c r="E195" s="58">
        <v>14695</v>
      </c>
      <c r="F195" s="58">
        <v>225172</v>
      </c>
      <c r="G195" s="58">
        <v>74918</v>
      </c>
      <c r="H195" s="58">
        <v>288959</v>
      </c>
      <c r="I195" s="58">
        <v>118171</v>
      </c>
      <c r="J195" s="58">
        <v>191592</v>
      </c>
      <c r="K195" s="58">
        <v>264534</v>
      </c>
      <c r="L195" s="58">
        <v>33580</v>
      </c>
      <c r="M195" s="58">
        <v>19552</v>
      </c>
      <c r="N195" s="58">
        <v>124172</v>
      </c>
      <c r="O195" s="58">
        <v>52796</v>
      </c>
      <c r="P195" s="58">
        <v>264331</v>
      </c>
      <c r="Q195" s="58">
        <v>1.9671933650970459</v>
      </c>
      <c r="R195" s="58">
        <v>1.8502615690231323</v>
      </c>
      <c r="S195" s="58">
        <v>3.3574686050415039</v>
      </c>
      <c r="T195" s="58">
        <v>2022</v>
      </c>
    </row>
    <row r="196" spans="1:20" x14ac:dyDescent="0.25">
      <c r="A196" s="57" t="s">
        <v>2</v>
      </c>
      <c r="B196" t="s">
        <v>89</v>
      </c>
      <c r="C196" s="58">
        <v>241376</v>
      </c>
      <c r="D196" s="58">
        <v>216746</v>
      </c>
      <c r="E196" s="58">
        <v>24630</v>
      </c>
      <c r="F196" s="58">
        <v>749785</v>
      </c>
      <c r="G196" s="58">
        <v>100593</v>
      </c>
      <c r="H196" s="58">
        <v>802737</v>
      </c>
      <c r="I196" s="58">
        <v>297936</v>
      </c>
      <c r="J196" s="58">
        <v>573012</v>
      </c>
      <c r="K196" s="58">
        <v>685153</v>
      </c>
      <c r="L196" s="58">
        <v>117528</v>
      </c>
      <c r="M196" s="58">
        <v>81792</v>
      </c>
      <c r="N196" s="58">
        <v>186807</v>
      </c>
      <c r="O196" s="58">
        <v>52736</v>
      </c>
      <c r="P196" s="58">
        <v>341969</v>
      </c>
      <c r="Q196" s="58">
        <v>2.3252437114715576</v>
      </c>
      <c r="R196" s="58">
        <v>2.15462327003479</v>
      </c>
      <c r="S196" s="58">
        <v>3.8267154693603516</v>
      </c>
      <c r="T196" s="58">
        <v>2022</v>
      </c>
    </row>
    <row r="197" spans="1:20" x14ac:dyDescent="0.25">
      <c r="A197" s="57" t="s">
        <v>2</v>
      </c>
      <c r="B197" t="s">
        <v>90</v>
      </c>
      <c r="C197" s="58">
        <v>269661</v>
      </c>
      <c r="D197" s="58">
        <v>244379</v>
      </c>
      <c r="E197" s="58">
        <v>25282</v>
      </c>
      <c r="F197" s="58">
        <v>704508</v>
      </c>
      <c r="G197" s="58">
        <v>106073</v>
      </c>
      <c r="H197" s="58">
        <v>847299</v>
      </c>
      <c r="I197" s="58">
        <v>296275</v>
      </c>
      <c r="J197" s="58">
        <v>512831</v>
      </c>
      <c r="K197" s="58">
        <v>639892</v>
      </c>
      <c r="L197" s="58">
        <v>116063</v>
      </c>
      <c r="M197" s="58">
        <v>73080</v>
      </c>
      <c r="N197" s="58">
        <v>196451</v>
      </c>
      <c r="O197" s="58">
        <v>54620</v>
      </c>
      <c r="P197" s="58">
        <v>375734</v>
      </c>
      <c r="Q197" s="58">
        <v>2.1997098922729492</v>
      </c>
      <c r="R197" s="58">
        <v>2.059722900390625</v>
      </c>
      <c r="S197" s="58">
        <v>3.5528438091278076</v>
      </c>
      <c r="T197" s="58">
        <v>2022</v>
      </c>
    </row>
    <row r="198" spans="1:20" x14ac:dyDescent="0.25">
      <c r="A198" s="57" t="s">
        <v>3</v>
      </c>
      <c r="B198" t="s">
        <v>89</v>
      </c>
      <c r="C198" s="58">
        <v>52380</v>
      </c>
      <c r="D198" s="58">
        <v>49356</v>
      </c>
      <c r="E198" s="58">
        <v>3024</v>
      </c>
      <c r="F198" s="58">
        <v>168801</v>
      </c>
      <c r="G198" s="58">
        <v>17436</v>
      </c>
      <c r="H198" s="58">
        <v>177620</v>
      </c>
      <c r="I198" s="58">
        <v>64853</v>
      </c>
      <c r="J198" s="58">
        <v>79055</v>
      </c>
      <c r="K198" s="58">
        <v>131567</v>
      </c>
      <c r="L198" s="58">
        <v>38358</v>
      </c>
      <c r="M198" s="58">
        <v>43799</v>
      </c>
      <c r="N198" s="58">
        <v>59875</v>
      </c>
      <c r="O198" s="58">
        <v>12214</v>
      </c>
      <c r="P198" s="58">
        <v>69816</v>
      </c>
      <c r="Q198" s="58">
        <v>2.0541427135467529</v>
      </c>
      <c r="R198" s="58">
        <v>1.9642596244812012</v>
      </c>
      <c r="S198" s="58">
        <v>3.5211639404296875</v>
      </c>
      <c r="T198" s="58">
        <v>2022</v>
      </c>
    </row>
    <row r="199" spans="1:20" x14ac:dyDescent="0.25">
      <c r="A199" s="57" t="s">
        <v>3</v>
      </c>
      <c r="B199" t="s">
        <v>90</v>
      </c>
      <c r="C199" s="58">
        <v>59769</v>
      </c>
      <c r="D199" s="58">
        <v>56384</v>
      </c>
      <c r="E199" s="58">
        <v>3385</v>
      </c>
      <c r="F199" s="58">
        <v>148487</v>
      </c>
      <c r="G199" s="58">
        <v>20967</v>
      </c>
      <c r="H199" s="58">
        <v>195929</v>
      </c>
      <c r="I199" s="58">
        <v>54489</v>
      </c>
      <c r="J199" s="58">
        <v>66814</v>
      </c>
      <c r="K199" s="58">
        <v>119692</v>
      </c>
      <c r="L199" s="58">
        <v>34125</v>
      </c>
      <c r="M199" s="58">
        <v>39733</v>
      </c>
      <c r="N199" s="58">
        <v>62491</v>
      </c>
      <c r="O199" s="58">
        <v>11760</v>
      </c>
      <c r="P199" s="58">
        <v>80736</v>
      </c>
      <c r="Q199" s="58">
        <v>1.9901119470596313</v>
      </c>
      <c r="R199" s="58">
        <v>1.8991203308105469</v>
      </c>
      <c r="S199" s="58">
        <v>3.505760669708252</v>
      </c>
      <c r="T199" s="58">
        <v>2022</v>
      </c>
    </row>
    <row r="200" spans="1:20" x14ac:dyDescent="0.25">
      <c r="A200" s="57" t="s">
        <v>4</v>
      </c>
      <c r="B200" t="s">
        <v>89</v>
      </c>
      <c r="C200" s="58">
        <v>211751</v>
      </c>
      <c r="D200" s="58">
        <v>164459</v>
      </c>
      <c r="E200" s="58">
        <v>47292</v>
      </c>
      <c r="F200" s="58">
        <v>131166</v>
      </c>
      <c r="G200" s="58">
        <v>26366</v>
      </c>
      <c r="H200" s="58">
        <v>98886</v>
      </c>
      <c r="I200" s="58">
        <v>98005</v>
      </c>
      <c r="J200" s="58">
        <v>170192</v>
      </c>
      <c r="K200" s="58">
        <v>262127</v>
      </c>
      <c r="L200" s="58">
        <v>73302</v>
      </c>
      <c r="M200" s="58">
        <v>167606</v>
      </c>
      <c r="N200" s="58">
        <v>104960</v>
      </c>
      <c r="O200" s="58">
        <v>77286</v>
      </c>
      <c r="P200" s="58">
        <v>238117</v>
      </c>
      <c r="Q200" s="58">
        <v>2.7836940288543701</v>
      </c>
      <c r="R200" s="58">
        <v>2.482022762298584</v>
      </c>
      <c r="S200" s="58">
        <v>3.8327624797821045</v>
      </c>
      <c r="T200" s="58">
        <v>2022</v>
      </c>
    </row>
    <row r="201" spans="1:20" x14ac:dyDescent="0.25">
      <c r="A201" s="57" t="s">
        <v>4</v>
      </c>
      <c r="B201" t="s">
        <v>90</v>
      </c>
      <c r="C201" s="58">
        <v>217217</v>
      </c>
      <c r="D201" s="58">
        <v>172850</v>
      </c>
      <c r="E201" s="58">
        <v>44367</v>
      </c>
      <c r="F201" s="58">
        <v>132137</v>
      </c>
      <c r="G201" s="58">
        <v>29668</v>
      </c>
      <c r="H201" s="58">
        <v>103337</v>
      </c>
      <c r="I201" s="58">
        <v>95066</v>
      </c>
      <c r="J201" s="58">
        <v>158402</v>
      </c>
      <c r="K201" s="58">
        <v>257428</v>
      </c>
      <c r="L201" s="58">
        <v>68446</v>
      </c>
      <c r="M201" s="58">
        <v>163853</v>
      </c>
      <c r="N201" s="58">
        <v>103698</v>
      </c>
      <c r="O201" s="58">
        <v>73941</v>
      </c>
      <c r="P201" s="58">
        <v>246885</v>
      </c>
      <c r="Q201" s="58">
        <v>2.6557314395904541</v>
      </c>
      <c r="R201" s="58">
        <v>2.3607521057128906</v>
      </c>
      <c r="S201" s="58">
        <v>3.8049452304840088</v>
      </c>
      <c r="T201" s="58">
        <v>2022</v>
      </c>
    </row>
    <row r="202" spans="1:20" x14ac:dyDescent="0.25">
      <c r="A202" s="57" t="s">
        <v>5</v>
      </c>
      <c r="B202" t="s">
        <v>89</v>
      </c>
      <c r="C202" s="58">
        <v>283367</v>
      </c>
      <c r="D202" s="58">
        <v>254452</v>
      </c>
      <c r="E202" s="58">
        <v>28915</v>
      </c>
      <c r="F202" s="58">
        <v>398298</v>
      </c>
      <c r="G202" s="58">
        <v>169616</v>
      </c>
      <c r="H202" s="58">
        <v>761509</v>
      </c>
      <c r="I202" s="58">
        <v>216751</v>
      </c>
      <c r="J202" s="58">
        <v>337550</v>
      </c>
      <c r="K202" s="58">
        <v>407838</v>
      </c>
      <c r="L202" s="58">
        <v>52999</v>
      </c>
      <c r="M202" s="58">
        <v>59449</v>
      </c>
      <c r="N202" s="58">
        <v>209672</v>
      </c>
      <c r="O202" s="58">
        <v>90700</v>
      </c>
      <c r="P202" s="58">
        <v>452983</v>
      </c>
      <c r="Q202" s="58">
        <v>2.0746874809265137</v>
      </c>
      <c r="R202" s="58">
        <v>1.9066621065139771</v>
      </c>
      <c r="S202" s="58">
        <v>3.5533113479614258</v>
      </c>
      <c r="T202" s="58">
        <v>2022</v>
      </c>
    </row>
    <row r="203" spans="1:20" x14ac:dyDescent="0.25">
      <c r="A203" s="57" t="s">
        <v>5</v>
      </c>
      <c r="B203" t="s">
        <v>90</v>
      </c>
      <c r="C203" s="58">
        <v>313761</v>
      </c>
      <c r="D203" s="58">
        <v>283884</v>
      </c>
      <c r="E203" s="58">
        <v>29877</v>
      </c>
      <c r="F203" s="58">
        <v>391192</v>
      </c>
      <c r="G203" s="58">
        <v>176688</v>
      </c>
      <c r="H203" s="58">
        <v>778701</v>
      </c>
      <c r="I203" s="58">
        <v>223585</v>
      </c>
      <c r="J203" s="58">
        <v>306515</v>
      </c>
      <c r="K203" s="58">
        <v>389688</v>
      </c>
      <c r="L203" s="58">
        <v>57780</v>
      </c>
      <c r="M203" s="58">
        <v>51216</v>
      </c>
      <c r="N203" s="58">
        <v>221155</v>
      </c>
      <c r="O203" s="58">
        <v>102459</v>
      </c>
      <c r="P203" s="58">
        <v>490449</v>
      </c>
      <c r="Q203" s="58">
        <v>1.9955284595489502</v>
      </c>
      <c r="R203" s="58">
        <v>1.8421080112457275</v>
      </c>
      <c r="S203" s="58">
        <v>3.4532918930053711</v>
      </c>
      <c r="T203" s="58">
        <v>2022</v>
      </c>
    </row>
    <row r="204" spans="1:20" x14ac:dyDescent="0.25">
      <c r="A204" s="57" t="s">
        <v>6</v>
      </c>
      <c r="B204" t="s">
        <v>89</v>
      </c>
      <c r="C204" s="58">
        <v>74454</v>
      </c>
      <c r="D204" s="58">
        <v>70333</v>
      </c>
      <c r="E204" s="58">
        <v>4121</v>
      </c>
      <c r="F204" s="58">
        <v>131850</v>
      </c>
      <c r="G204" s="58">
        <v>23181</v>
      </c>
      <c r="H204" s="58">
        <v>145777</v>
      </c>
      <c r="I204" s="58">
        <v>66384</v>
      </c>
      <c r="J204" s="58">
        <v>91489</v>
      </c>
      <c r="K204" s="58">
        <v>144115</v>
      </c>
      <c r="L204" s="58">
        <v>19356</v>
      </c>
      <c r="M204" s="58">
        <v>19869</v>
      </c>
      <c r="N204" s="58">
        <v>52399</v>
      </c>
      <c r="O204" s="58">
        <v>15733</v>
      </c>
      <c r="P204" s="58">
        <v>97635</v>
      </c>
      <c r="Q204" s="58">
        <v>2.0834341049194336</v>
      </c>
      <c r="R204" s="58">
        <v>1.9924359321594238</v>
      </c>
      <c r="S204" s="58">
        <v>3.6364960670471191</v>
      </c>
      <c r="T204" s="58">
        <v>2022</v>
      </c>
    </row>
    <row r="205" spans="1:20" x14ac:dyDescent="0.25">
      <c r="A205" s="57" t="s">
        <v>6</v>
      </c>
      <c r="B205" t="s">
        <v>90</v>
      </c>
      <c r="C205" s="58">
        <v>83955</v>
      </c>
      <c r="D205" s="58">
        <v>78735</v>
      </c>
      <c r="E205" s="58">
        <v>5220</v>
      </c>
      <c r="F205" s="58">
        <v>113773</v>
      </c>
      <c r="G205" s="58">
        <v>29146</v>
      </c>
      <c r="H205" s="58">
        <v>168817</v>
      </c>
      <c r="I205" s="58">
        <v>54172</v>
      </c>
      <c r="J205" s="58">
        <v>77626</v>
      </c>
      <c r="K205" s="58">
        <v>132885</v>
      </c>
      <c r="L205" s="58">
        <v>16591</v>
      </c>
      <c r="M205" s="58">
        <v>17006</v>
      </c>
      <c r="N205" s="58">
        <v>55842</v>
      </c>
      <c r="O205" s="58">
        <v>18316</v>
      </c>
      <c r="P205" s="58">
        <v>113101</v>
      </c>
      <c r="Q205" s="58">
        <v>1.9269727468490601</v>
      </c>
      <c r="R205" s="58">
        <v>1.8215533494949341</v>
      </c>
      <c r="S205" s="58">
        <v>3.5170497894287109</v>
      </c>
      <c r="T205" s="58">
        <v>2022</v>
      </c>
    </row>
    <row r="206" spans="1:20" x14ac:dyDescent="0.25">
      <c r="A206" s="57" t="s">
        <v>7</v>
      </c>
      <c r="B206" t="s">
        <v>89</v>
      </c>
      <c r="C206" s="58">
        <v>1819759</v>
      </c>
      <c r="D206" s="58">
        <v>1067356</v>
      </c>
      <c r="E206" s="58">
        <v>752403</v>
      </c>
      <c r="F206" s="58">
        <v>593943</v>
      </c>
      <c r="G206" s="58">
        <v>67844</v>
      </c>
      <c r="H206" s="58">
        <v>215078</v>
      </c>
      <c r="I206" s="58">
        <v>763519</v>
      </c>
      <c r="J206" s="58">
        <v>1813457</v>
      </c>
      <c r="K206" s="58">
        <v>2117556</v>
      </c>
      <c r="L206" s="58">
        <v>626443</v>
      </c>
      <c r="M206" s="58">
        <v>1402549</v>
      </c>
      <c r="N206" s="58">
        <v>571971</v>
      </c>
      <c r="O206" s="58">
        <v>979223</v>
      </c>
      <c r="P206" s="58">
        <v>1887603</v>
      </c>
      <c r="Q206" s="58">
        <v>3.1729085445404053</v>
      </c>
      <c r="R206" s="58">
        <v>2.664865255355835</v>
      </c>
      <c r="S206" s="58">
        <v>3.8936169147491455</v>
      </c>
      <c r="T206" s="58">
        <v>2022</v>
      </c>
    </row>
    <row r="207" spans="1:20" x14ac:dyDescent="0.25">
      <c r="A207" s="57" t="s">
        <v>7</v>
      </c>
      <c r="B207" t="s">
        <v>90</v>
      </c>
      <c r="C207" s="58">
        <v>2018946</v>
      </c>
      <c r="D207" s="58">
        <v>1163839</v>
      </c>
      <c r="E207" s="58">
        <v>855107</v>
      </c>
      <c r="F207" s="58">
        <v>653249</v>
      </c>
      <c r="G207" s="58">
        <v>84217</v>
      </c>
      <c r="H207" s="58">
        <v>244838</v>
      </c>
      <c r="I207" s="58">
        <v>1008911</v>
      </c>
      <c r="J207" s="58">
        <v>1950912</v>
      </c>
      <c r="K207" s="58">
        <v>2319796</v>
      </c>
      <c r="L207" s="58">
        <v>635184</v>
      </c>
      <c r="M207" s="58">
        <v>1493740</v>
      </c>
      <c r="N207" s="58">
        <v>619058</v>
      </c>
      <c r="O207" s="58">
        <v>1108579</v>
      </c>
      <c r="P207" s="58">
        <v>2103163</v>
      </c>
      <c r="Q207" s="58">
        <v>3.1827781200408936</v>
      </c>
      <c r="R207" s="58">
        <v>2.6277577877044678</v>
      </c>
      <c r="S207" s="58">
        <v>3.938185453414917</v>
      </c>
      <c r="T207" s="58">
        <v>2022</v>
      </c>
    </row>
    <row r="208" spans="1:20" x14ac:dyDescent="0.25">
      <c r="A208" s="57" t="s">
        <v>8</v>
      </c>
      <c r="B208" t="s">
        <v>89</v>
      </c>
      <c r="C208" s="58">
        <v>337577</v>
      </c>
      <c r="D208" s="58">
        <v>295881</v>
      </c>
      <c r="E208" s="58">
        <v>41696</v>
      </c>
      <c r="F208" s="58">
        <v>598569</v>
      </c>
      <c r="G208" s="58">
        <v>135130</v>
      </c>
      <c r="H208" s="58">
        <v>791906</v>
      </c>
      <c r="I208" s="58">
        <v>326766</v>
      </c>
      <c r="J208" s="58">
        <v>445839</v>
      </c>
      <c r="K208" s="58">
        <v>648479</v>
      </c>
      <c r="L208" s="58">
        <v>105875</v>
      </c>
      <c r="M208" s="58">
        <v>91267</v>
      </c>
      <c r="N208" s="58">
        <v>191272</v>
      </c>
      <c r="O208" s="58">
        <v>102494</v>
      </c>
      <c r="P208" s="58">
        <v>472707</v>
      </c>
      <c r="Q208" s="58">
        <v>2.2069215774536133</v>
      </c>
      <c r="R208" s="58">
        <v>1.9905434846878052</v>
      </c>
      <c r="S208" s="58">
        <v>3.7423734664916992</v>
      </c>
      <c r="T208" s="58">
        <v>2022</v>
      </c>
    </row>
    <row r="209" spans="1:20" x14ac:dyDescent="0.25">
      <c r="A209" s="57" t="s">
        <v>8</v>
      </c>
      <c r="B209" t="s">
        <v>90</v>
      </c>
      <c r="C209" s="58">
        <v>331488</v>
      </c>
      <c r="D209" s="58">
        <v>293373</v>
      </c>
      <c r="E209" s="58">
        <v>38115</v>
      </c>
      <c r="F209" s="58">
        <v>548337</v>
      </c>
      <c r="G209" s="58">
        <v>168121</v>
      </c>
      <c r="H209" s="58">
        <v>896392</v>
      </c>
      <c r="I209" s="58">
        <v>285812</v>
      </c>
      <c r="J209" s="58">
        <v>372452</v>
      </c>
      <c r="K209" s="58">
        <v>584956</v>
      </c>
      <c r="L209" s="58">
        <v>95646</v>
      </c>
      <c r="M209" s="58">
        <v>89142</v>
      </c>
      <c r="N209" s="58">
        <v>179375</v>
      </c>
      <c r="O209" s="58">
        <v>100250</v>
      </c>
      <c r="P209" s="58">
        <v>499609</v>
      </c>
      <c r="Q209" s="58">
        <v>2.1040370464324951</v>
      </c>
      <c r="R209" s="58">
        <v>1.892116904258728</v>
      </c>
      <c r="S209" s="58">
        <v>3.7351961135864258</v>
      </c>
      <c r="T209" s="58">
        <v>2022</v>
      </c>
    </row>
    <row r="210" spans="1:20" x14ac:dyDescent="0.25">
      <c r="A210" s="52" t="s">
        <v>9</v>
      </c>
      <c r="B210" t="s">
        <v>89</v>
      </c>
      <c r="C210" s="58">
        <v>1049047</v>
      </c>
      <c r="D210" s="58">
        <v>969945</v>
      </c>
      <c r="E210" s="58">
        <v>79102</v>
      </c>
      <c r="F210" s="58">
        <v>1239244</v>
      </c>
      <c r="G210" s="58">
        <v>307209</v>
      </c>
      <c r="H210" s="58">
        <v>1721246</v>
      </c>
      <c r="I210" s="58">
        <v>417063</v>
      </c>
      <c r="J210" s="58">
        <v>1383668</v>
      </c>
      <c r="K210" s="58">
        <v>1829237</v>
      </c>
      <c r="L210" s="58">
        <v>183514</v>
      </c>
      <c r="M210" s="58">
        <v>148936</v>
      </c>
      <c r="N210" s="58">
        <v>497445</v>
      </c>
      <c r="O210" s="58">
        <v>246193</v>
      </c>
      <c r="P210" s="58">
        <v>1356256</v>
      </c>
      <c r="Q210" s="58">
        <v>2.1410326957702637</v>
      </c>
      <c r="R210" s="58">
        <v>2.0169608592987061</v>
      </c>
      <c r="S210" s="58">
        <v>3.6623978614807129</v>
      </c>
      <c r="T210" s="58">
        <v>2022</v>
      </c>
    </row>
    <row r="211" spans="1:20" x14ac:dyDescent="0.25">
      <c r="A211" s="52" t="s">
        <v>9</v>
      </c>
      <c r="B211" t="s">
        <v>90</v>
      </c>
      <c r="C211" s="58">
        <v>1181021</v>
      </c>
      <c r="D211" s="58">
        <v>1100771</v>
      </c>
      <c r="E211" s="58">
        <v>80250</v>
      </c>
      <c r="F211" s="58">
        <v>1248863</v>
      </c>
      <c r="G211" s="58">
        <v>455709</v>
      </c>
      <c r="H211" s="58">
        <v>2102170</v>
      </c>
      <c r="I211" s="58">
        <v>485431</v>
      </c>
      <c r="J211" s="58">
        <v>1290999</v>
      </c>
      <c r="K211" s="58">
        <v>1826199</v>
      </c>
      <c r="L211" s="58">
        <v>191752</v>
      </c>
      <c r="M211" s="58">
        <v>166453</v>
      </c>
      <c r="N211" s="58">
        <v>562762</v>
      </c>
      <c r="O211" s="58">
        <v>300674</v>
      </c>
      <c r="P211" s="58">
        <v>1636730</v>
      </c>
      <c r="Q211" s="58">
        <v>2.0165212154388428</v>
      </c>
      <c r="R211" s="58">
        <v>1.911198616027832</v>
      </c>
      <c r="S211" s="58">
        <v>3.4612088203430176</v>
      </c>
      <c r="T211" s="58">
        <v>2022</v>
      </c>
    </row>
    <row r="212" spans="1:20" x14ac:dyDescent="0.25">
      <c r="A212" s="57" t="s">
        <v>10</v>
      </c>
      <c r="B212" t="s">
        <v>89</v>
      </c>
      <c r="C212" s="58">
        <v>316893</v>
      </c>
      <c r="D212" s="58">
        <v>257905</v>
      </c>
      <c r="E212" s="58">
        <v>58988</v>
      </c>
      <c r="F212" s="58">
        <v>258754</v>
      </c>
      <c r="G212" s="58">
        <v>81385</v>
      </c>
      <c r="H212" s="58">
        <v>246340</v>
      </c>
      <c r="I212" s="58">
        <v>172361</v>
      </c>
      <c r="J212" s="58">
        <v>294183</v>
      </c>
      <c r="K212" s="58">
        <v>433510</v>
      </c>
      <c r="L212" s="58">
        <v>75751</v>
      </c>
      <c r="M212" s="58">
        <v>95073</v>
      </c>
      <c r="N212" s="58">
        <v>185117</v>
      </c>
      <c r="O212" s="58">
        <v>121068</v>
      </c>
      <c r="P212" s="58">
        <v>398278</v>
      </c>
      <c r="Q212" s="58">
        <v>2.3885159492492676</v>
      </c>
      <c r="R212" s="58">
        <v>2.0586340427398682</v>
      </c>
      <c r="S212" s="58">
        <v>3.830812931060791</v>
      </c>
      <c r="T212" s="58">
        <v>2022</v>
      </c>
    </row>
    <row r="213" spans="1:20" x14ac:dyDescent="0.25">
      <c r="A213" s="57" t="s">
        <v>10</v>
      </c>
      <c r="B213" t="s">
        <v>90</v>
      </c>
      <c r="C213" s="58">
        <v>324211</v>
      </c>
      <c r="D213" s="58">
        <v>265446</v>
      </c>
      <c r="E213" s="58">
        <v>58765</v>
      </c>
      <c r="F213" s="58">
        <v>267331</v>
      </c>
      <c r="G213" s="58">
        <v>89987</v>
      </c>
      <c r="H213" s="58">
        <v>283604</v>
      </c>
      <c r="I213" s="58">
        <v>161503</v>
      </c>
      <c r="J213" s="58">
        <v>269328</v>
      </c>
      <c r="K213" s="58">
        <v>429012</v>
      </c>
      <c r="L213" s="58">
        <v>78872</v>
      </c>
      <c r="M213" s="58">
        <v>86157</v>
      </c>
      <c r="N213" s="58">
        <v>194392</v>
      </c>
      <c r="O213" s="58">
        <v>126926</v>
      </c>
      <c r="P213" s="58">
        <v>414198</v>
      </c>
      <c r="Q213" s="58">
        <v>2.2811996936798096</v>
      </c>
      <c r="R213" s="58">
        <v>1.9422857761383057</v>
      </c>
      <c r="S213" s="58">
        <v>3.8120989799499512</v>
      </c>
      <c r="T213" s="58">
        <v>2022</v>
      </c>
    </row>
    <row r="214" spans="1:20" x14ac:dyDescent="0.25">
      <c r="A214" s="57" t="s">
        <v>11</v>
      </c>
      <c r="B214" t="s">
        <v>89</v>
      </c>
      <c r="C214" s="58">
        <v>985789</v>
      </c>
      <c r="D214" s="58">
        <v>884087</v>
      </c>
      <c r="E214" s="58">
        <v>101702</v>
      </c>
      <c r="F214" s="58">
        <v>1063810</v>
      </c>
      <c r="G214" s="58">
        <v>253080</v>
      </c>
      <c r="H214" s="58">
        <v>713325</v>
      </c>
      <c r="I214" s="58">
        <v>688385</v>
      </c>
      <c r="J214" s="58">
        <v>1078134</v>
      </c>
      <c r="K214" s="58">
        <v>1567314</v>
      </c>
      <c r="L214" s="58">
        <v>198286</v>
      </c>
      <c r="M214" s="58">
        <v>298610</v>
      </c>
      <c r="N214" s="58">
        <v>552663</v>
      </c>
      <c r="O214" s="58">
        <v>254500</v>
      </c>
      <c r="P214" s="58">
        <v>1238869</v>
      </c>
      <c r="Q214" s="58">
        <v>2.3216042518615723</v>
      </c>
      <c r="R214" s="58">
        <v>2.1862983703613281</v>
      </c>
      <c r="S214" s="58">
        <v>3.4978072643280029</v>
      </c>
      <c r="T214" s="58">
        <v>2022</v>
      </c>
    </row>
    <row r="215" spans="1:20" x14ac:dyDescent="0.25">
      <c r="A215" s="57" t="s">
        <v>11</v>
      </c>
      <c r="B215" t="s">
        <v>90</v>
      </c>
      <c r="C215" s="58">
        <v>1087919</v>
      </c>
      <c r="D215" s="58">
        <v>986220</v>
      </c>
      <c r="E215" s="58">
        <v>101699</v>
      </c>
      <c r="F215" s="58">
        <v>1075055</v>
      </c>
      <c r="G215" s="58">
        <v>271205</v>
      </c>
      <c r="H215" s="58">
        <v>827255</v>
      </c>
      <c r="I215" s="58">
        <v>745659</v>
      </c>
      <c r="J215" s="58">
        <v>1003031</v>
      </c>
      <c r="K215" s="58">
        <v>1580921</v>
      </c>
      <c r="L215" s="58">
        <v>189121</v>
      </c>
      <c r="M215" s="58">
        <v>288759</v>
      </c>
      <c r="N215" s="58">
        <v>593299</v>
      </c>
      <c r="O215" s="58">
        <v>271597</v>
      </c>
      <c r="P215" s="58">
        <v>1359124</v>
      </c>
      <c r="Q215" s="58">
        <v>2.1963529586791992</v>
      </c>
      <c r="R215" s="58">
        <v>2.0762252807617188</v>
      </c>
      <c r="S215" s="58">
        <v>3.3612818717956543</v>
      </c>
      <c r="T215" s="58">
        <v>2022</v>
      </c>
    </row>
    <row r="216" spans="1:20" x14ac:dyDescent="0.25">
      <c r="A216" s="57" t="s">
        <v>12</v>
      </c>
      <c r="B216" t="s">
        <v>89</v>
      </c>
      <c r="C216" s="58">
        <v>1016366</v>
      </c>
      <c r="D216" s="58">
        <v>633910</v>
      </c>
      <c r="E216" s="58">
        <v>382456</v>
      </c>
      <c r="F216" s="58">
        <v>469233</v>
      </c>
      <c r="G216" s="58">
        <v>53653</v>
      </c>
      <c r="H216" s="58">
        <v>167087</v>
      </c>
      <c r="I216" s="58">
        <v>472597</v>
      </c>
      <c r="J216" s="58">
        <v>954313</v>
      </c>
      <c r="K216" s="58">
        <v>1244499</v>
      </c>
      <c r="L216" s="58">
        <v>466169</v>
      </c>
      <c r="M216" s="58">
        <v>923914</v>
      </c>
      <c r="N216" s="58">
        <v>545704</v>
      </c>
      <c r="O216" s="58">
        <v>464046</v>
      </c>
      <c r="P216" s="58">
        <v>1070019</v>
      </c>
      <c r="Q216" s="58">
        <v>3.3331015110015869</v>
      </c>
      <c r="R216" s="58">
        <v>2.8875408172607422</v>
      </c>
      <c r="S216" s="58">
        <v>4.0716056823730469</v>
      </c>
      <c r="T216" s="58">
        <v>2022</v>
      </c>
    </row>
    <row r="217" spans="1:20" x14ac:dyDescent="0.25">
      <c r="A217" s="57" t="s">
        <v>12</v>
      </c>
      <c r="B217" t="s">
        <v>90</v>
      </c>
      <c r="C217" s="58">
        <v>1156948</v>
      </c>
      <c r="D217" s="58">
        <v>738924</v>
      </c>
      <c r="E217" s="58">
        <v>418024</v>
      </c>
      <c r="F217" s="58">
        <v>474540</v>
      </c>
      <c r="G217" s="58">
        <v>67616</v>
      </c>
      <c r="H217" s="58">
        <v>195457</v>
      </c>
      <c r="I217" s="58">
        <v>565009</v>
      </c>
      <c r="J217" s="58">
        <v>944782</v>
      </c>
      <c r="K217" s="58">
        <v>1334665</v>
      </c>
      <c r="L217" s="58">
        <v>503673</v>
      </c>
      <c r="M217" s="58">
        <v>1017579</v>
      </c>
      <c r="N217" s="58">
        <v>588011</v>
      </c>
      <c r="O217" s="58">
        <v>516204</v>
      </c>
      <c r="P217" s="58">
        <v>1224564</v>
      </c>
      <c r="Q217" s="58">
        <v>3.2534246444702148</v>
      </c>
      <c r="R217" s="58">
        <v>2.8116302490234375</v>
      </c>
      <c r="S217" s="58">
        <v>4.0343666076660156</v>
      </c>
      <c r="T217" s="58">
        <v>2022</v>
      </c>
    </row>
    <row r="218" spans="1:20" x14ac:dyDescent="0.25">
      <c r="A218" s="57" t="s">
        <v>13</v>
      </c>
      <c r="B218" t="s">
        <v>89</v>
      </c>
      <c r="C218" s="58">
        <v>595607</v>
      </c>
      <c r="D218" s="58">
        <v>500977</v>
      </c>
      <c r="E218" s="58">
        <v>94630</v>
      </c>
      <c r="F218" s="58">
        <v>570324</v>
      </c>
      <c r="G218" s="58">
        <v>73361</v>
      </c>
      <c r="H218" s="58">
        <v>251863</v>
      </c>
      <c r="I218" s="58">
        <v>291417</v>
      </c>
      <c r="J218" s="58">
        <v>782634</v>
      </c>
      <c r="K218" s="58">
        <v>994339</v>
      </c>
      <c r="L218" s="58">
        <v>98435</v>
      </c>
      <c r="M218" s="58">
        <v>359134</v>
      </c>
      <c r="N218" s="58">
        <v>278651</v>
      </c>
      <c r="O218" s="58">
        <v>166952</v>
      </c>
      <c r="P218" s="58">
        <v>668968</v>
      </c>
      <c r="Q218" s="58">
        <v>2.5988781452178955</v>
      </c>
      <c r="R218" s="58">
        <v>2.3683023452758789</v>
      </c>
      <c r="S218" s="58">
        <v>3.8195602893829346</v>
      </c>
      <c r="T218" s="58">
        <v>2022</v>
      </c>
    </row>
    <row r="219" spans="1:20" x14ac:dyDescent="0.25">
      <c r="A219" s="57" t="s">
        <v>13</v>
      </c>
      <c r="B219" t="s">
        <v>90</v>
      </c>
      <c r="C219" s="58">
        <v>698810</v>
      </c>
      <c r="D219" s="58">
        <v>579422</v>
      </c>
      <c r="E219" s="58">
        <v>119388</v>
      </c>
      <c r="F219" s="58">
        <v>596951</v>
      </c>
      <c r="G219" s="58">
        <v>86881</v>
      </c>
      <c r="H219" s="58">
        <v>283393</v>
      </c>
      <c r="I219" s="58">
        <v>339896</v>
      </c>
      <c r="J219" s="58">
        <v>808861</v>
      </c>
      <c r="K219" s="58">
        <v>1071465</v>
      </c>
      <c r="L219" s="58">
        <v>104488</v>
      </c>
      <c r="M219" s="58">
        <v>413189</v>
      </c>
      <c r="N219" s="58">
        <v>323398</v>
      </c>
      <c r="O219" s="58">
        <v>211979</v>
      </c>
      <c r="P219" s="58">
        <v>785691</v>
      </c>
      <c r="Q219" s="58">
        <v>2.5955796241760254</v>
      </c>
      <c r="R219" s="58">
        <v>2.3469147682189941</v>
      </c>
      <c r="S219" s="58">
        <v>3.8024172782897949</v>
      </c>
      <c r="T219" s="58">
        <v>2022</v>
      </c>
    </row>
    <row r="220" spans="1:20" x14ac:dyDescent="0.25">
      <c r="A220" s="57" t="s">
        <v>14</v>
      </c>
      <c r="B220" t="s">
        <v>89</v>
      </c>
      <c r="C220" s="58">
        <v>874571</v>
      </c>
      <c r="D220" s="58">
        <v>788603</v>
      </c>
      <c r="E220" s="58">
        <v>85968</v>
      </c>
      <c r="F220" s="58">
        <v>1578554</v>
      </c>
      <c r="G220" s="58">
        <v>281862</v>
      </c>
      <c r="H220" s="58">
        <v>1360309</v>
      </c>
      <c r="I220" s="58">
        <v>856083</v>
      </c>
      <c r="J220" s="58">
        <v>1578924</v>
      </c>
      <c r="K220" s="58">
        <v>1764000</v>
      </c>
      <c r="L220" s="58">
        <v>214144</v>
      </c>
      <c r="M220" s="58">
        <v>183064</v>
      </c>
      <c r="N220" s="58">
        <v>575477</v>
      </c>
      <c r="O220" s="58">
        <v>188043</v>
      </c>
      <c r="P220" s="58">
        <v>1156433</v>
      </c>
      <c r="Q220" s="58">
        <v>2.3466556072235107</v>
      </c>
      <c r="R220" s="58">
        <v>2.206390380859375</v>
      </c>
      <c r="S220" s="58">
        <v>3.6333403587341309</v>
      </c>
      <c r="T220" s="58">
        <v>2022</v>
      </c>
    </row>
    <row r="221" spans="1:20" x14ac:dyDescent="0.25">
      <c r="A221" s="57" t="s">
        <v>14</v>
      </c>
      <c r="B221" t="s">
        <v>90</v>
      </c>
      <c r="C221" s="58">
        <v>981773</v>
      </c>
      <c r="D221" s="58">
        <v>887197</v>
      </c>
      <c r="E221" s="58">
        <v>94576</v>
      </c>
      <c r="F221" s="58">
        <v>1634894</v>
      </c>
      <c r="G221" s="58">
        <v>340364</v>
      </c>
      <c r="H221" s="58">
        <v>1448914</v>
      </c>
      <c r="I221" s="58">
        <v>881756</v>
      </c>
      <c r="J221" s="58">
        <v>1577644</v>
      </c>
      <c r="K221" s="58">
        <v>1804388</v>
      </c>
      <c r="L221" s="58">
        <v>232850</v>
      </c>
      <c r="M221" s="58">
        <v>169936</v>
      </c>
      <c r="N221" s="58">
        <v>600982</v>
      </c>
      <c r="O221" s="58">
        <v>214192</v>
      </c>
      <c r="P221" s="58">
        <v>1322137</v>
      </c>
      <c r="Q221" s="58">
        <v>2.2216031551361084</v>
      </c>
      <c r="R221" s="58">
        <v>2.0761024951934814</v>
      </c>
      <c r="S221" s="58">
        <v>3.5865123271942139</v>
      </c>
      <c r="T221" s="58">
        <v>2022</v>
      </c>
    </row>
    <row r="222" spans="1:20" x14ac:dyDescent="0.25">
      <c r="A222" s="52" t="s">
        <v>15</v>
      </c>
      <c r="B222" t="s">
        <v>89</v>
      </c>
      <c r="C222" s="58">
        <v>3539475</v>
      </c>
      <c r="D222" s="58">
        <v>3059311</v>
      </c>
      <c r="E222" s="58">
        <v>480164</v>
      </c>
      <c r="F222" s="58">
        <v>2015460</v>
      </c>
      <c r="G222" s="58">
        <v>837454</v>
      </c>
      <c r="H222" s="58">
        <v>1962755</v>
      </c>
      <c r="I222" s="58">
        <v>1302218</v>
      </c>
      <c r="J222" s="58">
        <v>3835549</v>
      </c>
      <c r="K222" s="58">
        <v>4450058</v>
      </c>
      <c r="L222" s="58">
        <v>569939</v>
      </c>
      <c r="M222" s="58">
        <v>805450</v>
      </c>
      <c r="N222" s="58">
        <v>1663628</v>
      </c>
      <c r="O222" s="58">
        <v>992798</v>
      </c>
      <c r="P222" s="58">
        <v>4376929</v>
      </c>
      <c r="Q222" s="58">
        <v>2.3833057880401611</v>
      </c>
      <c r="R222" s="58">
        <v>2.1942040920257568</v>
      </c>
      <c r="S222" s="58">
        <v>3.5881447792053223</v>
      </c>
      <c r="T222" s="58">
        <v>2022</v>
      </c>
    </row>
    <row r="223" spans="1:20" x14ac:dyDescent="0.25">
      <c r="A223" s="52" t="s">
        <v>15</v>
      </c>
      <c r="B223" t="s">
        <v>90</v>
      </c>
      <c r="C223" s="58">
        <v>3887772</v>
      </c>
      <c r="D223" s="58">
        <v>3335494</v>
      </c>
      <c r="E223" s="58">
        <v>552278</v>
      </c>
      <c r="F223" s="58">
        <v>2046725</v>
      </c>
      <c r="G223" s="58">
        <v>907512</v>
      </c>
      <c r="H223" s="58">
        <v>2125664</v>
      </c>
      <c r="I223" s="58">
        <v>1528781</v>
      </c>
      <c r="J223" s="58">
        <v>3813231</v>
      </c>
      <c r="K223" s="58">
        <v>4574761</v>
      </c>
      <c r="L223" s="58">
        <v>576492</v>
      </c>
      <c r="M223" s="58">
        <v>833500</v>
      </c>
      <c r="N223" s="58">
        <v>1850580</v>
      </c>
      <c r="O223" s="58">
        <v>1106357</v>
      </c>
      <c r="P223" s="58">
        <v>4795284</v>
      </c>
      <c r="Q223" s="58">
        <v>2.3445284366607666</v>
      </c>
      <c r="R223" s="58">
        <v>2.1385848522186279</v>
      </c>
      <c r="S223" s="58">
        <v>3.5883285999298096</v>
      </c>
      <c r="T223" s="58">
        <v>2022</v>
      </c>
    </row>
    <row r="224" spans="1:20" x14ac:dyDescent="0.25">
      <c r="A224" s="52" t="s">
        <v>16</v>
      </c>
      <c r="B224" t="s">
        <v>89</v>
      </c>
      <c r="C224" s="58">
        <v>948900</v>
      </c>
      <c r="D224" s="58">
        <v>785104</v>
      </c>
      <c r="E224" s="58">
        <v>163796</v>
      </c>
      <c r="F224" s="58">
        <v>872003</v>
      </c>
      <c r="G224" s="58">
        <v>113505</v>
      </c>
      <c r="H224" s="58">
        <v>399896</v>
      </c>
      <c r="I224" s="58">
        <v>673145</v>
      </c>
      <c r="J224" s="58">
        <v>1226790</v>
      </c>
      <c r="K224" s="58">
        <v>1479027</v>
      </c>
      <c r="L224" s="58">
        <v>236038</v>
      </c>
      <c r="M224" s="58">
        <v>516593</v>
      </c>
      <c r="N224" s="58">
        <v>546993</v>
      </c>
      <c r="O224" s="58">
        <v>289850</v>
      </c>
      <c r="P224" s="58">
        <v>1062405</v>
      </c>
      <c r="Q224" s="58">
        <v>2.780752420425415</v>
      </c>
      <c r="R224" s="58">
        <v>2.5651607513427734</v>
      </c>
      <c r="S224" s="58">
        <v>3.8141224384307861</v>
      </c>
      <c r="T224" s="58">
        <v>2022</v>
      </c>
    </row>
    <row r="225" spans="1:20" x14ac:dyDescent="0.25">
      <c r="A225" s="52" t="s">
        <v>16</v>
      </c>
      <c r="B225" t="s">
        <v>90</v>
      </c>
      <c r="C225" s="58">
        <v>1114052</v>
      </c>
      <c r="D225" s="58">
        <v>905845</v>
      </c>
      <c r="E225" s="58">
        <v>208207</v>
      </c>
      <c r="F225" s="58">
        <v>924177</v>
      </c>
      <c r="G225" s="58">
        <v>115758</v>
      </c>
      <c r="H225" s="58">
        <v>454536</v>
      </c>
      <c r="I225" s="58">
        <v>757132</v>
      </c>
      <c r="J225" s="58">
        <v>1304626</v>
      </c>
      <c r="K225" s="58">
        <v>1625767</v>
      </c>
      <c r="L225" s="58">
        <v>273799</v>
      </c>
      <c r="M225" s="58">
        <v>560237</v>
      </c>
      <c r="N225" s="58">
        <v>591638</v>
      </c>
      <c r="O225" s="58">
        <v>349067</v>
      </c>
      <c r="P225" s="58">
        <v>1229810</v>
      </c>
      <c r="Q225" s="58">
        <v>2.7255315780639648</v>
      </c>
      <c r="R225" s="58">
        <v>2.4819478988647461</v>
      </c>
      <c r="S225" s="58">
        <v>3.7852907180786133</v>
      </c>
      <c r="T225" s="58">
        <v>2022</v>
      </c>
    </row>
    <row r="226" spans="1:20" x14ac:dyDescent="0.25">
      <c r="A226" s="57" t="s">
        <v>17</v>
      </c>
      <c r="B226" t="s">
        <v>89</v>
      </c>
      <c r="C226" s="58">
        <v>378783</v>
      </c>
      <c r="D226" s="58">
        <v>323061</v>
      </c>
      <c r="E226" s="58">
        <v>55722</v>
      </c>
      <c r="F226" s="58">
        <v>309304</v>
      </c>
      <c r="G226" s="58">
        <v>57326</v>
      </c>
      <c r="H226" s="58">
        <v>200667</v>
      </c>
      <c r="I226" s="58">
        <v>168567</v>
      </c>
      <c r="J226" s="58">
        <v>459584</v>
      </c>
      <c r="K226" s="58">
        <v>561256</v>
      </c>
      <c r="L226" s="58">
        <v>97713</v>
      </c>
      <c r="M226" s="58">
        <v>166067</v>
      </c>
      <c r="N226" s="58">
        <v>177720</v>
      </c>
      <c r="O226" s="58">
        <v>104664</v>
      </c>
      <c r="P226" s="58">
        <v>436109</v>
      </c>
      <c r="Q226" s="58">
        <v>2.477806568145752</v>
      </c>
      <c r="R226" s="58">
        <v>2.291353702545166</v>
      </c>
      <c r="S226" s="58">
        <v>3.558809757232666</v>
      </c>
      <c r="T226" s="58">
        <v>2022</v>
      </c>
    </row>
    <row r="227" spans="1:20" x14ac:dyDescent="0.25">
      <c r="A227" s="57" t="s">
        <v>17</v>
      </c>
      <c r="B227" t="s">
        <v>90</v>
      </c>
      <c r="C227" s="58">
        <v>446343</v>
      </c>
      <c r="D227" s="58">
        <v>384585</v>
      </c>
      <c r="E227" s="58">
        <v>61758</v>
      </c>
      <c r="F227" s="58">
        <v>310559</v>
      </c>
      <c r="G227" s="58">
        <v>77756</v>
      </c>
      <c r="H227" s="58">
        <v>229025</v>
      </c>
      <c r="I227" s="58">
        <v>191140</v>
      </c>
      <c r="J227" s="58">
        <v>473901</v>
      </c>
      <c r="K227" s="58">
        <v>603986</v>
      </c>
      <c r="L227" s="58">
        <v>103124</v>
      </c>
      <c r="M227" s="58">
        <v>184256</v>
      </c>
      <c r="N227" s="58">
        <v>194686</v>
      </c>
      <c r="O227" s="58">
        <v>128929</v>
      </c>
      <c r="P227" s="58">
        <v>524099</v>
      </c>
      <c r="Q227" s="58">
        <v>2.4535748958587646</v>
      </c>
      <c r="R227" s="58">
        <v>2.2763576507568359</v>
      </c>
      <c r="S227" s="58">
        <v>3.5571584701538086</v>
      </c>
      <c r="T227" s="58">
        <v>2022</v>
      </c>
    </row>
    <row r="228" spans="1:20" x14ac:dyDescent="0.25">
      <c r="A228" s="57" t="s">
        <v>18</v>
      </c>
      <c r="B228" t="s">
        <v>89</v>
      </c>
      <c r="C228" s="58">
        <v>176939</v>
      </c>
      <c r="D228" s="58">
        <v>133453</v>
      </c>
      <c r="E228" s="58">
        <v>43486</v>
      </c>
      <c r="F228" s="58">
        <v>246034</v>
      </c>
      <c r="G228" s="58">
        <v>33120</v>
      </c>
      <c r="H228" s="58">
        <v>159068</v>
      </c>
      <c r="I228" s="58">
        <v>140308</v>
      </c>
      <c r="J228" s="58">
        <v>225948</v>
      </c>
      <c r="K228" s="58">
        <v>328263</v>
      </c>
      <c r="L228" s="58">
        <v>70775</v>
      </c>
      <c r="M228" s="58">
        <v>91105</v>
      </c>
      <c r="N228" s="58">
        <v>106627</v>
      </c>
      <c r="O228" s="58">
        <v>65705</v>
      </c>
      <c r="P228" s="58">
        <v>210059</v>
      </c>
      <c r="Q228" s="58">
        <v>2.6562995910644531</v>
      </c>
      <c r="R228" s="58">
        <v>2.2935490608215332</v>
      </c>
      <c r="S228" s="58">
        <v>3.7695350646972656</v>
      </c>
      <c r="T228" s="58">
        <v>2022</v>
      </c>
    </row>
    <row r="229" spans="1:20" x14ac:dyDescent="0.25">
      <c r="A229" s="57" t="s">
        <v>18</v>
      </c>
      <c r="B229" t="s">
        <v>90</v>
      </c>
      <c r="C229" s="58">
        <v>192972</v>
      </c>
      <c r="D229" s="58">
        <v>155326</v>
      </c>
      <c r="E229" s="58">
        <v>37646</v>
      </c>
      <c r="F229" s="58">
        <v>226271</v>
      </c>
      <c r="G229" s="58">
        <v>42515</v>
      </c>
      <c r="H229" s="58">
        <v>185009</v>
      </c>
      <c r="I229" s="58">
        <v>116282</v>
      </c>
      <c r="J229" s="58">
        <v>204225</v>
      </c>
      <c r="K229" s="58">
        <v>321878</v>
      </c>
      <c r="L229" s="58">
        <v>66102</v>
      </c>
      <c r="M229" s="58">
        <v>90447</v>
      </c>
      <c r="N229" s="58">
        <v>107561</v>
      </c>
      <c r="O229" s="58">
        <v>62168</v>
      </c>
      <c r="P229" s="58">
        <v>235487</v>
      </c>
      <c r="Q229" s="58">
        <v>2.4983625411987305</v>
      </c>
      <c r="R229" s="58">
        <v>2.1821973323822021</v>
      </c>
      <c r="S229" s="58">
        <v>3.8028476238250732</v>
      </c>
      <c r="T229" s="58">
        <v>2022</v>
      </c>
    </row>
    <row r="230" spans="1:20" x14ac:dyDescent="0.25">
      <c r="A230" s="52" t="s">
        <v>19</v>
      </c>
      <c r="B230" t="s">
        <v>89</v>
      </c>
      <c r="C230" s="58">
        <v>457995</v>
      </c>
      <c r="D230" s="58">
        <v>427664</v>
      </c>
      <c r="E230" s="58">
        <v>30331</v>
      </c>
      <c r="F230" s="58">
        <v>889370</v>
      </c>
      <c r="G230" s="58">
        <v>280906</v>
      </c>
      <c r="H230" s="58">
        <v>1368524</v>
      </c>
      <c r="I230" s="58">
        <v>410104</v>
      </c>
      <c r="J230" s="58">
        <v>702282</v>
      </c>
      <c r="K230" s="58">
        <v>830499</v>
      </c>
      <c r="L230" s="58">
        <v>96424</v>
      </c>
      <c r="M230" s="58">
        <v>125281</v>
      </c>
      <c r="N230" s="58">
        <v>339450</v>
      </c>
      <c r="O230" s="58">
        <v>110579</v>
      </c>
      <c r="P230" s="58">
        <v>738901</v>
      </c>
      <c r="Q230" s="58">
        <v>2.0341815948486328</v>
      </c>
      <c r="R230" s="58">
        <v>1.9353300333023071</v>
      </c>
      <c r="S230" s="58">
        <v>3.4279780387878418</v>
      </c>
      <c r="T230" s="58">
        <v>2022</v>
      </c>
    </row>
    <row r="231" spans="1:20" x14ac:dyDescent="0.25">
      <c r="A231" s="52" t="s">
        <v>19</v>
      </c>
      <c r="B231" t="s">
        <v>90</v>
      </c>
      <c r="C231" s="58">
        <v>513711</v>
      </c>
      <c r="D231" s="58">
        <v>479115</v>
      </c>
      <c r="E231" s="58">
        <v>34596</v>
      </c>
      <c r="F231" s="58">
        <v>833380</v>
      </c>
      <c r="G231" s="58">
        <v>302937</v>
      </c>
      <c r="H231" s="58">
        <v>1411026</v>
      </c>
      <c r="I231" s="58">
        <v>408642</v>
      </c>
      <c r="J231" s="58">
        <v>680961</v>
      </c>
      <c r="K231" s="58">
        <v>816275</v>
      </c>
      <c r="L231" s="58">
        <v>95283</v>
      </c>
      <c r="M231" s="58">
        <v>105372</v>
      </c>
      <c r="N231" s="58">
        <v>369284</v>
      </c>
      <c r="O231" s="58">
        <v>120337</v>
      </c>
      <c r="P231" s="58">
        <v>816648</v>
      </c>
      <c r="Q231" s="58">
        <v>2.0109672546386719</v>
      </c>
      <c r="R231" s="58">
        <v>1.9028792381286621</v>
      </c>
      <c r="S231" s="58">
        <v>3.5078620910644531</v>
      </c>
      <c r="T231" s="58">
        <v>2022</v>
      </c>
    </row>
    <row r="232" spans="1:20" x14ac:dyDescent="0.25">
      <c r="A232" s="57" t="s">
        <v>20</v>
      </c>
      <c r="B232" t="s">
        <v>89</v>
      </c>
      <c r="C232" s="58">
        <v>1137203</v>
      </c>
      <c r="D232" s="58">
        <v>738961</v>
      </c>
      <c r="E232" s="58">
        <v>398242</v>
      </c>
      <c r="F232" s="58">
        <v>592830</v>
      </c>
      <c r="G232" s="58">
        <v>63270</v>
      </c>
      <c r="H232" s="58">
        <v>189281</v>
      </c>
      <c r="I232" s="58">
        <v>529022</v>
      </c>
      <c r="J232" s="58">
        <v>1324110</v>
      </c>
      <c r="K232" s="58">
        <v>1487636</v>
      </c>
      <c r="L232" s="58">
        <v>425001</v>
      </c>
      <c r="M232" s="58">
        <v>1098265</v>
      </c>
      <c r="N232" s="58">
        <v>569481</v>
      </c>
      <c r="O232" s="58">
        <v>487101</v>
      </c>
      <c r="P232" s="58">
        <v>1200473</v>
      </c>
      <c r="Q232" s="58">
        <v>3.3491065502166748</v>
      </c>
      <c r="R232" s="58">
        <v>2.9707467555999756</v>
      </c>
      <c r="S232" s="58">
        <v>4.0511751174926758</v>
      </c>
      <c r="T232" s="58">
        <v>2022</v>
      </c>
    </row>
    <row r="233" spans="1:20" x14ac:dyDescent="0.25">
      <c r="A233" s="57" t="s">
        <v>20</v>
      </c>
      <c r="B233" t="s">
        <v>90</v>
      </c>
      <c r="C233" s="58">
        <v>1346441</v>
      </c>
      <c r="D233" s="58">
        <v>884829</v>
      </c>
      <c r="E233" s="58">
        <v>461612</v>
      </c>
      <c r="F233" s="58">
        <v>647201</v>
      </c>
      <c r="G233" s="58">
        <v>63525</v>
      </c>
      <c r="H233" s="58">
        <v>210128</v>
      </c>
      <c r="I233" s="58">
        <v>708978</v>
      </c>
      <c r="J233" s="58">
        <v>1468432</v>
      </c>
      <c r="K233" s="58">
        <v>1671101</v>
      </c>
      <c r="L233" s="58">
        <v>471877</v>
      </c>
      <c r="M233" s="58">
        <v>1246412</v>
      </c>
      <c r="N233" s="58">
        <v>646459</v>
      </c>
      <c r="O233" s="58">
        <v>569459</v>
      </c>
      <c r="P233" s="58">
        <v>1409966</v>
      </c>
      <c r="Q233" s="58">
        <v>3.3286864757537842</v>
      </c>
      <c r="R233" s="58">
        <v>2.9557011127471924</v>
      </c>
      <c r="S233" s="58">
        <v>4.0436339378356934</v>
      </c>
      <c r="T233" s="58">
        <v>2022</v>
      </c>
    </row>
    <row r="234" spans="1:20" x14ac:dyDescent="0.25">
      <c r="A234" s="57" t="s">
        <v>21</v>
      </c>
      <c r="B234" t="s">
        <v>89</v>
      </c>
      <c r="C234" s="58">
        <v>1677633</v>
      </c>
      <c r="D234" s="58">
        <v>1326240</v>
      </c>
      <c r="E234" s="58">
        <v>351393</v>
      </c>
      <c r="F234" s="58">
        <v>824678</v>
      </c>
      <c r="G234" s="58">
        <v>215242</v>
      </c>
      <c r="H234" s="58">
        <v>458351</v>
      </c>
      <c r="I234" s="58">
        <v>682407</v>
      </c>
      <c r="J234" s="58">
        <v>1579174</v>
      </c>
      <c r="K234" s="58">
        <v>2157469</v>
      </c>
      <c r="L234" s="58">
        <v>353806</v>
      </c>
      <c r="M234" s="58">
        <v>870277</v>
      </c>
      <c r="N234" s="58">
        <v>693984</v>
      </c>
      <c r="O234" s="58">
        <v>590533</v>
      </c>
      <c r="P234" s="58">
        <v>1892875</v>
      </c>
      <c r="Q234" s="58">
        <v>2.6960146427154541</v>
      </c>
      <c r="R234" s="58">
        <v>2.4003143310546875</v>
      </c>
      <c r="S234" s="58">
        <v>3.8120565414428711</v>
      </c>
      <c r="T234" s="58">
        <v>2022</v>
      </c>
    </row>
    <row r="235" spans="1:20" x14ac:dyDescent="0.25">
      <c r="A235" s="57" t="s">
        <v>21</v>
      </c>
      <c r="B235" t="s">
        <v>90</v>
      </c>
      <c r="C235" s="58">
        <v>1949272</v>
      </c>
      <c r="D235" s="58">
        <v>1535120</v>
      </c>
      <c r="E235" s="58">
        <v>414152</v>
      </c>
      <c r="F235" s="58">
        <v>859941</v>
      </c>
      <c r="G235" s="58">
        <v>236959</v>
      </c>
      <c r="H235" s="58">
        <v>492268</v>
      </c>
      <c r="I235" s="58">
        <v>787919</v>
      </c>
      <c r="J235" s="58">
        <v>1662723</v>
      </c>
      <c r="K235" s="58">
        <v>2358262</v>
      </c>
      <c r="L235" s="58">
        <v>409428</v>
      </c>
      <c r="M235" s="58">
        <v>947839</v>
      </c>
      <c r="N235" s="58">
        <v>794448</v>
      </c>
      <c r="O235" s="58">
        <v>693709</v>
      </c>
      <c r="P235" s="58">
        <v>2186231</v>
      </c>
      <c r="Q235" s="58">
        <v>2.6204357147216797</v>
      </c>
      <c r="R235" s="58">
        <v>2.329357385635376</v>
      </c>
      <c r="S235" s="58">
        <v>3.6993639469146729</v>
      </c>
      <c r="T235" s="58">
        <v>2022</v>
      </c>
    </row>
    <row r="236" spans="1:20" x14ac:dyDescent="0.25">
      <c r="A236" s="52" t="s">
        <v>22</v>
      </c>
      <c r="B236" t="s">
        <v>89</v>
      </c>
      <c r="C236" s="58">
        <v>245321</v>
      </c>
      <c r="D236" s="58">
        <v>223254</v>
      </c>
      <c r="E236" s="58">
        <v>22067</v>
      </c>
      <c r="F236" s="58">
        <v>442615</v>
      </c>
      <c r="G236" s="58">
        <v>92260</v>
      </c>
      <c r="H236" s="58">
        <v>412793</v>
      </c>
      <c r="I236" s="58">
        <v>213206</v>
      </c>
      <c r="J236" s="58">
        <v>381864</v>
      </c>
      <c r="K236" s="58">
        <v>524918</v>
      </c>
      <c r="L236" s="58">
        <v>62311</v>
      </c>
      <c r="M236" s="58">
        <v>93486</v>
      </c>
      <c r="N236" s="58">
        <v>152551</v>
      </c>
      <c r="O236" s="58">
        <v>51857</v>
      </c>
      <c r="P236" s="58">
        <v>337581</v>
      </c>
      <c r="Q236" s="58">
        <v>2.2568023204803467</v>
      </c>
      <c r="R236" s="58">
        <v>2.1366424560546875</v>
      </c>
      <c r="S236" s="58">
        <v>3.4724702835083008</v>
      </c>
      <c r="T236" s="58">
        <v>2022</v>
      </c>
    </row>
    <row r="237" spans="1:20" x14ac:dyDescent="0.25">
      <c r="A237" s="52" t="s">
        <v>22</v>
      </c>
      <c r="B237" t="s">
        <v>90</v>
      </c>
      <c r="C237" s="58">
        <v>291476</v>
      </c>
      <c r="D237" s="58">
        <v>271028</v>
      </c>
      <c r="E237" s="58">
        <v>20448</v>
      </c>
      <c r="F237" s="58">
        <v>457246</v>
      </c>
      <c r="G237" s="58">
        <v>94188</v>
      </c>
      <c r="H237" s="58">
        <v>438878</v>
      </c>
      <c r="I237" s="58">
        <v>222601</v>
      </c>
      <c r="J237" s="58">
        <v>371247</v>
      </c>
      <c r="K237" s="58">
        <v>544584</v>
      </c>
      <c r="L237" s="58">
        <v>61031</v>
      </c>
      <c r="M237" s="58">
        <v>99841</v>
      </c>
      <c r="N237" s="58">
        <v>169793</v>
      </c>
      <c r="O237" s="58">
        <v>62106</v>
      </c>
      <c r="P237" s="58">
        <v>385664</v>
      </c>
      <c r="Q237" s="58">
        <v>2.1088356971740723</v>
      </c>
      <c r="R237" s="58">
        <v>2.0063388347625732</v>
      </c>
      <c r="S237" s="58">
        <v>3.4673807621002197</v>
      </c>
      <c r="T237" s="58">
        <v>2022</v>
      </c>
    </row>
    <row r="238" spans="1:20" x14ac:dyDescent="0.25">
      <c r="A238" s="57" t="s">
        <v>23</v>
      </c>
      <c r="B238" t="s">
        <v>89</v>
      </c>
      <c r="C238" s="58">
        <v>249829</v>
      </c>
      <c r="D238" s="58">
        <v>214168</v>
      </c>
      <c r="E238" s="58">
        <v>35661</v>
      </c>
      <c r="F238" s="58">
        <v>352451</v>
      </c>
      <c r="G238" s="58">
        <v>54136</v>
      </c>
      <c r="H238" s="58">
        <v>298483</v>
      </c>
      <c r="I238" s="58">
        <v>150462</v>
      </c>
      <c r="J238" s="58">
        <v>325961</v>
      </c>
      <c r="K238" s="58">
        <v>416968</v>
      </c>
      <c r="L238" s="58">
        <v>134873</v>
      </c>
      <c r="M238" s="58">
        <v>213058</v>
      </c>
      <c r="N238" s="58">
        <v>143224</v>
      </c>
      <c r="O238" s="58">
        <v>61021</v>
      </c>
      <c r="P238" s="58">
        <v>303965</v>
      </c>
      <c r="Q238" s="58">
        <v>2.55399489402771</v>
      </c>
      <c r="R238" s="58">
        <v>2.3517892360687256</v>
      </c>
      <c r="S238" s="58">
        <v>3.7683744430541992</v>
      </c>
      <c r="T238" s="58">
        <v>2022</v>
      </c>
    </row>
    <row r="239" spans="1:20" x14ac:dyDescent="0.25">
      <c r="A239" s="57" t="s">
        <v>23</v>
      </c>
      <c r="B239" t="s">
        <v>90</v>
      </c>
      <c r="C239" s="58">
        <v>267106</v>
      </c>
      <c r="D239" s="58">
        <v>223184</v>
      </c>
      <c r="E239" s="58">
        <v>43922</v>
      </c>
      <c r="F239" s="58">
        <v>331436</v>
      </c>
      <c r="G239" s="58">
        <v>60694</v>
      </c>
      <c r="H239" s="58">
        <v>302852</v>
      </c>
      <c r="I239" s="58">
        <v>166279</v>
      </c>
      <c r="J239" s="58">
        <v>294581</v>
      </c>
      <c r="K239" s="58">
        <v>396015</v>
      </c>
      <c r="L239" s="58">
        <v>133907</v>
      </c>
      <c r="M239" s="58">
        <v>217953</v>
      </c>
      <c r="N239" s="58">
        <v>144155</v>
      </c>
      <c r="O239" s="58">
        <v>74443</v>
      </c>
      <c r="P239" s="58">
        <v>327800</v>
      </c>
      <c r="Q239" s="58">
        <v>2.5309576988220215</v>
      </c>
      <c r="R239" s="58">
        <v>2.2853834629058838</v>
      </c>
      <c r="S239" s="58">
        <v>3.7788124084472656</v>
      </c>
      <c r="T239" s="58">
        <v>2022</v>
      </c>
    </row>
    <row r="240" spans="1:20" x14ac:dyDescent="0.25">
      <c r="A240" s="52" t="s">
        <v>24</v>
      </c>
      <c r="B240" t="s">
        <v>89</v>
      </c>
      <c r="C240" s="58">
        <v>472566</v>
      </c>
      <c r="D240" s="58">
        <v>370746</v>
      </c>
      <c r="E240" s="58">
        <v>101820</v>
      </c>
      <c r="F240" s="58">
        <v>407828</v>
      </c>
      <c r="G240" s="58">
        <v>92590</v>
      </c>
      <c r="H240" s="58">
        <v>392649</v>
      </c>
      <c r="I240" s="58">
        <v>290397</v>
      </c>
      <c r="J240" s="58">
        <v>484066</v>
      </c>
      <c r="K240" s="58">
        <v>659021</v>
      </c>
      <c r="L240" s="58">
        <v>127009</v>
      </c>
      <c r="M240" s="58">
        <v>334941</v>
      </c>
      <c r="N240" s="58">
        <v>193324</v>
      </c>
      <c r="O240" s="58">
        <v>180313</v>
      </c>
      <c r="P240" s="58">
        <v>565156</v>
      </c>
      <c r="Q240" s="58">
        <v>2.6671788692474365</v>
      </c>
      <c r="R240" s="58">
        <v>2.3322679996490479</v>
      </c>
      <c r="S240" s="58">
        <v>3.886652946472168</v>
      </c>
      <c r="T240" s="58">
        <v>2022</v>
      </c>
    </row>
    <row r="241" spans="1:20" x14ac:dyDescent="0.25">
      <c r="A241" s="52" t="s">
        <v>24</v>
      </c>
      <c r="B241" t="s">
        <v>90</v>
      </c>
      <c r="C241" s="58">
        <v>547794</v>
      </c>
      <c r="D241" s="58">
        <v>436691</v>
      </c>
      <c r="E241" s="58">
        <v>111103</v>
      </c>
      <c r="F241" s="58">
        <v>409486</v>
      </c>
      <c r="G241" s="58">
        <v>100653</v>
      </c>
      <c r="H241" s="58">
        <v>448846</v>
      </c>
      <c r="I241" s="58">
        <v>300104</v>
      </c>
      <c r="J241" s="58">
        <v>508365</v>
      </c>
      <c r="K241" s="58">
        <v>725543</v>
      </c>
      <c r="L241" s="58">
        <v>133817</v>
      </c>
      <c r="M241" s="58">
        <v>352308</v>
      </c>
      <c r="N241" s="58">
        <v>205697</v>
      </c>
      <c r="O241" s="58">
        <v>204922</v>
      </c>
      <c r="P241" s="58">
        <v>648447</v>
      </c>
      <c r="Q241" s="58">
        <v>2.6129529476165771</v>
      </c>
      <c r="R241" s="58">
        <v>2.3269221782684326</v>
      </c>
      <c r="S241" s="58">
        <v>3.7371988296508789</v>
      </c>
      <c r="T241" s="58">
        <v>2022</v>
      </c>
    </row>
    <row r="242" spans="1:20" x14ac:dyDescent="0.25">
      <c r="A242" s="57" t="s">
        <v>25</v>
      </c>
      <c r="B242" t="s">
        <v>89</v>
      </c>
      <c r="C242" s="58">
        <v>321026</v>
      </c>
      <c r="D242" s="58">
        <v>293035</v>
      </c>
      <c r="E242" s="58">
        <v>27991</v>
      </c>
      <c r="F242" s="58">
        <v>552227</v>
      </c>
      <c r="G242" s="58">
        <v>87423</v>
      </c>
      <c r="H242" s="58">
        <v>515155</v>
      </c>
      <c r="I242" s="58">
        <v>277551</v>
      </c>
      <c r="J242" s="58">
        <v>435180</v>
      </c>
      <c r="K242" s="58">
        <v>608023</v>
      </c>
      <c r="L242" s="58">
        <v>111647</v>
      </c>
      <c r="M242" s="58">
        <v>153197</v>
      </c>
      <c r="N242" s="58">
        <v>260890</v>
      </c>
      <c r="O242" s="58">
        <v>67540</v>
      </c>
      <c r="P242" s="58">
        <v>408449</v>
      </c>
      <c r="Q242" s="58">
        <v>2.4217538833618164</v>
      </c>
      <c r="R242" s="58">
        <v>2.2833108901977539</v>
      </c>
      <c r="S242" s="58">
        <v>3.8711013793945313</v>
      </c>
      <c r="T242" s="58">
        <v>2022</v>
      </c>
    </row>
    <row r="243" spans="1:20" x14ac:dyDescent="0.25">
      <c r="A243" s="57" t="s">
        <v>25</v>
      </c>
      <c r="B243" t="s">
        <v>90</v>
      </c>
      <c r="C243" s="58">
        <v>347166</v>
      </c>
      <c r="D243" s="58">
        <v>319328</v>
      </c>
      <c r="E243" s="58">
        <v>27838</v>
      </c>
      <c r="F243" s="58">
        <v>544802</v>
      </c>
      <c r="G243" s="58">
        <v>118529</v>
      </c>
      <c r="H243" s="58">
        <v>601605</v>
      </c>
      <c r="I243" s="58">
        <v>247485</v>
      </c>
      <c r="J243" s="58">
        <v>385442</v>
      </c>
      <c r="K243" s="58">
        <v>600075</v>
      </c>
      <c r="L243" s="58">
        <v>108957</v>
      </c>
      <c r="M243" s="58">
        <v>145738</v>
      </c>
      <c r="N243" s="58">
        <v>273056</v>
      </c>
      <c r="O243" s="58">
        <v>70695</v>
      </c>
      <c r="P243" s="58">
        <v>465695</v>
      </c>
      <c r="Q243" s="58">
        <v>2.291088342666626</v>
      </c>
      <c r="R243" s="58">
        <v>2.1721019744873047</v>
      </c>
      <c r="S243" s="58">
        <v>3.6559739112854004</v>
      </c>
      <c r="T243" s="58">
        <v>2022</v>
      </c>
    </row>
    <row r="244" spans="1:20" x14ac:dyDescent="0.25">
      <c r="A244" s="57" t="s">
        <v>26</v>
      </c>
      <c r="B244" t="s">
        <v>89</v>
      </c>
      <c r="C244" s="58">
        <v>321254</v>
      </c>
      <c r="D244" s="58">
        <v>294408</v>
      </c>
      <c r="E244" s="58">
        <v>26846</v>
      </c>
      <c r="F244" s="58">
        <v>504590</v>
      </c>
      <c r="G244" s="58">
        <v>84610</v>
      </c>
      <c r="H244" s="58">
        <v>575387</v>
      </c>
      <c r="I244" s="58">
        <v>233347</v>
      </c>
      <c r="J244" s="58">
        <v>396599</v>
      </c>
      <c r="K244" s="58">
        <v>518231</v>
      </c>
      <c r="L244" s="58">
        <v>126710</v>
      </c>
      <c r="M244" s="58">
        <v>153201</v>
      </c>
      <c r="N244" s="58">
        <v>295290</v>
      </c>
      <c r="O244" s="58">
        <v>80342</v>
      </c>
      <c r="P244" s="58">
        <v>405864</v>
      </c>
      <c r="Q244" s="58">
        <v>2.3047587871551514</v>
      </c>
      <c r="R244" s="58">
        <v>2.1782491207122803</v>
      </c>
      <c r="S244" s="58">
        <v>3.6921329498291016</v>
      </c>
      <c r="T244" s="58">
        <v>2022</v>
      </c>
    </row>
    <row r="245" spans="1:20" x14ac:dyDescent="0.25">
      <c r="A245" s="57" t="s">
        <v>26</v>
      </c>
      <c r="B245" t="s">
        <v>90</v>
      </c>
      <c r="C245" s="58">
        <v>329128</v>
      </c>
      <c r="D245" s="58">
        <v>304791</v>
      </c>
      <c r="E245" s="58">
        <v>24337</v>
      </c>
      <c r="F245" s="58">
        <v>475503</v>
      </c>
      <c r="G245" s="58">
        <v>99869</v>
      </c>
      <c r="H245" s="58">
        <v>607763</v>
      </c>
      <c r="I245" s="58">
        <v>203337</v>
      </c>
      <c r="J245" s="58">
        <v>335805</v>
      </c>
      <c r="K245" s="58">
        <v>476340</v>
      </c>
      <c r="L245" s="58">
        <v>117599</v>
      </c>
      <c r="M245" s="58">
        <v>122374</v>
      </c>
      <c r="N245" s="58">
        <v>291195</v>
      </c>
      <c r="O245" s="58">
        <v>87175</v>
      </c>
      <c r="P245" s="58">
        <v>428997</v>
      </c>
      <c r="Q245" s="58">
        <v>2.1190297603607178</v>
      </c>
      <c r="R245" s="58">
        <v>1.9978345632553101</v>
      </c>
      <c r="S245" s="58">
        <v>3.6368491649627686</v>
      </c>
      <c r="T245" s="58">
        <v>2022</v>
      </c>
    </row>
    <row r="246" spans="1:20" x14ac:dyDescent="0.25">
      <c r="A246" s="57" t="s">
        <v>27</v>
      </c>
      <c r="B246" t="s">
        <v>89</v>
      </c>
      <c r="C246" s="58">
        <v>541693</v>
      </c>
      <c r="D246" s="58">
        <v>411515</v>
      </c>
      <c r="E246" s="58">
        <v>130178</v>
      </c>
      <c r="F246" s="58">
        <v>400118</v>
      </c>
      <c r="G246" s="58">
        <v>42651</v>
      </c>
      <c r="H246" s="58">
        <v>191622</v>
      </c>
      <c r="I246" s="58">
        <v>197818</v>
      </c>
      <c r="J246" s="58">
        <v>550113</v>
      </c>
      <c r="K246" s="58">
        <v>700360</v>
      </c>
      <c r="L246" s="58">
        <v>150661</v>
      </c>
      <c r="M246" s="58">
        <v>523771</v>
      </c>
      <c r="N246" s="58">
        <v>464109</v>
      </c>
      <c r="O246" s="58">
        <v>182618</v>
      </c>
      <c r="P246" s="58">
        <v>584344</v>
      </c>
      <c r="Q246" s="58">
        <v>3.0386769771575928</v>
      </c>
      <c r="R246" s="58">
        <v>2.7328042984008789</v>
      </c>
      <c r="S246" s="58">
        <v>4.0055923461914063</v>
      </c>
      <c r="T246" s="58">
        <v>2022</v>
      </c>
    </row>
    <row r="247" spans="1:20" x14ac:dyDescent="0.25">
      <c r="A247" s="57" t="s">
        <v>27</v>
      </c>
      <c r="B247" t="s">
        <v>90</v>
      </c>
      <c r="C247" s="58">
        <v>593328</v>
      </c>
      <c r="D247" s="58">
        <v>451032</v>
      </c>
      <c r="E247" s="58">
        <v>142296</v>
      </c>
      <c r="F247" s="58">
        <v>421334</v>
      </c>
      <c r="G247" s="58">
        <v>44749</v>
      </c>
      <c r="H247" s="58">
        <v>206771</v>
      </c>
      <c r="I247" s="58">
        <v>240172</v>
      </c>
      <c r="J247" s="58">
        <v>544023</v>
      </c>
      <c r="K247" s="58">
        <v>723130</v>
      </c>
      <c r="L247" s="58">
        <v>150671</v>
      </c>
      <c r="M247" s="58">
        <v>549393</v>
      </c>
      <c r="N247" s="58">
        <v>485856</v>
      </c>
      <c r="O247" s="58">
        <v>205236</v>
      </c>
      <c r="P247" s="58">
        <v>638077</v>
      </c>
      <c r="Q247" s="58">
        <v>2.9348504543304443</v>
      </c>
      <c r="R247" s="58">
        <v>2.63765549659729</v>
      </c>
      <c r="S247" s="58">
        <v>3.8768622875213623</v>
      </c>
      <c r="T247" s="58">
        <v>2022</v>
      </c>
    </row>
    <row r="248" spans="1:20" x14ac:dyDescent="0.25">
      <c r="A248" s="57" t="s">
        <v>28</v>
      </c>
      <c r="B248" t="s">
        <v>89</v>
      </c>
      <c r="C248" s="58">
        <v>446154</v>
      </c>
      <c r="D248" s="58">
        <v>400336</v>
      </c>
      <c r="E248" s="58">
        <v>45818</v>
      </c>
      <c r="F248" s="58">
        <v>498549</v>
      </c>
      <c r="G248" s="58">
        <v>183722</v>
      </c>
      <c r="H248" s="58">
        <v>598679</v>
      </c>
      <c r="I248" s="58">
        <v>277123</v>
      </c>
      <c r="J248" s="58">
        <v>507910</v>
      </c>
      <c r="K248" s="58">
        <v>696103</v>
      </c>
      <c r="L248" s="58">
        <v>103935</v>
      </c>
      <c r="M248" s="58">
        <v>125077</v>
      </c>
      <c r="N248" s="58">
        <v>204359</v>
      </c>
      <c r="O248" s="58">
        <v>136644</v>
      </c>
      <c r="P248" s="58">
        <v>629876</v>
      </c>
      <c r="Q248" s="58">
        <v>2.2067043781280518</v>
      </c>
      <c r="R248" s="58">
        <v>2.0596423149108887</v>
      </c>
      <c r="S248" s="58">
        <v>3.4916627407073975</v>
      </c>
      <c r="T248" s="58">
        <v>2022</v>
      </c>
    </row>
    <row r="249" spans="1:20" x14ac:dyDescent="0.25">
      <c r="A249" s="57" t="s">
        <v>28</v>
      </c>
      <c r="B249" t="s">
        <v>90</v>
      </c>
      <c r="C249" s="58">
        <v>516416</v>
      </c>
      <c r="D249" s="58">
        <v>459606</v>
      </c>
      <c r="E249" s="58">
        <v>56810</v>
      </c>
      <c r="F249" s="58">
        <v>497392</v>
      </c>
      <c r="G249" s="58">
        <v>200256</v>
      </c>
      <c r="H249" s="58">
        <v>647465</v>
      </c>
      <c r="I249" s="58">
        <v>300488</v>
      </c>
      <c r="J249" s="58">
        <v>495031</v>
      </c>
      <c r="K249" s="58">
        <v>719509</v>
      </c>
      <c r="L249" s="58">
        <v>115495</v>
      </c>
      <c r="M249" s="58">
        <v>119360</v>
      </c>
      <c r="N249" s="58">
        <v>242107</v>
      </c>
      <c r="O249" s="58">
        <v>151678</v>
      </c>
      <c r="P249" s="58">
        <v>716672</v>
      </c>
      <c r="Q249" s="58">
        <v>2.1548402309417725</v>
      </c>
      <c r="R249" s="58">
        <v>1.9765321016311646</v>
      </c>
      <c r="S249" s="58">
        <v>3.5973949432373047</v>
      </c>
      <c r="T249" s="58">
        <v>2022</v>
      </c>
    </row>
    <row r="250" spans="1:20" x14ac:dyDescent="0.25">
      <c r="A250" s="57" t="s">
        <v>29</v>
      </c>
      <c r="B250" t="s">
        <v>89</v>
      </c>
      <c r="C250" s="58">
        <v>339588</v>
      </c>
      <c r="D250" s="58">
        <v>296044</v>
      </c>
      <c r="E250" s="58">
        <v>43544</v>
      </c>
      <c r="F250" s="58">
        <v>140586</v>
      </c>
      <c r="G250" s="58">
        <v>66310</v>
      </c>
      <c r="H250" s="58">
        <v>103236</v>
      </c>
      <c r="I250" s="58">
        <v>101997</v>
      </c>
      <c r="J250" s="58">
        <v>306552</v>
      </c>
      <c r="K250" s="58">
        <v>408861</v>
      </c>
      <c r="L250" s="58">
        <v>56156</v>
      </c>
      <c r="M250" s="58">
        <v>54995</v>
      </c>
      <c r="N250" s="58">
        <v>145275</v>
      </c>
      <c r="O250" s="58">
        <v>109173</v>
      </c>
      <c r="P250" s="58">
        <v>405898</v>
      </c>
      <c r="Q250" s="58">
        <v>2.3610610961914063</v>
      </c>
      <c r="R250" s="58">
        <v>2.175919771194458</v>
      </c>
      <c r="S250" s="58">
        <v>3.6197869777679443</v>
      </c>
      <c r="T250" s="58">
        <v>2022</v>
      </c>
    </row>
    <row r="251" spans="1:20" x14ac:dyDescent="0.25">
      <c r="A251" s="57" t="s">
        <v>29</v>
      </c>
      <c r="B251" t="s">
        <v>90</v>
      </c>
      <c r="C251" s="58">
        <v>380233</v>
      </c>
      <c r="D251" s="58">
        <v>331214</v>
      </c>
      <c r="E251" s="58">
        <v>49019</v>
      </c>
      <c r="F251" s="58">
        <v>146628</v>
      </c>
      <c r="G251" s="58">
        <v>76624</v>
      </c>
      <c r="H251" s="58">
        <v>117361</v>
      </c>
      <c r="I251" s="58">
        <v>119245</v>
      </c>
      <c r="J251" s="58">
        <v>313367</v>
      </c>
      <c r="K251" s="58">
        <v>439436</v>
      </c>
      <c r="L251" s="58">
        <v>55746</v>
      </c>
      <c r="M251" s="58">
        <v>55484</v>
      </c>
      <c r="N251" s="58">
        <v>166336</v>
      </c>
      <c r="O251" s="58">
        <v>122885</v>
      </c>
      <c r="P251" s="58">
        <v>456857</v>
      </c>
      <c r="Q251" s="58">
        <v>2.303077220916748</v>
      </c>
      <c r="R251" s="58">
        <v>2.1045668125152588</v>
      </c>
      <c r="S251" s="58">
        <v>3.6443827152252197</v>
      </c>
      <c r="T251" s="58">
        <v>2022</v>
      </c>
    </row>
    <row r="252" spans="1:20" x14ac:dyDescent="0.25">
      <c r="A252" s="57" t="s">
        <v>30</v>
      </c>
      <c r="B252" t="s">
        <v>89</v>
      </c>
      <c r="C252" s="58">
        <v>1962801</v>
      </c>
      <c r="D252" s="58">
        <v>1450817</v>
      </c>
      <c r="E252" s="58">
        <v>511984</v>
      </c>
      <c r="F252" s="58">
        <v>1065182</v>
      </c>
      <c r="G252" s="58">
        <v>217966</v>
      </c>
      <c r="H252" s="58">
        <v>601650</v>
      </c>
      <c r="I252" s="58">
        <v>977046</v>
      </c>
      <c r="J252" s="58">
        <v>1980577</v>
      </c>
      <c r="K252" s="58">
        <v>2396966</v>
      </c>
      <c r="L252" s="58">
        <v>501891</v>
      </c>
      <c r="M252" s="58">
        <v>1495962</v>
      </c>
      <c r="N252" s="58">
        <v>819366</v>
      </c>
      <c r="O252" s="58">
        <v>713588</v>
      </c>
      <c r="P252" s="58">
        <v>2180767</v>
      </c>
      <c r="Q252" s="58">
        <v>2.9277298450469971</v>
      </c>
      <c r="R252" s="58">
        <v>2.5577456951141357</v>
      </c>
      <c r="S252" s="58">
        <v>3.9761593341827393</v>
      </c>
      <c r="T252" s="58">
        <v>2022</v>
      </c>
    </row>
    <row r="253" spans="1:20" x14ac:dyDescent="0.25">
      <c r="A253" s="57" t="s">
        <v>30</v>
      </c>
      <c r="B253" t="s">
        <v>90</v>
      </c>
      <c r="C253" s="58">
        <v>2281859</v>
      </c>
      <c r="D253" s="58">
        <v>1715606</v>
      </c>
      <c r="E253" s="58">
        <v>566253</v>
      </c>
      <c r="F253" s="58">
        <v>1128742</v>
      </c>
      <c r="G253" s="58">
        <v>270299</v>
      </c>
      <c r="H253" s="58">
        <v>676529</v>
      </c>
      <c r="I253" s="58">
        <v>1115213</v>
      </c>
      <c r="J253" s="58">
        <v>2057861</v>
      </c>
      <c r="K253" s="58">
        <v>2601233</v>
      </c>
      <c r="L253" s="58">
        <v>528489</v>
      </c>
      <c r="M253" s="58">
        <v>1568958</v>
      </c>
      <c r="N253" s="58">
        <v>950209</v>
      </c>
      <c r="O253" s="58">
        <v>825657</v>
      </c>
      <c r="P253" s="58">
        <v>2552158</v>
      </c>
      <c r="Q253" s="58">
        <v>2.8179948329925537</v>
      </c>
      <c r="R253" s="58">
        <v>2.4324467182159424</v>
      </c>
      <c r="S253" s="58">
        <v>3.9861104488372803</v>
      </c>
      <c r="T253" s="58">
        <v>2022</v>
      </c>
    </row>
    <row r="254" spans="1:20" x14ac:dyDescent="0.25">
      <c r="A254" s="52" t="s">
        <v>31</v>
      </c>
      <c r="B254" t="s">
        <v>89</v>
      </c>
      <c r="C254" s="58">
        <v>437291</v>
      </c>
      <c r="D254" s="58">
        <v>373270</v>
      </c>
      <c r="E254" s="58">
        <v>64021</v>
      </c>
      <c r="F254" s="58">
        <v>364895</v>
      </c>
      <c r="G254" s="58">
        <v>80781</v>
      </c>
      <c r="H254" s="58">
        <v>276019</v>
      </c>
      <c r="I254" s="58">
        <v>240989</v>
      </c>
      <c r="J254" s="58">
        <v>430155</v>
      </c>
      <c r="K254" s="58">
        <v>542176</v>
      </c>
      <c r="L254" s="58">
        <v>148892</v>
      </c>
      <c r="M254" s="58">
        <v>404564</v>
      </c>
      <c r="N254" s="58">
        <v>180720</v>
      </c>
      <c r="O254" s="58">
        <v>116949</v>
      </c>
      <c r="P254" s="58">
        <v>518072</v>
      </c>
      <c r="Q254" s="58">
        <v>2.6390252113342285</v>
      </c>
      <c r="R254" s="58">
        <v>2.4650466442108154</v>
      </c>
      <c r="S254" s="58">
        <v>3.6533949375152588</v>
      </c>
      <c r="T254" s="58">
        <v>2022</v>
      </c>
    </row>
    <row r="255" spans="1:20" x14ac:dyDescent="0.25">
      <c r="A255" s="52" t="s">
        <v>31</v>
      </c>
      <c r="B255" t="s">
        <v>90</v>
      </c>
      <c r="C255" s="58">
        <v>482897</v>
      </c>
      <c r="D255" s="58">
        <v>413918</v>
      </c>
      <c r="E255" s="58">
        <v>68979</v>
      </c>
      <c r="F255" s="58">
        <v>352666</v>
      </c>
      <c r="G255" s="58">
        <v>83971</v>
      </c>
      <c r="H255" s="58">
        <v>294773</v>
      </c>
      <c r="I255" s="58">
        <v>262626</v>
      </c>
      <c r="J255" s="58">
        <v>403518</v>
      </c>
      <c r="K255" s="58">
        <v>545673</v>
      </c>
      <c r="L255" s="58">
        <v>149446</v>
      </c>
      <c r="M255" s="58">
        <v>420413</v>
      </c>
      <c r="N255" s="58">
        <v>185920</v>
      </c>
      <c r="O255" s="58">
        <v>124933</v>
      </c>
      <c r="P255" s="58">
        <v>566868</v>
      </c>
      <c r="Q255" s="58">
        <v>2.5137078762054443</v>
      </c>
      <c r="R255" s="58">
        <v>2.3328871726989746</v>
      </c>
      <c r="S255" s="58">
        <v>3.5987474918365479</v>
      </c>
      <c r="T255" s="58">
        <v>2022</v>
      </c>
    </row>
    <row r="256" spans="1:20" x14ac:dyDescent="0.25">
      <c r="A256" s="57" t="s">
        <v>32</v>
      </c>
      <c r="B256" t="s">
        <v>89</v>
      </c>
      <c r="C256" s="58">
        <v>345871</v>
      </c>
      <c r="D256" s="58">
        <v>302862</v>
      </c>
      <c r="E256" s="58">
        <v>43009</v>
      </c>
      <c r="F256" s="58">
        <v>213850</v>
      </c>
      <c r="G256" s="58">
        <v>65072</v>
      </c>
      <c r="H256" s="58">
        <v>160575</v>
      </c>
      <c r="I256" s="58">
        <v>183454</v>
      </c>
      <c r="J256" s="58">
        <v>304970</v>
      </c>
      <c r="K256" s="58">
        <v>457487</v>
      </c>
      <c r="L256" s="58">
        <v>34934</v>
      </c>
      <c r="M256" s="58">
        <v>59388</v>
      </c>
      <c r="N256" s="58">
        <v>128581</v>
      </c>
      <c r="O256" s="58">
        <v>127539</v>
      </c>
      <c r="P256" s="58">
        <v>410943</v>
      </c>
      <c r="Q256" s="58">
        <v>2.1635754108428955</v>
      </c>
      <c r="R256" s="58">
        <v>1.9851219654083252</v>
      </c>
      <c r="S256" s="58">
        <v>3.4202144145965576</v>
      </c>
      <c r="T256" s="58">
        <v>2022</v>
      </c>
    </row>
    <row r="257" spans="1:20" x14ac:dyDescent="0.25">
      <c r="A257" s="57" t="s">
        <v>32</v>
      </c>
      <c r="B257" t="s">
        <v>90</v>
      </c>
      <c r="C257" s="58">
        <v>379809</v>
      </c>
      <c r="D257" s="58">
        <v>338700</v>
      </c>
      <c r="E257" s="58">
        <v>41109</v>
      </c>
      <c r="F257" s="58">
        <v>219878</v>
      </c>
      <c r="G257" s="58">
        <v>79738</v>
      </c>
      <c r="H257" s="58">
        <v>176427</v>
      </c>
      <c r="I257" s="58">
        <v>156687</v>
      </c>
      <c r="J257" s="58">
        <v>297702</v>
      </c>
      <c r="K257" s="58">
        <v>478090</v>
      </c>
      <c r="L257" s="58">
        <v>40825</v>
      </c>
      <c r="M257" s="58">
        <v>61260</v>
      </c>
      <c r="N257" s="58">
        <v>144541</v>
      </c>
      <c r="O257" s="58">
        <v>140548</v>
      </c>
      <c r="P257" s="58">
        <v>459547</v>
      </c>
      <c r="Q257" s="58">
        <v>2.0507833957672119</v>
      </c>
      <c r="R257" s="58">
        <v>1.8812193870544434</v>
      </c>
      <c r="S257" s="58">
        <v>3.447833776473999</v>
      </c>
      <c r="T257" s="58">
        <v>2022</v>
      </c>
    </row>
    <row r="258" spans="1:20" x14ac:dyDescent="0.25">
      <c r="A258" s="57" t="s">
        <v>1</v>
      </c>
      <c r="B258" t="s">
        <v>89</v>
      </c>
      <c r="C258" s="58">
        <v>116347</v>
      </c>
      <c r="D258" s="58">
        <v>112167</v>
      </c>
      <c r="E258" s="58">
        <v>4180</v>
      </c>
      <c r="F258" s="58">
        <v>231537</v>
      </c>
      <c r="G258" s="58">
        <v>52022</v>
      </c>
      <c r="H258" s="58">
        <v>311375</v>
      </c>
      <c r="I258" s="58">
        <v>116700</v>
      </c>
      <c r="J258" s="58">
        <v>187112</v>
      </c>
      <c r="K258" s="58">
        <v>241287</v>
      </c>
      <c r="L258" s="58">
        <v>20294</v>
      </c>
      <c r="M258" s="58">
        <v>14482</v>
      </c>
      <c r="N258" s="58">
        <v>65761</v>
      </c>
      <c r="O258" s="58">
        <v>22621</v>
      </c>
      <c r="P258" s="58">
        <v>168369</v>
      </c>
      <c r="Q258" s="58">
        <v>1.9456969499588013</v>
      </c>
      <c r="R258" s="58">
        <v>1.8932573795318604</v>
      </c>
      <c r="S258" s="58">
        <v>3.3528707027435303</v>
      </c>
      <c r="T258" s="58">
        <v>2024</v>
      </c>
    </row>
    <row r="259" spans="1:20" x14ac:dyDescent="0.25">
      <c r="A259" s="57" t="s">
        <v>1</v>
      </c>
      <c r="B259" t="s">
        <v>90</v>
      </c>
      <c r="C259" s="58">
        <v>139090</v>
      </c>
      <c r="D259" s="58">
        <v>134603</v>
      </c>
      <c r="E259" s="58">
        <v>4487</v>
      </c>
      <c r="F259" s="58">
        <v>223002</v>
      </c>
      <c r="G259" s="58">
        <v>64107</v>
      </c>
      <c r="H259" s="58">
        <v>359062</v>
      </c>
      <c r="I259" s="58">
        <v>108253</v>
      </c>
      <c r="J259" s="58">
        <v>190078</v>
      </c>
      <c r="K259" s="58">
        <v>249558</v>
      </c>
      <c r="L259" s="58">
        <v>23834</v>
      </c>
      <c r="M259" s="58">
        <v>14725</v>
      </c>
      <c r="N259" s="58">
        <v>64570</v>
      </c>
      <c r="O259" s="58">
        <v>29635</v>
      </c>
      <c r="P259" s="58">
        <v>203197</v>
      </c>
      <c r="Q259" s="58">
        <v>1.8893882036209106</v>
      </c>
      <c r="R259" s="58">
        <v>1.8358135223388672</v>
      </c>
      <c r="S259" s="58">
        <v>3.4965455532073975</v>
      </c>
      <c r="T259" s="58">
        <v>2024</v>
      </c>
    </row>
    <row r="260" spans="1:20" x14ac:dyDescent="0.25">
      <c r="A260" s="57" t="s">
        <v>2</v>
      </c>
      <c r="B260" t="s">
        <v>89</v>
      </c>
      <c r="C260" s="58">
        <v>181621</v>
      </c>
      <c r="D260" s="58">
        <v>175047</v>
      </c>
      <c r="E260" s="58">
        <v>6574</v>
      </c>
      <c r="F260" s="58">
        <v>717490</v>
      </c>
      <c r="G260" s="58">
        <v>78645</v>
      </c>
      <c r="H260" s="58">
        <v>862222</v>
      </c>
      <c r="I260" s="58">
        <v>270943</v>
      </c>
      <c r="J260" s="58">
        <v>451682</v>
      </c>
      <c r="K260" s="58">
        <v>616481</v>
      </c>
      <c r="L260" s="58">
        <v>99746</v>
      </c>
      <c r="M260" s="58">
        <v>58456</v>
      </c>
      <c r="N260" s="58">
        <v>148479</v>
      </c>
      <c r="O260" s="58">
        <v>23091</v>
      </c>
      <c r="P260" s="58">
        <v>260266</v>
      </c>
      <c r="Q260" s="58">
        <v>2.1296436786651611</v>
      </c>
      <c r="R260" s="58">
        <v>2.0877821445465088</v>
      </c>
      <c r="S260" s="58">
        <v>3.244295597076416</v>
      </c>
      <c r="T260" s="58">
        <v>2024</v>
      </c>
    </row>
    <row r="261" spans="1:20" x14ac:dyDescent="0.25">
      <c r="A261" s="57" t="s">
        <v>2</v>
      </c>
      <c r="B261" t="s">
        <v>90</v>
      </c>
      <c r="C261" s="58">
        <v>191785</v>
      </c>
      <c r="D261" s="58">
        <v>184922</v>
      </c>
      <c r="E261" s="58">
        <v>6863</v>
      </c>
      <c r="F261" s="58">
        <v>720064</v>
      </c>
      <c r="G261" s="58">
        <v>106246</v>
      </c>
      <c r="H261" s="58">
        <v>924523</v>
      </c>
      <c r="I261" s="58">
        <v>276391</v>
      </c>
      <c r="J261" s="58">
        <v>428262</v>
      </c>
      <c r="K261" s="58">
        <v>593047</v>
      </c>
      <c r="L261" s="58">
        <v>99152</v>
      </c>
      <c r="M261" s="58">
        <v>52785</v>
      </c>
      <c r="N261" s="58">
        <v>158172</v>
      </c>
      <c r="O261" s="58">
        <v>19757</v>
      </c>
      <c r="P261" s="58">
        <v>298031</v>
      </c>
      <c r="Q261" s="58">
        <v>2.0502750873565674</v>
      </c>
      <c r="R261" s="58">
        <v>2.0092742443084717</v>
      </c>
      <c r="S261" s="58">
        <v>3.1550343036651611</v>
      </c>
      <c r="T261" s="58">
        <v>2024</v>
      </c>
    </row>
    <row r="262" spans="1:20" x14ac:dyDescent="0.25">
      <c r="A262" s="57" t="s">
        <v>3</v>
      </c>
      <c r="B262" t="s">
        <v>89</v>
      </c>
      <c r="C262" s="58">
        <v>43950</v>
      </c>
      <c r="D262" s="58">
        <v>39321</v>
      </c>
      <c r="E262" s="58">
        <v>4629</v>
      </c>
      <c r="F262" s="58">
        <v>165529</v>
      </c>
      <c r="G262" s="58">
        <v>15700</v>
      </c>
      <c r="H262" s="58">
        <v>211443</v>
      </c>
      <c r="I262" s="58">
        <v>61877</v>
      </c>
      <c r="J262" s="58">
        <v>91404</v>
      </c>
      <c r="K262" s="58">
        <v>129313</v>
      </c>
      <c r="L262" s="58">
        <v>49338</v>
      </c>
      <c r="M262" s="58">
        <v>42929</v>
      </c>
      <c r="N262" s="58">
        <v>43017</v>
      </c>
      <c r="O262" s="58">
        <v>10601</v>
      </c>
      <c r="P262" s="58">
        <v>59650</v>
      </c>
      <c r="Q262" s="58">
        <v>2.364232063293457</v>
      </c>
      <c r="R262" s="58">
        <v>2.2064037322998047</v>
      </c>
      <c r="S262" s="58">
        <v>3.7049038410186768</v>
      </c>
      <c r="T262" s="58">
        <v>2024</v>
      </c>
    </row>
    <row r="263" spans="1:20" x14ac:dyDescent="0.25">
      <c r="A263" s="57" t="s">
        <v>3</v>
      </c>
      <c r="B263" t="s">
        <v>90</v>
      </c>
      <c r="C263" s="58">
        <v>45318</v>
      </c>
      <c r="D263" s="58">
        <v>39243</v>
      </c>
      <c r="E263" s="58">
        <v>6075</v>
      </c>
      <c r="F263" s="58">
        <v>158719</v>
      </c>
      <c r="G263" s="58">
        <v>19349</v>
      </c>
      <c r="H263" s="58">
        <v>217902</v>
      </c>
      <c r="I263" s="58">
        <v>55532</v>
      </c>
      <c r="J263" s="58">
        <v>80864</v>
      </c>
      <c r="K263" s="58">
        <v>121180</v>
      </c>
      <c r="L263" s="58">
        <v>46098</v>
      </c>
      <c r="M263" s="58">
        <v>40172</v>
      </c>
      <c r="N263" s="58">
        <v>41289</v>
      </c>
      <c r="O263" s="58">
        <v>13077</v>
      </c>
      <c r="P263" s="58">
        <v>64667</v>
      </c>
      <c r="Q263" s="58">
        <v>2.1982877254486084</v>
      </c>
      <c r="R263" s="58">
        <v>1.9678413867950439</v>
      </c>
      <c r="S263" s="58">
        <v>3.6869134902954102</v>
      </c>
      <c r="T263" s="58">
        <v>2024</v>
      </c>
    </row>
    <row r="264" spans="1:20" x14ac:dyDescent="0.25">
      <c r="A264" s="57" t="s">
        <v>4</v>
      </c>
      <c r="B264" t="s">
        <v>89</v>
      </c>
      <c r="C264" s="58">
        <v>170202</v>
      </c>
      <c r="D264" s="58">
        <v>144206</v>
      </c>
      <c r="E264" s="58">
        <v>25996</v>
      </c>
      <c r="F264" s="58">
        <v>145431</v>
      </c>
      <c r="G264" s="58">
        <v>32404</v>
      </c>
      <c r="H264" s="58">
        <v>110519</v>
      </c>
      <c r="I264" s="58">
        <v>93507</v>
      </c>
      <c r="J264" s="58">
        <v>142140</v>
      </c>
      <c r="K264" s="58">
        <v>242433</v>
      </c>
      <c r="L264" s="58">
        <v>67261</v>
      </c>
      <c r="M264" s="58">
        <v>138224</v>
      </c>
      <c r="N264" s="58">
        <v>76941</v>
      </c>
      <c r="O264" s="58">
        <v>50388</v>
      </c>
      <c r="P264" s="58">
        <v>202606</v>
      </c>
      <c r="Q264" s="58">
        <v>2.5631484985351563</v>
      </c>
      <c r="R264" s="58">
        <v>2.3628489971160889</v>
      </c>
      <c r="S264" s="58">
        <v>3.6742575168609619</v>
      </c>
      <c r="T264" s="58">
        <v>2024</v>
      </c>
    </row>
    <row r="265" spans="1:20" x14ac:dyDescent="0.25">
      <c r="A265" s="57" t="s">
        <v>4</v>
      </c>
      <c r="B265" t="s">
        <v>90</v>
      </c>
      <c r="C265" s="58">
        <v>177248</v>
      </c>
      <c r="D265" s="58">
        <v>147968</v>
      </c>
      <c r="E265" s="58">
        <v>29280</v>
      </c>
      <c r="F265" s="58">
        <v>150770</v>
      </c>
      <c r="G265" s="58">
        <v>37236</v>
      </c>
      <c r="H265" s="58">
        <v>121657</v>
      </c>
      <c r="I265" s="58">
        <v>100333</v>
      </c>
      <c r="J265" s="58">
        <v>127295</v>
      </c>
      <c r="K265" s="58">
        <v>241623</v>
      </c>
      <c r="L265" s="58">
        <v>68776</v>
      </c>
      <c r="M265" s="58">
        <v>134405</v>
      </c>
      <c r="N265" s="58">
        <v>82884</v>
      </c>
      <c r="O265" s="58">
        <v>58087</v>
      </c>
      <c r="P265" s="58">
        <v>214484</v>
      </c>
      <c r="Q265" s="58">
        <v>2.4954583644866943</v>
      </c>
      <c r="R265" s="58">
        <v>2.2714979648590088</v>
      </c>
      <c r="S265" s="58">
        <v>3.6272540092468262</v>
      </c>
      <c r="T265" s="58">
        <v>2024</v>
      </c>
    </row>
    <row r="266" spans="1:20" x14ac:dyDescent="0.25">
      <c r="A266" s="57" t="s">
        <v>5</v>
      </c>
      <c r="B266" t="s">
        <v>89</v>
      </c>
      <c r="C266" s="58">
        <v>207833</v>
      </c>
      <c r="D266" s="58">
        <v>192834</v>
      </c>
      <c r="E266" s="58">
        <v>14999</v>
      </c>
      <c r="F266" s="58">
        <v>464917</v>
      </c>
      <c r="G266" s="58">
        <v>162406</v>
      </c>
      <c r="H266" s="58">
        <v>853583</v>
      </c>
      <c r="I266" s="58">
        <v>229223</v>
      </c>
      <c r="J266" s="58">
        <v>371498</v>
      </c>
      <c r="K266" s="58">
        <v>421712</v>
      </c>
      <c r="L266" s="58">
        <v>41539</v>
      </c>
      <c r="M266" s="58">
        <v>35544</v>
      </c>
      <c r="N266" s="58">
        <v>155441</v>
      </c>
      <c r="O266" s="58">
        <v>50080</v>
      </c>
      <c r="P266" s="58">
        <v>370239</v>
      </c>
      <c r="Q266" s="58">
        <v>2.0948212146759033</v>
      </c>
      <c r="R266" s="58">
        <v>1.9916871786117554</v>
      </c>
      <c r="S266" s="58">
        <v>3.4207613468170166</v>
      </c>
      <c r="T266" s="58">
        <v>2024</v>
      </c>
    </row>
    <row r="267" spans="1:20" x14ac:dyDescent="0.25">
      <c r="A267" s="57" t="s">
        <v>5</v>
      </c>
      <c r="B267" t="s">
        <v>90</v>
      </c>
      <c r="C267" s="58">
        <v>213974</v>
      </c>
      <c r="D267" s="58">
        <v>203401</v>
      </c>
      <c r="E267" s="58">
        <v>10573</v>
      </c>
      <c r="F267" s="58">
        <v>425053</v>
      </c>
      <c r="G267" s="58">
        <v>175728</v>
      </c>
      <c r="H267" s="58">
        <v>903483</v>
      </c>
      <c r="I267" s="58">
        <v>222412</v>
      </c>
      <c r="J267" s="58">
        <v>320035</v>
      </c>
      <c r="K267" s="58">
        <v>374020</v>
      </c>
      <c r="L267" s="58">
        <v>42561</v>
      </c>
      <c r="M267" s="58">
        <v>30415</v>
      </c>
      <c r="N267" s="58">
        <v>150407</v>
      </c>
      <c r="O267" s="58">
        <v>56940</v>
      </c>
      <c r="P267" s="58">
        <v>389702</v>
      </c>
      <c r="Q267" s="58">
        <v>2.0022666454315186</v>
      </c>
      <c r="R267" s="58">
        <v>1.9226257801055908</v>
      </c>
      <c r="S267" s="58">
        <v>3.5343799591064453</v>
      </c>
      <c r="T267" s="58">
        <v>2024</v>
      </c>
    </row>
    <row r="268" spans="1:20" x14ac:dyDescent="0.25">
      <c r="A268" s="57" t="s">
        <v>6</v>
      </c>
      <c r="B268" t="s">
        <v>89</v>
      </c>
      <c r="C268" s="58">
        <v>52599</v>
      </c>
      <c r="D268" s="58">
        <v>48565</v>
      </c>
      <c r="E268" s="58">
        <v>4034</v>
      </c>
      <c r="F268" s="58">
        <v>133251</v>
      </c>
      <c r="G268" s="58">
        <v>13588</v>
      </c>
      <c r="H268" s="58">
        <v>153281</v>
      </c>
      <c r="I268" s="58">
        <v>57756</v>
      </c>
      <c r="J268" s="58">
        <v>91997</v>
      </c>
      <c r="K268" s="58">
        <v>138532</v>
      </c>
      <c r="L268" s="58">
        <v>23085</v>
      </c>
      <c r="M268" s="58">
        <v>19892</v>
      </c>
      <c r="N268" s="58">
        <v>34845</v>
      </c>
      <c r="O268" s="58">
        <v>11726</v>
      </c>
      <c r="P268" s="58">
        <v>66187</v>
      </c>
      <c r="Q268" s="58">
        <v>2.1863152980804443</v>
      </c>
      <c r="R268" s="58">
        <v>2.0717389583587646</v>
      </c>
      <c r="S268" s="58">
        <v>3.5656917095184326</v>
      </c>
      <c r="T268" s="58">
        <v>2024</v>
      </c>
    </row>
    <row r="269" spans="1:20" x14ac:dyDescent="0.25">
      <c r="A269" s="57" t="s">
        <v>6</v>
      </c>
      <c r="B269" t="s">
        <v>90</v>
      </c>
      <c r="C269" s="58">
        <v>56172</v>
      </c>
      <c r="D269" s="58">
        <v>53290</v>
      </c>
      <c r="E269" s="58">
        <v>2882</v>
      </c>
      <c r="F269" s="58">
        <v>129328</v>
      </c>
      <c r="G269" s="58">
        <v>18830</v>
      </c>
      <c r="H269" s="58">
        <v>169210</v>
      </c>
      <c r="I269" s="58">
        <v>51511</v>
      </c>
      <c r="J269" s="58">
        <v>82510</v>
      </c>
      <c r="K269" s="58">
        <v>132065</v>
      </c>
      <c r="L269" s="58">
        <v>20656</v>
      </c>
      <c r="M269" s="58">
        <v>18716</v>
      </c>
      <c r="N269" s="58">
        <v>38693</v>
      </c>
      <c r="O269" s="58">
        <v>11234</v>
      </c>
      <c r="P269" s="58">
        <v>75002</v>
      </c>
      <c r="Q269" s="58">
        <v>2.0524637699127197</v>
      </c>
      <c r="R269" s="58">
        <v>1.9770500659942627</v>
      </c>
      <c r="S269" s="58">
        <v>3.4469118118286133</v>
      </c>
      <c r="T269" s="58">
        <v>2024</v>
      </c>
    </row>
    <row r="270" spans="1:20" x14ac:dyDescent="0.25">
      <c r="A270" s="57" t="s">
        <v>7</v>
      </c>
      <c r="B270" t="s">
        <v>89</v>
      </c>
      <c r="C270" s="58">
        <v>1846983</v>
      </c>
      <c r="D270" s="58">
        <v>1106484</v>
      </c>
      <c r="E270" s="58">
        <v>740499</v>
      </c>
      <c r="F270" s="58">
        <v>592887</v>
      </c>
      <c r="G270" s="58">
        <v>115089</v>
      </c>
      <c r="H270" s="58">
        <v>282430</v>
      </c>
      <c r="I270" s="58">
        <v>883963</v>
      </c>
      <c r="J270" s="58">
        <v>1818361</v>
      </c>
      <c r="K270" s="58">
        <v>2180948</v>
      </c>
      <c r="L270" s="58">
        <v>545012</v>
      </c>
      <c r="M270" s="58">
        <v>1398518</v>
      </c>
      <c r="N270" s="58">
        <v>591004</v>
      </c>
      <c r="O270" s="58">
        <v>964732</v>
      </c>
      <c r="P270" s="58">
        <v>1962072</v>
      </c>
      <c r="Q270" s="58">
        <v>3.2089765071868896</v>
      </c>
      <c r="R270" s="58">
        <v>2.6852290630340576</v>
      </c>
      <c r="S270" s="58">
        <v>3.9915814399719238</v>
      </c>
      <c r="T270" s="58">
        <v>2024</v>
      </c>
    </row>
    <row r="271" spans="1:20" x14ac:dyDescent="0.25">
      <c r="A271" s="57" t="s">
        <v>7</v>
      </c>
      <c r="B271" t="s">
        <v>90</v>
      </c>
      <c r="C271" s="58">
        <v>2018995</v>
      </c>
      <c r="D271" s="58">
        <v>1169769</v>
      </c>
      <c r="E271" s="58">
        <v>849226</v>
      </c>
      <c r="F271" s="58">
        <v>579774</v>
      </c>
      <c r="G271" s="58">
        <v>123756</v>
      </c>
      <c r="H271" s="58">
        <v>300451</v>
      </c>
      <c r="I271" s="58">
        <v>1105914</v>
      </c>
      <c r="J271" s="58">
        <v>1893732</v>
      </c>
      <c r="K271" s="58">
        <v>2297232</v>
      </c>
      <c r="L271" s="58">
        <v>571130</v>
      </c>
      <c r="M271" s="58">
        <v>1448851</v>
      </c>
      <c r="N271" s="58">
        <v>618232</v>
      </c>
      <c r="O271" s="58">
        <v>1103077</v>
      </c>
      <c r="P271" s="58">
        <v>2142751</v>
      </c>
      <c r="Q271" s="58">
        <v>3.2354974746704102</v>
      </c>
      <c r="R271" s="58">
        <v>2.6662495136260986</v>
      </c>
      <c r="S271" s="58">
        <v>4.0196094512939453</v>
      </c>
      <c r="T271" s="58">
        <v>2024</v>
      </c>
    </row>
    <row r="272" spans="1:20" x14ac:dyDescent="0.25">
      <c r="A272" s="57" t="s">
        <v>8</v>
      </c>
      <c r="B272" t="s">
        <v>89</v>
      </c>
      <c r="C272" s="58">
        <v>280501</v>
      </c>
      <c r="D272" s="58">
        <v>235571</v>
      </c>
      <c r="E272" s="58">
        <v>44930</v>
      </c>
      <c r="F272" s="58">
        <v>630588</v>
      </c>
      <c r="G272" s="58">
        <v>101760</v>
      </c>
      <c r="H272" s="58">
        <v>902264</v>
      </c>
      <c r="I272" s="58">
        <v>356166</v>
      </c>
      <c r="J272" s="58">
        <v>433754</v>
      </c>
      <c r="K272" s="58">
        <v>619548</v>
      </c>
      <c r="L272" s="58">
        <v>96401</v>
      </c>
      <c r="M272" s="58">
        <v>67310</v>
      </c>
      <c r="N272" s="58">
        <v>186574</v>
      </c>
      <c r="O272" s="58">
        <v>90136</v>
      </c>
      <c r="P272" s="58">
        <v>382261</v>
      </c>
      <c r="Q272" s="58">
        <v>2.3717098236083984</v>
      </c>
      <c r="R272" s="58">
        <v>2.0759260654449463</v>
      </c>
      <c r="S272" s="58">
        <v>3.9225239753723145</v>
      </c>
      <c r="T272" s="58">
        <v>2024</v>
      </c>
    </row>
    <row r="273" spans="1:20" x14ac:dyDescent="0.25">
      <c r="A273" s="57" t="s">
        <v>8</v>
      </c>
      <c r="B273" t="s">
        <v>90</v>
      </c>
      <c r="C273" s="58">
        <v>306792</v>
      </c>
      <c r="D273" s="58">
        <v>264797</v>
      </c>
      <c r="E273" s="58">
        <v>41995</v>
      </c>
      <c r="F273" s="58">
        <v>574443</v>
      </c>
      <c r="G273" s="58">
        <v>121509</v>
      </c>
      <c r="H273" s="58">
        <v>968206</v>
      </c>
      <c r="I273" s="58">
        <v>288922</v>
      </c>
      <c r="J273" s="58">
        <v>378012</v>
      </c>
      <c r="K273" s="58">
        <v>582090</v>
      </c>
      <c r="L273" s="58">
        <v>104001</v>
      </c>
      <c r="M273" s="58">
        <v>68648</v>
      </c>
      <c r="N273" s="58">
        <v>198279</v>
      </c>
      <c r="O273" s="58">
        <v>95141</v>
      </c>
      <c r="P273" s="58">
        <v>428301</v>
      </c>
      <c r="Q273" s="58">
        <v>2.2044382095336914</v>
      </c>
      <c r="R273" s="58">
        <v>1.9225406646728516</v>
      </c>
      <c r="S273" s="58">
        <v>3.981926441192627</v>
      </c>
      <c r="T273" s="58">
        <v>2024</v>
      </c>
    </row>
    <row r="274" spans="1:20" x14ac:dyDescent="0.25">
      <c r="A274" s="52" t="s">
        <v>9</v>
      </c>
      <c r="B274" t="s">
        <v>89</v>
      </c>
      <c r="C274" s="58">
        <v>857834</v>
      </c>
      <c r="D274" s="58">
        <v>767803</v>
      </c>
      <c r="E274" s="58">
        <v>90031</v>
      </c>
      <c r="F274" s="58">
        <v>1252586</v>
      </c>
      <c r="G274" s="58">
        <v>216957</v>
      </c>
      <c r="H274" s="58">
        <v>2024285</v>
      </c>
      <c r="I274" s="58">
        <v>377605</v>
      </c>
      <c r="J274" s="58">
        <v>1036769</v>
      </c>
      <c r="K274" s="58">
        <v>1747435</v>
      </c>
      <c r="L274" s="58">
        <v>179966</v>
      </c>
      <c r="M274" s="58">
        <v>107405</v>
      </c>
      <c r="N274" s="58">
        <v>421905</v>
      </c>
      <c r="O274" s="58">
        <v>212211</v>
      </c>
      <c r="P274" s="58">
        <v>1074791</v>
      </c>
      <c r="Q274" s="58">
        <v>2.012437105178833</v>
      </c>
      <c r="R274" s="58">
        <v>1.8423514366149902</v>
      </c>
      <c r="S274" s="58">
        <v>3.4629628658294678</v>
      </c>
      <c r="T274" s="58">
        <v>2024</v>
      </c>
    </row>
    <row r="275" spans="1:20" x14ac:dyDescent="0.25">
      <c r="A275" s="52" t="s">
        <v>9</v>
      </c>
      <c r="B275" t="s">
        <v>90</v>
      </c>
      <c r="C275" s="58">
        <v>985679</v>
      </c>
      <c r="D275" s="58">
        <v>906163</v>
      </c>
      <c r="E275" s="58">
        <v>79516</v>
      </c>
      <c r="F275" s="58">
        <v>1307229</v>
      </c>
      <c r="G275" s="58">
        <v>340009</v>
      </c>
      <c r="H275" s="58">
        <v>2360985</v>
      </c>
      <c r="I275" s="58">
        <v>417373</v>
      </c>
      <c r="J275" s="58">
        <v>999943</v>
      </c>
      <c r="K275" s="58">
        <v>1799904</v>
      </c>
      <c r="L275" s="58">
        <v>198556</v>
      </c>
      <c r="M275" s="58">
        <v>120081</v>
      </c>
      <c r="N275" s="58">
        <v>500063</v>
      </c>
      <c r="O275" s="58">
        <v>212881</v>
      </c>
      <c r="P275" s="58">
        <v>1325688</v>
      </c>
      <c r="Q275" s="58">
        <v>1.9379584789276123</v>
      </c>
      <c r="R275" s="58">
        <v>1.814852237701416</v>
      </c>
      <c r="S275" s="58">
        <v>3.3408749103546143</v>
      </c>
      <c r="T275" s="58">
        <v>2024</v>
      </c>
    </row>
    <row r="276" spans="1:20" x14ac:dyDescent="0.25">
      <c r="A276" s="57" t="s">
        <v>10</v>
      </c>
      <c r="B276" t="s">
        <v>89</v>
      </c>
      <c r="C276" s="58">
        <v>256853</v>
      </c>
      <c r="D276" s="58">
        <v>217850</v>
      </c>
      <c r="E276" s="58">
        <v>39003</v>
      </c>
      <c r="F276" s="58">
        <v>293337</v>
      </c>
      <c r="G276" s="58">
        <v>66519</v>
      </c>
      <c r="H276" s="58">
        <v>309642</v>
      </c>
      <c r="I276" s="58">
        <v>175914</v>
      </c>
      <c r="J276" s="58">
        <v>299993</v>
      </c>
      <c r="K276" s="58">
        <v>405073</v>
      </c>
      <c r="L276" s="58">
        <v>65149</v>
      </c>
      <c r="M276" s="58">
        <v>64470</v>
      </c>
      <c r="N276" s="58">
        <v>132267</v>
      </c>
      <c r="O276" s="58">
        <v>89963</v>
      </c>
      <c r="P276" s="58">
        <v>323372</v>
      </c>
      <c r="Q276" s="58">
        <v>2.2960565090179443</v>
      </c>
      <c r="R276" s="58">
        <v>2.0426990985870361</v>
      </c>
      <c r="S276" s="58">
        <v>3.7111761569976807</v>
      </c>
      <c r="T276" s="58">
        <v>2024</v>
      </c>
    </row>
    <row r="277" spans="1:20" x14ac:dyDescent="0.25">
      <c r="A277" s="57" t="s">
        <v>10</v>
      </c>
      <c r="B277" t="s">
        <v>90</v>
      </c>
      <c r="C277" s="58">
        <v>272133</v>
      </c>
      <c r="D277" s="58">
        <v>228815</v>
      </c>
      <c r="E277" s="58">
        <v>43318</v>
      </c>
      <c r="F277" s="58">
        <v>279988</v>
      </c>
      <c r="G277" s="58">
        <v>75466</v>
      </c>
      <c r="H277" s="58">
        <v>343182</v>
      </c>
      <c r="I277" s="58">
        <v>159122</v>
      </c>
      <c r="J277" s="58">
        <v>277642</v>
      </c>
      <c r="K277" s="58">
        <v>396148</v>
      </c>
      <c r="L277" s="58">
        <v>68350</v>
      </c>
      <c r="M277" s="58">
        <v>67354</v>
      </c>
      <c r="N277" s="58">
        <v>143134</v>
      </c>
      <c r="O277" s="58">
        <v>99944</v>
      </c>
      <c r="P277" s="58">
        <v>347599</v>
      </c>
      <c r="Q277" s="58">
        <v>2.2676596641540527</v>
      </c>
      <c r="R277" s="58">
        <v>1.9881213903427124</v>
      </c>
      <c r="S277" s="58">
        <v>3.7442402839660645</v>
      </c>
      <c r="T277" s="58">
        <v>2024</v>
      </c>
    </row>
    <row r="278" spans="1:20" x14ac:dyDescent="0.25">
      <c r="A278" s="57" t="s">
        <v>11</v>
      </c>
      <c r="B278" t="s">
        <v>89</v>
      </c>
      <c r="C278" s="58">
        <v>749404</v>
      </c>
      <c r="D278" s="58">
        <v>703858</v>
      </c>
      <c r="E278" s="58">
        <v>45546</v>
      </c>
      <c r="F278" s="58">
        <v>1135004</v>
      </c>
      <c r="G278" s="58">
        <v>181077</v>
      </c>
      <c r="H278" s="58">
        <v>928304</v>
      </c>
      <c r="I278" s="58">
        <v>645464</v>
      </c>
      <c r="J278" s="58">
        <v>1032752</v>
      </c>
      <c r="K278" s="58">
        <v>1387556</v>
      </c>
      <c r="L278" s="58">
        <v>140091</v>
      </c>
      <c r="M278" s="58">
        <v>174069</v>
      </c>
      <c r="N278" s="58">
        <v>488974</v>
      </c>
      <c r="O278" s="58">
        <v>145763</v>
      </c>
      <c r="P278" s="58">
        <v>930481</v>
      </c>
      <c r="Q278" s="58">
        <v>2.1420795917510986</v>
      </c>
      <c r="R278" s="58">
        <v>2.0578141212463379</v>
      </c>
      <c r="S278" s="58">
        <v>3.4442980289459229</v>
      </c>
      <c r="T278" s="58">
        <v>2024</v>
      </c>
    </row>
    <row r="279" spans="1:20" x14ac:dyDescent="0.25">
      <c r="A279" s="57" t="s">
        <v>11</v>
      </c>
      <c r="B279" t="s">
        <v>90</v>
      </c>
      <c r="C279" s="58">
        <v>893448</v>
      </c>
      <c r="D279" s="58">
        <v>829893</v>
      </c>
      <c r="E279" s="58">
        <v>63555</v>
      </c>
      <c r="F279" s="58">
        <v>1226460</v>
      </c>
      <c r="G279" s="58">
        <v>202843</v>
      </c>
      <c r="H279" s="58">
        <v>1004519</v>
      </c>
      <c r="I279" s="58">
        <v>685823</v>
      </c>
      <c r="J279" s="58">
        <v>1098390</v>
      </c>
      <c r="K279" s="58">
        <v>1521076</v>
      </c>
      <c r="L279" s="58">
        <v>165674</v>
      </c>
      <c r="M279" s="58">
        <v>207040</v>
      </c>
      <c r="N279" s="58">
        <v>579040</v>
      </c>
      <c r="O279" s="58">
        <v>172109</v>
      </c>
      <c r="P279" s="58">
        <v>1096291</v>
      </c>
      <c r="Q279" s="58">
        <v>2.1684138774871826</v>
      </c>
      <c r="R279" s="58">
        <v>2.0674231052398682</v>
      </c>
      <c r="S279" s="58">
        <v>3.4871370792388916</v>
      </c>
      <c r="T279" s="58">
        <v>2024</v>
      </c>
    </row>
    <row r="280" spans="1:20" x14ac:dyDescent="0.25">
      <c r="A280" s="57" t="s">
        <v>12</v>
      </c>
      <c r="B280" t="s">
        <v>89</v>
      </c>
      <c r="C280" s="58">
        <v>963236</v>
      </c>
      <c r="D280" s="58">
        <v>596684</v>
      </c>
      <c r="E280" s="58">
        <v>366552</v>
      </c>
      <c r="F280" s="58">
        <v>492552</v>
      </c>
      <c r="G280" s="58">
        <v>46300</v>
      </c>
      <c r="H280" s="58">
        <v>179669</v>
      </c>
      <c r="I280" s="58">
        <v>441858</v>
      </c>
      <c r="J280" s="58">
        <v>710854</v>
      </c>
      <c r="K280" s="58">
        <v>1240679</v>
      </c>
      <c r="L280" s="58">
        <v>439123</v>
      </c>
      <c r="M280" s="58">
        <v>809707</v>
      </c>
      <c r="N280" s="58">
        <v>474587</v>
      </c>
      <c r="O280" s="58">
        <v>491938</v>
      </c>
      <c r="P280" s="58">
        <v>1009536</v>
      </c>
      <c r="Q280" s="58">
        <v>3.1070640087127686</v>
      </c>
      <c r="R280" s="58">
        <v>2.5873610973358154</v>
      </c>
      <c r="S280" s="58">
        <v>3.9530515670776367</v>
      </c>
      <c r="T280" s="58">
        <v>2024</v>
      </c>
    </row>
    <row r="281" spans="1:20" x14ac:dyDescent="0.25">
      <c r="A281" s="57" t="s">
        <v>12</v>
      </c>
      <c r="B281" t="s">
        <v>90</v>
      </c>
      <c r="C281" s="58">
        <v>1129389</v>
      </c>
      <c r="D281" s="58">
        <v>726943</v>
      </c>
      <c r="E281" s="58">
        <v>402446</v>
      </c>
      <c r="F281" s="58">
        <v>524592</v>
      </c>
      <c r="G281" s="58">
        <v>51131</v>
      </c>
      <c r="H281" s="58">
        <v>217309</v>
      </c>
      <c r="I281" s="58">
        <v>578215</v>
      </c>
      <c r="J281" s="58">
        <v>689670</v>
      </c>
      <c r="K281" s="58">
        <v>1374637</v>
      </c>
      <c r="L281" s="58">
        <v>501850</v>
      </c>
      <c r="M281" s="58">
        <v>897213</v>
      </c>
      <c r="N281" s="58">
        <v>531698</v>
      </c>
      <c r="O281" s="58">
        <v>549961</v>
      </c>
      <c r="P281" s="58">
        <v>1180520</v>
      </c>
      <c r="Q281" s="58">
        <v>3.0339529514312744</v>
      </c>
      <c r="R281" s="58">
        <v>2.5085198879241943</v>
      </c>
      <c r="S281" s="58">
        <v>3.983048677444458</v>
      </c>
      <c r="T281" s="58">
        <v>2024</v>
      </c>
    </row>
    <row r="282" spans="1:20" x14ac:dyDescent="0.25">
      <c r="A282" s="57" t="s">
        <v>13</v>
      </c>
      <c r="B282" t="s">
        <v>89</v>
      </c>
      <c r="C282" s="58">
        <v>540231</v>
      </c>
      <c r="D282" s="58">
        <v>450851</v>
      </c>
      <c r="E282" s="58">
        <v>89380</v>
      </c>
      <c r="F282" s="58">
        <v>562237</v>
      </c>
      <c r="G282" s="58">
        <v>84267</v>
      </c>
      <c r="H282" s="58">
        <v>335175</v>
      </c>
      <c r="I282" s="58">
        <v>267572</v>
      </c>
      <c r="J282" s="58">
        <v>682979</v>
      </c>
      <c r="K282" s="58">
        <v>949198</v>
      </c>
      <c r="L282" s="58">
        <v>96724</v>
      </c>
      <c r="M282" s="58">
        <v>283055</v>
      </c>
      <c r="N282" s="58">
        <v>257789</v>
      </c>
      <c r="O282" s="58">
        <v>157917</v>
      </c>
      <c r="P282" s="58">
        <v>624498</v>
      </c>
      <c r="Q282" s="58">
        <v>2.5117218494415283</v>
      </c>
      <c r="R282" s="58">
        <v>2.30594801902771</v>
      </c>
      <c r="S282" s="58">
        <v>3.5496866703033447</v>
      </c>
      <c r="T282" s="58">
        <v>2024</v>
      </c>
    </row>
    <row r="283" spans="1:20" x14ac:dyDescent="0.25">
      <c r="A283" s="57" t="s">
        <v>13</v>
      </c>
      <c r="B283" t="s">
        <v>90</v>
      </c>
      <c r="C283" s="58">
        <v>600260</v>
      </c>
      <c r="D283" s="58">
        <v>507054</v>
      </c>
      <c r="E283" s="58">
        <v>93206</v>
      </c>
      <c r="F283" s="58">
        <v>633762</v>
      </c>
      <c r="G283" s="58">
        <v>103790</v>
      </c>
      <c r="H283" s="58">
        <v>370306</v>
      </c>
      <c r="I283" s="58">
        <v>314245</v>
      </c>
      <c r="J283" s="58">
        <v>722927</v>
      </c>
      <c r="K283" s="58">
        <v>1051438</v>
      </c>
      <c r="L283" s="58">
        <v>104725</v>
      </c>
      <c r="M283" s="58">
        <v>304804</v>
      </c>
      <c r="N283" s="58">
        <v>271874</v>
      </c>
      <c r="O283" s="58">
        <v>171366</v>
      </c>
      <c r="P283" s="58">
        <v>704050</v>
      </c>
      <c r="Q283" s="58">
        <v>2.4874453544616699</v>
      </c>
      <c r="R283" s="58">
        <v>2.279116153717041</v>
      </c>
      <c r="S283" s="58">
        <v>3.620786190032959</v>
      </c>
      <c r="T283" s="58">
        <v>2024</v>
      </c>
    </row>
    <row r="284" spans="1:20" x14ac:dyDescent="0.25">
      <c r="A284" s="57" t="s">
        <v>14</v>
      </c>
      <c r="B284" t="s">
        <v>89</v>
      </c>
      <c r="C284" s="58">
        <v>794314</v>
      </c>
      <c r="D284" s="58">
        <v>746909</v>
      </c>
      <c r="E284" s="58">
        <v>47405</v>
      </c>
      <c r="F284" s="58">
        <v>1560149</v>
      </c>
      <c r="G284" s="58">
        <v>201643</v>
      </c>
      <c r="H284" s="58">
        <v>1676109</v>
      </c>
      <c r="I284" s="58">
        <v>897375</v>
      </c>
      <c r="J284" s="58">
        <v>1422883</v>
      </c>
      <c r="K284" s="58">
        <v>1754033</v>
      </c>
      <c r="L284" s="58">
        <v>138627</v>
      </c>
      <c r="M284" s="58">
        <v>103072</v>
      </c>
      <c r="N284" s="58">
        <v>327538</v>
      </c>
      <c r="O284" s="58">
        <v>153844</v>
      </c>
      <c r="P284" s="58">
        <v>995957</v>
      </c>
      <c r="Q284" s="58">
        <v>2.1076323986053467</v>
      </c>
      <c r="R284" s="58">
        <v>2.021979808807373</v>
      </c>
      <c r="S284" s="58">
        <v>3.4571669101715088</v>
      </c>
      <c r="T284" s="58">
        <v>2024</v>
      </c>
    </row>
    <row r="285" spans="1:20" x14ac:dyDescent="0.25">
      <c r="A285" s="57" t="s">
        <v>14</v>
      </c>
      <c r="B285" t="s">
        <v>90</v>
      </c>
      <c r="C285" s="58">
        <v>832103</v>
      </c>
      <c r="D285" s="58">
        <v>765345</v>
      </c>
      <c r="E285" s="58">
        <v>66758</v>
      </c>
      <c r="F285" s="58">
        <v>1562873</v>
      </c>
      <c r="G285" s="58">
        <v>272824</v>
      </c>
      <c r="H285" s="58">
        <v>1829327</v>
      </c>
      <c r="I285" s="58">
        <v>769582</v>
      </c>
      <c r="J285" s="58">
        <v>1374124</v>
      </c>
      <c r="K285" s="58">
        <v>1765787</v>
      </c>
      <c r="L285" s="58">
        <v>137252</v>
      </c>
      <c r="M285" s="58">
        <v>125541</v>
      </c>
      <c r="N285" s="58">
        <v>367989</v>
      </c>
      <c r="O285" s="58">
        <v>178295</v>
      </c>
      <c r="P285" s="58">
        <v>1104927</v>
      </c>
      <c r="Q285" s="58">
        <v>2.0735256671905518</v>
      </c>
      <c r="R285" s="58">
        <v>1.9673911333084106</v>
      </c>
      <c r="S285" s="58">
        <v>3.2903022766113281</v>
      </c>
      <c r="T285" s="58">
        <v>2024</v>
      </c>
    </row>
    <row r="286" spans="1:20" x14ac:dyDescent="0.25">
      <c r="A286" s="52" t="s">
        <v>15</v>
      </c>
      <c r="B286" t="s">
        <v>89</v>
      </c>
      <c r="C286" s="58">
        <v>2549776</v>
      </c>
      <c r="D286" s="58">
        <v>2267436</v>
      </c>
      <c r="E286" s="58">
        <v>282340</v>
      </c>
      <c r="F286" s="58">
        <v>2776639</v>
      </c>
      <c r="G286" s="58">
        <v>579217</v>
      </c>
      <c r="H286" s="58">
        <v>2607763</v>
      </c>
      <c r="I286" s="58">
        <v>1159080</v>
      </c>
      <c r="J286" s="58">
        <v>3533156</v>
      </c>
      <c r="K286" s="58">
        <v>4245147</v>
      </c>
      <c r="L286" s="58">
        <v>436675</v>
      </c>
      <c r="M286" s="58">
        <v>710902</v>
      </c>
      <c r="N286" s="58">
        <v>1249433</v>
      </c>
      <c r="O286" s="58">
        <v>591229</v>
      </c>
      <c r="P286" s="58">
        <v>3128993</v>
      </c>
      <c r="Q286" s="58">
        <v>2.3250305652618408</v>
      </c>
      <c r="R286" s="58">
        <v>2.179175853729248</v>
      </c>
      <c r="S286" s="58">
        <v>3.4963696002960205</v>
      </c>
      <c r="T286" s="58">
        <v>2024</v>
      </c>
    </row>
    <row r="287" spans="1:20" x14ac:dyDescent="0.25">
      <c r="A287" s="52" t="s">
        <v>15</v>
      </c>
      <c r="B287" t="s">
        <v>90</v>
      </c>
      <c r="C287" s="58">
        <v>2980620</v>
      </c>
      <c r="D287" s="58">
        <v>2605823</v>
      </c>
      <c r="E287" s="58">
        <v>374797</v>
      </c>
      <c r="F287" s="58">
        <v>2751054</v>
      </c>
      <c r="G287" s="58">
        <v>674646</v>
      </c>
      <c r="H287" s="58">
        <v>2808166</v>
      </c>
      <c r="I287" s="58">
        <v>1392252</v>
      </c>
      <c r="J287" s="58">
        <v>3599679</v>
      </c>
      <c r="K287" s="58">
        <v>4401002</v>
      </c>
      <c r="L287" s="58">
        <v>556475</v>
      </c>
      <c r="M287" s="58">
        <v>787091</v>
      </c>
      <c r="N287" s="58">
        <v>1339782</v>
      </c>
      <c r="O287" s="58">
        <v>730351</v>
      </c>
      <c r="P287" s="58">
        <v>3655266</v>
      </c>
      <c r="Q287" s="58">
        <v>2.2985777854919434</v>
      </c>
      <c r="R287" s="58">
        <v>2.1177067756652832</v>
      </c>
      <c r="S287" s="58">
        <v>3.5561063289642334</v>
      </c>
      <c r="T287" s="58">
        <v>2024</v>
      </c>
    </row>
    <row r="288" spans="1:20" x14ac:dyDescent="0.25">
      <c r="A288" s="52" t="s">
        <v>16</v>
      </c>
      <c r="B288" t="s">
        <v>89</v>
      </c>
      <c r="C288" s="58">
        <v>788012</v>
      </c>
      <c r="D288" s="58">
        <v>660647</v>
      </c>
      <c r="E288" s="58">
        <v>127365</v>
      </c>
      <c r="F288" s="58">
        <v>981152</v>
      </c>
      <c r="G288" s="58">
        <v>83892</v>
      </c>
      <c r="H288" s="58">
        <v>488877</v>
      </c>
      <c r="I288" s="58">
        <v>646452</v>
      </c>
      <c r="J288" s="58">
        <v>1099024</v>
      </c>
      <c r="K288" s="58">
        <v>1466439</v>
      </c>
      <c r="L288" s="58">
        <v>261688</v>
      </c>
      <c r="M288" s="58">
        <v>395575</v>
      </c>
      <c r="N288" s="58">
        <v>482759</v>
      </c>
      <c r="O288" s="58">
        <v>215026</v>
      </c>
      <c r="P288" s="58">
        <v>871904</v>
      </c>
      <c r="Q288" s="58">
        <v>2.6810009479522705</v>
      </c>
      <c r="R288" s="58">
        <v>2.4208056926727295</v>
      </c>
      <c r="S288" s="58">
        <v>4.030644416809082</v>
      </c>
      <c r="T288" s="58">
        <v>2024</v>
      </c>
    </row>
    <row r="289" spans="1:20" x14ac:dyDescent="0.25">
      <c r="A289" s="52" t="s">
        <v>16</v>
      </c>
      <c r="B289" t="s">
        <v>90</v>
      </c>
      <c r="C289" s="58">
        <v>906043</v>
      </c>
      <c r="D289" s="58">
        <v>764385</v>
      </c>
      <c r="E289" s="58">
        <v>141658</v>
      </c>
      <c r="F289" s="58">
        <v>1024655</v>
      </c>
      <c r="G289" s="58">
        <v>120442</v>
      </c>
      <c r="H289" s="58">
        <v>546058</v>
      </c>
      <c r="I289" s="58">
        <v>624448</v>
      </c>
      <c r="J289" s="58">
        <v>1175654</v>
      </c>
      <c r="K289" s="58">
        <v>1557463</v>
      </c>
      <c r="L289" s="58">
        <v>287861</v>
      </c>
      <c r="M289" s="58">
        <v>400925</v>
      </c>
      <c r="N289" s="58">
        <v>525862</v>
      </c>
      <c r="O289" s="58">
        <v>250700</v>
      </c>
      <c r="P289" s="58">
        <v>1026485</v>
      </c>
      <c r="Q289" s="58">
        <v>2.591566801071167</v>
      </c>
      <c r="R289" s="58">
        <v>2.3361067771911621</v>
      </c>
      <c r="S289" s="58">
        <v>3.9700264930725098</v>
      </c>
      <c r="T289" s="58">
        <v>2024</v>
      </c>
    </row>
    <row r="290" spans="1:20" x14ac:dyDescent="0.25">
      <c r="A290" s="57" t="s">
        <v>17</v>
      </c>
      <c r="B290" t="s">
        <v>89</v>
      </c>
      <c r="C290" s="58">
        <v>313914</v>
      </c>
      <c r="D290" s="58">
        <v>270977</v>
      </c>
      <c r="E290" s="58">
        <v>42937</v>
      </c>
      <c r="F290" s="58">
        <v>316561</v>
      </c>
      <c r="G290" s="58">
        <v>54430</v>
      </c>
      <c r="H290" s="58">
        <v>233532</v>
      </c>
      <c r="I290" s="58">
        <v>165064</v>
      </c>
      <c r="J290" s="58">
        <v>414306</v>
      </c>
      <c r="K290" s="58">
        <v>505045</v>
      </c>
      <c r="L290" s="58">
        <v>72667</v>
      </c>
      <c r="M290" s="58">
        <v>123849</v>
      </c>
      <c r="N290" s="58">
        <v>153126</v>
      </c>
      <c r="O290" s="58">
        <v>77346</v>
      </c>
      <c r="P290" s="58">
        <v>368344</v>
      </c>
      <c r="Q290" s="58">
        <v>2.5098752975463867</v>
      </c>
      <c r="R290" s="58">
        <v>2.3268468379974365</v>
      </c>
      <c r="S290" s="58">
        <v>3.6649742126464844</v>
      </c>
      <c r="T290" s="58">
        <v>2024</v>
      </c>
    </row>
    <row r="291" spans="1:20" x14ac:dyDescent="0.25">
      <c r="A291" s="57" t="s">
        <v>17</v>
      </c>
      <c r="B291" t="s">
        <v>90</v>
      </c>
      <c r="C291" s="58">
        <v>383319</v>
      </c>
      <c r="D291" s="58">
        <v>329855</v>
      </c>
      <c r="E291" s="58">
        <v>53464</v>
      </c>
      <c r="F291" s="58">
        <v>341194</v>
      </c>
      <c r="G291" s="58">
        <v>62744</v>
      </c>
      <c r="H291" s="58">
        <v>266312</v>
      </c>
      <c r="I291" s="58">
        <v>177501</v>
      </c>
      <c r="J291" s="58">
        <v>453278</v>
      </c>
      <c r="K291" s="58">
        <v>573417</v>
      </c>
      <c r="L291" s="58">
        <v>85346</v>
      </c>
      <c r="M291" s="58">
        <v>126918</v>
      </c>
      <c r="N291" s="58">
        <v>179244</v>
      </c>
      <c r="O291" s="58">
        <v>96013</v>
      </c>
      <c r="P291" s="58">
        <v>446063</v>
      </c>
      <c r="Q291" s="58">
        <v>2.420508861541748</v>
      </c>
      <c r="R291" s="58">
        <v>2.2441253662109375</v>
      </c>
      <c r="S291" s="58">
        <v>3.5087349414825439</v>
      </c>
      <c r="T291" s="58">
        <v>2024</v>
      </c>
    </row>
    <row r="292" spans="1:20" x14ac:dyDescent="0.25">
      <c r="A292" s="57" t="s">
        <v>18</v>
      </c>
      <c r="B292" t="s">
        <v>89</v>
      </c>
      <c r="C292" s="58">
        <v>141286</v>
      </c>
      <c r="D292" s="58">
        <v>120128</v>
      </c>
      <c r="E292" s="58">
        <v>21158</v>
      </c>
      <c r="F292" s="58">
        <v>233175</v>
      </c>
      <c r="G292" s="58">
        <v>24400</v>
      </c>
      <c r="H292" s="58">
        <v>203065</v>
      </c>
      <c r="I292" s="58">
        <v>120561</v>
      </c>
      <c r="J292" s="58">
        <v>165717</v>
      </c>
      <c r="K292" s="58">
        <v>303562</v>
      </c>
      <c r="L292" s="58">
        <v>46966</v>
      </c>
      <c r="M292" s="58">
        <v>60101</v>
      </c>
      <c r="N292" s="58">
        <v>78857</v>
      </c>
      <c r="O292" s="58">
        <v>41330</v>
      </c>
      <c r="P292" s="58">
        <v>165686</v>
      </c>
      <c r="Q292" s="58">
        <v>2.3021035194396973</v>
      </c>
      <c r="R292" s="58">
        <v>2.0044951438903809</v>
      </c>
      <c r="S292" s="58">
        <v>3.9918234348297119</v>
      </c>
      <c r="T292" s="58">
        <v>2024</v>
      </c>
    </row>
    <row r="293" spans="1:20" x14ac:dyDescent="0.25">
      <c r="A293" s="57" t="s">
        <v>18</v>
      </c>
      <c r="B293" t="s">
        <v>90</v>
      </c>
      <c r="C293" s="58">
        <v>150791</v>
      </c>
      <c r="D293" s="58">
        <v>125753</v>
      </c>
      <c r="E293" s="58">
        <v>25038</v>
      </c>
      <c r="F293" s="58">
        <v>233860</v>
      </c>
      <c r="G293" s="58">
        <v>33318</v>
      </c>
      <c r="H293" s="58">
        <v>222869</v>
      </c>
      <c r="I293" s="58">
        <v>108303</v>
      </c>
      <c r="J293" s="58">
        <v>153642</v>
      </c>
      <c r="K293" s="58">
        <v>304938</v>
      </c>
      <c r="L293" s="58">
        <v>48932</v>
      </c>
      <c r="M293" s="58">
        <v>61473</v>
      </c>
      <c r="N293" s="58">
        <v>81810</v>
      </c>
      <c r="O293" s="58">
        <v>46927</v>
      </c>
      <c r="P293" s="58">
        <v>184109</v>
      </c>
      <c r="Q293" s="58">
        <v>2.2781002521514893</v>
      </c>
      <c r="R293" s="58">
        <v>1.9222602844238281</v>
      </c>
      <c r="S293" s="58">
        <v>4.0653009414672852</v>
      </c>
      <c r="T293" s="58">
        <v>2024</v>
      </c>
    </row>
    <row r="294" spans="1:20" x14ac:dyDescent="0.25">
      <c r="A294" s="52" t="s">
        <v>19</v>
      </c>
      <c r="B294" t="s">
        <v>89</v>
      </c>
      <c r="C294" s="58">
        <v>326578</v>
      </c>
      <c r="D294" s="58">
        <v>308415</v>
      </c>
      <c r="E294" s="58">
        <v>18163</v>
      </c>
      <c r="F294" s="58">
        <v>911739</v>
      </c>
      <c r="G294" s="58">
        <v>202566</v>
      </c>
      <c r="H294" s="58">
        <v>1623197</v>
      </c>
      <c r="I294" s="58">
        <v>408731</v>
      </c>
      <c r="J294" s="58">
        <v>522444</v>
      </c>
      <c r="K294" s="58">
        <v>807956</v>
      </c>
      <c r="L294" s="58">
        <v>87132</v>
      </c>
      <c r="M294" s="58">
        <v>59604</v>
      </c>
      <c r="N294" s="58">
        <v>285236</v>
      </c>
      <c r="O294" s="58">
        <v>74355</v>
      </c>
      <c r="P294" s="58">
        <v>529144</v>
      </c>
      <c r="Q294" s="58">
        <v>1.8649327754974365</v>
      </c>
      <c r="R294" s="58">
        <v>1.7823063135147095</v>
      </c>
      <c r="S294" s="58">
        <v>3.2679624557495117</v>
      </c>
      <c r="T294" s="58">
        <v>2024</v>
      </c>
    </row>
    <row r="295" spans="1:20" x14ac:dyDescent="0.25">
      <c r="A295" s="52" t="s">
        <v>19</v>
      </c>
      <c r="B295" t="s">
        <v>90</v>
      </c>
      <c r="C295" s="58">
        <v>321879</v>
      </c>
      <c r="D295" s="58">
        <v>310468</v>
      </c>
      <c r="E295" s="58">
        <v>11411</v>
      </c>
      <c r="F295" s="58">
        <v>841417</v>
      </c>
      <c r="G295" s="58">
        <v>248154</v>
      </c>
      <c r="H295" s="58">
        <v>1653817</v>
      </c>
      <c r="I295" s="58">
        <v>404921</v>
      </c>
      <c r="J295" s="58">
        <v>447343</v>
      </c>
      <c r="K295" s="58">
        <v>705482</v>
      </c>
      <c r="L295" s="58">
        <v>71260</v>
      </c>
      <c r="M295" s="58">
        <v>57473</v>
      </c>
      <c r="N295" s="58">
        <v>283027</v>
      </c>
      <c r="O295" s="58">
        <v>78557</v>
      </c>
      <c r="P295" s="58">
        <v>570033</v>
      </c>
      <c r="Q295" s="58">
        <v>1.827164888381958</v>
      </c>
      <c r="R295" s="58">
        <v>1.7731456756591797</v>
      </c>
      <c r="S295" s="58">
        <v>3.2969064712524414</v>
      </c>
      <c r="T295" s="58">
        <v>2024</v>
      </c>
    </row>
    <row r="296" spans="1:20" x14ac:dyDescent="0.25">
      <c r="A296" s="57" t="s">
        <v>20</v>
      </c>
      <c r="B296" t="s">
        <v>89</v>
      </c>
      <c r="C296" s="58">
        <v>998613</v>
      </c>
      <c r="D296" s="58">
        <v>669849</v>
      </c>
      <c r="E296" s="58">
        <v>328764</v>
      </c>
      <c r="F296" s="58">
        <v>627087</v>
      </c>
      <c r="G296" s="58">
        <v>46788</v>
      </c>
      <c r="H296" s="58">
        <v>281065</v>
      </c>
      <c r="I296" s="58">
        <v>570516</v>
      </c>
      <c r="J296" s="58">
        <v>867978</v>
      </c>
      <c r="K296" s="58">
        <v>1438407</v>
      </c>
      <c r="L296" s="58">
        <v>378953</v>
      </c>
      <c r="M296" s="58">
        <v>936063</v>
      </c>
      <c r="N296" s="58">
        <v>450634</v>
      </c>
      <c r="O296" s="58">
        <v>438948</v>
      </c>
      <c r="P296" s="58">
        <v>1045401</v>
      </c>
      <c r="Q296" s="58">
        <v>3.1270372867584229</v>
      </c>
      <c r="R296" s="58">
        <v>2.7404534816741943</v>
      </c>
      <c r="S296" s="58">
        <v>3.9146926403045654</v>
      </c>
      <c r="T296" s="58">
        <v>2024</v>
      </c>
    </row>
    <row r="297" spans="1:20" x14ac:dyDescent="0.25">
      <c r="A297" s="57" t="s">
        <v>20</v>
      </c>
      <c r="B297" t="s">
        <v>90</v>
      </c>
      <c r="C297" s="58">
        <v>1204871</v>
      </c>
      <c r="D297" s="58">
        <v>839070</v>
      </c>
      <c r="E297" s="58">
        <v>365801</v>
      </c>
      <c r="F297" s="58">
        <v>747123</v>
      </c>
      <c r="G297" s="58">
        <v>61817</v>
      </c>
      <c r="H297" s="58">
        <v>301815</v>
      </c>
      <c r="I297" s="58">
        <v>732198</v>
      </c>
      <c r="J297" s="58">
        <v>1004071</v>
      </c>
      <c r="K297" s="58">
        <v>1714553</v>
      </c>
      <c r="L297" s="58">
        <v>427450</v>
      </c>
      <c r="M297" s="58">
        <v>1057448</v>
      </c>
      <c r="N297" s="58">
        <v>553390</v>
      </c>
      <c r="O297" s="58">
        <v>514356</v>
      </c>
      <c r="P297" s="58">
        <v>1266688</v>
      </c>
      <c r="Q297" s="58">
        <v>3.0751316547393799</v>
      </c>
      <c r="R297" s="58">
        <v>2.6854922771453857</v>
      </c>
      <c r="S297" s="58">
        <v>3.9688820838928223</v>
      </c>
      <c r="T297" s="58">
        <v>2024</v>
      </c>
    </row>
    <row r="298" spans="1:20" x14ac:dyDescent="0.25">
      <c r="A298" s="57" t="s">
        <v>21</v>
      </c>
      <c r="B298" t="s">
        <v>89</v>
      </c>
      <c r="C298" s="58">
        <v>1359985</v>
      </c>
      <c r="D298" s="58">
        <v>1132344</v>
      </c>
      <c r="E298" s="58">
        <v>227641</v>
      </c>
      <c r="F298" s="58">
        <v>1024905</v>
      </c>
      <c r="G298" s="58">
        <v>171612</v>
      </c>
      <c r="H298" s="58">
        <v>571463</v>
      </c>
      <c r="I298" s="58">
        <v>694339</v>
      </c>
      <c r="J298" s="58">
        <v>1537961</v>
      </c>
      <c r="K298" s="58">
        <v>2154837</v>
      </c>
      <c r="L298" s="58">
        <v>341681</v>
      </c>
      <c r="M298" s="58">
        <v>607311</v>
      </c>
      <c r="N298" s="58">
        <v>529161</v>
      </c>
      <c r="O298" s="58">
        <v>426529</v>
      </c>
      <c r="P298" s="58">
        <v>1531597</v>
      </c>
      <c r="Q298" s="58">
        <v>2.5603289604187012</v>
      </c>
      <c r="R298" s="58">
        <v>2.32082200050354</v>
      </c>
      <c r="S298" s="58">
        <v>3.7516968250274658</v>
      </c>
      <c r="T298" s="58">
        <v>2024</v>
      </c>
    </row>
    <row r="299" spans="1:20" x14ac:dyDescent="0.25">
      <c r="A299" s="57" t="s">
        <v>21</v>
      </c>
      <c r="B299" t="s">
        <v>90</v>
      </c>
      <c r="C299" s="58">
        <v>1505030</v>
      </c>
      <c r="D299" s="58">
        <v>1251457</v>
      </c>
      <c r="E299" s="58">
        <v>253573</v>
      </c>
      <c r="F299" s="58">
        <v>1098141</v>
      </c>
      <c r="G299" s="58">
        <v>209783</v>
      </c>
      <c r="H299" s="58">
        <v>653999</v>
      </c>
      <c r="I299" s="58">
        <v>799417</v>
      </c>
      <c r="J299" s="58">
        <v>1581769</v>
      </c>
      <c r="K299" s="58">
        <v>2307067</v>
      </c>
      <c r="L299" s="58">
        <v>366970</v>
      </c>
      <c r="M299" s="58">
        <v>630536</v>
      </c>
      <c r="N299" s="58">
        <v>588775</v>
      </c>
      <c r="O299" s="58">
        <v>462244</v>
      </c>
      <c r="P299" s="58">
        <v>1714813</v>
      </c>
      <c r="Q299" s="58">
        <v>2.5606777667999268</v>
      </c>
      <c r="R299" s="58">
        <v>2.3125371932983398</v>
      </c>
      <c r="S299" s="58">
        <v>3.7853240966796875</v>
      </c>
      <c r="T299" s="58">
        <v>2024</v>
      </c>
    </row>
    <row r="300" spans="1:20" x14ac:dyDescent="0.25">
      <c r="A300" s="52" t="s">
        <v>22</v>
      </c>
      <c r="B300" t="s">
        <v>89</v>
      </c>
      <c r="C300" s="58">
        <v>189789</v>
      </c>
      <c r="D300" s="58">
        <v>176818</v>
      </c>
      <c r="E300" s="58">
        <v>12971</v>
      </c>
      <c r="F300" s="58">
        <v>429084</v>
      </c>
      <c r="G300" s="58">
        <v>54686</v>
      </c>
      <c r="H300" s="58">
        <v>527221</v>
      </c>
      <c r="I300" s="58">
        <v>180352</v>
      </c>
      <c r="J300" s="58">
        <v>315328</v>
      </c>
      <c r="K300" s="58">
        <v>466410</v>
      </c>
      <c r="L300" s="58">
        <v>57548</v>
      </c>
      <c r="M300" s="58">
        <v>80064</v>
      </c>
      <c r="N300" s="58">
        <v>115909</v>
      </c>
      <c r="O300" s="58">
        <v>46679</v>
      </c>
      <c r="P300" s="58">
        <v>244475</v>
      </c>
      <c r="Q300" s="58">
        <v>2.1651253700256348</v>
      </c>
      <c r="R300" s="58">
        <v>2.0699985027313232</v>
      </c>
      <c r="S300" s="58">
        <v>3.461876392364502</v>
      </c>
      <c r="T300" s="58">
        <v>2024</v>
      </c>
    </row>
    <row r="301" spans="1:20" x14ac:dyDescent="0.25">
      <c r="A301" s="52" t="s">
        <v>22</v>
      </c>
      <c r="B301" t="s">
        <v>90</v>
      </c>
      <c r="C301" s="58">
        <v>224212</v>
      </c>
      <c r="D301" s="58">
        <v>208924</v>
      </c>
      <c r="E301" s="58">
        <v>15288</v>
      </c>
      <c r="F301" s="58">
        <v>451313</v>
      </c>
      <c r="G301" s="58">
        <v>66481</v>
      </c>
      <c r="H301" s="58">
        <v>593051</v>
      </c>
      <c r="I301" s="58">
        <v>188278</v>
      </c>
      <c r="J301" s="58">
        <v>296733</v>
      </c>
      <c r="K301" s="58">
        <v>483007</v>
      </c>
      <c r="L301" s="58">
        <v>72568</v>
      </c>
      <c r="M301" s="58">
        <v>90110</v>
      </c>
      <c r="N301" s="58">
        <v>135526</v>
      </c>
      <c r="O301" s="58">
        <v>50248</v>
      </c>
      <c r="P301" s="58">
        <v>290693</v>
      </c>
      <c r="Q301" s="58">
        <v>2.0610806941986084</v>
      </c>
      <c r="R301" s="58">
        <v>1.9502211809158325</v>
      </c>
      <c r="S301" s="58">
        <v>3.5760726928710938</v>
      </c>
      <c r="T301" s="58">
        <v>2024</v>
      </c>
    </row>
    <row r="302" spans="1:20" x14ac:dyDescent="0.25">
      <c r="A302" s="57" t="s">
        <v>23</v>
      </c>
      <c r="B302" t="s">
        <v>89</v>
      </c>
      <c r="C302" s="58">
        <v>166316</v>
      </c>
      <c r="D302" s="58">
        <v>143092</v>
      </c>
      <c r="E302" s="58">
        <v>23224</v>
      </c>
      <c r="F302" s="58">
        <v>379106</v>
      </c>
      <c r="G302" s="58">
        <v>39805</v>
      </c>
      <c r="H302" s="58">
        <v>369645</v>
      </c>
      <c r="I302" s="58">
        <v>153835</v>
      </c>
      <c r="J302" s="58">
        <v>304429</v>
      </c>
      <c r="K302" s="58">
        <v>383915</v>
      </c>
      <c r="L302" s="58">
        <v>101189</v>
      </c>
      <c r="M302" s="58">
        <v>116370</v>
      </c>
      <c r="N302" s="58">
        <v>125190</v>
      </c>
      <c r="O302" s="58">
        <v>41585</v>
      </c>
      <c r="P302" s="58">
        <v>206121</v>
      </c>
      <c r="Q302" s="58">
        <v>2.5883138179779053</v>
      </c>
      <c r="R302" s="58">
        <v>2.4124059677124023</v>
      </c>
      <c r="S302" s="58">
        <v>3.6721494197845459</v>
      </c>
      <c r="T302" s="58">
        <v>2024</v>
      </c>
    </row>
    <row r="303" spans="1:20" x14ac:dyDescent="0.25">
      <c r="A303" s="57" t="s">
        <v>23</v>
      </c>
      <c r="B303" t="s">
        <v>90</v>
      </c>
      <c r="C303" s="58">
        <v>173519</v>
      </c>
      <c r="D303" s="58">
        <v>146712</v>
      </c>
      <c r="E303" s="58">
        <v>26807</v>
      </c>
      <c r="F303" s="58">
        <v>357179</v>
      </c>
      <c r="G303" s="58">
        <v>43734</v>
      </c>
      <c r="H303" s="58">
        <v>385599</v>
      </c>
      <c r="I303" s="58">
        <v>152941</v>
      </c>
      <c r="J303" s="58">
        <v>276709</v>
      </c>
      <c r="K303" s="58">
        <v>371685</v>
      </c>
      <c r="L303" s="58">
        <v>98869</v>
      </c>
      <c r="M303" s="58">
        <v>114207</v>
      </c>
      <c r="N303" s="58">
        <v>125315</v>
      </c>
      <c r="O303" s="58">
        <v>42820</v>
      </c>
      <c r="P303" s="58">
        <v>217253</v>
      </c>
      <c r="Q303" s="58">
        <v>2.5278153419494629</v>
      </c>
      <c r="R303" s="58">
        <v>2.3251199722290039</v>
      </c>
      <c r="S303" s="58">
        <v>3.6371469497680664</v>
      </c>
      <c r="T303" s="58">
        <v>2024</v>
      </c>
    </row>
    <row r="304" spans="1:20" x14ac:dyDescent="0.25">
      <c r="A304" s="52" t="s">
        <v>24</v>
      </c>
      <c r="B304" t="s">
        <v>89</v>
      </c>
      <c r="C304" s="58">
        <v>410560</v>
      </c>
      <c r="D304" s="58">
        <v>340717</v>
      </c>
      <c r="E304" s="58">
        <v>69843</v>
      </c>
      <c r="F304" s="58">
        <v>489430</v>
      </c>
      <c r="G304" s="58">
        <v>59654</v>
      </c>
      <c r="H304" s="58">
        <v>407112</v>
      </c>
      <c r="I304" s="58">
        <v>281379</v>
      </c>
      <c r="J304" s="58">
        <v>476452</v>
      </c>
      <c r="K304" s="58">
        <v>715857</v>
      </c>
      <c r="L304" s="58">
        <v>100482</v>
      </c>
      <c r="M304" s="58">
        <v>259309</v>
      </c>
      <c r="N304" s="58">
        <v>164630</v>
      </c>
      <c r="O304" s="58">
        <v>135148</v>
      </c>
      <c r="P304" s="58">
        <v>470214</v>
      </c>
      <c r="Q304" s="58">
        <v>2.4962368011474609</v>
      </c>
      <c r="R304" s="58">
        <v>2.2345113754272461</v>
      </c>
      <c r="S304" s="58">
        <v>3.773019552230835</v>
      </c>
      <c r="T304" s="58">
        <v>2024</v>
      </c>
    </row>
    <row r="305" spans="1:20" x14ac:dyDescent="0.25">
      <c r="A305" s="52" t="s">
        <v>24</v>
      </c>
      <c r="B305" t="s">
        <v>90</v>
      </c>
      <c r="C305" s="58">
        <v>464288</v>
      </c>
      <c r="D305" s="58">
        <v>388411</v>
      </c>
      <c r="E305" s="58">
        <v>75877</v>
      </c>
      <c r="F305" s="58">
        <v>487260</v>
      </c>
      <c r="G305" s="58">
        <v>81208</v>
      </c>
      <c r="H305" s="58">
        <v>477790</v>
      </c>
      <c r="I305" s="58">
        <v>258497</v>
      </c>
      <c r="J305" s="58">
        <v>485476</v>
      </c>
      <c r="K305" s="58">
        <v>758430</v>
      </c>
      <c r="L305" s="58">
        <v>104520</v>
      </c>
      <c r="M305" s="58">
        <v>281126</v>
      </c>
      <c r="N305" s="58">
        <v>171422</v>
      </c>
      <c r="O305" s="58">
        <v>153793</v>
      </c>
      <c r="P305" s="58">
        <v>545496</v>
      </c>
      <c r="Q305" s="58">
        <v>2.4409675598144531</v>
      </c>
      <c r="R305" s="58">
        <v>2.1828088760375977</v>
      </c>
      <c r="S305" s="58">
        <v>3.7624707221984863</v>
      </c>
      <c r="T305" s="58">
        <v>2024</v>
      </c>
    </row>
    <row r="306" spans="1:20" x14ac:dyDescent="0.25">
      <c r="A306" s="57" t="s">
        <v>25</v>
      </c>
      <c r="B306" t="s">
        <v>89</v>
      </c>
      <c r="C306" s="58">
        <v>265988</v>
      </c>
      <c r="D306" s="58">
        <v>240728</v>
      </c>
      <c r="E306" s="58">
        <v>25260</v>
      </c>
      <c r="F306" s="58">
        <v>548618</v>
      </c>
      <c r="G306" s="58">
        <v>88019</v>
      </c>
      <c r="H306" s="58">
        <v>627827</v>
      </c>
      <c r="I306" s="58">
        <v>267795</v>
      </c>
      <c r="J306" s="58">
        <v>409445</v>
      </c>
      <c r="K306" s="58">
        <v>596572</v>
      </c>
      <c r="L306" s="58">
        <v>92972</v>
      </c>
      <c r="M306" s="58">
        <v>97528</v>
      </c>
      <c r="N306" s="58">
        <v>186150</v>
      </c>
      <c r="O306" s="58">
        <v>61477</v>
      </c>
      <c r="P306" s="58">
        <v>354007</v>
      </c>
      <c r="Q306" s="58">
        <v>2.2744333744049072</v>
      </c>
      <c r="R306" s="58">
        <v>2.1310899257659912</v>
      </c>
      <c r="S306" s="58">
        <v>3.6404988765716553</v>
      </c>
      <c r="T306" s="58">
        <v>2024</v>
      </c>
    </row>
    <row r="307" spans="1:20" x14ac:dyDescent="0.25">
      <c r="A307" s="57" t="s">
        <v>25</v>
      </c>
      <c r="B307" t="s">
        <v>90</v>
      </c>
      <c r="C307" s="58">
        <v>267093</v>
      </c>
      <c r="D307" s="58">
        <v>246704</v>
      </c>
      <c r="E307" s="58">
        <v>20389</v>
      </c>
      <c r="F307" s="58">
        <v>537973</v>
      </c>
      <c r="G307" s="58">
        <v>108734</v>
      </c>
      <c r="H307" s="58">
        <v>691775</v>
      </c>
      <c r="I307" s="58">
        <v>217986</v>
      </c>
      <c r="J307" s="58">
        <v>365351</v>
      </c>
      <c r="K307" s="58">
        <v>560848</v>
      </c>
      <c r="L307" s="58">
        <v>92666</v>
      </c>
      <c r="M307" s="58">
        <v>78486</v>
      </c>
      <c r="N307" s="58">
        <v>197400</v>
      </c>
      <c r="O307" s="58">
        <v>61702</v>
      </c>
      <c r="P307" s="58">
        <v>375827</v>
      </c>
      <c r="Q307" s="58">
        <v>2.1467130184173584</v>
      </c>
      <c r="R307" s="58">
        <v>2.0312356948852539</v>
      </c>
      <c r="S307" s="58">
        <v>3.5439698696136475</v>
      </c>
      <c r="T307" s="58">
        <v>2024</v>
      </c>
    </row>
    <row r="308" spans="1:20" x14ac:dyDescent="0.25">
      <c r="A308" s="57" t="s">
        <v>26</v>
      </c>
      <c r="B308" t="s">
        <v>89</v>
      </c>
      <c r="C308" s="58">
        <v>208815</v>
      </c>
      <c r="D308" s="58">
        <v>186069</v>
      </c>
      <c r="E308" s="58">
        <v>22746</v>
      </c>
      <c r="F308" s="58">
        <v>558751</v>
      </c>
      <c r="G308" s="58">
        <v>63839</v>
      </c>
      <c r="H308" s="58">
        <v>642040</v>
      </c>
      <c r="I308" s="58">
        <v>225174</v>
      </c>
      <c r="J308" s="58">
        <v>396616</v>
      </c>
      <c r="K308" s="58">
        <v>498786</v>
      </c>
      <c r="L308" s="58">
        <v>104901</v>
      </c>
      <c r="M308" s="58">
        <v>104814</v>
      </c>
      <c r="N308" s="58">
        <v>209552</v>
      </c>
      <c r="O308" s="58">
        <v>52173</v>
      </c>
      <c r="P308" s="58">
        <v>272654</v>
      </c>
      <c r="Q308" s="58">
        <v>2.3453342914581299</v>
      </c>
      <c r="R308" s="58">
        <v>2.1986360549926758</v>
      </c>
      <c r="S308" s="58">
        <v>3.5453705787658691</v>
      </c>
      <c r="T308" s="58">
        <v>2024</v>
      </c>
    </row>
    <row r="309" spans="1:20" x14ac:dyDescent="0.25">
      <c r="A309" s="57" t="s">
        <v>26</v>
      </c>
      <c r="B309" t="s">
        <v>90</v>
      </c>
      <c r="C309" s="58">
        <v>222853</v>
      </c>
      <c r="D309" s="58">
        <v>200421</v>
      </c>
      <c r="E309" s="58">
        <v>22432</v>
      </c>
      <c r="F309" s="58">
        <v>535136</v>
      </c>
      <c r="G309" s="58">
        <v>74356</v>
      </c>
      <c r="H309" s="58">
        <v>752591</v>
      </c>
      <c r="I309" s="58">
        <v>194941</v>
      </c>
      <c r="J309" s="58">
        <v>341031</v>
      </c>
      <c r="K309" s="58">
        <v>462544</v>
      </c>
      <c r="L309" s="58">
        <v>118036</v>
      </c>
      <c r="M309" s="58">
        <v>102835</v>
      </c>
      <c r="N309" s="58">
        <v>225674</v>
      </c>
      <c r="O309" s="58">
        <v>49082</v>
      </c>
      <c r="P309" s="58">
        <v>297209</v>
      </c>
      <c r="Q309" s="58">
        <v>2.2524938583374023</v>
      </c>
      <c r="R309" s="58">
        <v>2.099675178527832</v>
      </c>
      <c r="S309" s="58">
        <v>3.6178672313690186</v>
      </c>
      <c r="T309" s="58">
        <v>2024</v>
      </c>
    </row>
    <row r="310" spans="1:20" x14ac:dyDescent="0.25">
      <c r="A310" s="57" t="s">
        <v>27</v>
      </c>
      <c r="B310" t="s">
        <v>89</v>
      </c>
      <c r="C310" s="58">
        <v>414025</v>
      </c>
      <c r="D310" s="58">
        <v>335289</v>
      </c>
      <c r="E310" s="58">
        <v>78736</v>
      </c>
      <c r="F310" s="58">
        <v>486635</v>
      </c>
      <c r="G310" s="58">
        <v>51537</v>
      </c>
      <c r="H310" s="58">
        <v>249173</v>
      </c>
      <c r="I310" s="58">
        <v>207232</v>
      </c>
      <c r="J310" s="58">
        <v>448859</v>
      </c>
      <c r="K310" s="58">
        <v>669322</v>
      </c>
      <c r="L310" s="58">
        <v>119921</v>
      </c>
      <c r="M310" s="58">
        <v>421038</v>
      </c>
      <c r="N310" s="58">
        <v>393996</v>
      </c>
      <c r="O310" s="58">
        <v>117266</v>
      </c>
      <c r="P310" s="58">
        <v>465562</v>
      </c>
      <c r="Q310" s="58">
        <v>2.8090791702270508</v>
      </c>
      <c r="R310" s="58">
        <v>2.5827479362487793</v>
      </c>
      <c r="S310" s="58">
        <v>3.7728865146636963</v>
      </c>
      <c r="T310" s="58">
        <v>2024</v>
      </c>
    </row>
    <row r="311" spans="1:20" x14ac:dyDescent="0.25">
      <c r="A311" s="57" t="s">
        <v>27</v>
      </c>
      <c r="B311" t="s">
        <v>90</v>
      </c>
      <c r="C311" s="58">
        <v>467492</v>
      </c>
      <c r="D311" s="58">
        <v>382059</v>
      </c>
      <c r="E311" s="58">
        <v>85433</v>
      </c>
      <c r="F311" s="58">
        <v>510824</v>
      </c>
      <c r="G311" s="58">
        <v>61853</v>
      </c>
      <c r="H311" s="58">
        <v>291270</v>
      </c>
      <c r="I311" s="58">
        <v>246160</v>
      </c>
      <c r="J311" s="58">
        <v>439525</v>
      </c>
      <c r="K311" s="58">
        <v>719615</v>
      </c>
      <c r="L311" s="58">
        <v>128337</v>
      </c>
      <c r="M311" s="58">
        <v>434519</v>
      </c>
      <c r="N311" s="58">
        <v>433148</v>
      </c>
      <c r="O311" s="58">
        <v>136005</v>
      </c>
      <c r="P311" s="58">
        <v>529345</v>
      </c>
      <c r="Q311" s="58">
        <v>2.7786121368408203</v>
      </c>
      <c r="R311" s="58">
        <v>2.538487434387207</v>
      </c>
      <c r="S311" s="58">
        <v>3.8524575233459473</v>
      </c>
      <c r="T311" s="58">
        <v>2024</v>
      </c>
    </row>
    <row r="312" spans="1:20" x14ac:dyDescent="0.25">
      <c r="A312" s="57" t="s">
        <v>28</v>
      </c>
      <c r="B312" t="s">
        <v>89</v>
      </c>
      <c r="C312" s="58">
        <v>339575</v>
      </c>
      <c r="D312" s="58">
        <v>314421</v>
      </c>
      <c r="E312" s="58">
        <v>25154</v>
      </c>
      <c r="F312" s="58">
        <v>567400</v>
      </c>
      <c r="G312" s="58">
        <v>120382</v>
      </c>
      <c r="H312" s="58">
        <v>699340</v>
      </c>
      <c r="I312" s="58">
        <v>270589</v>
      </c>
      <c r="J312" s="58">
        <v>467258</v>
      </c>
      <c r="K312" s="58">
        <v>682107</v>
      </c>
      <c r="L312" s="58">
        <v>77285</v>
      </c>
      <c r="M312" s="58">
        <v>85380</v>
      </c>
      <c r="N312" s="58">
        <v>171322</v>
      </c>
      <c r="O312" s="58">
        <v>85183</v>
      </c>
      <c r="P312" s="58">
        <v>459957</v>
      </c>
      <c r="Q312" s="58">
        <v>2.0616035461425781</v>
      </c>
      <c r="R312" s="58">
        <v>1.943381667137146</v>
      </c>
      <c r="S312" s="58">
        <v>3.5393576622009277</v>
      </c>
      <c r="T312" s="58">
        <v>2024</v>
      </c>
    </row>
    <row r="313" spans="1:20" x14ac:dyDescent="0.25">
      <c r="A313" s="57" t="s">
        <v>28</v>
      </c>
      <c r="B313" t="s">
        <v>90</v>
      </c>
      <c r="C313" s="58">
        <v>380870</v>
      </c>
      <c r="D313" s="58">
        <v>353660</v>
      </c>
      <c r="E313" s="58">
        <v>27210</v>
      </c>
      <c r="F313" s="58">
        <v>578196</v>
      </c>
      <c r="G313" s="58">
        <v>121384</v>
      </c>
      <c r="H313" s="58">
        <v>767696</v>
      </c>
      <c r="I313" s="58">
        <v>272054</v>
      </c>
      <c r="J313" s="58">
        <v>430866</v>
      </c>
      <c r="K313" s="58">
        <v>673990</v>
      </c>
      <c r="L313" s="58">
        <v>76305</v>
      </c>
      <c r="M313" s="58">
        <v>87725</v>
      </c>
      <c r="N313" s="58">
        <v>177075</v>
      </c>
      <c r="O313" s="58">
        <v>93781</v>
      </c>
      <c r="P313" s="58">
        <v>502254</v>
      </c>
      <c r="Q313" s="58">
        <v>1.9296190738677979</v>
      </c>
      <c r="R313" s="58">
        <v>1.81266188621521</v>
      </c>
      <c r="S313" s="58">
        <v>3.4497611522674561</v>
      </c>
      <c r="T313" s="58">
        <v>2024</v>
      </c>
    </row>
    <row r="314" spans="1:20" x14ac:dyDescent="0.25">
      <c r="A314" s="57" t="s">
        <v>29</v>
      </c>
      <c r="B314" t="s">
        <v>89</v>
      </c>
      <c r="C314" s="58">
        <v>277947</v>
      </c>
      <c r="D314" s="58">
        <v>248447</v>
      </c>
      <c r="E314" s="58">
        <v>29500</v>
      </c>
      <c r="F314" s="58">
        <v>207341</v>
      </c>
      <c r="G314" s="58">
        <v>64781</v>
      </c>
      <c r="H314" s="58">
        <v>136809</v>
      </c>
      <c r="I314" s="58">
        <v>95965</v>
      </c>
      <c r="J314" s="58">
        <v>284956</v>
      </c>
      <c r="K314" s="58">
        <v>411992</v>
      </c>
      <c r="L314" s="58">
        <v>39942</v>
      </c>
      <c r="M314" s="58">
        <v>44827</v>
      </c>
      <c r="N314" s="58">
        <v>144123</v>
      </c>
      <c r="O314" s="58">
        <v>83996</v>
      </c>
      <c r="P314" s="58">
        <v>342728</v>
      </c>
      <c r="Q314" s="58">
        <v>2.2253954410552979</v>
      </c>
      <c r="R314" s="58">
        <v>2.0738184452056885</v>
      </c>
      <c r="S314" s="58">
        <v>3.5019659996032715</v>
      </c>
      <c r="T314" s="58">
        <v>2024</v>
      </c>
    </row>
    <row r="315" spans="1:20" x14ac:dyDescent="0.25">
      <c r="A315" s="57" t="s">
        <v>29</v>
      </c>
      <c r="B315" t="s">
        <v>90</v>
      </c>
      <c r="C315" s="58">
        <v>320737</v>
      </c>
      <c r="D315" s="58">
        <v>286349</v>
      </c>
      <c r="E315" s="58">
        <v>34388</v>
      </c>
      <c r="F315" s="58">
        <v>217637</v>
      </c>
      <c r="G315" s="58">
        <v>76302</v>
      </c>
      <c r="H315" s="58">
        <v>165622</v>
      </c>
      <c r="I315" s="58">
        <v>114016</v>
      </c>
      <c r="J315" s="58">
        <v>291207</v>
      </c>
      <c r="K315" s="58">
        <v>449480</v>
      </c>
      <c r="L315" s="58">
        <v>45284</v>
      </c>
      <c r="M315" s="58">
        <v>46040</v>
      </c>
      <c r="N315" s="58">
        <v>161272</v>
      </c>
      <c r="O315" s="58">
        <v>92547</v>
      </c>
      <c r="P315" s="58">
        <v>397039</v>
      </c>
      <c r="Q315" s="58">
        <v>2.1816191673278809</v>
      </c>
      <c r="R315" s="58">
        <v>2.0289123058319092</v>
      </c>
      <c r="S315" s="58">
        <v>3.4532103538513184</v>
      </c>
      <c r="T315" s="58">
        <v>2024</v>
      </c>
    </row>
    <row r="316" spans="1:20" x14ac:dyDescent="0.25">
      <c r="A316" s="57" t="s">
        <v>30</v>
      </c>
      <c r="B316" t="s">
        <v>89</v>
      </c>
      <c r="C316" s="58">
        <v>1651403</v>
      </c>
      <c r="D316" s="58">
        <v>1330219</v>
      </c>
      <c r="E316" s="58">
        <v>321184</v>
      </c>
      <c r="F316" s="58">
        <v>1171689</v>
      </c>
      <c r="G316" s="58">
        <v>203609</v>
      </c>
      <c r="H316" s="58">
        <v>762718</v>
      </c>
      <c r="I316" s="58">
        <v>950690</v>
      </c>
      <c r="J316" s="58">
        <v>1595454</v>
      </c>
      <c r="K316" s="58">
        <v>2319069</v>
      </c>
      <c r="L316" s="58">
        <v>441579</v>
      </c>
      <c r="M316" s="58">
        <v>1107222</v>
      </c>
      <c r="N316" s="58">
        <v>531434</v>
      </c>
      <c r="O316" s="58">
        <v>531811</v>
      </c>
      <c r="P316" s="58">
        <v>1855012</v>
      </c>
      <c r="Q316" s="58">
        <v>2.6874313354492188</v>
      </c>
      <c r="R316" s="58">
        <v>2.4252533912658691</v>
      </c>
      <c r="S316" s="58">
        <v>3.7732701301574707</v>
      </c>
      <c r="T316" s="58">
        <v>2024</v>
      </c>
    </row>
    <row r="317" spans="1:20" x14ac:dyDescent="0.25">
      <c r="A317" s="57" t="s">
        <v>30</v>
      </c>
      <c r="B317" t="s">
        <v>90</v>
      </c>
      <c r="C317" s="58">
        <v>1950505</v>
      </c>
      <c r="D317" s="58">
        <v>1557744</v>
      </c>
      <c r="E317" s="58">
        <v>392761</v>
      </c>
      <c r="F317" s="58">
        <v>1217873</v>
      </c>
      <c r="G317" s="58">
        <v>256975</v>
      </c>
      <c r="H317" s="58">
        <v>879078</v>
      </c>
      <c r="I317" s="58">
        <v>1178869</v>
      </c>
      <c r="J317" s="58">
        <v>1700747</v>
      </c>
      <c r="K317" s="58">
        <v>2549508</v>
      </c>
      <c r="L317" s="58">
        <v>509146</v>
      </c>
      <c r="M317" s="58">
        <v>1196864</v>
      </c>
      <c r="N317" s="58">
        <v>614044</v>
      </c>
      <c r="O317" s="58">
        <v>650074</v>
      </c>
      <c r="P317" s="58">
        <v>2207480</v>
      </c>
      <c r="Q317" s="58">
        <v>2.6685113906860352</v>
      </c>
      <c r="R317" s="58">
        <v>2.3851146697998047</v>
      </c>
      <c r="S317" s="58">
        <v>3.7925024032592773</v>
      </c>
      <c r="T317" s="58">
        <v>2024</v>
      </c>
    </row>
    <row r="318" spans="1:20" x14ac:dyDescent="0.25">
      <c r="A318" s="52" t="s">
        <v>31</v>
      </c>
      <c r="B318" t="s">
        <v>89</v>
      </c>
      <c r="C318" s="58">
        <v>295101</v>
      </c>
      <c r="D318" s="58">
        <v>255781</v>
      </c>
      <c r="E318" s="58">
        <v>39320</v>
      </c>
      <c r="F318" s="58">
        <v>436990</v>
      </c>
      <c r="G318" s="58">
        <v>58665</v>
      </c>
      <c r="H318" s="58">
        <v>355653</v>
      </c>
      <c r="I318" s="58">
        <v>226638</v>
      </c>
      <c r="J318" s="58">
        <v>316108</v>
      </c>
      <c r="K318" s="58">
        <v>493460</v>
      </c>
      <c r="L318" s="58">
        <v>123120</v>
      </c>
      <c r="M318" s="58">
        <v>344124</v>
      </c>
      <c r="N318" s="58">
        <v>173621</v>
      </c>
      <c r="O318" s="58">
        <v>70293</v>
      </c>
      <c r="P318" s="58">
        <v>353766</v>
      </c>
      <c r="Q318" s="58">
        <v>2.6768496036529541</v>
      </c>
      <c r="R318" s="58">
        <v>2.5061204433441162</v>
      </c>
      <c r="S318" s="58">
        <v>3.7874617576599121</v>
      </c>
      <c r="T318" s="58">
        <v>2024</v>
      </c>
    </row>
    <row r="319" spans="1:20" x14ac:dyDescent="0.25">
      <c r="A319" s="52" t="s">
        <v>31</v>
      </c>
      <c r="B319" t="s">
        <v>90</v>
      </c>
      <c r="C319" s="58">
        <v>338543</v>
      </c>
      <c r="D319" s="58">
        <v>292565</v>
      </c>
      <c r="E319" s="58">
        <v>45978</v>
      </c>
      <c r="F319" s="58">
        <v>432527</v>
      </c>
      <c r="G319" s="58">
        <v>67713</v>
      </c>
      <c r="H319" s="58">
        <v>393331</v>
      </c>
      <c r="I319" s="58">
        <v>240823</v>
      </c>
      <c r="J319" s="58">
        <v>303639</v>
      </c>
      <c r="K319" s="58">
        <v>513724</v>
      </c>
      <c r="L319" s="58">
        <v>127841</v>
      </c>
      <c r="M319" s="58">
        <v>360954</v>
      </c>
      <c r="N319" s="58">
        <v>174899</v>
      </c>
      <c r="O319" s="58">
        <v>84761</v>
      </c>
      <c r="P319" s="58">
        <v>406256</v>
      </c>
      <c r="Q319" s="58">
        <v>2.5667757987976074</v>
      </c>
      <c r="R319" s="58">
        <v>2.3783910274505615</v>
      </c>
      <c r="S319" s="58">
        <v>3.7654964923858643</v>
      </c>
      <c r="T319" s="58">
        <v>2024</v>
      </c>
    </row>
    <row r="320" spans="1:20" x14ac:dyDescent="0.25">
      <c r="A320" s="57" t="s">
        <v>32</v>
      </c>
      <c r="B320" t="s">
        <v>89</v>
      </c>
      <c r="C320" s="58">
        <v>279228</v>
      </c>
      <c r="D320" s="58">
        <v>250287</v>
      </c>
      <c r="E320" s="58">
        <v>28941</v>
      </c>
      <c r="F320" s="58">
        <v>243392</v>
      </c>
      <c r="G320" s="58">
        <v>61241</v>
      </c>
      <c r="H320" s="58">
        <v>210830</v>
      </c>
      <c r="I320" s="58">
        <v>167621</v>
      </c>
      <c r="J320" s="58">
        <v>273312</v>
      </c>
      <c r="K320" s="58">
        <v>420178</v>
      </c>
      <c r="L320" s="58">
        <v>25781</v>
      </c>
      <c r="M320" s="58">
        <v>43048</v>
      </c>
      <c r="N320" s="58">
        <v>90445</v>
      </c>
      <c r="O320" s="58">
        <v>100870</v>
      </c>
      <c r="P320" s="58">
        <v>340469</v>
      </c>
      <c r="Q320" s="58">
        <v>2.0652370452880859</v>
      </c>
      <c r="R320" s="58">
        <v>1.9157247543334961</v>
      </c>
      <c r="S320" s="58">
        <v>3.3582460880279541</v>
      </c>
      <c r="T320" s="58">
        <v>2024</v>
      </c>
    </row>
    <row r="321" spans="1:20" x14ac:dyDescent="0.25">
      <c r="A321" s="57" t="s">
        <v>32</v>
      </c>
      <c r="B321" t="s">
        <v>90</v>
      </c>
      <c r="C321" s="58">
        <v>326101</v>
      </c>
      <c r="D321" s="58">
        <v>296488</v>
      </c>
      <c r="E321" s="58">
        <v>29613</v>
      </c>
      <c r="F321" s="58">
        <v>239415</v>
      </c>
      <c r="G321" s="58">
        <v>78290</v>
      </c>
      <c r="H321" s="58">
        <v>223235</v>
      </c>
      <c r="I321" s="58">
        <v>144402</v>
      </c>
      <c r="J321" s="58">
        <v>288033</v>
      </c>
      <c r="K321" s="58">
        <v>459436</v>
      </c>
      <c r="L321" s="58">
        <v>25863</v>
      </c>
      <c r="M321" s="58">
        <v>47856</v>
      </c>
      <c r="N321" s="58">
        <v>96993</v>
      </c>
      <c r="O321" s="58">
        <v>115463</v>
      </c>
      <c r="P321" s="58">
        <v>404391</v>
      </c>
      <c r="Q321" s="58">
        <v>1.9808188676834106</v>
      </c>
      <c r="R321" s="58">
        <v>1.8464154005050659</v>
      </c>
      <c r="S321" s="58">
        <v>3.3264782428741455</v>
      </c>
      <c r="T321" s="58">
        <v>2024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21"/>
  <sheetViews>
    <sheetView tabSelected="1" workbookViewId="0">
      <selection activeCell="K19" sqref="K19"/>
    </sheetView>
  </sheetViews>
  <sheetFormatPr defaultColWidth="9.140625" defaultRowHeight="15" x14ac:dyDescent="0.25"/>
  <cols>
    <col min="1" max="1" width="28" style="57" customWidth="1"/>
    <col min="18" max="16384" width="9.140625" style="57"/>
  </cols>
  <sheetData>
    <row r="1" spans="1:17" x14ac:dyDescent="0.25">
      <c r="A1" s="57" t="s">
        <v>69</v>
      </c>
      <c r="B1" t="s">
        <v>88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5">
      <c r="A2" s="57" t="s">
        <v>1</v>
      </c>
      <c r="B2" t="s">
        <v>89</v>
      </c>
      <c r="C2" s="58">
        <v>0.28101679682731628</v>
      </c>
      <c r="D2" s="58">
        <v>0.25812152028083801</v>
      </c>
      <c r="E2" s="58">
        <v>2.2895298898220062E-2</v>
      </c>
      <c r="F2" s="58">
        <v>0.26197630167007446</v>
      </c>
      <c r="G2" s="58">
        <v>0.11363536864519119</v>
      </c>
      <c r="H2" s="58">
        <v>0.34337154030799866</v>
      </c>
      <c r="I2" s="58">
        <v>0.16688334941864014</v>
      </c>
      <c r="J2" s="58">
        <v>0.13917152583599091</v>
      </c>
      <c r="K2" s="58">
        <v>0.37351903319358826</v>
      </c>
      <c r="L2" s="58">
        <v>5.4283332079648972E-2</v>
      </c>
      <c r="M2" s="58">
        <v>2.3177241906523705E-2</v>
      </c>
      <c r="N2" s="58">
        <v>0.17551392316818237</v>
      </c>
      <c r="O2" s="58">
        <v>7.8813895583152771E-2</v>
      </c>
      <c r="P2" s="58">
        <v>0.39465218782424927</v>
      </c>
      <c r="Q2" s="58">
        <v>2016</v>
      </c>
    </row>
    <row r="3" spans="1:17" x14ac:dyDescent="0.25">
      <c r="A3" s="57" t="s">
        <v>1</v>
      </c>
      <c r="B3" t="s">
        <v>90</v>
      </c>
      <c r="C3" s="58">
        <v>0.29740673303604126</v>
      </c>
      <c r="D3" s="58">
        <v>0.27592706680297852</v>
      </c>
      <c r="E3" s="58">
        <v>2.1479679271578789E-2</v>
      </c>
      <c r="F3" s="58">
        <v>0.24070580303668976</v>
      </c>
      <c r="G3" s="58">
        <v>0.11700806766748428</v>
      </c>
      <c r="H3" s="58">
        <v>0.3448793888092041</v>
      </c>
      <c r="I3" s="58">
        <v>0.14892204105854034</v>
      </c>
      <c r="J3" s="58">
        <v>0.10471692681312561</v>
      </c>
      <c r="K3" s="58">
        <v>0.37441816926002502</v>
      </c>
      <c r="L3" s="58">
        <v>5.4810214787721634E-2</v>
      </c>
      <c r="M3" s="58">
        <v>2.2501608356833458E-2</v>
      </c>
      <c r="N3" s="58">
        <v>0.18131016194820404</v>
      </c>
      <c r="O3" s="58">
        <v>8.9906305074691772E-2</v>
      </c>
      <c r="P3" s="58">
        <v>0.41441482305526733</v>
      </c>
      <c r="Q3" s="58">
        <v>2016</v>
      </c>
    </row>
    <row r="4" spans="1:17" x14ac:dyDescent="0.25">
      <c r="A4" s="57" t="s">
        <v>2</v>
      </c>
      <c r="B4" t="s">
        <v>89</v>
      </c>
      <c r="C4" s="58">
        <v>0.21501068770885468</v>
      </c>
      <c r="D4" s="58">
        <v>0.20472568273544312</v>
      </c>
      <c r="E4" s="58">
        <v>1.0284999385476112E-2</v>
      </c>
      <c r="F4" s="58">
        <v>0.35638132691383362</v>
      </c>
      <c r="G4" s="58">
        <v>7.2513118386268616E-2</v>
      </c>
      <c r="H4" s="58">
        <v>0.35609489679336548</v>
      </c>
      <c r="I4" s="58">
        <v>0.14377157390117645</v>
      </c>
      <c r="J4" s="58">
        <v>0.19473430514335632</v>
      </c>
      <c r="K4" s="58">
        <v>0.37655541300773621</v>
      </c>
      <c r="L4" s="58">
        <v>7.9010359942913055E-2</v>
      </c>
      <c r="M4" s="58">
        <v>6.7112937569618225E-2</v>
      </c>
      <c r="N4" s="58">
        <v>0.16102991998195648</v>
      </c>
      <c r="O4" s="58">
        <v>4.2106013745069504E-2</v>
      </c>
      <c r="P4" s="58">
        <v>0.28752380609512329</v>
      </c>
      <c r="Q4" s="58">
        <v>2016</v>
      </c>
    </row>
    <row r="5" spans="1:17" x14ac:dyDescent="0.25">
      <c r="A5" s="57" t="s">
        <v>2</v>
      </c>
      <c r="B5" t="s">
        <v>90</v>
      </c>
      <c r="C5" s="58">
        <v>0.23703630268573761</v>
      </c>
      <c r="D5" s="58">
        <v>0.22809779644012451</v>
      </c>
      <c r="E5" s="58">
        <v>8.9385034516453743E-3</v>
      </c>
      <c r="F5" s="58">
        <v>0.3152778148651123</v>
      </c>
      <c r="G5" s="58">
        <v>8.201802521944046E-2</v>
      </c>
      <c r="H5" s="58">
        <v>0.36566787958145142</v>
      </c>
      <c r="I5" s="58">
        <v>0.137293741106987</v>
      </c>
      <c r="J5" s="58">
        <v>0.15126101672649384</v>
      </c>
      <c r="K5" s="58">
        <v>0.35774052143096924</v>
      </c>
      <c r="L5" s="58">
        <v>7.6353505253791809E-2</v>
      </c>
      <c r="M5" s="58">
        <v>5.8462735265493393E-2</v>
      </c>
      <c r="N5" s="58">
        <v>0.16194990277290344</v>
      </c>
      <c r="O5" s="58">
        <v>5.3087193518877029E-2</v>
      </c>
      <c r="P5" s="58">
        <v>0.31905433535575867</v>
      </c>
      <c r="Q5" s="58">
        <v>2016</v>
      </c>
    </row>
    <row r="6" spans="1:17" x14ac:dyDescent="0.25">
      <c r="A6" s="57" t="s">
        <v>3</v>
      </c>
      <c r="B6" t="s">
        <v>89</v>
      </c>
      <c r="C6" s="58">
        <v>0.22366449236869812</v>
      </c>
      <c r="D6" s="58">
        <v>0.20810101926326752</v>
      </c>
      <c r="E6" s="58">
        <v>1.5563463792204857E-2</v>
      </c>
      <c r="F6" s="58">
        <v>0.36142364144325256</v>
      </c>
      <c r="G6" s="58">
        <v>7.0892095565795898E-2</v>
      </c>
      <c r="H6" s="58">
        <v>0.34401977062225342</v>
      </c>
      <c r="I6" s="58">
        <v>0.1477770209312439</v>
      </c>
      <c r="J6" s="58">
        <v>0.14875549077987671</v>
      </c>
      <c r="K6" s="58">
        <v>0.35124045610427856</v>
      </c>
      <c r="L6" s="58">
        <v>0.13605970144271851</v>
      </c>
      <c r="M6" s="58">
        <v>0.13771036267280579</v>
      </c>
      <c r="N6" s="58">
        <v>0.20858891308307648</v>
      </c>
      <c r="O6" s="58">
        <v>4.9680031836032867E-2</v>
      </c>
      <c r="P6" s="58">
        <v>0.29455658793449402</v>
      </c>
      <c r="Q6" s="58">
        <v>2016</v>
      </c>
    </row>
    <row r="7" spans="1:17" x14ac:dyDescent="0.25">
      <c r="A7" s="57" t="s">
        <v>3</v>
      </c>
      <c r="B7" t="s">
        <v>90</v>
      </c>
      <c r="C7" s="58">
        <v>0.23416489362716675</v>
      </c>
      <c r="D7" s="58">
        <v>0.22001563012599945</v>
      </c>
      <c r="E7" s="58">
        <v>1.4149260707199574E-2</v>
      </c>
      <c r="F7" s="58">
        <v>0.31985029578208923</v>
      </c>
      <c r="G7" s="58">
        <v>7.496730238199234E-2</v>
      </c>
      <c r="H7" s="58">
        <v>0.37101751565933228</v>
      </c>
      <c r="I7" s="58">
        <v>0.13813506066799164</v>
      </c>
      <c r="J7" s="58">
        <v>9.9316596984863281E-2</v>
      </c>
      <c r="K7" s="58">
        <v>0.32841119170188904</v>
      </c>
      <c r="L7" s="58">
        <v>0.12617132067680359</v>
      </c>
      <c r="M7" s="58">
        <v>0.11816246807575226</v>
      </c>
      <c r="N7" s="58">
        <v>0.19211344420909882</v>
      </c>
      <c r="O7" s="58">
        <v>5.6305453181266785E-2</v>
      </c>
      <c r="P7" s="58">
        <v>0.30913218855857849</v>
      </c>
      <c r="Q7" s="58">
        <v>2016</v>
      </c>
    </row>
    <row r="8" spans="1:17" x14ac:dyDescent="0.25">
      <c r="A8" s="57" t="s">
        <v>4</v>
      </c>
      <c r="B8" t="s">
        <v>89</v>
      </c>
      <c r="C8" s="58">
        <v>0.46191176772117615</v>
      </c>
      <c r="D8" s="58">
        <v>0.39399147033691406</v>
      </c>
      <c r="E8" s="58">
        <v>6.7920319736003876E-2</v>
      </c>
      <c r="F8" s="58">
        <v>0.28566643595695496</v>
      </c>
      <c r="G8" s="58">
        <v>5.4858904331922531E-2</v>
      </c>
      <c r="H8" s="58">
        <v>0.19756288826465607</v>
      </c>
      <c r="I8" s="58">
        <v>0.18448233604431152</v>
      </c>
      <c r="J8" s="58">
        <v>0.13450530171394348</v>
      </c>
      <c r="K8" s="58">
        <v>0.59455525875091553</v>
      </c>
      <c r="L8" s="58">
        <v>0.17409397661685944</v>
      </c>
      <c r="M8" s="58">
        <v>0.30058488249778748</v>
      </c>
      <c r="N8" s="58">
        <v>0.28452491760253906</v>
      </c>
      <c r="O8" s="58">
        <v>0.14205066859722137</v>
      </c>
      <c r="P8" s="58">
        <v>0.51677066087722778</v>
      </c>
      <c r="Q8" s="58">
        <v>2016</v>
      </c>
    </row>
    <row r="9" spans="1:17" x14ac:dyDescent="0.25">
      <c r="A9" s="57" t="s">
        <v>4</v>
      </c>
      <c r="B9" t="s">
        <v>90</v>
      </c>
      <c r="C9" s="58">
        <v>0.45155301690101624</v>
      </c>
      <c r="D9" s="58">
        <v>0.38839283585548401</v>
      </c>
      <c r="E9" s="58">
        <v>6.316017359495163E-2</v>
      </c>
      <c r="F9" s="58">
        <v>0.28566226363182068</v>
      </c>
      <c r="G9" s="58">
        <v>5.6884430348873138E-2</v>
      </c>
      <c r="H9" s="58">
        <v>0.20590028166770935</v>
      </c>
      <c r="I9" s="58">
        <v>0.17644435167312622</v>
      </c>
      <c r="J9" s="58">
        <v>8.1750743091106415E-2</v>
      </c>
      <c r="K9" s="58">
        <v>0.57130181789398193</v>
      </c>
      <c r="L9" s="58">
        <v>0.1638428121805191</v>
      </c>
      <c r="M9" s="58">
        <v>0.28371447324752808</v>
      </c>
      <c r="N9" s="58">
        <v>0.28201013803482056</v>
      </c>
      <c r="O9" s="58">
        <v>0.14656518399715424</v>
      </c>
      <c r="P9" s="58">
        <v>0.50843745470046997</v>
      </c>
      <c r="Q9" s="58">
        <v>2016</v>
      </c>
    </row>
    <row r="10" spans="1:17" x14ac:dyDescent="0.25">
      <c r="A10" s="57" t="s">
        <v>5</v>
      </c>
      <c r="B10" t="s">
        <v>89</v>
      </c>
      <c r="C10" s="58">
        <v>0.26497840881347656</v>
      </c>
      <c r="D10" s="58">
        <v>0.24433709681034088</v>
      </c>
      <c r="E10" s="58">
        <v>2.0641302689909935E-2</v>
      </c>
      <c r="F10" s="58">
        <v>0.21579636633396149</v>
      </c>
      <c r="G10" s="58">
        <v>0.1558176726102829</v>
      </c>
      <c r="H10" s="58">
        <v>0.36340755224227905</v>
      </c>
      <c r="I10" s="58">
        <v>0.1371428370475769</v>
      </c>
      <c r="J10" s="58">
        <v>0.15012666583061218</v>
      </c>
      <c r="K10" s="58">
        <v>0.28485476970672607</v>
      </c>
      <c r="L10" s="58">
        <v>5.4376106709241867E-2</v>
      </c>
      <c r="M10" s="58">
        <v>5.6861426681280136E-2</v>
      </c>
      <c r="N10" s="58">
        <v>0.16530588269233704</v>
      </c>
      <c r="O10" s="58">
        <v>9.3816317617893219E-2</v>
      </c>
      <c r="P10" s="58">
        <v>0.42079606652259827</v>
      </c>
      <c r="Q10" s="58">
        <v>2016</v>
      </c>
    </row>
    <row r="11" spans="1:17" x14ac:dyDescent="0.25">
      <c r="A11" s="57" t="s">
        <v>5</v>
      </c>
      <c r="B11" t="s">
        <v>90</v>
      </c>
      <c r="C11" s="58">
        <v>0.27599409222602844</v>
      </c>
      <c r="D11" s="58">
        <v>0.25809779763221741</v>
      </c>
      <c r="E11" s="58">
        <v>1.7896292731165886E-2</v>
      </c>
      <c r="F11" s="58">
        <v>0.19499282538890839</v>
      </c>
      <c r="G11" s="58">
        <v>0.16443534195423126</v>
      </c>
      <c r="H11" s="58">
        <v>0.36457774043083191</v>
      </c>
      <c r="I11" s="58">
        <v>0.13782903552055359</v>
      </c>
      <c r="J11" s="58">
        <v>0.10644189268350601</v>
      </c>
      <c r="K11" s="58">
        <v>0.26363480091094971</v>
      </c>
      <c r="L11" s="58">
        <v>4.9136482179164886E-2</v>
      </c>
      <c r="M11" s="58">
        <v>5.2871249616146088E-2</v>
      </c>
      <c r="N11" s="58">
        <v>0.16851344704627991</v>
      </c>
      <c r="O11" s="58">
        <v>9.8363809287548065E-2</v>
      </c>
      <c r="P11" s="58">
        <v>0.44042941927909851</v>
      </c>
      <c r="Q11" s="58">
        <v>2016</v>
      </c>
    </row>
    <row r="12" spans="1:17" x14ac:dyDescent="0.25">
      <c r="A12" s="57" t="s">
        <v>6</v>
      </c>
      <c r="B12" t="s">
        <v>89</v>
      </c>
      <c r="C12" s="58">
        <v>0.31441816687583923</v>
      </c>
      <c r="D12" s="58">
        <v>0.29495131969451904</v>
      </c>
      <c r="E12" s="58">
        <v>1.9466863945126534E-2</v>
      </c>
      <c r="F12" s="58">
        <v>0.31346306204795837</v>
      </c>
      <c r="G12" s="58">
        <v>6.0844700783491135E-2</v>
      </c>
      <c r="H12" s="58">
        <v>0.31127405166625977</v>
      </c>
      <c r="I12" s="58">
        <v>0.17069618403911591</v>
      </c>
      <c r="J12" s="58">
        <v>0.13836808502674103</v>
      </c>
      <c r="K12" s="58">
        <v>0.45612910389900208</v>
      </c>
      <c r="L12" s="58">
        <v>0.11675965785980225</v>
      </c>
      <c r="M12" s="58">
        <v>8.7282024323940277E-2</v>
      </c>
      <c r="N12" s="58">
        <v>0.22696708142757416</v>
      </c>
      <c r="O12" s="58">
        <v>5.3740765899419785E-2</v>
      </c>
      <c r="P12" s="58">
        <v>0.37526288628578186</v>
      </c>
      <c r="Q12" s="58">
        <v>2016</v>
      </c>
    </row>
    <row r="13" spans="1:17" x14ac:dyDescent="0.25">
      <c r="A13" s="57" t="s">
        <v>6</v>
      </c>
      <c r="B13" t="s">
        <v>90</v>
      </c>
      <c r="C13" s="58">
        <v>0.33548933267593384</v>
      </c>
      <c r="D13" s="58">
        <v>0.31206038594245911</v>
      </c>
      <c r="E13" s="58">
        <v>2.3428959771990776E-2</v>
      </c>
      <c r="F13" s="58">
        <v>0.29008346796035767</v>
      </c>
      <c r="G13" s="58">
        <v>7.3395282030105591E-2</v>
      </c>
      <c r="H13" s="58">
        <v>0.30103188753128052</v>
      </c>
      <c r="I13" s="58">
        <v>0.16946037113666534</v>
      </c>
      <c r="J13" s="58">
        <v>0.10032464563846588</v>
      </c>
      <c r="K13" s="58">
        <v>0.44104525446891785</v>
      </c>
      <c r="L13" s="58">
        <v>0.11100529134273529</v>
      </c>
      <c r="M13" s="58">
        <v>8.5141509771347046E-2</v>
      </c>
      <c r="N13" s="58">
        <v>0.21699462831020355</v>
      </c>
      <c r="O13" s="58">
        <v>7.0615388453006744E-2</v>
      </c>
      <c r="P13" s="58">
        <v>0.40888461470603943</v>
      </c>
      <c r="Q13" s="58">
        <v>2016</v>
      </c>
    </row>
    <row r="14" spans="1:17" x14ac:dyDescent="0.25">
      <c r="A14" s="57" t="s">
        <v>7</v>
      </c>
      <c r="B14" t="s">
        <v>89</v>
      </c>
      <c r="C14" s="58">
        <v>0.77649390697479248</v>
      </c>
      <c r="D14" s="58">
        <v>0.48431470990180969</v>
      </c>
      <c r="E14" s="58">
        <v>0.29217922687530518</v>
      </c>
      <c r="F14" s="58">
        <v>0.12045026570558548</v>
      </c>
      <c r="G14" s="58">
        <v>3.5491243004798889E-2</v>
      </c>
      <c r="H14" s="58">
        <v>6.7564569413661957E-2</v>
      </c>
      <c r="I14" s="58">
        <v>0.27691134810447693</v>
      </c>
      <c r="J14" s="58">
        <v>0.17213559150695801</v>
      </c>
      <c r="K14" s="58">
        <v>0.82250428199768066</v>
      </c>
      <c r="L14" s="58">
        <v>0.25174766778945923</v>
      </c>
      <c r="M14" s="58">
        <v>0.51965433359146118</v>
      </c>
      <c r="N14" s="58">
        <v>0.22907330095767975</v>
      </c>
      <c r="O14" s="58">
        <v>0.49375039339065552</v>
      </c>
      <c r="P14" s="58">
        <v>0.81198519468307495</v>
      </c>
      <c r="Q14" s="58">
        <v>2016</v>
      </c>
    </row>
    <row r="15" spans="1:17" x14ac:dyDescent="0.25">
      <c r="A15" s="57" t="s">
        <v>7</v>
      </c>
      <c r="B15" t="s">
        <v>90</v>
      </c>
      <c r="C15" s="58">
        <v>0.78159475326538086</v>
      </c>
      <c r="D15" s="58">
        <v>0.48133108019828796</v>
      </c>
      <c r="E15" s="58">
        <v>0.30026364326477051</v>
      </c>
      <c r="F15" s="58">
        <v>0.11519870162010193</v>
      </c>
      <c r="G15" s="58">
        <v>3.664889931678772E-2</v>
      </c>
      <c r="H15" s="58">
        <v>6.6557660698890686E-2</v>
      </c>
      <c r="I15" s="58">
        <v>0.32502955198287964</v>
      </c>
      <c r="J15" s="58">
        <v>0.12999552488327026</v>
      </c>
      <c r="K15" s="58">
        <v>0.81588190793991089</v>
      </c>
      <c r="L15" s="58">
        <v>0.23912881314754486</v>
      </c>
      <c r="M15" s="58">
        <v>0.52615779638290405</v>
      </c>
      <c r="N15" s="58">
        <v>0.2405126541852951</v>
      </c>
      <c r="O15" s="58">
        <v>0.4965454638004303</v>
      </c>
      <c r="P15" s="58">
        <v>0.81824362277984619</v>
      </c>
      <c r="Q15" s="58">
        <v>2016</v>
      </c>
    </row>
    <row r="16" spans="1:17" x14ac:dyDescent="0.25">
      <c r="A16" s="57" t="s">
        <v>8</v>
      </c>
      <c r="B16" t="s">
        <v>89</v>
      </c>
      <c r="C16" s="58">
        <v>0.29516929388046265</v>
      </c>
      <c r="D16" s="58">
        <v>0.26053538918495178</v>
      </c>
      <c r="E16" s="58">
        <v>3.4633919596672058E-2</v>
      </c>
      <c r="F16" s="58">
        <v>0.2590535581111908</v>
      </c>
      <c r="G16" s="58">
        <v>0.11921346932649612</v>
      </c>
      <c r="H16" s="58">
        <v>0.32656368613243103</v>
      </c>
      <c r="I16" s="58">
        <v>0.18344226479530334</v>
      </c>
      <c r="J16" s="58">
        <v>0.14899036288261414</v>
      </c>
      <c r="K16" s="58">
        <v>0.38703039288520813</v>
      </c>
      <c r="L16" s="58">
        <v>6.7866139113903046E-2</v>
      </c>
      <c r="M16" s="58">
        <v>5.4068315774202347E-2</v>
      </c>
      <c r="N16" s="58">
        <v>0.17762197554111481</v>
      </c>
      <c r="O16" s="58">
        <v>9.3677736818790436E-2</v>
      </c>
      <c r="P16" s="58">
        <v>0.41438275575637817</v>
      </c>
      <c r="Q16" s="58">
        <v>2016</v>
      </c>
    </row>
    <row r="17" spans="1:17" x14ac:dyDescent="0.25">
      <c r="A17" s="57" t="s">
        <v>8</v>
      </c>
      <c r="B17" t="s">
        <v>90</v>
      </c>
      <c r="C17" s="58">
        <v>0.31821304559707642</v>
      </c>
      <c r="D17" s="58">
        <v>0.28660482168197632</v>
      </c>
      <c r="E17" s="58">
        <v>3.1608231365680695E-2</v>
      </c>
      <c r="F17" s="58">
        <v>0.23530939221382141</v>
      </c>
      <c r="G17" s="58">
        <v>0.13655158877372742</v>
      </c>
      <c r="H17" s="58">
        <v>0.30992597341537476</v>
      </c>
      <c r="I17" s="58">
        <v>0.15948328375816345</v>
      </c>
      <c r="J17" s="58">
        <v>9.7199924290180206E-2</v>
      </c>
      <c r="K17" s="58">
        <v>0.36164981126785278</v>
      </c>
      <c r="L17" s="58">
        <v>7.4431046843528748E-2</v>
      </c>
      <c r="M17" s="58">
        <v>5.3019370883703232E-2</v>
      </c>
      <c r="N17" s="58">
        <v>0.19489859044551849</v>
      </c>
      <c r="O17" s="58">
        <v>0.10626376420259476</v>
      </c>
      <c r="P17" s="58">
        <v>0.45476463437080383</v>
      </c>
      <c r="Q17" s="58">
        <v>2016</v>
      </c>
    </row>
    <row r="18" spans="1:17" x14ac:dyDescent="0.25">
      <c r="A18" s="52" t="s">
        <v>9</v>
      </c>
      <c r="B18" t="s">
        <v>89</v>
      </c>
      <c r="C18" s="58">
        <v>0.27041417360305786</v>
      </c>
      <c r="D18" s="58">
        <v>0.25324919819831848</v>
      </c>
      <c r="E18" s="58">
        <v>1.716497540473938E-2</v>
      </c>
      <c r="F18" s="58">
        <v>0.28303506970405579</v>
      </c>
      <c r="G18" s="58">
        <v>7.4255473911762238E-2</v>
      </c>
      <c r="H18" s="58">
        <v>0.37229529023170471</v>
      </c>
      <c r="I18" s="58">
        <v>8.2325942814350128E-2</v>
      </c>
      <c r="J18" s="58">
        <v>0.22102785110473633</v>
      </c>
      <c r="K18" s="58">
        <v>0.45489484071731567</v>
      </c>
      <c r="L18" s="58">
        <v>5.8813095092773438E-2</v>
      </c>
      <c r="M18" s="58">
        <v>2.2080047056078911E-2</v>
      </c>
      <c r="N18" s="58">
        <v>0.13793130218982697</v>
      </c>
      <c r="O18" s="58">
        <v>5.5531684309244156E-2</v>
      </c>
      <c r="P18" s="58">
        <v>0.3446696400642395</v>
      </c>
      <c r="Q18" s="58">
        <v>2016</v>
      </c>
    </row>
    <row r="19" spans="1:17" x14ac:dyDescent="0.25">
      <c r="A19" s="52" t="s">
        <v>9</v>
      </c>
      <c r="B19" t="s">
        <v>90</v>
      </c>
      <c r="C19" s="58">
        <v>0.26212161779403687</v>
      </c>
      <c r="D19" s="58">
        <v>0.24521172046661377</v>
      </c>
      <c r="E19" s="58">
        <v>1.690988801419735E-2</v>
      </c>
      <c r="F19" s="58">
        <v>0.27167260646820068</v>
      </c>
      <c r="G19" s="58">
        <v>7.3925033211708069E-2</v>
      </c>
      <c r="H19" s="58">
        <v>0.39228072762489319</v>
      </c>
      <c r="I19" s="58">
        <v>9.4870172441005707E-2</v>
      </c>
      <c r="J19" s="58">
        <v>0.17467521131038666</v>
      </c>
      <c r="K19" s="58">
        <v>0.41845670342445374</v>
      </c>
      <c r="L19" s="58">
        <v>5.9303488582372665E-2</v>
      </c>
      <c r="M19" s="58">
        <v>1.9934574142098427E-2</v>
      </c>
      <c r="N19" s="58">
        <v>0.13663065433502197</v>
      </c>
      <c r="O19" s="58">
        <v>5.6229356676340103E-2</v>
      </c>
      <c r="P19" s="58">
        <v>0.33604663610458374</v>
      </c>
      <c r="Q19" s="58">
        <v>2016</v>
      </c>
    </row>
    <row r="20" spans="1:17" x14ac:dyDescent="0.25">
      <c r="A20" s="57" t="s">
        <v>10</v>
      </c>
      <c r="B20" t="s">
        <v>89</v>
      </c>
      <c r="C20" s="58">
        <v>0.36768954992294312</v>
      </c>
      <c r="D20" s="58">
        <v>0.33740627765655518</v>
      </c>
      <c r="E20" s="58">
        <v>3.0283289030194283E-2</v>
      </c>
      <c r="F20" s="58">
        <v>0.26975247263908386</v>
      </c>
      <c r="G20" s="58">
        <v>0.10747327655553818</v>
      </c>
      <c r="H20" s="58">
        <v>0.25508469343185425</v>
      </c>
      <c r="I20" s="58">
        <v>0.1751648485660553</v>
      </c>
      <c r="J20" s="58">
        <v>0.16527695953845978</v>
      </c>
      <c r="K20" s="58">
        <v>0.47026845812797546</v>
      </c>
      <c r="L20" s="58">
        <v>7.2312138974666595E-2</v>
      </c>
      <c r="M20" s="58">
        <v>8.359740674495697E-2</v>
      </c>
      <c r="N20" s="58">
        <v>0.19231109321117401</v>
      </c>
      <c r="O20" s="58">
        <v>0.11655271798372269</v>
      </c>
      <c r="P20" s="58">
        <v>0.47516283392906189</v>
      </c>
      <c r="Q20" s="58">
        <v>2016</v>
      </c>
    </row>
    <row r="21" spans="1:17" x14ac:dyDescent="0.25">
      <c r="A21" s="57" t="s">
        <v>10</v>
      </c>
      <c r="B21" t="s">
        <v>90</v>
      </c>
      <c r="C21" s="58">
        <v>0.37591132521629333</v>
      </c>
      <c r="D21" s="58">
        <v>0.35170966386795044</v>
      </c>
      <c r="E21" s="58">
        <v>2.4201648309826851E-2</v>
      </c>
      <c r="F21" s="58">
        <v>0.25507694482803345</v>
      </c>
      <c r="G21" s="58">
        <v>0.10863442718982697</v>
      </c>
      <c r="H21" s="58">
        <v>0.26037731766700745</v>
      </c>
      <c r="I21" s="58">
        <v>0.14591203629970551</v>
      </c>
      <c r="J21" s="58">
        <v>0.11807343363761902</v>
      </c>
      <c r="K21" s="58">
        <v>0.46074500679969788</v>
      </c>
      <c r="L21" s="58">
        <v>6.816507875919342E-2</v>
      </c>
      <c r="M21" s="58">
        <v>7.838042825460434E-2</v>
      </c>
      <c r="N21" s="58">
        <v>0.18350858986377716</v>
      </c>
      <c r="O21" s="58">
        <v>0.12138810753822327</v>
      </c>
      <c r="P21" s="58">
        <v>0.48454573750495911</v>
      </c>
      <c r="Q21" s="58">
        <v>2016</v>
      </c>
    </row>
    <row r="22" spans="1:17" x14ac:dyDescent="0.25">
      <c r="A22" s="57" t="s">
        <v>11</v>
      </c>
      <c r="B22" t="s">
        <v>89</v>
      </c>
      <c r="C22" s="58">
        <v>0.38908207416534424</v>
      </c>
      <c r="D22" s="58">
        <v>0.3533063530921936</v>
      </c>
      <c r="E22" s="58">
        <v>3.5775709897279739E-2</v>
      </c>
      <c r="F22" s="58">
        <v>0.31265932321548462</v>
      </c>
      <c r="G22" s="58">
        <v>6.956036388874054E-2</v>
      </c>
      <c r="H22" s="58">
        <v>0.2286982536315918</v>
      </c>
      <c r="I22" s="58">
        <v>0.21724459528923035</v>
      </c>
      <c r="J22" s="58">
        <v>0.15160523355007172</v>
      </c>
      <c r="K22" s="58">
        <v>0.53203165531158447</v>
      </c>
      <c r="L22" s="58">
        <v>7.7056296169757843E-2</v>
      </c>
      <c r="M22" s="58">
        <v>0.13433697819709778</v>
      </c>
      <c r="N22" s="58">
        <v>0.2102254182100296</v>
      </c>
      <c r="O22" s="58">
        <v>0.10760505497455597</v>
      </c>
      <c r="P22" s="58">
        <v>0.45864242315292358</v>
      </c>
      <c r="Q22" s="58">
        <v>2016</v>
      </c>
    </row>
    <row r="23" spans="1:17" x14ac:dyDescent="0.25">
      <c r="A23" s="57" t="s">
        <v>11</v>
      </c>
      <c r="B23" t="s">
        <v>90</v>
      </c>
      <c r="C23" s="58">
        <v>0.39754068851470947</v>
      </c>
      <c r="D23" s="58">
        <v>0.35997143387794495</v>
      </c>
      <c r="E23" s="58">
        <v>3.7569262087345123E-2</v>
      </c>
      <c r="F23" s="58">
        <v>0.3143942654132843</v>
      </c>
      <c r="G23" s="58">
        <v>8.0960817635059357E-2</v>
      </c>
      <c r="H23" s="58">
        <v>0.20710423588752747</v>
      </c>
      <c r="I23" s="58">
        <v>0.21694141626358032</v>
      </c>
      <c r="J23" s="58">
        <v>0.11885590106248856</v>
      </c>
      <c r="K23" s="58">
        <v>0.53154581785202026</v>
      </c>
      <c r="L23" s="58">
        <v>7.7609464526176453E-2</v>
      </c>
      <c r="M23" s="58">
        <v>0.13521714508533478</v>
      </c>
      <c r="N23" s="58">
        <v>0.21124154329299927</v>
      </c>
      <c r="O23" s="58">
        <v>0.1103978157043457</v>
      </c>
      <c r="P23" s="58">
        <v>0.47850149869918823</v>
      </c>
      <c r="Q23" s="58">
        <v>2016</v>
      </c>
    </row>
    <row r="24" spans="1:17" x14ac:dyDescent="0.25">
      <c r="A24" s="57" t="s">
        <v>12</v>
      </c>
      <c r="B24" t="s">
        <v>89</v>
      </c>
      <c r="C24" s="58">
        <v>0.66813206672668457</v>
      </c>
      <c r="D24" s="58">
        <v>0.4356539249420166</v>
      </c>
      <c r="E24" s="58">
        <v>0.23247812688350677</v>
      </c>
      <c r="F24" s="58">
        <v>0.21244959533214569</v>
      </c>
      <c r="G24" s="58">
        <v>3.2760776579380035E-2</v>
      </c>
      <c r="H24" s="58">
        <v>8.6657576262950897E-2</v>
      </c>
      <c r="I24" s="58">
        <v>0.24564176797866821</v>
      </c>
      <c r="J24" s="58">
        <v>0.1610390692949295</v>
      </c>
      <c r="K24" s="58">
        <v>0.76603072881698608</v>
      </c>
      <c r="L24" s="58">
        <v>0.33132115006446838</v>
      </c>
      <c r="M24" s="58">
        <v>0.51200628280639648</v>
      </c>
      <c r="N24" s="58">
        <v>0.30476608872413635</v>
      </c>
      <c r="O24" s="58">
        <v>0.33443638682365417</v>
      </c>
      <c r="P24" s="58">
        <v>0.70089280605316162</v>
      </c>
      <c r="Q24" s="58">
        <v>2016</v>
      </c>
    </row>
    <row r="25" spans="1:17" x14ac:dyDescent="0.25">
      <c r="A25" s="57" t="s">
        <v>12</v>
      </c>
      <c r="B25" t="s">
        <v>90</v>
      </c>
      <c r="C25" s="58">
        <v>0.66841799020767212</v>
      </c>
      <c r="D25" s="58">
        <v>0.43646937608718872</v>
      </c>
      <c r="E25" s="58">
        <v>0.23194862902164459</v>
      </c>
      <c r="F25" s="58">
        <v>0.20093096792697906</v>
      </c>
      <c r="G25" s="58">
        <v>3.4212756901979446E-2</v>
      </c>
      <c r="H25" s="58">
        <v>9.6438266336917877E-2</v>
      </c>
      <c r="I25" s="58">
        <v>0.27331507205963135</v>
      </c>
      <c r="J25" s="58">
        <v>0.10784049332141876</v>
      </c>
      <c r="K25" s="58">
        <v>0.74052757024765015</v>
      </c>
      <c r="L25" s="58">
        <v>0.30297774076461792</v>
      </c>
      <c r="M25" s="58">
        <v>0.49313876032829285</v>
      </c>
      <c r="N25" s="58">
        <v>0.30287244915962219</v>
      </c>
      <c r="O25" s="58">
        <v>0.34102779626846313</v>
      </c>
      <c r="P25" s="58">
        <v>0.70263075828552246</v>
      </c>
      <c r="Q25" s="58">
        <v>2016</v>
      </c>
    </row>
    <row r="26" spans="1:17" x14ac:dyDescent="0.25">
      <c r="A26" s="57" t="s">
        <v>13</v>
      </c>
      <c r="B26" t="s">
        <v>89</v>
      </c>
      <c r="C26" s="58">
        <v>0.56577354669570923</v>
      </c>
      <c r="D26" s="58">
        <v>0.47013905644416809</v>
      </c>
      <c r="E26" s="58">
        <v>9.5634512603282928E-2</v>
      </c>
      <c r="F26" s="58">
        <v>0.24418269097805023</v>
      </c>
      <c r="G26" s="58">
        <v>5.6241627782583237E-2</v>
      </c>
      <c r="H26" s="58">
        <v>0.13380211591720581</v>
      </c>
      <c r="I26" s="58">
        <v>0.18999624252319336</v>
      </c>
      <c r="J26" s="58">
        <v>0.16624636948108673</v>
      </c>
      <c r="K26" s="58">
        <v>0.72882676124572754</v>
      </c>
      <c r="L26" s="58">
        <v>0.11318251490592957</v>
      </c>
      <c r="M26" s="58">
        <v>0.28267931938171387</v>
      </c>
      <c r="N26" s="58">
        <v>0.27611139416694641</v>
      </c>
      <c r="O26" s="58">
        <v>0.19031967222690582</v>
      </c>
      <c r="P26" s="58">
        <v>0.62201517820358276</v>
      </c>
      <c r="Q26" s="58">
        <v>2016</v>
      </c>
    </row>
    <row r="27" spans="1:17" x14ac:dyDescent="0.25">
      <c r="A27" s="57" t="s">
        <v>13</v>
      </c>
      <c r="B27" t="s">
        <v>90</v>
      </c>
      <c r="C27" s="58">
        <v>0.5721016526222229</v>
      </c>
      <c r="D27" s="58">
        <v>0.47746661305427551</v>
      </c>
      <c r="E27" s="58">
        <v>9.4635002315044403E-2</v>
      </c>
      <c r="F27" s="58">
        <v>0.2367871105670929</v>
      </c>
      <c r="G27" s="58">
        <v>5.6398313492536545E-2</v>
      </c>
      <c r="H27" s="58">
        <v>0.13471293449401855</v>
      </c>
      <c r="I27" s="58">
        <v>0.20793150365352631</v>
      </c>
      <c r="J27" s="58">
        <v>0.12354888021945953</v>
      </c>
      <c r="K27" s="58">
        <v>0.71206951141357422</v>
      </c>
      <c r="L27" s="58">
        <v>0.11134732514619827</v>
      </c>
      <c r="M27" s="58">
        <v>0.2784024178981781</v>
      </c>
      <c r="N27" s="58">
        <v>0.27705243229866028</v>
      </c>
      <c r="O27" s="58">
        <v>0.19476728141307831</v>
      </c>
      <c r="P27" s="58">
        <v>0.62849992513656616</v>
      </c>
      <c r="Q27" s="58">
        <v>2016</v>
      </c>
    </row>
    <row r="28" spans="1:17" x14ac:dyDescent="0.25">
      <c r="A28" s="57" t="s">
        <v>14</v>
      </c>
      <c r="B28" t="s">
        <v>89</v>
      </c>
      <c r="C28" s="58">
        <v>0.29438638687133789</v>
      </c>
      <c r="D28" s="58">
        <v>0.27987542748451233</v>
      </c>
      <c r="E28" s="58">
        <v>1.4510981738567352E-2</v>
      </c>
      <c r="F28" s="58">
        <v>0.32365289330482483</v>
      </c>
      <c r="G28" s="58">
        <v>7.6084144413471222E-2</v>
      </c>
      <c r="H28" s="58">
        <v>0.30587655305862427</v>
      </c>
      <c r="I28" s="58">
        <v>0.18060463666915894</v>
      </c>
      <c r="J28" s="58">
        <v>0.19711211323738098</v>
      </c>
      <c r="K28" s="58">
        <v>0.47095596790313721</v>
      </c>
      <c r="L28" s="58">
        <v>6.1953254044055939E-2</v>
      </c>
      <c r="M28" s="58">
        <v>5.0637900829315186E-2</v>
      </c>
      <c r="N28" s="58">
        <v>0.1622958779335022</v>
      </c>
      <c r="O28" s="58">
        <v>4.9538690596818924E-2</v>
      </c>
      <c r="P28" s="58">
        <v>0.3704705536365509</v>
      </c>
      <c r="Q28" s="58">
        <v>2016</v>
      </c>
    </row>
    <row r="29" spans="1:17" x14ac:dyDescent="0.25">
      <c r="A29" s="57" t="s">
        <v>14</v>
      </c>
      <c r="B29" t="s">
        <v>90</v>
      </c>
      <c r="C29" s="58">
        <v>0.31443223357200623</v>
      </c>
      <c r="D29" s="58">
        <v>0.29949077963829041</v>
      </c>
      <c r="E29" s="58">
        <v>1.4941454865038395E-2</v>
      </c>
      <c r="F29" s="58">
        <v>0.30915093421936035</v>
      </c>
      <c r="G29" s="58">
        <v>8.2965336740016937E-2</v>
      </c>
      <c r="H29" s="58">
        <v>0.29345148801803589</v>
      </c>
      <c r="I29" s="58">
        <v>0.17809312045574188</v>
      </c>
      <c r="J29" s="58">
        <v>0.15567384660243988</v>
      </c>
      <c r="K29" s="58">
        <v>0.46815255284309387</v>
      </c>
      <c r="L29" s="58">
        <v>5.930725485086441E-2</v>
      </c>
      <c r="M29" s="58">
        <v>4.6526622027158737E-2</v>
      </c>
      <c r="N29" s="58">
        <v>0.15692757070064545</v>
      </c>
      <c r="O29" s="58">
        <v>5.925421416759491E-2</v>
      </c>
      <c r="P29" s="58">
        <v>0.39739757776260376</v>
      </c>
      <c r="Q29" s="58">
        <v>2016</v>
      </c>
    </row>
    <row r="30" spans="1:17" x14ac:dyDescent="0.25">
      <c r="A30" s="52" t="s">
        <v>15</v>
      </c>
      <c r="B30" t="s">
        <v>89</v>
      </c>
      <c r="C30" s="58">
        <v>0.45678648352622986</v>
      </c>
      <c r="D30" s="58">
        <v>0.39872455596923828</v>
      </c>
      <c r="E30" s="58">
        <v>5.8061927556991577E-2</v>
      </c>
      <c r="F30" s="58">
        <v>0.22059722244739532</v>
      </c>
      <c r="G30" s="58">
        <v>9.8697371780872345E-2</v>
      </c>
      <c r="H30" s="58">
        <v>0.22391892969608307</v>
      </c>
      <c r="I30" s="58">
        <v>0.14209200441837311</v>
      </c>
      <c r="J30" s="58">
        <v>0.18046659231185913</v>
      </c>
      <c r="K30" s="58">
        <v>0.53830784559249878</v>
      </c>
      <c r="L30" s="58">
        <v>0.12990225851535797</v>
      </c>
      <c r="M30" s="58">
        <v>0.11959120631217957</v>
      </c>
      <c r="N30" s="58">
        <v>0.24080793559551239</v>
      </c>
      <c r="O30" s="58">
        <v>0.13340914249420166</v>
      </c>
      <c r="P30" s="58">
        <v>0.55548381805419922</v>
      </c>
      <c r="Q30" s="58">
        <v>2016</v>
      </c>
    </row>
    <row r="31" spans="1:17" x14ac:dyDescent="0.25">
      <c r="A31" s="52" t="s">
        <v>15</v>
      </c>
      <c r="B31" t="s">
        <v>90</v>
      </c>
      <c r="C31" s="58">
        <v>0.47526776790618896</v>
      </c>
      <c r="D31" s="58">
        <v>0.41968584060668945</v>
      </c>
      <c r="E31" s="58">
        <v>5.5581916123628616E-2</v>
      </c>
      <c r="F31" s="58">
        <v>0.19736862182617188</v>
      </c>
      <c r="G31" s="58">
        <v>0.10171656310558319</v>
      </c>
      <c r="H31" s="58">
        <v>0.22564704716205597</v>
      </c>
      <c r="I31" s="58">
        <v>0.15264181792736053</v>
      </c>
      <c r="J31" s="58">
        <v>0.13218683004379272</v>
      </c>
      <c r="K31" s="58">
        <v>0.52194714546203613</v>
      </c>
      <c r="L31" s="58">
        <v>0.12330976128578186</v>
      </c>
      <c r="M31" s="58">
        <v>0.11467417329549789</v>
      </c>
      <c r="N31" s="58">
        <v>0.24273653328418732</v>
      </c>
      <c r="O31" s="58">
        <v>0.14148925244808197</v>
      </c>
      <c r="P31" s="58">
        <v>0.57698434591293335</v>
      </c>
      <c r="Q31" s="58">
        <v>2016</v>
      </c>
    </row>
    <row r="32" spans="1:17" x14ac:dyDescent="0.25">
      <c r="A32" s="52" t="s">
        <v>16</v>
      </c>
      <c r="B32" t="s">
        <v>89</v>
      </c>
      <c r="C32" s="58">
        <v>0.53273272514343262</v>
      </c>
      <c r="D32" s="58">
        <v>0.44830110669136047</v>
      </c>
      <c r="E32" s="58">
        <v>8.443160355091095E-2</v>
      </c>
      <c r="F32" s="58">
        <v>0.29222899675369263</v>
      </c>
      <c r="G32" s="58">
        <v>4.8770211637020111E-2</v>
      </c>
      <c r="H32" s="58">
        <v>0.12626808881759644</v>
      </c>
      <c r="I32" s="58">
        <v>0.28477978706359863</v>
      </c>
      <c r="J32" s="58">
        <v>0.25739806890487671</v>
      </c>
      <c r="K32" s="58">
        <v>0.70590823888778687</v>
      </c>
      <c r="L32" s="58">
        <v>0.15214161574840546</v>
      </c>
      <c r="M32" s="58">
        <v>0.25147524476051331</v>
      </c>
      <c r="N32" s="58">
        <v>0.28175565600395203</v>
      </c>
      <c r="O32" s="58">
        <v>0.16707000136375427</v>
      </c>
      <c r="P32" s="58">
        <v>0.58150291442871094</v>
      </c>
      <c r="Q32" s="58">
        <v>2016</v>
      </c>
    </row>
    <row r="33" spans="1:17" x14ac:dyDescent="0.25">
      <c r="A33" s="52" t="s">
        <v>16</v>
      </c>
      <c r="B33" t="s">
        <v>90</v>
      </c>
      <c r="C33" s="58">
        <v>0.55018657445907593</v>
      </c>
      <c r="D33" s="58">
        <v>0.46839576959609985</v>
      </c>
      <c r="E33" s="58">
        <v>8.1790819764137268E-2</v>
      </c>
      <c r="F33" s="58">
        <v>0.26481565833091736</v>
      </c>
      <c r="G33" s="58">
        <v>5.0334293395280838E-2</v>
      </c>
      <c r="H33" s="58">
        <v>0.13466344773769379</v>
      </c>
      <c r="I33" s="58">
        <v>0.28379890322685242</v>
      </c>
      <c r="J33" s="58">
        <v>0.19925880432128906</v>
      </c>
      <c r="K33" s="58">
        <v>0.69320380687713623</v>
      </c>
      <c r="L33" s="58">
        <v>0.1442386656999588</v>
      </c>
      <c r="M33" s="58">
        <v>0.23824061453342438</v>
      </c>
      <c r="N33" s="58">
        <v>0.27383506298065186</v>
      </c>
      <c r="O33" s="58">
        <v>0.17273496091365814</v>
      </c>
      <c r="P33" s="58">
        <v>0.60052090883255005</v>
      </c>
      <c r="Q33" s="58">
        <v>2016</v>
      </c>
    </row>
    <row r="34" spans="1:17" x14ac:dyDescent="0.25">
      <c r="A34" s="57" t="s">
        <v>17</v>
      </c>
      <c r="B34" t="s">
        <v>89</v>
      </c>
      <c r="C34" s="58">
        <v>0.47390842437744141</v>
      </c>
      <c r="D34" s="58">
        <v>0.42573431134223938</v>
      </c>
      <c r="E34" s="58">
        <v>4.8174131661653519E-2</v>
      </c>
      <c r="F34" s="58">
        <v>0.27211233973503113</v>
      </c>
      <c r="G34" s="58">
        <v>6.5853603184223175E-2</v>
      </c>
      <c r="H34" s="58">
        <v>0.18812562525272369</v>
      </c>
      <c r="I34" s="58">
        <v>0.17179511487483978</v>
      </c>
      <c r="J34" s="58">
        <v>0.18236708641052246</v>
      </c>
      <c r="K34" s="58">
        <v>0.6340143084526062</v>
      </c>
      <c r="L34" s="58">
        <v>0.10986499488353729</v>
      </c>
      <c r="M34" s="58">
        <v>0.17561791837215424</v>
      </c>
      <c r="N34" s="58">
        <v>0.21976788341999054</v>
      </c>
      <c r="O34" s="58">
        <v>0.11892883479595184</v>
      </c>
      <c r="P34" s="58">
        <v>0.53976202011108398</v>
      </c>
      <c r="Q34" s="58">
        <v>2016</v>
      </c>
    </row>
    <row r="35" spans="1:17" x14ac:dyDescent="0.25">
      <c r="A35" s="57" t="s">
        <v>17</v>
      </c>
      <c r="B35" t="s">
        <v>90</v>
      </c>
      <c r="C35" s="58">
        <v>0.46044033765792847</v>
      </c>
      <c r="D35" s="58">
        <v>0.40683633089065552</v>
      </c>
      <c r="E35" s="58">
        <v>5.3603988140821457E-2</v>
      </c>
      <c r="F35" s="58">
        <v>0.25541749596595764</v>
      </c>
      <c r="G35" s="58">
        <v>7.491515576839447E-2</v>
      </c>
      <c r="H35" s="58">
        <v>0.20922701060771942</v>
      </c>
      <c r="I35" s="58">
        <v>0.17759540677070618</v>
      </c>
      <c r="J35" s="58">
        <v>0.12073270231485367</v>
      </c>
      <c r="K35" s="58">
        <v>0.6045454740524292</v>
      </c>
      <c r="L35" s="58">
        <v>0.10849715024232864</v>
      </c>
      <c r="M35" s="58">
        <v>0.16422489285469055</v>
      </c>
      <c r="N35" s="58">
        <v>0.21180334687232971</v>
      </c>
      <c r="O35" s="58">
        <v>0.12338261306285858</v>
      </c>
      <c r="P35" s="58">
        <v>0.53535550832748413</v>
      </c>
      <c r="Q35" s="58">
        <v>2016</v>
      </c>
    </row>
    <row r="36" spans="1:17" x14ac:dyDescent="0.25">
      <c r="A36" s="57" t="s">
        <v>18</v>
      </c>
      <c r="B36" t="s">
        <v>89</v>
      </c>
      <c r="C36" s="58">
        <v>0.37824571132659912</v>
      </c>
      <c r="D36" s="58">
        <v>0.30004593729972839</v>
      </c>
      <c r="E36" s="58">
        <v>7.8199759125709534E-2</v>
      </c>
      <c r="F36" s="58">
        <v>0.31023821234703064</v>
      </c>
      <c r="G36" s="58">
        <v>6.1871703714132309E-2</v>
      </c>
      <c r="H36" s="58">
        <v>0.24964438378810883</v>
      </c>
      <c r="I36" s="58">
        <v>0.18735069036483765</v>
      </c>
      <c r="J36" s="58">
        <v>0.17616641521453857</v>
      </c>
      <c r="K36" s="58">
        <v>0.57619702816009521</v>
      </c>
      <c r="L36" s="58">
        <v>9.4262376427650452E-2</v>
      </c>
      <c r="M36" s="58">
        <v>0.18859963119029999</v>
      </c>
      <c r="N36" s="58">
        <v>0.21093074977397919</v>
      </c>
      <c r="O36" s="58">
        <v>0.14826782047748566</v>
      </c>
      <c r="P36" s="58">
        <v>0.44011741876602173</v>
      </c>
      <c r="Q36" s="58">
        <v>2016</v>
      </c>
    </row>
    <row r="37" spans="1:17" x14ac:dyDescent="0.25">
      <c r="A37" s="57" t="s">
        <v>18</v>
      </c>
      <c r="B37" t="s">
        <v>90</v>
      </c>
      <c r="C37" s="58">
        <v>0.3838144838809967</v>
      </c>
      <c r="D37" s="58">
        <v>0.30699396133422852</v>
      </c>
      <c r="E37" s="58">
        <v>7.6820529997348785E-2</v>
      </c>
      <c r="F37" s="58">
        <v>0.28056356310844421</v>
      </c>
      <c r="G37" s="58">
        <v>6.6747561097145081E-2</v>
      </c>
      <c r="H37" s="58">
        <v>0.2688744068145752</v>
      </c>
      <c r="I37" s="58">
        <v>0.166343092918396</v>
      </c>
      <c r="J37" s="58">
        <v>0.12504845857620239</v>
      </c>
      <c r="K37" s="58">
        <v>0.54922729730606079</v>
      </c>
      <c r="L37" s="58">
        <v>9.9051184952259064E-2</v>
      </c>
      <c r="M37" s="58">
        <v>0.17554982006549835</v>
      </c>
      <c r="N37" s="58">
        <v>0.20339754223823547</v>
      </c>
      <c r="O37" s="58">
        <v>0.14987108111381531</v>
      </c>
      <c r="P37" s="58">
        <v>0.45056203007698059</v>
      </c>
      <c r="Q37" s="58">
        <v>2016</v>
      </c>
    </row>
    <row r="38" spans="1:17" x14ac:dyDescent="0.25">
      <c r="A38" s="52" t="s">
        <v>19</v>
      </c>
      <c r="B38" t="s">
        <v>89</v>
      </c>
      <c r="C38" s="58">
        <v>0.1827959418296814</v>
      </c>
      <c r="D38" s="58">
        <v>0.17056210339069366</v>
      </c>
      <c r="E38" s="58">
        <v>1.2233836576342583E-2</v>
      </c>
      <c r="F38" s="58">
        <v>0.28048461675643921</v>
      </c>
      <c r="G38" s="58">
        <v>9.3839094042778015E-2</v>
      </c>
      <c r="H38" s="58">
        <v>0.44288036227226257</v>
      </c>
      <c r="I38" s="58">
        <v>0.11532501876354218</v>
      </c>
      <c r="J38" s="58">
        <v>0.14545008540153503</v>
      </c>
      <c r="K38" s="58">
        <v>0.3122418224811554</v>
      </c>
      <c r="L38" s="58">
        <v>5.1359463483095169E-2</v>
      </c>
      <c r="M38" s="58">
        <v>3.0003976076841354E-2</v>
      </c>
      <c r="N38" s="58">
        <v>0.14411693811416626</v>
      </c>
      <c r="O38" s="58">
        <v>4.1876025497913361E-2</v>
      </c>
      <c r="P38" s="58">
        <v>0.27663502097129822</v>
      </c>
      <c r="Q38" s="58">
        <v>2016</v>
      </c>
    </row>
    <row r="39" spans="1:17" x14ac:dyDescent="0.25">
      <c r="A39" s="52" t="s">
        <v>19</v>
      </c>
      <c r="B39" t="s">
        <v>90</v>
      </c>
      <c r="C39" s="58">
        <v>0.1941274106502533</v>
      </c>
      <c r="D39" s="58">
        <v>0.18109714984893799</v>
      </c>
      <c r="E39" s="58">
        <v>1.3030262663960457E-2</v>
      </c>
      <c r="F39" s="58">
        <v>0.28037497401237488</v>
      </c>
      <c r="G39" s="58">
        <v>9.041142463684082E-2</v>
      </c>
      <c r="H39" s="58">
        <v>0.43508619070053101</v>
      </c>
      <c r="I39" s="58">
        <v>0.1294434517621994</v>
      </c>
      <c r="J39" s="58">
        <v>0.12077009677886963</v>
      </c>
      <c r="K39" s="58">
        <v>0.3092610239982605</v>
      </c>
      <c r="L39" s="58">
        <v>4.8300180584192276E-2</v>
      </c>
      <c r="M39" s="58">
        <v>2.454858273267746E-2</v>
      </c>
      <c r="N39" s="58">
        <v>0.15022572875022888</v>
      </c>
      <c r="O39" s="58">
        <v>4.4110000133514404E-2</v>
      </c>
      <c r="P39" s="58">
        <v>0.28453883528709412</v>
      </c>
      <c r="Q39" s="58">
        <v>2016</v>
      </c>
    </row>
    <row r="40" spans="1:17" x14ac:dyDescent="0.25">
      <c r="A40" s="57" t="s">
        <v>20</v>
      </c>
      <c r="B40" t="s">
        <v>89</v>
      </c>
      <c r="C40" s="58">
        <v>0.67228817939758301</v>
      </c>
      <c r="D40" s="58">
        <v>0.43455657362937927</v>
      </c>
      <c r="E40" s="58">
        <v>0.23773162066936493</v>
      </c>
      <c r="F40" s="58">
        <v>0.22737212479114532</v>
      </c>
      <c r="G40" s="58">
        <v>2.0640404894948006E-2</v>
      </c>
      <c r="H40" s="58">
        <v>7.9699277877807617E-2</v>
      </c>
      <c r="I40" s="58">
        <v>0.25764453411102295</v>
      </c>
      <c r="J40" s="58">
        <v>0.18073277175426483</v>
      </c>
      <c r="K40" s="58">
        <v>0.81714093685150146</v>
      </c>
      <c r="L40" s="58">
        <v>0.27180713415145874</v>
      </c>
      <c r="M40" s="58">
        <v>0.62326806783676147</v>
      </c>
      <c r="N40" s="58">
        <v>0.35347342491149902</v>
      </c>
      <c r="O40" s="58">
        <v>0.33139142394065857</v>
      </c>
      <c r="P40" s="58">
        <v>0.69292861223220825</v>
      </c>
      <c r="Q40" s="58">
        <v>2016</v>
      </c>
    </row>
    <row r="41" spans="1:17" x14ac:dyDescent="0.25">
      <c r="A41" s="57" t="s">
        <v>20</v>
      </c>
      <c r="B41" t="s">
        <v>90</v>
      </c>
      <c r="C41" s="58">
        <v>0.68663316965103149</v>
      </c>
      <c r="D41" s="58">
        <v>0.43964523077011108</v>
      </c>
      <c r="E41" s="58">
        <v>0.24698793888092041</v>
      </c>
      <c r="F41" s="58">
        <v>0.20923231542110443</v>
      </c>
      <c r="G41" s="58">
        <v>2.0128695294260979E-2</v>
      </c>
      <c r="H41" s="58">
        <v>8.400581032037735E-2</v>
      </c>
      <c r="I41" s="58">
        <v>0.3101944625377655</v>
      </c>
      <c r="J41" s="58">
        <v>0.13863895833492279</v>
      </c>
      <c r="K41" s="58">
        <v>0.79335951805114746</v>
      </c>
      <c r="L41" s="58">
        <v>0.25443157553672791</v>
      </c>
      <c r="M41" s="58">
        <v>0.61670553684234619</v>
      </c>
      <c r="N41" s="58">
        <v>0.34596520662307739</v>
      </c>
      <c r="O41" s="58">
        <v>0.33055371046066284</v>
      </c>
      <c r="P41" s="58">
        <v>0.70676189661026001</v>
      </c>
      <c r="Q41" s="58">
        <v>2016</v>
      </c>
    </row>
    <row r="42" spans="1:17" x14ac:dyDescent="0.25">
      <c r="A42" s="57" t="s">
        <v>21</v>
      </c>
      <c r="B42" t="s">
        <v>89</v>
      </c>
      <c r="C42" s="58">
        <v>0.57608795166015625</v>
      </c>
      <c r="D42" s="58">
        <v>0.49848946928977966</v>
      </c>
      <c r="E42" s="58">
        <v>7.759847491979599E-2</v>
      </c>
      <c r="F42" s="58">
        <v>0.22048428654670715</v>
      </c>
      <c r="G42" s="58">
        <v>5.6336954236030579E-2</v>
      </c>
      <c r="H42" s="58">
        <v>0.14709083735942841</v>
      </c>
      <c r="I42" s="58">
        <v>0.19614042341709137</v>
      </c>
      <c r="J42" s="58">
        <v>0.19429366290569305</v>
      </c>
      <c r="K42" s="58">
        <v>0.69475865364074707</v>
      </c>
      <c r="L42" s="58">
        <v>0.14577744901180267</v>
      </c>
      <c r="M42" s="58">
        <v>0.2558179497718811</v>
      </c>
      <c r="N42" s="58">
        <v>0.22801995277404785</v>
      </c>
      <c r="O42" s="58">
        <v>0.17132875323295593</v>
      </c>
      <c r="P42" s="58">
        <v>0.63242489099502563</v>
      </c>
      <c r="Q42" s="58">
        <v>2016</v>
      </c>
    </row>
    <row r="43" spans="1:17" x14ac:dyDescent="0.25">
      <c r="A43" s="57" t="s">
        <v>21</v>
      </c>
      <c r="B43" t="s">
        <v>90</v>
      </c>
      <c r="C43" s="58">
        <v>0.58599388599395752</v>
      </c>
      <c r="D43" s="58">
        <v>0.50460374355316162</v>
      </c>
      <c r="E43" s="58">
        <v>8.1390112638473511E-2</v>
      </c>
      <c r="F43" s="58">
        <v>0.22007715702056885</v>
      </c>
      <c r="G43" s="58">
        <v>5.579051747918129E-2</v>
      </c>
      <c r="H43" s="58">
        <v>0.13813845813274384</v>
      </c>
      <c r="I43" s="58">
        <v>0.22522766888141632</v>
      </c>
      <c r="J43" s="58">
        <v>0.15501402318477631</v>
      </c>
      <c r="K43" s="58">
        <v>0.6933588981628418</v>
      </c>
      <c r="L43" s="58">
        <v>0.14366883039474487</v>
      </c>
      <c r="M43" s="58">
        <v>0.25841507315635681</v>
      </c>
      <c r="N43" s="58">
        <v>0.244964599609375</v>
      </c>
      <c r="O43" s="58">
        <v>0.18149207532405853</v>
      </c>
      <c r="P43" s="58">
        <v>0.64178436994552612</v>
      </c>
      <c r="Q43" s="58">
        <v>2016</v>
      </c>
    </row>
    <row r="44" spans="1:17" x14ac:dyDescent="0.25">
      <c r="A44" s="52" t="s">
        <v>22</v>
      </c>
      <c r="B44" t="s">
        <v>89</v>
      </c>
      <c r="C44" s="58">
        <v>0.29193776845932007</v>
      </c>
      <c r="D44" s="58">
        <v>0.26611021161079407</v>
      </c>
      <c r="E44" s="58">
        <v>2.5827554985880852E-2</v>
      </c>
      <c r="F44" s="58">
        <v>0.31538519263267517</v>
      </c>
      <c r="G44" s="58">
        <v>8.4127269685268402E-2</v>
      </c>
      <c r="H44" s="58">
        <v>0.30854976177215576</v>
      </c>
      <c r="I44" s="58">
        <v>0.15048220753669739</v>
      </c>
      <c r="J44" s="58">
        <v>0.15434008836746216</v>
      </c>
      <c r="K44" s="58">
        <v>0.46756860613822937</v>
      </c>
      <c r="L44" s="58">
        <v>9.7753070294857025E-2</v>
      </c>
      <c r="M44" s="58">
        <v>0.12968821823596954</v>
      </c>
      <c r="N44" s="58">
        <v>0.15146705508232117</v>
      </c>
      <c r="O44" s="58">
        <v>6.6892914474010468E-2</v>
      </c>
      <c r="P44" s="58">
        <v>0.37606504559516907</v>
      </c>
      <c r="Q44" s="58">
        <v>2016</v>
      </c>
    </row>
    <row r="45" spans="1:17" x14ac:dyDescent="0.25">
      <c r="A45" s="52" t="s">
        <v>22</v>
      </c>
      <c r="B45" t="s">
        <v>90</v>
      </c>
      <c r="C45" s="58">
        <v>0.30150970816612244</v>
      </c>
      <c r="D45" s="58">
        <v>0.27714809775352478</v>
      </c>
      <c r="E45" s="58">
        <v>2.4361617863178253E-2</v>
      </c>
      <c r="F45" s="58">
        <v>0.3102705180644989</v>
      </c>
      <c r="G45" s="58">
        <v>8.7599091231822968E-2</v>
      </c>
      <c r="H45" s="58">
        <v>0.30062070488929749</v>
      </c>
      <c r="I45" s="58">
        <v>0.16228955984115601</v>
      </c>
      <c r="J45" s="58">
        <v>0.11059755831956863</v>
      </c>
      <c r="K45" s="58">
        <v>0.45166200399398804</v>
      </c>
      <c r="L45" s="58">
        <v>9.6592478454113007E-2</v>
      </c>
      <c r="M45" s="58">
        <v>0.12541621923446655</v>
      </c>
      <c r="N45" s="58">
        <v>0.14269986748695374</v>
      </c>
      <c r="O45" s="58">
        <v>6.8620041012763977E-2</v>
      </c>
      <c r="P45" s="58">
        <v>0.389108806848526</v>
      </c>
      <c r="Q45" s="58">
        <v>2016</v>
      </c>
    </row>
    <row r="46" spans="1:17" x14ac:dyDescent="0.25">
      <c r="A46" s="57" t="s">
        <v>23</v>
      </c>
      <c r="B46" t="s">
        <v>89</v>
      </c>
      <c r="C46" s="58">
        <v>0.30149665474891663</v>
      </c>
      <c r="D46" s="58">
        <v>0.25253134965896606</v>
      </c>
      <c r="E46" s="58">
        <v>4.8965323716402054E-2</v>
      </c>
      <c r="F46" s="58">
        <v>0.34415137767791748</v>
      </c>
      <c r="G46" s="58">
        <v>6.2056798487901688E-2</v>
      </c>
      <c r="H46" s="58">
        <v>0.29229515790939331</v>
      </c>
      <c r="I46" s="58">
        <v>0.15432378649711609</v>
      </c>
      <c r="J46" s="58">
        <v>0.19012123346328735</v>
      </c>
      <c r="K46" s="58">
        <v>0.44990134239196777</v>
      </c>
      <c r="L46" s="58">
        <v>0.16907913982868195</v>
      </c>
      <c r="M46" s="58">
        <v>0.19888350367546082</v>
      </c>
      <c r="N46" s="58">
        <v>0.19870446622371674</v>
      </c>
      <c r="O46" s="58">
        <v>9.7670435905456543E-2</v>
      </c>
      <c r="P46" s="58">
        <v>0.36355346441268921</v>
      </c>
      <c r="Q46" s="58">
        <v>2016</v>
      </c>
    </row>
    <row r="47" spans="1:17" x14ac:dyDescent="0.25">
      <c r="A47" s="57" t="s">
        <v>23</v>
      </c>
      <c r="B47" t="s">
        <v>90</v>
      </c>
      <c r="C47" s="58">
        <v>0.33114650845527649</v>
      </c>
      <c r="D47" s="58">
        <v>0.27956551313400269</v>
      </c>
      <c r="E47" s="58">
        <v>5.1580987870693207E-2</v>
      </c>
      <c r="F47" s="58">
        <v>0.32236781716346741</v>
      </c>
      <c r="G47" s="58">
        <v>6.4699672162532806E-2</v>
      </c>
      <c r="H47" s="58">
        <v>0.2817859947681427</v>
      </c>
      <c r="I47" s="58">
        <v>0.16512462496757507</v>
      </c>
      <c r="J47" s="58">
        <v>0.16278804838657379</v>
      </c>
      <c r="K47" s="58">
        <v>0.45833927392959595</v>
      </c>
      <c r="L47" s="58">
        <v>0.17067180573940277</v>
      </c>
      <c r="M47" s="58">
        <v>0.19132949411869049</v>
      </c>
      <c r="N47" s="58">
        <v>0.18829996883869171</v>
      </c>
      <c r="O47" s="58">
        <v>9.9903777241706848E-2</v>
      </c>
      <c r="P47" s="58">
        <v>0.39584618806838989</v>
      </c>
      <c r="Q47" s="58">
        <v>2016</v>
      </c>
    </row>
    <row r="48" spans="1:17" x14ac:dyDescent="0.25">
      <c r="A48" s="52" t="s">
        <v>24</v>
      </c>
      <c r="B48" t="s">
        <v>89</v>
      </c>
      <c r="C48" s="58">
        <v>0.43588992953300476</v>
      </c>
      <c r="D48" s="58">
        <v>0.36816328763961792</v>
      </c>
      <c r="E48" s="58">
        <v>6.7726626992225647E-2</v>
      </c>
      <c r="F48" s="58">
        <v>0.24918478727340698</v>
      </c>
      <c r="G48" s="58">
        <v>7.1836337447166443E-2</v>
      </c>
      <c r="H48" s="58">
        <v>0.24308894574642181</v>
      </c>
      <c r="I48" s="58">
        <v>0.19617094099521637</v>
      </c>
      <c r="J48" s="58">
        <v>0.11167144030332565</v>
      </c>
      <c r="K48" s="58">
        <v>0.55666399002075195</v>
      </c>
      <c r="L48" s="58">
        <v>9.9389374256134033E-2</v>
      </c>
      <c r="M48" s="58">
        <v>0.25283795595169067</v>
      </c>
      <c r="N48" s="58">
        <v>0.20919126272201538</v>
      </c>
      <c r="O48" s="58">
        <v>0.14798489212989807</v>
      </c>
      <c r="P48" s="58">
        <v>0.50772625207901001</v>
      </c>
      <c r="Q48" s="58">
        <v>2016</v>
      </c>
    </row>
    <row r="49" spans="1:17" x14ac:dyDescent="0.25">
      <c r="A49" s="52" t="s">
        <v>24</v>
      </c>
      <c r="B49" t="s">
        <v>90</v>
      </c>
      <c r="C49" s="58">
        <v>0.44653385877609253</v>
      </c>
      <c r="D49" s="58">
        <v>0.38584339618682861</v>
      </c>
      <c r="E49" s="58">
        <v>6.0690451413393021E-2</v>
      </c>
      <c r="F49" s="58">
        <v>0.24184571206569672</v>
      </c>
      <c r="G49" s="58">
        <v>7.2983898222446442E-2</v>
      </c>
      <c r="H49" s="58">
        <v>0.2386365532875061</v>
      </c>
      <c r="I49" s="58">
        <v>0.17976562678813934</v>
      </c>
      <c r="J49" s="58">
        <v>7.1346603333950043E-2</v>
      </c>
      <c r="K49" s="58">
        <v>0.56152528524398804</v>
      </c>
      <c r="L49" s="58">
        <v>9.4696551561355591E-2</v>
      </c>
      <c r="M49" s="58">
        <v>0.24199205636978149</v>
      </c>
      <c r="N49" s="58">
        <v>0.20689818263053894</v>
      </c>
      <c r="O49" s="58">
        <v>0.14921776950359344</v>
      </c>
      <c r="P49" s="58">
        <v>0.51951771974563599</v>
      </c>
      <c r="Q49" s="58">
        <v>2016</v>
      </c>
    </row>
    <row r="50" spans="1:17" x14ac:dyDescent="0.25">
      <c r="A50" s="57" t="s">
        <v>25</v>
      </c>
      <c r="B50" t="s">
        <v>89</v>
      </c>
      <c r="C50" s="58">
        <v>0.29785934090614319</v>
      </c>
      <c r="D50" s="58">
        <v>0.27124321460723877</v>
      </c>
      <c r="E50" s="58">
        <v>2.6616128161549568E-2</v>
      </c>
      <c r="F50" s="58">
        <v>0.32334718108177185</v>
      </c>
      <c r="G50" s="58">
        <v>7.3190867900848389E-2</v>
      </c>
      <c r="H50" s="58">
        <v>0.30560261011123657</v>
      </c>
      <c r="I50" s="58">
        <v>0.17180256545543671</v>
      </c>
      <c r="J50" s="58">
        <v>0.15322974324226379</v>
      </c>
      <c r="K50" s="58">
        <v>0.43535974621772766</v>
      </c>
      <c r="L50" s="58">
        <v>0.11135874688625336</v>
      </c>
      <c r="M50" s="58">
        <v>0.13228099048137665</v>
      </c>
      <c r="N50" s="58">
        <v>0.23069940507411957</v>
      </c>
      <c r="O50" s="58">
        <v>7.1616671979427338E-2</v>
      </c>
      <c r="P50" s="58">
        <v>0.37105020880699158</v>
      </c>
      <c r="Q50" s="58">
        <v>2016</v>
      </c>
    </row>
    <row r="51" spans="1:17" x14ac:dyDescent="0.25">
      <c r="A51" s="57" t="s">
        <v>25</v>
      </c>
      <c r="B51" t="s">
        <v>90</v>
      </c>
      <c r="C51" s="58">
        <v>0.31096872687339783</v>
      </c>
      <c r="D51" s="58">
        <v>0.28637012839317322</v>
      </c>
      <c r="E51" s="58">
        <v>2.4598594754934311E-2</v>
      </c>
      <c r="F51" s="58">
        <v>0.28949859738349915</v>
      </c>
      <c r="G51" s="58">
        <v>7.861018180847168E-2</v>
      </c>
      <c r="H51" s="58">
        <v>0.32092249393463135</v>
      </c>
      <c r="I51" s="58">
        <v>0.15847122669219971</v>
      </c>
      <c r="J51" s="58">
        <v>9.2517487704753876E-2</v>
      </c>
      <c r="K51" s="58">
        <v>0.39696863293647766</v>
      </c>
      <c r="L51" s="58">
        <v>0.113958440721035</v>
      </c>
      <c r="M51" s="58">
        <v>0.1236455962061882</v>
      </c>
      <c r="N51" s="58">
        <v>0.22889579832553864</v>
      </c>
      <c r="O51" s="58">
        <v>7.4990265071392059E-2</v>
      </c>
      <c r="P51" s="58">
        <v>0.38957890868186951</v>
      </c>
      <c r="Q51" s="58">
        <v>2016</v>
      </c>
    </row>
    <row r="52" spans="1:17" x14ac:dyDescent="0.25">
      <c r="A52" s="57" t="s">
        <v>26</v>
      </c>
      <c r="B52" t="s">
        <v>89</v>
      </c>
      <c r="C52" s="58">
        <v>0.26493623852729797</v>
      </c>
      <c r="D52" s="58">
        <v>0.24099674820899963</v>
      </c>
      <c r="E52" s="58">
        <v>2.393949031829834E-2</v>
      </c>
      <c r="F52" s="58">
        <v>0.31598785519599915</v>
      </c>
      <c r="G52" s="58">
        <v>7.8059963881969452E-2</v>
      </c>
      <c r="H52" s="58">
        <v>0.34101593494415283</v>
      </c>
      <c r="I52" s="58">
        <v>0.13257859647274017</v>
      </c>
      <c r="J52" s="58">
        <v>0.17472156882286072</v>
      </c>
      <c r="K52" s="58">
        <v>0.40296423435211182</v>
      </c>
      <c r="L52" s="58">
        <v>9.8319932818412781E-2</v>
      </c>
      <c r="M52" s="58">
        <v>9.9388062953948975E-2</v>
      </c>
      <c r="N52" s="58">
        <v>0.21456800401210785</v>
      </c>
      <c r="O52" s="58">
        <v>6.0561049729585648E-2</v>
      </c>
      <c r="P52" s="58">
        <v>0.34299620985984802</v>
      </c>
      <c r="Q52" s="58">
        <v>2016</v>
      </c>
    </row>
    <row r="53" spans="1:17" x14ac:dyDescent="0.25">
      <c r="A53" s="57" t="s">
        <v>26</v>
      </c>
      <c r="B53" t="s">
        <v>90</v>
      </c>
      <c r="C53" s="58">
        <v>0.27518060803413391</v>
      </c>
      <c r="D53" s="58">
        <v>0.25693705677986145</v>
      </c>
      <c r="E53" s="58">
        <v>1.8243541941046715E-2</v>
      </c>
      <c r="F53" s="58">
        <v>0.28046789765357971</v>
      </c>
      <c r="G53" s="58">
        <v>8.9275427162647247E-2</v>
      </c>
      <c r="H53" s="58">
        <v>0.35507604479789734</v>
      </c>
      <c r="I53" s="58">
        <v>0.13573735952377319</v>
      </c>
      <c r="J53" s="58">
        <v>0.1192258894443512</v>
      </c>
      <c r="K53" s="58">
        <v>0.36485752463340759</v>
      </c>
      <c r="L53" s="58">
        <v>9.1755129396915436E-2</v>
      </c>
      <c r="M53" s="58">
        <v>9.5135897397994995E-2</v>
      </c>
      <c r="N53" s="58">
        <v>0.20939187705516815</v>
      </c>
      <c r="O53" s="58">
        <v>5.6358300149440765E-2</v>
      </c>
      <c r="P53" s="58">
        <v>0.36445602774620056</v>
      </c>
      <c r="Q53" s="58">
        <v>2016</v>
      </c>
    </row>
    <row r="54" spans="1:17" x14ac:dyDescent="0.25">
      <c r="A54" s="57" t="s">
        <v>27</v>
      </c>
      <c r="B54" t="s">
        <v>89</v>
      </c>
      <c r="C54" s="58">
        <v>0.52640843391418457</v>
      </c>
      <c r="D54" s="58">
        <v>0.41688072681427002</v>
      </c>
      <c r="E54" s="58">
        <v>0.10952769964933395</v>
      </c>
      <c r="F54" s="58">
        <v>0.3139653205871582</v>
      </c>
      <c r="G54" s="58">
        <v>3.29555943608284E-2</v>
      </c>
      <c r="H54" s="58">
        <v>0.12667065858840942</v>
      </c>
      <c r="I54" s="58">
        <v>0.16308403015136719</v>
      </c>
      <c r="J54" s="58">
        <v>0.16615810990333557</v>
      </c>
      <c r="K54" s="58">
        <v>0.62699973583221436</v>
      </c>
      <c r="L54" s="58">
        <v>0.12833748757839203</v>
      </c>
      <c r="M54" s="58">
        <v>0.48598313331604004</v>
      </c>
      <c r="N54" s="58">
        <v>0.47233465313911438</v>
      </c>
      <c r="O54" s="58">
        <v>0.17704103887081146</v>
      </c>
      <c r="P54" s="58">
        <v>0.55936402082443237</v>
      </c>
      <c r="Q54" s="58">
        <v>2016</v>
      </c>
    </row>
    <row r="55" spans="1:17" x14ac:dyDescent="0.25">
      <c r="A55" s="57" t="s">
        <v>27</v>
      </c>
      <c r="B55" t="s">
        <v>90</v>
      </c>
      <c r="C55" s="58">
        <v>0.55001389980316162</v>
      </c>
      <c r="D55" s="58">
        <v>0.42983216047286987</v>
      </c>
      <c r="E55" s="58">
        <v>0.12018173187971115</v>
      </c>
      <c r="F55" s="58">
        <v>0.29247233271598816</v>
      </c>
      <c r="G55" s="58">
        <v>2.9637793079018593E-2</v>
      </c>
      <c r="H55" s="58">
        <v>0.12787598371505737</v>
      </c>
      <c r="I55" s="58">
        <v>0.18887804448604584</v>
      </c>
      <c r="J55" s="58">
        <v>0.10321147739887238</v>
      </c>
      <c r="K55" s="58">
        <v>0.62939548492431641</v>
      </c>
      <c r="L55" s="58">
        <v>0.11844516545534134</v>
      </c>
      <c r="M55" s="58">
        <v>0.48988685011863708</v>
      </c>
      <c r="N55" s="58">
        <v>0.48864835500717163</v>
      </c>
      <c r="O55" s="58">
        <v>0.19206006824970245</v>
      </c>
      <c r="P55" s="58">
        <v>0.57965165376663208</v>
      </c>
      <c r="Q55" s="58">
        <v>2016</v>
      </c>
    </row>
    <row r="56" spans="1:17" x14ac:dyDescent="0.25">
      <c r="A56" s="57" t="s">
        <v>28</v>
      </c>
      <c r="B56" t="s">
        <v>89</v>
      </c>
      <c r="C56" s="58">
        <v>0.31561779975891113</v>
      </c>
      <c r="D56" s="58">
        <v>0.28678691387176514</v>
      </c>
      <c r="E56" s="58">
        <v>2.8830904513597488E-2</v>
      </c>
      <c r="F56" s="58">
        <v>0.28141003847122192</v>
      </c>
      <c r="G56" s="58">
        <v>9.8555415868759155E-2</v>
      </c>
      <c r="H56" s="58">
        <v>0.3044167160987854</v>
      </c>
      <c r="I56" s="58">
        <v>0.1524474024772644</v>
      </c>
      <c r="J56" s="58">
        <v>0.14351929724216461</v>
      </c>
      <c r="K56" s="58">
        <v>0.41783827543258667</v>
      </c>
      <c r="L56" s="58">
        <v>6.8985715508460999E-2</v>
      </c>
      <c r="M56" s="58">
        <v>9.8096005618572235E-2</v>
      </c>
      <c r="N56" s="58">
        <v>0.19805975258350372</v>
      </c>
      <c r="O56" s="58">
        <v>9.4708524644374847E-2</v>
      </c>
      <c r="P56" s="58">
        <v>0.41417321562767029</v>
      </c>
      <c r="Q56" s="58">
        <v>2016</v>
      </c>
    </row>
    <row r="57" spans="1:17" x14ac:dyDescent="0.25">
      <c r="A57" s="57" t="s">
        <v>28</v>
      </c>
      <c r="B57" t="s">
        <v>90</v>
      </c>
      <c r="C57" s="58">
        <v>0.32496947050094604</v>
      </c>
      <c r="D57" s="58">
        <v>0.29932451248168945</v>
      </c>
      <c r="E57" s="58">
        <v>2.5644950568675995E-2</v>
      </c>
      <c r="F57" s="58">
        <v>0.26300588250160217</v>
      </c>
      <c r="G57" s="58">
        <v>0.11154805123806</v>
      </c>
      <c r="H57" s="58">
        <v>0.30047658085823059</v>
      </c>
      <c r="I57" s="58">
        <v>0.15810947120189667</v>
      </c>
      <c r="J57" s="58">
        <v>0.11250792443752289</v>
      </c>
      <c r="K57" s="58">
        <v>0.40709319710731506</v>
      </c>
      <c r="L57" s="58">
        <v>5.9808548539876938E-2</v>
      </c>
      <c r="M57" s="58">
        <v>9.683758020401001E-2</v>
      </c>
      <c r="N57" s="58">
        <v>0.19460329413414001</v>
      </c>
      <c r="O57" s="58">
        <v>0.10556090623140335</v>
      </c>
      <c r="P57" s="58">
        <v>0.43651750683784485</v>
      </c>
      <c r="Q57" s="58">
        <v>2016</v>
      </c>
    </row>
    <row r="58" spans="1:17" x14ac:dyDescent="0.25">
      <c r="A58" s="57" t="s">
        <v>29</v>
      </c>
      <c r="B58" t="s">
        <v>89</v>
      </c>
      <c r="C58" s="58">
        <v>0.54764580726623535</v>
      </c>
      <c r="D58" s="58">
        <v>0.48882931470870972</v>
      </c>
      <c r="E58" s="58">
        <v>5.8816496282815933E-2</v>
      </c>
      <c r="F58" s="58">
        <v>0.22374312579631805</v>
      </c>
      <c r="G58" s="58">
        <v>9.6316948533058167E-2</v>
      </c>
      <c r="H58" s="58">
        <v>0.13229411840438843</v>
      </c>
      <c r="I58" s="58">
        <v>0.14204636216163635</v>
      </c>
      <c r="J58" s="58">
        <v>0.14303895831108093</v>
      </c>
      <c r="K58" s="58">
        <v>0.66417485475540161</v>
      </c>
      <c r="L58" s="58">
        <v>0.10543695092201233</v>
      </c>
      <c r="M58" s="58">
        <v>0.1123359203338623</v>
      </c>
      <c r="N58" s="58">
        <v>0.24406495690345764</v>
      </c>
      <c r="O58" s="58">
        <v>0.17941741645336151</v>
      </c>
      <c r="P58" s="58">
        <v>0.64396274089813232</v>
      </c>
      <c r="Q58" s="58">
        <v>2016</v>
      </c>
    </row>
    <row r="59" spans="1:17" x14ac:dyDescent="0.25">
      <c r="A59" s="57" t="s">
        <v>29</v>
      </c>
      <c r="B59" t="s">
        <v>90</v>
      </c>
      <c r="C59" s="58">
        <v>0.57012563943862915</v>
      </c>
      <c r="D59" s="58">
        <v>0.51178866624832153</v>
      </c>
      <c r="E59" s="58">
        <v>5.8336939662694931E-2</v>
      </c>
      <c r="F59" s="58">
        <v>0.20973709225654602</v>
      </c>
      <c r="G59" s="58">
        <v>8.5783384740352631E-2</v>
      </c>
      <c r="H59" s="58">
        <v>0.1343538910150528</v>
      </c>
      <c r="I59" s="58">
        <v>0.14199219644069672</v>
      </c>
      <c r="J59" s="58">
        <v>0.10881474614143372</v>
      </c>
      <c r="K59" s="58">
        <v>0.66165512800216675</v>
      </c>
      <c r="L59" s="58">
        <v>9.9512659013271332E-2</v>
      </c>
      <c r="M59" s="58">
        <v>0.10234866291284561</v>
      </c>
      <c r="N59" s="58">
        <v>0.25445213913917542</v>
      </c>
      <c r="O59" s="58">
        <v>0.18723511695861816</v>
      </c>
      <c r="P59" s="58">
        <v>0.65590900182723999</v>
      </c>
      <c r="Q59" s="58">
        <v>2016</v>
      </c>
    </row>
    <row r="60" spans="1:17" x14ac:dyDescent="0.25">
      <c r="A60" s="57" t="s">
        <v>30</v>
      </c>
      <c r="B60" t="s">
        <v>89</v>
      </c>
      <c r="C60" s="58">
        <v>0.60259205102920532</v>
      </c>
      <c r="D60" s="58">
        <v>0.45705592632293701</v>
      </c>
      <c r="E60" s="58">
        <v>0.14553616940975189</v>
      </c>
      <c r="F60" s="58">
        <v>0.20019850134849548</v>
      </c>
      <c r="G60" s="58">
        <v>4.8520021140575409E-2</v>
      </c>
      <c r="H60" s="58">
        <v>0.1486893892288208</v>
      </c>
      <c r="I60" s="58">
        <v>0.24507336318492889</v>
      </c>
      <c r="J60" s="58">
        <v>0.22361873090267181</v>
      </c>
      <c r="K60" s="58">
        <v>0.68953865766525269</v>
      </c>
      <c r="L60" s="58">
        <v>0.17244449257850647</v>
      </c>
      <c r="M60" s="58">
        <v>0.39510825276374817</v>
      </c>
      <c r="N60" s="58">
        <v>0.23351098597049713</v>
      </c>
      <c r="O60" s="58">
        <v>0.2502531111240387</v>
      </c>
      <c r="P60" s="58">
        <v>0.65111207962036133</v>
      </c>
      <c r="Q60" s="58">
        <v>2016</v>
      </c>
    </row>
    <row r="61" spans="1:17" x14ac:dyDescent="0.25">
      <c r="A61" s="57" t="s">
        <v>30</v>
      </c>
      <c r="B61" t="s">
        <v>90</v>
      </c>
      <c r="C61" s="58">
        <v>0.60711473226547241</v>
      </c>
      <c r="D61" s="58">
        <v>0.45754587650299072</v>
      </c>
      <c r="E61" s="58">
        <v>0.1495688259601593</v>
      </c>
      <c r="F61" s="58">
        <v>0.20065680146217346</v>
      </c>
      <c r="G61" s="58">
        <v>4.5327361673116684E-2</v>
      </c>
      <c r="H61" s="58">
        <v>0.14690113067626953</v>
      </c>
      <c r="I61" s="58">
        <v>0.28188726305961609</v>
      </c>
      <c r="J61" s="58">
        <v>0.16661152243614197</v>
      </c>
      <c r="K61" s="58">
        <v>0.66641020774841309</v>
      </c>
      <c r="L61" s="58">
        <v>0.17755758762359619</v>
      </c>
      <c r="M61" s="58">
        <v>0.38915300369262695</v>
      </c>
      <c r="N61" s="58">
        <v>0.24212796986103058</v>
      </c>
      <c r="O61" s="58">
        <v>0.24663540720939636</v>
      </c>
      <c r="P61" s="58">
        <v>0.65244203805923462</v>
      </c>
      <c r="Q61" s="58">
        <v>2016</v>
      </c>
    </row>
    <row r="62" spans="1:17" x14ac:dyDescent="0.25">
      <c r="A62" s="52" t="s">
        <v>31</v>
      </c>
      <c r="B62" t="s">
        <v>89</v>
      </c>
      <c r="C62" s="58">
        <v>0.44335225224494934</v>
      </c>
      <c r="D62" s="58">
        <v>0.37978649139404297</v>
      </c>
      <c r="E62" s="58">
        <v>6.3565783202648163E-2</v>
      </c>
      <c r="F62" s="58">
        <v>0.2831057608127594</v>
      </c>
      <c r="G62" s="58">
        <v>7.017429918050766E-2</v>
      </c>
      <c r="H62" s="58">
        <v>0.20336766541004181</v>
      </c>
      <c r="I62" s="58">
        <v>0.2089250236749649</v>
      </c>
      <c r="J62" s="58">
        <v>0.17444236576557159</v>
      </c>
      <c r="K62" s="58">
        <v>0.5312047004699707</v>
      </c>
      <c r="L62" s="58">
        <v>0.15927141904830933</v>
      </c>
      <c r="M62" s="58">
        <v>0.35731562972068787</v>
      </c>
      <c r="N62" s="58">
        <v>0.2169792503118515</v>
      </c>
      <c r="O62" s="58">
        <v>0.11518644541501999</v>
      </c>
      <c r="P62" s="58">
        <v>0.5135265588760376</v>
      </c>
      <c r="Q62" s="58">
        <v>2016</v>
      </c>
    </row>
    <row r="63" spans="1:17" x14ac:dyDescent="0.25">
      <c r="A63" s="52" t="s">
        <v>31</v>
      </c>
      <c r="B63" t="s">
        <v>90</v>
      </c>
      <c r="C63" s="58">
        <v>0.46623685956001282</v>
      </c>
      <c r="D63" s="58">
        <v>0.39987125992774963</v>
      </c>
      <c r="E63" s="58">
        <v>6.6365614533424377E-2</v>
      </c>
      <c r="F63" s="58">
        <v>0.26157054305076599</v>
      </c>
      <c r="G63" s="58">
        <v>7.0166714489459991E-2</v>
      </c>
      <c r="H63" s="58">
        <v>0.2020258754491806</v>
      </c>
      <c r="I63" s="58">
        <v>0.22481812536716461</v>
      </c>
      <c r="J63" s="58">
        <v>0.1150706484913826</v>
      </c>
      <c r="K63" s="58">
        <v>0.50483411550521851</v>
      </c>
      <c r="L63" s="58">
        <v>0.15617886185646057</v>
      </c>
      <c r="M63" s="58">
        <v>0.35232865810394287</v>
      </c>
      <c r="N63" s="58">
        <v>0.22281418740749359</v>
      </c>
      <c r="O63" s="58">
        <v>0.12564055621623993</v>
      </c>
      <c r="P63" s="58">
        <v>0.5364035964012146</v>
      </c>
      <c r="Q63" s="58">
        <v>2016</v>
      </c>
    </row>
    <row r="64" spans="1:17" x14ac:dyDescent="0.25">
      <c r="A64" s="57" t="s">
        <v>32</v>
      </c>
      <c r="B64" t="s">
        <v>89</v>
      </c>
      <c r="C64" s="58">
        <v>0.49410557746887207</v>
      </c>
      <c r="D64" s="58">
        <v>0.44945922493934631</v>
      </c>
      <c r="E64" s="58">
        <v>4.4646356254816055E-2</v>
      </c>
      <c r="F64" s="58">
        <v>0.2264031320810318</v>
      </c>
      <c r="G64" s="58">
        <v>0.10066511482000351</v>
      </c>
      <c r="H64" s="58">
        <v>0.17882616817951202</v>
      </c>
      <c r="I64" s="58">
        <v>0.2162487804889679</v>
      </c>
      <c r="J64" s="58">
        <v>0.13007017970085144</v>
      </c>
      <c r="K64" s="58">
        <v>0.61418145895004272</v>
      </c>
      <c r="L64" s="58">
        <v>5.0913605839014053E-2</v>
      </c>
      <c r="M64" s="58">
        <v>0.10736440867185593</v>
      </c>
      <c r="N64" s="58">
        <v>0.16524279117584229</v>
      </c>
      <c r="O64" s="58">
        <v>0.19307973980903625</v>
      </c>
      <c r="P64" s="58">
        <v>0.59477066993713379</v>
      </c>
      <c r="Q64" s="58">
        <v>2016</v>
      </c>
    </row>
    <row r="65" spans="1:17" x14ac:dyDescent="0.25">
      <c r="A65" s="57" t="s">
        <v>32</v>
      </c>
      <c r="B65" t="s">
        <v>90</v>
      </c>
      <c r="C65" s="58">
        <v>0.50923889875411987</v>
      </c>
      <c r="D65" s="58">
        <v>0.47796928882598877</v>
      </c>
      <c r="E65" s="58">
        <v>3.126959502696991E-2</v>
      </c>
      <c r="F65" s="58">
        <v>0.21167716383934021</v>
      </c>
      <c r="G65" s="58">
        <v>9.7974270582199097E-2</v>
      </c>
      <c r="H65" s="58">
        <v>0.18110968172550201</v>
      </c>
      <c r="I65" s="58">
        <v>0.17084062099456787</v>
      </c>
      <c r="J65" s="58">
        <v>0.1005188375711441</v>
      </c>
      <c r="K65" s="58">
        <v>0.61629951000213623</v>
      </c>
      <c r="L65" s="58">
        <v>5.1956605166196823E-2</v>
      </c>
      <c r="M65" s="58">
        <v>0.10750489681959152</v>
      </c>
      <c r="N65" s="58">
        <v>0.15318119525909424</v>
      </c>
      <c r="O65" s="58">
        <v>0.19675840437412262</v>
      </c>
      <c r="P65" s="58">
        <v>0.60721313953399658</v>
      </c>
      <c r="Q65" s="58">
        <v>2016</v>
      </c>
    </row>
    <row r="66" spans="1:17" x14ac:dyDescent="0.25">
      <c r="A66" s="57" t="s">
        <v>1</v>
      </c>
      <c r="B66" t="s">
        <v>89</v>
      </c>
      <c r="C66" s="58">
        <v>0.25603896379470825</v>
      </c>
      <c r="D66" s="58">
        <v>0.24446651339530945</v>
      </c>
      <c r="E66" s="58">
        <v>1.1572450399398804E-2</v>
      </c>
      <c r="F66" s="58">
        <v>0.25901469588279724</v>
      </c>
      <c r="G66" s="58">
        <v>0.11601591855287552</v>
      </c>
      <c r="H66" s="58">
        <v>0.36893042922019958</v>
      </c>
      <c r="I66" s="58">
        <v>0.16664238274097443</v>
      </c>
      <c r="J66" s="58">
        <v>0.13396343588829041</v>
      </c>
      <c r="K66" s="58">
        <v>0.35891419649124146</v>
      </c>
      <c r="L66" s="58">
        <v>4.9041714519262314E-2</v>
      </c>
      <c r="M66" s="58">
        <v>2.7715899050235748E-2</v>
      </c>
      <c r="N66" s="58">
        <v>0.14383396506309509</v>
      </c>
      <c r="O66" s="58">
        <v>6.9122254848480225E-2</v>
      </c>
      <c r="P66" s="58">
        <v>0.37205487489700317</v>
      </c>
      <c r="Q66" s="58">
        <v>2018</v>
      </c>
    </row>
    <row r="67" spans="1:17" x14ac:dyDescent="0.25">
      <c r="A67" s="57" t="s">
        <v>1</v>
      </c>
      <c r="B67" t="s">
        <v>90</v>
      </c>
      <c r="C67" s="58">
        <v>0.26887321472167969</v>
      </c>
      <c r="D67" s="58">
        <v>0.26057925820350647</v>
      </c>
      <c r="E67" s="58">
        <v>8.2939444109797478E-3</v>
      </c>
      <c r="F67" s="58">
        <v>0.25197744369506836</v>
      </c>
      <c r="G67" s="58">
        <v>0.1233881339430809</v>
      </c>
      <c r="H67" s="58">
        <v>0.35576120018959045</v>
      </c>
      <c r="I67" s="58">
        <v>0.14533396065235138</v>
      </c>
      <c r="J67" s="58">
        <v>9.530339390039444E-2</v>
      </c>
      <c r="K67" s="58">
        <v>0.35708022117614746</v>
      </c>
      <c r="L67" s="58">
        <v>4.2692698538303375E-2</v>
      </c>
      <c r="M67" s="58">
        <v>2.2307362407445908E-2</v>
      </c>
      <c r="N67" s="58">
        <v>0.13273417949676514</v>
      </c>
      <c r="O67" s="58">
        <v>7.1706674993038177E-2</v>
      </c>
      <c r="P67" s="58">
        <v>0.3922613263130188</v>
      </c>
      <c r="Q67" s="58">
        <v>2018</v>
      </c>
    </row>
    <row r="68" spans="1:17" x14ac:dyDescent="0.25">
      <c r="A68" s="57" t="s">
        <v>2</v>
      </c>
      <c r="B68" t="s">
        <v>89</v>
      </c>
      <c r="C68" s="58">
        <v>0.23223499953746796</v>
      </c>
      <c r="D68" s="58">
        <v>0.21677893400192261</v>
      </c>
      <c r="E68" s="58">
        <v>1.5456053428351879E-2</v>
      </c>
      <c r="F68" s="58">
        <v>0.35051867365837097</v>
      </c>
      <c r="G68" s="58">
        <v>8.520033210515976E-2</v>
      </c>
      <c r="H68" s="58">
        <v>0.33204600214958191</v>
      </c>
      <c r="I68" s="58">
        <v>0.16158248484134674</v>
      </c>
      <c r="J68" s="58">
        <v>0.18968996405601501</v>
      </c>
      <c r="K68" s="58">
        <v>0.3788222074508667</v>
      </c>
      <c r="L68" s="58">
        <v>9.4233185052871704E-2</v>
      </c>
      <c r="M68" s="58">
        <v>9.1894671320915222E-2</v>
      </c>
      <c r="N68" s="58">
        <v>0.14258721470832825</v>
      </c>
      <c r="O68" s="58">
        <v>3.7414144724607468E-2</v>
      </c>
      <c r="P68" s="58">
        <v>0.31743532419204712</v>
      </c>
      <c r="Q68" s="58">
        <v>2018</v>
      </c>
    </row>
    <row r="69" spans="1:17" x14ac:dyDescent="0.25">
      <c r="A69" s="57" t="s">
        <v>2</v>
      </c>
      <c r="B69" t="s">
        <v>90</v>
      </c>
      <c r="C69" s="58">
        <v>0.23975428938865662</v>
      </c>
      <c r="D69" s="58">
        <v>0.22819192707538605</v>
      </c>
      <c r="E69" s="58">
        <v>1.1562363244593143E-2</v>
      </c>
      <c r="F69" s="58">
        <v>0.32764932513237</v>
      </c>
      <c r="G69" s="58">
        <v>9.084232896566391E-2</v>
      </c>
      <c r="H69" s="58">
        <v>0.34175404906272888</v>
      </c>
      <c r="I69" s="58">
        <v>0.15676373243331909</v>
      </c>
      <c r="J69" s="58">
        <v>0.14743189513683319</v>
      </c>
      <c r="K69" s="58">
        <v>0.35493341088294983</v>
      </c>
      <c r="L69" s="58">
        <v>9.5146119594573975E-2</v>
      </c>
      <c r="M69" s="58">
        <v>8.6749821901321411E-2</v>
      </c>
      <c r="N69" s="58">
        <v>0.1526915580034256</v>
      </c>
      <c r="O69" s="58">
        <v>4.3150786310434341E-2</v>
      </c>
      <c r="P69" s="58">
        <v>0.33059662580490112</v>
      </c>
      <c r="Q69" s="58">
        <v>2018</v>
      </c>
    </row>
    <row r="70" spans="1:17" x14ac:dyDescent="0.25">
      <c r="A70" s="57" t="s">
        <v>3</v>
      </c>
      <c r="B70" t="s">
        <v>89</v>
      </c>
      <c r="C70" s="58">
        <v>0.18281610310077667</v>
      </c>
      <c r="D70" s="58">
        <v>0.17089392244815826</v>
      </c>
      <c r="E70" s="58">
        <v>1.1922181583940983E-2</v>
      </c>
      <c r="F70" s="58">
        <v>0.38209664821624756</v>
      </c>
      <c r="G70" s="58">
        <v>5.2020139992237091E-2</v>
      </c>
      <c r="H70" s="58">
        <v>0.38306710124015808</v>
      </c>
      <c r="I70" s="58">
        <v>0.14180614054203033</v>
      </c>
      <c r="J70" s="58">
        <v>0.12349480390548706</v>
      </c>
      <c r="K70" s="58">
        <v>0.31192269921302795</v>
      </c>
      <c r="L70" s="58">
        <v>0.1437775045633316</v>
      </c>
      <c r="M70" s="58">
        <v>0.13701236248016357</v>
      </c>
      <c r="N70" s="58">
        <v>0.18952535092830658</v>
      </c>
      <c r="O70" s="58">
        <v>2.9908342286944389E-2</v>
      </c>
      <c r="P70" s="58">
        <v>0.23483625054359436</v>
      </c>
      <c r="Q70" s="58">
        <v>2018</v>
      </c>
    </row>
    <row r="71" spans="1:17" x14ac:dyDescent="0.25">
      <c r="A71" s="57" t="s">
        <v>3</v>
      </c>
      <c r="B71" t="s">
        <v>90</v>
      </c>
      <c r="C71" s="58">
        <v>0.1888335645198822</v>
      </c>
      <c r="D71" s="58">
        <v>0.17742225527763367</v>
      </c>
      <c r="E71" s="58">
        <v>1.1411312967538834E-2</v>
      </c>
      <c r="F71" s="58">
        <v>0.37239137291908264</v>
      </c>
      <c r="G71" s="58">
        <v>5.5005032569169998E-2</v>
      </c>
      <c r="H71" s="58">
        <v>0.38377001881599426</v>
      </c>
      <c r="I71" s="58">
        <v>0.12974178791046143</v>
      </c>
      <c r="J71" s="58">
        <v>9.027562290430069E-2</v>
      </c>
      <c r="K71" s="58">
        <v>0.30496829748153687</v>
      </c>
      <c r="L71" s="58">
        <v>0.13944168388843536</v>
      </c>
      <c r="M71" s="58">
        <v>0.12752428650856018</v>
      </c>
      <c r="N71" s="58">
        <v>0.18859684467315674</v>
      </c>
      <c r="O71" s="58">
        <v>3.5833809524774551E-2</v>
      </c>
      <c r="P71" s="58">
        <v>0.2438385933637619</v>
      </c>
      <c r="Q71" s="58">
        <v>2018</v>
      </c>
    </row>
    <row r="72" spans="1:17" x14ac:dyDescent="0.25">
      <c r="A72" s="57" t="s">
        <v>4</v>
      </c>
      <c r="B72" t="s">
        <v>89</v>
      </c>
      <c r="C72" s="58">
        <v>0.48191899061203003</v>
      </c>
      <c r="D72" s="58">
        <v>0.38536503911018372</v>
      </c>
      <c r="E72" s="58">
        <v>9.655395895242691E-2</v>
      </c>
      <c r="F72" s="58">
        <v>0.28481587767601013</v>
      </c>
      <c r="G72" s="58">
        <v>5.5573944002389908E-2</v>
      </c>
      <c r="H72" s="58">
        <v>0.17769117653369904</v>
      </c>
      <c r="I72" s="58">
        <v>0.19240397214889526</v>
      </c>
      <c r="J72" s="58">
        <v>0.13896049559116364</v>
      </c>
      <c r="K72" s="58">
        <v>0.59354704618453979</v>
      </c>
      <c r="L72" s="58">
        <v>0.17381949722766876</v>
      </c>
      <c r="M72" s="58">
        <v>0.40343904495239258</v>
      </c>
      <c r="N72" s="58">
        <v>0.29796931147575378</v>
      </c>
      <c r="O72" s="58">
        <v>0.16475918889045715</v>
      </c>
      <c r="P72" s="58">
        <v>0.53749293088912964</v>
      </c>
      <c r="Q72" s="58">
        <v>2018</v>
      </c>
    </row>
    <row r="73" spans="1:17" x14ac:dyDescent="0.25">
      <c r="A73" s="57" t="s">
        <v>4</v>
      </c>
      <c r="B73" t="s">
        <v>90</v>
      </c>
      <c r="C73" s="58">
        <v>0.49699169397354126</v>
      </c>
      <c r="D73" s="58">
        <v>0.40395504236221313</v>
      </c>
      <c r="E73" s="58">
        <v>9.3036666512489319E-2</v>
      </c>
      <c r="F73" s="58">
        <v>0.25755178928375244</v>
      </c>
      <c r="G73" s="58">
        <v>6.2938131392002106E-2</v>
      </c>
      <c r="H73" s="58">
        <v>0.1825183629989624</v>
      </c>
      <c r="I73" s="58">
        <v>0.19489753246307373</v>
      </c>
      <c r="J73" s="58">
        <v>9.6026115119457245E-2</v>
      </c>
      <c r="K73" s="58">
        <v>0.5742650032043457</v>
      </c>
      <c r="L73" s="58">
        <v>0.15726105868816376</v>
      </c>
      <c r="M73" s="58">
        <v>0.37712094187736511</v>
      </c>
      <c r="N73" s="58">
        <v>0.29579371213912964</v>
      </c>
      <c r="O73" s="58">
        <v>0.17358328402042389</v>
      </c>
      <c r="P73" s="58">
        <v>0.55992984771728516</v>
      </c>
      <c r="Q73" s="58">
        <v>2018</v>
      </c>
    </row>
    <row r="74" spans="1:17" x14ac:dyDescent="0.25">
      <c r="A74" s="57" t="s">
        <v>5</v>
      </c>
      <c r="B74" t="s">
        <v>89</v>
      </c>
      <c r="C74" s="58">
        <v>0.24611331522464752</v>
      </c>
      <c r="D74" s="58">
        <v>0.23190689086914063</v>
      </c>
      <c r="E74" s="58">
        <v>1.4206432737410069E-2</v>
      </c>
      <c r="F74" s="58">
        <v>0.23166978359222412</v>
      </c>
      <c r="G74" s="58">
        <v>0.14355669915676117</v>
      </c>
      <c r="H74" s="58">
        <v>0.37866020202636719</v>
      </c>
      <c r="I74" s="58">
        <v>0.14128725230693817</v>
      </c>
      <c r="J74" s="58">
        <v>0.1467413604259491</v>
      </c>
      <c r="K74" s="58">
        <v>0.26402047276496887</v>
      </c>
      <c r="L74" s="58">
        <v>4.7324221581220627E-2</v>
      </c>
      <c r="M74" s="58">
        <v>4.0890481323003769E-2</v>
      </c>
      <c r="N74" s="58">
        <v>0.18695239722728729</v>
      </c>
      <c r="O74" s="58">
        <v>6.1722598969936371E-2</v>
      </c>
      <c r="P74" s="58">
        <v>0.38967001438140869</v>
      </c>
      <c r="Q74" s="58">
        <v>2018</v>
      </c>
    </row>
    <row r="75" spans="1:17" x14ac:dyDescent="0.25">
      <c r="A75" s="57" t="s">
        <v>5</v>
      </c>
      <c r="B75" t="s">
        <v>90</v>
      </c>
      <c r="C75" s="58">
        <v>0.26381456851959229</v>
      </c>
      <c r="D75" s="58">
        <v>0.24744826555252075</v>
      </c>
      <c r="E75" s="58">
        <v>1.6366293653845787E-2</v>
      </c>
      <c r="F75" s="58">
        <v>0.20943483710289001</v>
      </c>
      <c r="G75" s="58">
        <v>0.14786764979362488</v>
      </c>
      <c r="H75" s="58">
        <v>0.37888294458389282</v>
      </c>
      <c r="I75" s="58">
        <v>0.14351193606853485</v>
      </c>
      <c r="J75" s="58">
        <v>0.11766187101602554</v>
      </c>
      <c r="K75" s="58">
        <v>0.25064706802368164</v>
      </c>
      <c r="L75" s="58">
        <v>4.1491921991109848E-2</v>
      </c>
      <c r="M75" s="58">
        <v>3.6801502108573914E-2</v>
      </c>
      <c r="N75" s="58">
        <v>0.18452155590057373</v>
      </c>
      <c r="O75" s="58">
        <v>6.9607250392436981E-2</v>
      </c>
      <c r="P75" s="58">
        <v>0.41168221831321716</v>
      </c>
      <c r="Q75" s="58">
        <v>2018</v>
      </c>
    </row>
    <row r="76" spans="1:17" x14ac:dyDescent="0.25">
      <c r="A76" s="57" t="s">
        <v>6</v>
      </c>
      <c r="B76" t="s">
        <v>89</v>
      </c>
      <c r="C76" s="58">
        <v>0.29695689678192139</v>
      </c>
      <c r="D76" s="58">
        <v>0.27569803595542908</v>
      </c>
      <c r="E76" s="58">
        <v>2.1258855238556862E-2</v>
      </c>
      <c r="F76" s="58">
        <v>0.33562758564949036</v>
      </c>
      <c r="G76" s="58">
        <v>5.4434653371572495E-2</v>
      </c>
      <c r="H76" s="58">
        <v>0.31298086047172546</v>
      </c>
      <c r="I76" s="58">
        <v>0.19181868433952332</v>
      </c>
      <c r="J76" s="58">
        <v>0.13308195769786835</v>
      </c>
      <c r="K76" s="58">
        <v>0.45541039109230042</v>
      </c>
      <c r="L76" s="58">
        <v>0.10068629682064056</v>
      </c>
      <c r="M76" s="58">
        <v>0.10637906938791275</v>
      </c>
      <c r="N76" s="58">
        <v>0.23209208250045776</v>
      </c>
      <c r="O76" s="58">
        <v>7.2366595268249512E-2</v>
      </c>
      <c r="P76" s="58">
        <v>0.35139152407646179</v>
      </c>
      <c r="Q76" s="58">
        <v>2018</v>
      </c>
    </row>
    <row r="77" spans="1:17" x14ac:dyDescent="0.25">
      <c r="A77" s="57" t="s">
        <v>6</v>
      </c>
      <c r="B77" t="s">
        <v>90</v>
      </c>
      <c r="C77" s="58">
        <v>0.31096377968788147</v>
      </c>
      <c r="D77" s="58">
        <v>0.29380246996879578</v>
      </c>
      <c r="E77" s="58">
        <v>1.7161333933472633E-2</v>
      </c>
      <c r="F77" s="58">
        <v>0.31505087018013</v>
      </c>
      <c r="G77" s="58">
        <v>6.9515325129032135E-2</v>
      </c>
      <c r="H77" s="58">
        <v>0.30447003245353699</v>
      </c>
      <c r="I77" s="58">
        <v>0.17152932286262512</v>
      </c>
      <c r="J77" s="58">
        <v>8.4652096033096313E-2</v>
      </c>
      <c r="K77" s="58">
        <v>0.42295151948928833</v>
      </c>
      <c r="L77" s="58">
        <v>8.7451793253421783E-2</v>
      </c>
      <c r="M77" s="58">
        <v>0.1045372411608696</v>
      </c>
      <c r="N77" s="58">
        <v>0.22864793241024017</v>
      </c>
      <c r="O77" s="58">
        <v>7.6900772750377655E-2</v>
      </c>
      <c r="P77" s="58">
        <v>0.3804791271686554</v>
      </c>
      <c r="Q77" s="58">
        <v>2018</v>
      </c>
    </row>
    <row r="78" spans="1:17" x14ac:dyDescent="0.25">
      <c r="A78" s="57" t="s">
        <v>7</v>
      </c>
      <c r="B78" t="s">
        <v>89</v>
      </c>
      <c r="C78" s="58">
        <v>0.77541977167129517</v>
      </c>
      <c r="D78" s="58">
        <v>0.46874883770942688</v>
      </c>
      <c r="E78" s="58">
        <v>0.30667093396186829</v>
      </c>
      <c r="F78" s="58">
        <v>0.1285259872674942</v>
      </c>
      <c r="G78" s="58">
        <v>3.0481331050395966E-2</v>
      </c>
      <c r="H78" s="58">
        <v>6.5572917461395264E-2</v>
      </c>
      <c r="I78" s="58">
        <v>0.28853797912597656</v>
      </c>
      <c r="J78" s="58">
        <v>0.20406040549278259</v>
      </c>
      <c r="K78" s="58">
        <v>0.83850258588790894</v>
      </c>
      <c r="L78" s="58">
        <v>0.23604004085063934</v>
      </c>
      <c r="M78" s="58">
        <v>0.57520395517349243</v>
      </c>
      <c r="N78" s="58">
        <v>0.25862085819244385</v>
      </c>
      <c r="O78" s="58">
        <v>0.49871453642845154</v>
      </c>
      <c r="P78" s="58">
        <v>0.80590111017227173</v>
      </c>
      <c r="Q78" s="58">
        <v>2018</v>
      </c>
    </row>
    <row r="79" spans="1:17" x14ac:dyDescent="0.25">
      <c r="A79" s="57" t="s">
        <v>7</v>
      </c>
      <c r="B79" t="s">
        <v>90</v>
      </c>
      <c r="C79" s="58">
        <v>0.78436332941055298</v>
      </c>
      <c r="D79" s="58">
        <v>0.47965621948242188</v>
      </c>
      <c r="E79" s="58">
        <v>0.3047071099281311</v>
      </c>
      <c r="F79" s="58">
        <v>0.11694429069757462</v>
      </c>
      <c r="G79" s="58">
        <v>2.8856964781880379E-2</v>
      </c>
      <c r="H79" s="58">
        <v>6.9835424423217773E-2</v>
      </c>
      <c r="I79" s="58">
        <v>0.33525756001472473</v>
      </c>
      <c r="J79" s="58">
        <v>0.14851813018321991</v>
      </c>
      <c r="K79" s="58">
        <v>0.82428956031799316</v>
      </c>
      <c r="L79" s="58">
        <v>0.23568849265575409</v>
      </c>
      <c r="M79" s="58">
        <v>0.56712555885314941</v>
      </c>
      <c r="N79" s="58">
        <v>0.25504401326179504</v>
      </c>
      <c r="O79" s="58">
        <v>0.48854377865791321</v>
      </c>
      <c r="P79" s="58">
        <v>0.81322026252746582</v>
      </c>
      <c r="Q79" s="58">
        <v>2018</v>
      </c>
    </row>
    <row r="80" spans="1:17" x14ac:dyDescent="0.25">
      <c r="A80" s="57" t="s">
        <v>8</v>
      </c>
      <c r="B80" t="s">
        <v>89</v>
      </c>
      <c r="C80" s="58">
        <v>0.26246026158332825</v>
      </c>
      <c r="D80" s="58">
        <v>0.23716118931770325</v>
      </c>
      <c r="E80" s="58">
        <v>2.5299075990915298E-2</v>
      </c>
      <c r="F80" s="58">
        <v>0.28737136721611023</v>
      </c>
      <c r="G80" s="58">
        <v>0.11262852698564529</v>
      </c>
      <c r="H80" s="58">
        <v>0.33753985166549683</v>
      </c>
      <c r="I80" s="58">
        <v>0.17703850567340851</v>
      </c>
      <c r="J80" s="58">
        <v>0.13582758605480194</v>
      </c>
      <c r="K80" s="58">
        <v>0.36955973505973816</v>
      </c>
      <c r="L80" s="58">
        <v>7.0001855492591858E-2</v>
      </c>
      <c r="M80" s="58">
        <v>4.8898912966251373E-2</v>
      </c>
      <c r="N80" s="58">
        <v>0.17691232264041901</v>
      </c>
      <c r="O80" s="58">
        <v>8.0403529107570648E-2</v>
      </c>
      <c r="P80" s="58">
        <v>0.37508881092071533</v>
      </c>
      <c r="Q80" s="58">
        <v>2018</v>
      </c>
    </row>
    <row r="81" spans="1:17" x14ac:dyDescent="0.25">
      <c r="A81" s="57" t="s">
        <v>8</v>
      </c>
      <c r="B81" t="s">
        <v>90</v>
      </c>
      <c r="C81" s="58">
        <v>0.27021899819374084</v>
      </c>
      <c r="D81" s="58">
        <v>0.24484167993068695</v>
      </c>
      <c r="E81" s="58">
        <v>2.5377312675118446E-2</v>
      </c>
      <c r="F81" s="58">
        <v>0.26106074452400208</v>
      </c>
      <c r="G81" s="58">
        <v>0.12201771140098572</v>
      </c>
      <c r="H81" s="58">
        <v>0.34670254588127136</v>
      </c>
      <c r="I81" s="58">
        <v>0.16632762551307678</v>
      </c>
      <c r="J81" s="58">
        <v>9.128715842962265E-2</v>
      </c>
      <c r="K81" s="58">
        <v>0.34481757879257202</v>
      </c>
      <c r="L81" s="58">
        <v>6.957516074180603E-2</v>
      </c>
      <c r="M81" s="58">
        <v>5.138932541012764E-2</v>
      </c>
      <c r="N81" s="58">
        <v>0.18516409397125244</v>
      </c>
      <c r="O81" s="58">
        <v>8.4352746605873108E-2</v>
      </c>
      <c r="P81" s="58">
        <v>0.39223670959472656</v>
      </c>
      <c r="Q81" s="58">
        <v>2018</v>
      </c>
    </row>
    <row r="82" spans="1:17" x14ac:dyDescent="0.25">
      <c r="A82" s="52" t="s">
        <v>9</v>
      </c>
      <c r="B82" t="s">
        <v>89</v>
      </c>
      <c r="C82" s="58">
        <v>0.28838133811950684</v>
      </c>
      <c r="D82" s="58">
        <v>0.27270594239234924</v>
      </c>
      <c r="E82" s="58">
        <v>1.5675412490963936E-2</v>
      </c>
      <c r="F82" s="58">
        <v>0.26647356152534485</v>
      </c>
      <c r="G82" s="58">
        <v>8.7561428546905518E-2</v>
      </c>
      <c r="H82" s="58">
        <v>0.35758364200592041</v>
      </c>
      <c r="I82" s="58">
        <v>8.1316716969013214E-2</v>
      </c>
      <c r="J82" s="58">
        <v>0.22360041737556458</v>
      </c>
      <c r="K82" s="58">
        <v>0.45371153950691223</v>
      </c>
      <c r="L82" s="58">
        <v>4.9742631614208221E-2</v>
      </c>
      <c r="M82" s="58">
        <v>2.965659461915493E-2</v>
      </c>
      <c r="N82" s="58">
        <v>0.14991185069084167</v>
      </c>
      <c r="O82" s="58">
        <v>6.3066139817237854E-2</v>
      </c>
      <c r="P82" s="58">
        <v>0.37594276666641235</v>
      </c>
      <c r="Q82" s="58">
        <v>2018</v>
      </c>
    </row>
    <row r="83" spans="1:17" x14ac:dyDescent="0.25">
      <c r="A83" s="52" t="s">
        <v>9</v>
      </c>
      <c r="B83" t="s">
        <v>90</v>
      </c>
      <c r="C83" s="58">
        <v>0.30993372201919556</v>
      </c>
      <c r="D83" s="58">
        <v>0.29261630773544312</v>
      </c>
      <c r="E83" s="58">
        <v>1.7317404970526695E-2</v>
      </c>
      <c r="F83" s="58">
        <v>0.23829160630702972</v>
      </c>
      <c r="G83" s="58">
        <v>8.472944051027298E-2</v>
      </c>
      <c r="H83" s="58">
        <v>0.36704522371292114</v>
      </c>
      <c r="I83" s="58">
        <v>0.1056533083319664</v>
      </c>
      <c r="J83" s="58">
        <v>0.1796797513961792</v>
      </c>
      <c r="K83" s="58">
        <v>0.41762614250183105</v>
      </c>
      <c r="L83" s="58">
        <v>5.1706794649362564E-2</v>
      </c>
      <c r="M83" s="58">
        <v>2.8751075267791748E-2</v>
      </c>
      <c r="N83" s="58">
        <v>0.15299579501152039</v>
      </c>
      <c r="O83" s="58">
        <v>6.415846198797226E-2</v>
      </c>
      <c r="P83" s="58">
        <v>0.39466315507888794</v>
      </c>
      <c r="Q83" s="58">
        <v>2018</v>
      </c>
    </row>
    <row r="84" spans="1:17" x14ac:dyDescent="0.25">
      <c r="A84" s="57" t="s">
        <v>10</v>
      </c>
      <c r="B84" t="s">
        <v>89</v>
      </c>
      <c r="C84" s="58">
        <v>0.38826102018356323</v>
      </c>
      <c r="D84" s="58">
        <v>0.36607339978218079</v>
      </c>
      <c r="E84" s="58">
        <v>2.2187598049640656E-2</v>
      </c>
      <c r="F84" s="58">
        <v>0.24179235100746155</v>
      </c>
      <c r="G84" s="58">
        <v>0.11646871268749237</v>
      </c>
      <c r="H84" s="58">
        <v>0.25347793102264404</v>
      </c>
      <c r="I84" s="58">
        <v>0.18250559270381927</v>
      </c>
      <c r="J84" s="58">
        <v>0.15724806487560272</v>
      </c>
      <c r="K84" s="58">
        <v>0.45277449488639832</v>
      </c>
      <c r="L84" s="58">
        <v>4.6174846589565277E-2</v>
      </c>
      <c r="M84" s="58">
        <v>5.8084674179553986E-2</v>
      </c>
      <c r="N84" s="58">
        <v>0.1945887953042984</v>
      </c>
      <c r="O84" s="58">
        <v>0.12615352869033813</v>
      </c>
      <c r="P84" s="58">
        <v>0.50472968816757202</v>
      </c>
      <c r="Q84" s="58">
        <v>2018</v>
      </c>
    </row>
    <row r="85" spans="1:17" x14ac:dyDescent="0.25">
      <c r="A85" s="57" t="s">
        <v>10</v>
      </c>
      <c r="B85" t="s">
        <v>90</v>
      </c>
      <c r="C85" s="58">
        <v>0.38750764727592468</v>
      </c>
      <c r="D85" s="58">
        <v>0.36664709448814392</v>
      </c>
      <c r="E85" s="58">
        <v>2.0860550925135612E-2</v>
      </c>
      <c r="F85" s="58">
        <v>0.22239872813224792</v>
      </c>
      <c r="G85" s="58">
        <v>0.12904711067676544</v>
      </c>
      <c r="H85" s="58">
        <v>0.26104649901390076</v>
      </c>
      <c r="I85" s="58">
        <v>0.14561538398265839</v>
      </c>
      <c r="J85" s="58">
        <v>0.10574108362197876</v>
      </c>
      <c r="K85" s="58">
        <v>0.43741780519485474</v>
      </c>
      <c r="L85" s="58">
        <v>4.9298506230115891E-2</v>
      </c>
      <c r="M85" s="58">
        <v>5.5191200226545334E-2</v>
      </c>
      <c r="N85" s="58">
        <v>0.18536001443862915</v>
      </c>
      <c r="O85" s="58">
        <v>0.13606582581996918</v>
      </c>
      <c r="P85" s="58">
        <v>0.51655477285385132</v>
      </c>
      <c r="Q85" s="58">
        <v>2018</v>
      </c>
    </row>
    <row r="86" spans="1:17" x14ac:dyDescent="0.25">
      <c r="A86" s="57" t="s">
        <v>11</v>
      </c>
      <c r="B86" t="s">
        <v>89</v>
      </c>
      <c r="C86" s="58">
        <v>0.40078034996986389</v>
      </c>
      <c r="D86" s="58">
        <v>0.36590602993965149</v>
      </c>
      <c r="E86" s="58">
        <v>3.4874342381954193E-2</v>
      </c>
      <c r="F86" s="58">
        <v>0.30456748604774475</v>
      </c>
      <c r="G86" s="58">
        <v>8.0144315958023071E-2</v>
      </c>
      <c r="H86" s="58">
        <v>0.21450783312320709</v>
      </c>
      <c r="I86" s="58">
        <v>0.22401446104049683</v>
      </c>
      <c r="J86" s="58">
        <v>0.15422290563583374</v>
      </c>
      <c r="K86" s="58">
        <v>0.5441017746925354</v>
      </c>
      <c r="L86" s="58">
        <v>9.1555170714855194E-2</v>
      </c>
      <c r="M86" s="58">
        <v>0.11811272799968719</v>
      </c>
      <c r="N86" s="58">
        <v>0.22076581418514252</v>
      </c>
      <c r="O86" s="58">
        <v>0.10661335289478302</v>
      </c>
      <c r="P86" s="58">
        <v>0.48092466592788696</v>
      </c>
      <c r="Q86" s="58">
        <v>2018</v>
      </c>
    </row>
    <row r="87" spans="1:17" x14ac:dyDescent="0.25">
      <c r="A87" s="57" t="s">
        <v>11</v>
      </c>
      <c r="B87" t="s">
        <v>90</v>
      </c>
      <c r="C87" s="58">
        <v>0.42769932746887207</v>
      </c>
      <c r="D87" s="58">
        <v>0.39126348495483398</v>
      </c>
      <c r="E87" s="58">
        <v>3.6435827612876892E-2</v>
      </c>
      <c r="F87" s="58">
        <v>0.28357759118080139</v>
      </c>
      <c r="G87" s="58">
        <v>7.6343998312950134E-2</v>
      </c>
      <c r="H87" s="58">
        <v>0.2123790979385376</v>
      </c>
      <c r="I87" s="58">
        <v>0.22094441950321198</v>
      </c>
      <c r="J87" s="58">
        <v>0.12056940793991089</v>
      </c>
      <c r="K87" s="58">
        <v>0.54075008630752563</v>
      </c>
      <c r="L87" s="58">
        <v>9.0285211801528931E-2</v>
      </c>
      <c r="M87" s="58">
        <v>0.12070047855377197</v>
      </c>
      <c r="N87" s="58">
        <v>0.22070114314556122</v>
      </c>
      <c r="O87" s="58">
        <v>0.10795652121305466</v>
      </c>
      <c r="P87" s="58">
        <v>0.50404328107833862</v>
      </c>
      <c r="Q87" s="58">
        <v>2018</v>
      </c>
    </row>
    <row r="88" spans="1:17" x14ac:dyDescent="0.25">
      <c r="A88" s="57" t="s">
        <v>12</v>
      </c>
      <c r="B88" t="s">
        <v>89</v>
      </c>
      <c r="C88" s="58">
        <v>0.6767229437828064</v>
      </c>
      <c r="D88" s="58">
        <v>0.41089907288551331</v>
      </c>
      <c r="E88" s="58">
        <v>0.26582387089729309</v>
      </c>
      <c r="F88" s="58">
        <v>0.20797644555568695</v>
      </c>
      <c r="G88" s="58">
        <v>3.8609948009252548E-2</v>
      </c>
      <c r="H88" s="58">
        <v>7.6690681278705597E-2</v>
      </c>
      <c r="I88" s="58">
        <v>0.24237418174743652</v>
      </c>
      <c r="J88" s="58">
        <v>0.16897526383399963</v>
      </c>
      <c r="K88" s="58">
        <v>0.75128120183944702</v>
      </c>
      <c r="L88" s="58">
        <v>0.28941750526428223</v>
      </c>
      <c r="M88" s="58">
        <v>0.59339380264282227</v>
      </c>
      <c r="N88" s="58">
        <v>0.3880431056022644</v>
      </c>
      <c r="O88" s="58">
        <v>0.3588443398475647</v>
      </c>
      <c r="P88" s="58">
        <v>0.71533286571502686</v>
      </c>
      <c r="Q88" s="58">
        <v>2018</v>
      </c>
    </row>
    <row r="89" spans="1:17" x14ac:dyDescent="0.25">
      <c r="A89" s="57" t="s">
        <v>12</v>
      </c>
      <c r="B89" t="s">
        <v>90</v>
      </c>
      <c r="C89" s="58">
        <v>0.68089282512664795</v>
      </c>
      <c r="D89" s="58">
        <v>0.40846136212348938</v>
      </c>
      <c r="E89" s="58">
        <v>0.27243149280548096</v>
      </c>
      <c r="F89" s="58">
        <v>0.1963382363319397</v>
      </c>
      <c r="G89" s="58">
        <v>4.1906058788299561E-2</v>
      </c>
      <c r="H89" s="58">
        <v>8.0862872302532196E-2</v>
      </c>
      <c r="I89" s="58">
        <v>0.27320227026939392</v>
      </c>
      <c r="J89" s="58">
        <v>0.10924668610095978</v>
      </c>
      <c r="K89" s="58">
        <v>0.74685531854629517</v>
      </c>
      <c r="L89" s="58">
        <v>0.28721541166305542</v>
      </c>
      <c r="M89" s="58">
        <v>0.579723060131073</v>
      </c>
      <c r="N89" s="58">
        <v>0.3897223174571991</v>
      </c>
      <c r="O89" s="58">
        <v>0.36864626407623291</v>
      </c>
      <c r="P89" s="58">
        <v>0.72279888391494751</v>
      </c>
      <c r="Q89" s="58">
        <v>2018</v>
      </c>
    </row>
    <row r="90" spans="1:17" x14ac:dyDescent="0.25">
      <c r="A90" s="57" t="s">
        <v>13</v>
      </c>
      <c r="B90" t="s">
        <v>89</v>
      </c>
      <c r="C90" s="58">
        <v>0.49168187379837036</v>
      </c>
      <c r="D90" s="58">
        <v>0.42167472839355469</v>
      </c>
      <c r="E90" s="58">
        <v>7.0007152855396271E-2</v>
      </c>
      <c r="F90" s="58">
        <v>0.3288159966468811</v>
      </c>
      <c r="G90" s="58">
        <v>4.9389544874429703E-2</v>
      </c>
      <c r="H90" s="58">
        <v>0.13011260330677032</v>
      </c>
      <c r="I90" s="58">
        <v>0.20061521232128143</v>
      </c>
      <c r="J90" s="58">
        <v>0.17907465994358063</v>
      </c>
      <c r="K90" s="58">
        <v>0.70961230993270874</v>
      </c>
      <c r="L90" s="58">
        <v>9.5663614571094513E-2</v>
      </c>
      <c r="M90" s="58">
        <v>0.25710293650627136</v>
      </c>
      <c r="N90" s="58">
        <v>0.27692604064941406</v>
      </c>
      <c r="O90" s="58">
        <v>0.14080743491649628</v>
      </c>
      <c r="P90" s="58">
        <v>0.54107141494750977</v>
      </c>
      <c r="Q90" s="58">
        <v>2018</v>
      </c>
    </row>
    <row r="91" spans="1:17" x14ac:dyDescent="0.25">
      <c r="A91" s="57" t="s">
        <v>13</v>
      </c>
      <c r="B91" t="s">
        <v>90</v>
      </c>
      <c r="C91" s="58">
        <v>0.50526714324951172</v>
      </c>
      <c r="D91" s="58">
        <v>0.43470743298530579</v>
      </c>
      <c r="E91" s="58">
        <v>7.0559725165367126E-2</v>
      </c>
      <c r="F91" s="58">
        <v>0.29988059401512146</v>
      </c>
      <c r="G91" s="58">
        <v>5.685998871922493E-2</v>
      </c>
      <c r="H91" s="58">
        <v>0.1379922479391098</v>
      </c>
      <c r="I91" s="58">
        <v>0.19444169104099274</v>
      </c>
      <c r="J91" s="58">
        <v>0.11178560554981232</v>
      </c>
      <c r="K91" s="58">
        <v>0.68582069873809814</v>
      </c>
      <c r="L91" s="58">
        <v>9.9344894289970398E-2</v>
      </c>
      <c r="M91" s="58">
        <v>0.25551667809486389</v>
      </c>
      <c r="N91" s="58">
        <v>0.26942455768585205</v>
      </c>
      <c r="O91" s="58">
        <v>0.14944826066493988</v>
      </c>
      <c r="P91" s="58">
        <v>0.56212717294692993</v>
      </c>
      <c r="Q91" s="58">
        <v>2018</v>
      </c>
    </row>
    <row r="92" spans="1:17" x14ac:dyDescent="0.25">
      <c r="A92" s="57" t="s">
        <v>14</v>
      </c>
      <c r="B92" t="s">
        <v>89</v>
      </c>
      <c r="C92" s="58">
        <v>0.26824221014976501</v>
      </c>
      <c r="D92" s="58">
        <v>0.24459095299243927</v>
      </c>
      <c r="E92" s="58">
        <v>2.3651270195841789E-2</v>
      </c>
      <c r="F92" s="58">
        <v>0.35671290755271912</v>
      </c>
      <c r="G92" s="58">
        <v>7.8989326953887939E-2</v>
      </c>
      <c r="H92" s="58">
        <v>0.29605555534362793</v>
      </c>
      <c r="I92" s="58">
        <v>0.19412262737751007</v>
      </c>
      <c r="J92" s="58">
        <v>0.22052162885665894</v>
      </c>
      <c r="K92" s="58">
        <v>0.46712112426757813</v>
      </c>
      <c r="L92" s="58">
        <v>6.9340810179710388E-2</v>
      </c>
      <c r="M92" s="58">
        <v>8.3118915557861328E-2</v>
      </c>
      <c r="N92" s="58">
        <v>0.15994574129581451</v>
      </c>
      <c r="O92" s="58">
        <v>5.2519869059324265E-2</v>
      </c>
      <c r="P92" s="58">
        <v>0.34723153710365295</v>
      </c>
      <c r="Q92" s="58">
        <v>2018</v>
      </c>
    </row>
    <row r="93" spans="1:17" x14ac:dyDescent="0.25">
      <c r="A93" s="57" t="s">
        <v>14</v>
      </c>
      <c r="B93" t="s">
        <v>90</v>
      </c>
      <c r="C93" s="58">
        <v>0.28728291392326355</v>
      </c>
      <c r="D93" s="58">
        <v>0.26490384340286255</v>
      </c>
      <c r="E93" s="58">
        <v>2.2379061207175255E-2</v>
      </c>
      <c r="F93" s="58">
        <v>0.323748379945755</v>
      </c>
      <c r="G93" s="58">
        <v>8.6620904505252838E-2</v>
      </c>
      <c r="H93" s="58">
        <v>0.30234777927398682</v>
      </c>
      <c r="I93" s="58">
        <v>0.19273310899734497</v>
      </c>
      <c r="J93" s="58">
        <v>0.16789497435092926</v>
      </c>
      <c r="K93" s="58">
        <v>0.44386643171310425</v>
      </c>
      <c r="L93" s="58">
        <v>7.2117894887924194E-2</v>
      </c>
      <c r="M93" s="58">
        <v>7.9389899969100952E-2</v>
      </c>
      <c r="N93" s="58">
        <v>0.15818688273429871</v>
      </c>
      <c r="O93" s="58">
        <v>6.4214825630187988E-2</v>
      </c>
      <c r="P93" s="58">
        <v>0.37390381097793579</v>
      </c>
      <c r="Q93" s="58">
        <v>2018</v>
      </c>
    </row>
    <row r="94" spans="1:17" x14ac:dyDescent="0.25">
      <c r="A94" s="52" t="s">
        <v>15</v>
      </c>
      <c r="B94" t="s">
        <v>89</v>
      </c>
      <c r="C94" s="58">
        <v>0.40858468413352966</v>
      </c>
      <c r="D94" s="58">
        <v>0.36129823327064514</v>
      </c>
      <c r="E94" s="58">
        <v>4.7286465764045715E-2</v>
      </c>
      <c r="F94" s="58">
        <v>0.26775944232940674</v>
      </c>
      <c r="G94" s="58">
        <v>9.793388843536377E-2</v>
      </c>
      <c r="H94" s="58">
        <v>0.22572197020053864</v>
      </c>
      <c r="I94" s="58">
        <v>0.13599184155464172</v>
      </c>
      <c r="J94" s="58">
        <v>0.21157640218734741</v>
      </c>
      <c r="K94" s="58">
        <v>0.55899077653884888</v>
      </c>
      <c r="L94" s="58">
        <v>0.10497675091028214</v>
      </c>
      <c r="M94" s="58">
        <v>0.10131023824214935</v>
      </c>
      <c r="N94" s="58">
        <v>0.23749540746212006</v>
      </c>
      <c r="O94" s="58">
        <v>0.10854031890630722</v>
      </c>
      <c r="P94" s="58">
        <v>0.50651860237121582</v>
      </c>
      <c r="Q94" s="58">
        <v>2018</v>
      </c>
    </row>
    <row r="95" spans="1:17" x14ac:dyDescent="0.25">
      <c r="A95" s="52" t="s">
        <v>15</v>
      </c>
      <c r="B95" t="s">
        <v>90</v>
      </c>
      <c r="C95" s="58">
        <v>0.42641136050224304</v>
      </c>
      <c r="D95" s="58">
        <v>0.38061577081680298</v>
      </c>
      <c r="E95" s="58">
        <v>4.579557478427887E-2</v>
      </c>
      <c r="F95" s="58">
        <v>0.25788068771362305</v>
      </c>
      <c r="G95" s="58">
        <v>9.4051674008369446E-2</v>
      </c>
      <c r="H95" s="58">
        <v>0.22165627777576447</v>
      </c>
      <c r="I95" s="58">
        <v>0.15770348906517029</v>
      </c>
      <c r="J95" s="58">
        <v>0.18425415456295013</v>
      </c>
      <c r="K95" s="58">
        <v>0.53506559133529663</v>
      </c>
      <c r="L95" s="58">
        <v>8.8448598980903625E-2</v>
      </c>
      <c r="M95" s="58">
        <v>0.10519462078809738</v>
      </c>
      <c r="N95" s="58">
        <v>0.23093637824058533</v>
      </c>
      <c r="O95" s="58">
        <v>0.10726866126060486</v>
      </c>
      <c r="P95" s="58">
        <v>0.52046304941177368</v>
      </c>
      <c r="Q95" s="58">
        <v>2018</v>
      </c>
    </row>
    <row r="96" spans="1:17" x14ac:dyDescent="0.25">
      <c r="A96" s="52" t="s">
        <v>16</v>
      </c>
      <c r="B96" t="s">
        <v>89</v>
      </c>
      <c r="C96" s="58">
        <v>0.45019236207008362</v>
      </c>
      <c r="D96" s="58">
        <v>0.39638566970825195</v>
      </c>
      <c r="E96" s="58">
        <v>5.3806710988283157E-2</v>
      </c>
      <c r="F96" s="58">
        <v>0.33939224481582642</v>
      </c>
      <c r="G96" s="58">
        <v>5.6265406310558319E-2</v>
      </c>
      <c r="H96" s="58">
        <v>0.15414997935295105</v>
      </c>
      <c r="I96" s="58">
        <v>0.27196711301803589</v>
      </c>
      <c r="J96" s="58">
        <v>0.2388954758644104</v>
      </c>
      <c r="K96" s="58">
        <v>0.67202329635620117</v>
      </c>
      <c r="L96" s="58">
        <v>0.12818601727485657</v>
      </c>
      <c r="M96" s="58">
        <v>0.17243938148021698</v>
      </c>
      <c r="N96" s="58">
        <v>0.22971150279045105</v>
      </c>
      <c r="O96" s="58">
        <v>0.1246577650308609</v>
      </c>
      <c r="P96" s="58">
        <v>0.50645774602890015</v>
      </c>
      <c r="Q96" s="58">
        <v>2018</v>
      </c>
    </row>
    <row r="97" spans="1:17" x14ac:dyDescent="0.25">
      <c r="A97" s="52" t="s">
        <v>16</v>
      </c>
      <c r="B97" t="s">
        <v>90</v>
      </c>
      <c r="C97" s="58">
        <v>0.47304049134254456</v>
      </c>
      <c r="D97" s="58">
        <v>0.42047786712646484</v>
      </c>
      <c r="E97" s="58">
        <v>5.2562613040208817E-2</v>
      </c>
      <c r="F97" s="58">
        <v>0.32010093331336975</v>
      </c>
      <c r="G97" s="58">
        <v>4.9188844859600067E-2</v>
      </c>
      <c r="H97" s="58">
        <v>0.15766973793506622</v>
      </c>
      <c r="I97" s="58">
        <v>0.26877135038375854</v>
      </c>
      <c r="J97" s="58">
        <v>0.18724647164344788</v>
      </c>
      <c r="K97" s="58">
        <v>0.66806268692016602</v>
      </c>
      <c r="L97" s="58">
        <v>0.12566027045249939</v>
      </c>
      <c r="M97" s="58">
        <v>0.18064247071743011</v>
      </c>
      <c r="N97" s="58">
        <v>0.22666648030281067</v>
      </c>
      <c r="O97" s="58">
        <v>0.13071125745773315</v>
      </c>
      <c r="P97" s="58">
        <v>0.52222931385040283</v>
      </c>
      <c r="Q97" s="58">
        <v>2018</v>
      </c>
    </row>
    <row r="98" spans="1:17" x14ac:dyDescent="0.25">
      <c r="A98" s="57" t="s">
        <v>17</v>
      </c>
      <c r="B98" t="s">
        <v>89</v>
      </c>
      <c r="C98" s="58">
        <v>0.48915857076644897</v>
      </c>
      <c r="D98" s="58">
        <v>0.43157351016998291</v>
      </c>
      <c r="E98" s="58">
        <v>5.7585064321756363E-2</v>
      </c>
      <c r="F98" s="58">
        <v>0.29318267107009888</v>
      </c>
      <c r="G98" s="58">
        <v>5.4243344813585281E-2</v>
      </c>
      <c r="H98" s="58">
        <v>0.16341540217399597</v>
      </c>
      <c r="I98" s="58">
        <v>0.19358985126018524</v>
      </c>
      <c r="J98" s="58">
        <v>0.20554022490978241</v>
      </c>
      <c r="K98" s="58">
        <v>0.66497880220413208</v>
      </c>
      <c r="L98" s="58">
        <v>0.1135258749127388</v>
      </c>
      <c r="M98" s="58">
        <v>0.19906644523143768</v>
      </c>
      <c r="N98" s="58">
        <v>0.25271594524383545</v>
      </c>
      <c r="O98" s="58">
        <v>0.14288085699081421</v>
      </c>
      <c r="P98" s="58">
        <v>0.54340189695358276</v>
      </c>
      <c r="Q98" s="58">
        <v>2018</v>
      </c>
    </row>
    <row r="99" spans="1:17" x14ac:dyDescent="0.25">
      <c r="A99" s="57" t="s">
        <v>17</v>
      </c>
      <c r="B99" t="s">
        <v>90</v>
      </c>
      <c r="C99" s="58">
        <v>0.48202800750732422</v>
      </c>
      <c r="D99" s="58">
        <v>0.41656282544136047</v>
      </c>
      <c r="E99" s="58">
        <v>6.5465182065963745E-2</v>
      </c>
      <c r="F99" s="58">
        <v>0.2835361659526825</v>
      </c>
      <c r="G99" s="58">
        <v>6.3174396753311157E-2</v>
      </c>
      <c r="H99" s="58">
        <v>0.17126142978668213</v>
      </c>
      <c r="I99" s="58">
        <v>0.19286064803600311</v>
      </c>
      <c r="J99" s="58">
        <v>0.13378113508224487</v>
      </c>
      <c r="K99" s="58">
        <v>0.61860907077789307</v>
      </c>
      <c r="L99" s="58">
        <v>0.11241840571165085</v>
      </c>
      <c r="M99" s="58">
        <v>0.19950626790523529</v>
      </c>
      <c r="N99" s="58">
        <v>0.25959339737892151</v>
      </c>
      <c r="O99" s="58">
        <v>0.15143696963787079</v>
      </c>
      <c r="P99" s="58">
        <v>0.54520237445831299</v>
      </c>
      <c r="Q99" s="58">
        <v>2018</v>
      </c>
    </row>
    <row r="100" spans="1:17" x14ac:dyDescent="0.25">
      <c r="A100" s="57" t="s">
        <v>18</v>
      </c>
      <c r="B100" t="s">
        <v>89</v>
      </c>
      <c r="C100" s="58">
        <v>0.35800045728683472</v>
      </c>
      <c r="D100" s="58">
        <v>0.30276694893836975</v>
      </c>
      <c r="E100" s="58">
        <v>5.5233508348464966E-2</v>
      </c>
      <c r="F100" s="58">
        <v>0.32686597108840942</v>
      </c>
      <c r="G100" s="58">
        <v>5.565299466252327E-2</v>
      </c>
      <c r="H100" s="58">
        <v>0.25948056578636169</v>
      </c>
      <c r="I100" s="58">
        <v>0.20839402079582214</v>
      </c>
      <c r="J100" s="58">
        <v>0.16632644832134247</v>
      </c>
      <c r="K100" s="58">
        <v>0.54296433925628662</v>
      </c>
      <c r="L100" s="58">
        <v>0.12108299881219864</v>
      </c>
      <c r="M100" s="58">
        <v>0.18115216493606567</v>
      </c>
      <c r="N100" s="58">
        <v>0.20121650397777557</v>
      </c>
      <c r="O100" s="58">
        <v>0.10575522482395172</v>
      </c>
      <c r="P100" s="58">
        <v>0.41365346312522888</v>
      </c>
      <c r="Q100" s="58">
        <v>2018</v>
      </c>
    </row>
    <row r="101" spans="1:17" x14ac:dyDescent="0.25">
      <c r="A101" s="57" t="s">
        <v>18</v>
      </c>
      <c r="B101" t="s">
        <v>90</v>
      </c>
      <c r="C101" s="58">
        <v>0.35642454028129578</v>
      </c>
      <c r="D101" s="58">
        <v>0.30014467239379883</v>
      </c>
      <c r="E101" s="58">
        <v>5.627986416220665E-2</v>
      </c>
      <c r="F101" s="58">
        <v>0.30687108635902405</v>
      </c>
      <c r="G101" s="58">
        <v>6.3481509685516357E-2</v>
      </c>
      <c r="H101" s="58">
        <v>0.27322286367416382</v>
      </c>
      <c r="I101" s="58">
        <v>0.17510859668254852</v>
      </c>
      <c r="J101" s="58">
        <v>0.10729312151670456</v>
      </c>
      <c r="K101" s="58">
        <v>0.51542514562606812</v>
      </c>
      <c r="L101" s="58">
        <v>0.11624327301979065</v>
      </c>
      <c r="M101" s="58">
        <v>0.16348378360271454</v>
      </c>
      <c r="N101" s="58">
        <v>0.19317758083343506</v>
      </c>
      <c r="O101" s="58">
        <v>0.11826265603303909</v>
      </c>
      <c r="P101" s="58">
        <v>0.41990604996681213</v>
      </c>
      <c r="Q101" s="58">
        <v>2018</v>
      </c>
    </row>
    <row r="102" spans="1:17" x14ac:dyDescent="0.25">
      <c r="A102" s="52" t="s">
        <v>19</v>
      </c>
      <c r="B102" t="s">
        <v>89</v>
      </c>
      <c r="C102" s="58">
        <v>0.19580341875553131</v>
      </c>
      <c r="D102" s="58">
        <v>0.18832570314407349</v>
      </c>
      <c r="E102" s="58">
        <v>7.4777123518288136E-3</v>
      </c>
      <c r="F102" s="58">
        <v>0.26045587658882141</v>
      </c>
      <c r="G102" s="58">
        <v>0.11244551092386246</v>
      </c>
      <c r="H102" s="58">
        <v>0.43129518628120422</v>
      </c>
      <c r="I102" s="58">
        <v>0.13268689811229706</v>
      </c>
      <c r="J102" s="58">
        <v>0.14730273187160492</v>
      </c>
      <c r="K102" s="58">
        <v>0.29351317882537842</v>
      </c>
      <c r="L102" s="58">
        <v>3.3485125750303268E-2</v>
      </c>
      <c r="M102" s="58">
        <v>2.5279594585299492E-2</v>
      </c>
      <c r="N102" s="58">
        <v>0.12539069354534149</v>
      </c>
      <c r="O102" s="58">
        <v>4.2331688106060028E-2</v>
      </c>
      <c r="P102" s="58">
        <v>0.30824893712997437</v>
      </c>
      <c r="Q102" s="58">
        <v>2018</v>
      </c>
    </row>
    <row r="103" spans="1:17" x14ac:dyDescent="0.25">
      <c r="A103" s="52" t="s">
        <v>19</v>
      </c>
      <c r="B103" t="s">
        <v>90</v>
      </c>
      <c r="C103" s="58">
        <v>0.19182485342025757</v>
      </c>
      <c r="D103" s="58">
        <v>0.1846158504486084</v>
      </c>
      <c r="E103" s="58">
        <v>7.2090029716491699E-3</v>
      </c>
      <c r="F103" s="58">
        <v>0.24637448787689209</v>
      </c>
      <c r="G103" s="58">
        <v>0.12681064009666443</v>
      </c>
      <c r="H103" s="58">
        <v>0.43499001860618591</v>
      </c>
      <c r="I103" s="58">
        <v>0.13607285916805267</v>
      </c>
      <c r="J103" s="58">
        <v>0.11156158894300461</v>
      </c>
      <c r="K103" s="58">
        <v>0.27235779166221619</v>
      </c>
      <c r="L103" s="58">
        <v>2.7609437704086304E-2</v>
      </c>
      <c r="M103" s="58">
        <v>2.2399349138140678E-2</v>
      </c>
      <c r="N103" s="58">
        <v>0.12454682588577271</v>
      </c>
      <c r="O103" s="58">
        <v>4.2344450950622559E-2</v>
      </c>
      <c r="P103" s="58">
        <v>0.318635493516922</v>
      </c>
      <c r="Q103" s="58">
        <v>2018</v>
      </c>
    </row>
    <row r="104" spans="1:17" x14ac:dyDescent="0.25">
      <c r="A104" s="57" t="s">
        <v>20</v>
      </c>
      <c r="B104" t="s">
        <v>89</v>
      </c>
      <c r="C104" s="58">
        <v>0.63730186223983765</v>
      </c>
      <c r="D104" s="58">
        <v>0.41518703103065491</v>
      </c>
      <c r="E104" s="58">
        <v>0.22211483120918274</v>
      </c>
      <c r="F104" s="58">
        <v>0.23527289927005768</v>
      </c>
      <c r="G104" s="58">
        <v>3.0693639069795609E-2</v>
      </c>
      <c r="H104" s="58">
        <v>9.6731595695018768E-2</v>
      </c>
      <c r="I104" s="58">
        <v>0.27697154879570007</v>
      </c>
      <c r="J104" s="58">
        <v>0.18754623830318451</v>
      </c>
      <c r="K104" s="58">
        <v>0.78335690498352051</v>
      </c>
      <c r="L104" s="58">
        <v>0.25651973485946655</v>
      </c>
      <c r="M104" s="58">
        <v>0.58609956502914429</v>
      </c>
      <c r="N104" s="58">
        <v>0.32592487335205078</v>
      </c>
      <c r="O104" s="58">
        <v>0.30417913198471069</v>
      </c>
      <c r="P104" s="58">
        <v>0.66799551248550415</v>
      </c>
      <c r="Q104" s="58">
        <v>2018</v>
      </c>
    </row>
    <row r="105" spans="1:17" x14ac:dyDescent="0.25">
      <c r="A105" s="57" t="s">
        <v>20</v>
      </c>
      <c r="B105" t="s">
        <v>90</v>
      </c>
      <c r="C105" s="58">
        <v>0.64893347024917603</v>
      </c>
      <c r="D105" s="58">
        <v>0.43682283163070679</v>
      </c>
      <c r="E105" s="58">
        <v>0.21211060881614685</v>
      </c>
      <c r="F105" s="58">
        <v>0.2327626645565033</v>
      </c>
      <c r="G105" s="58">
        <v>2.7675006538629532E-2</v>
      </c>
      <c r="H105" s="58">
        <v>9.0628869831562042E-2</v>
      </c>
      <c r="I105" s="58">
        <v>0.31308278441429138</v>
      </c>
      <c r="J105" s="58">
        <v>0.13957902789115906</v>
      </c>
      <c r="K105" s="58">
        <v>0.78199511766433716</v>
      </c>
      <c r="L105" s="58">
        <v>0.24619363248348236</v>
      </c>
      <c r="M105" s="58">
        <v>0.57970350980758667</v>
      </c>
      <c r="N105" s="58">
        <v>0.31460192799568176</v>
      </c>
      <c r="O105" s="58">
        <v>0.30444857478141785</v>
      </c>
      <c r="P105" s="58">
        <v>0.67660844326019287</v>
      </c>
      <c r="Q105" s="58">
        <v>2018</v>
      </c>
    </row>
    <row r="106" spans="1:17" x14ac:dyDescent="0.25">
      <c r="A106" s="57" t="s">
        <v>21</v>
      </c>
      <c r="B106" t="s">
        <v>89</v>
      </c>
      <c r="C106" s="58">
        <v>0.57741707563400269</v>
      </c>
      <c r="D106" s="58">
        <v>0.49764037132263184</v>
      </c>
      <c r="E106" s="58">
        <v>7.9776711761951447E-2</v>
      </c>
      <c r="F106" s="58">
        <v>0.22788771986961365</v>
      </c>
      <c r="G106" s="58">
        <v>6.1406549066305161E-2</v>
      </c>
      <c r="H106" s="58">
        <v>0.1332886666059494</v>
      </c>
      <c r="I106" s="58">
        <v>0.19949373602867126</v>
      </c>
      <c r="J106" s="58">
        <v>0.23405776917934418</v>
      </c>
      <c r="K106" s="58">
        <v>0.71333020925521851</v>
      </c>
      <c r="L106" s="58">
        <v>0.12453634291887283</v>
      </c>
      <c r="M106" s="58">
        <v>0.26722103357315063</v>
      </c>
      <c r="N106" s="58">
        <v>0.24681940674781799</v>
      </c>
      <c r="O106" s="58">
        <v>0.17720745503902435</v>
      </c>
      <c r="P106" s="58">
        <v>0.63882362842559814</v>
      </c>
      <c r="Q106" s="58">
        <v>2018</v>
      </c>
    </row>
    <row r="107" spans="1:17" x14ac:dyDescent="0.25">
      <c r="A107" s="57" t="s">
        <v>21</v>
      </c>
      <c r="B107" t="s">
        <v>90</v>
      </c>
      <c r="C107" s="58">
        <v>0.58252173662185669</v>
      </c>
      <c r="D107" s="58">
        <v>0.50029474496841431</v>
      </c>
      <c r="E107" s="58">
        <v>8.2226969301700592E-2</v>
      </c>
      <c r="F107" s="58">
        <v>0.21659614145755768</v>
      </c>
      <c r="G107" s="58">
        <v>6.4934179186820984E-2</v>
      </c>
      <c r="H107" s="58">
        <v>0.13594797253608704</v>
      </c>
      <c r="I107" s="58">
        <v>0.22550651431083679</v>
      </c>
      <c r="J107" s="58">
        <v>0.18444293737411499</v>
      </c>
      <c r="K107" s="58">
        <v>0.69991463422775269</v>
      </c>
      <c r="L107" s="58">
        <v>0.10935261100530624</v>
      </c>
      <c r="M107" s="58">
        <v>0.26274177432060242</v>
      </c>
      <c r="N107" s="58">
        <v>0.24339437484741211</v>
      </c>
      <c r="O107" s="58">
        <v>0.17835330963134766</v>
      </c>
      <c r="P107" s="58">
        <v>0.64745587110519409</v>
      </c>
      <c r="Q107" s="58">
        <v>2018</v>
      </c>
    </row>
    <row r="108" spans="1:17" x14ac:dyDescent="0.25">
      <c r="A108" s="52" t="s">
        <v>22</v>
      </c>
      <c r="B108" t="s">
        <v>89</v>
      </c>
      <c r="C108" s="58">
        <v>0.25386109948158264</v>
      </c>
      <c r="D108" s="58">
        <v>0.23719832301139832</v>
      </c>
      <c r="E108" s="58">
        <v>1.6662778332829475E-2</v>
      </c>
      <c r="F108" s="58">
        <v>0.35449662804603577</v>
      </c>
      <c r="G108" s="58">
        <v>7.0213310420513153E-2</v>
      </c>
      <c r="H108" s="58">
        <v>0.32142895460128784</v>
      </c>
      <c r="I108" s="58">
        <v>0.17129537463188171</v>
      </c>
      <c r="J108" s="58">
        <v>0.14109915494918823</v>
      </c>
      <c r="K108" s="58">
        <v>0.45514217019081116</v>
      </c>
      <c r="L108" s="58">
        <v>8.4661677479743958E-2</v>
      </c>
      <c r="M108" s="58">
        <v>0.12688954174518585</v>
      </c>
      <c r="N108" s="58">
        <v>0.15351991355419159</v>
      </c>
      <c r="O108" s="58">
        <v>4.9814280122518539E-2</v>
      </c>
      <c r="P108" s="58">
        <v>0.32407441735267639</v>
      </c>
      <c r="Q108" s="58">
        <v>2018</v>
      </c>
    </row>
    <row r="109" spans="1:17" x14ac:dyDescent="0.25">
      <c r="A109" s="52" t="s">
        <v>22</v>
      </c>
      <c r="B109" t="s">
        <v>90</v>
      </c>
      <c r="C109" s="58">
        <v>0.27280429005622864</v>
      </c>
      <c r="D109" s="58">
        <v>0.25609958171844482</v>
      </c>
      <c r="E109" s="58">
        <v>1.6704712063074112E-2</v>
      </c>
      <c r="F109" s="58">
        <v>0.34217873215675354</v>
      </c>
      <c r="G109" s="58">
        <v>7.1315623819828033E-2</v>
      </c>
      <c r="H109" s="58">
        <v>0.31370136141777039</v>
      </c>
      <c r="I109" s="58">
        <v>0.17754490673542023</v>
      </c>
      <c r="J109" s="58">
        <v>9.744582325220108E-2</v>
      </c>
      <c r="K109" s="58">
        <v>0.4624449610710144</v>
      </c>
      <c r="L109" s="58">
        <v>8.4921479225158691E-2</v>
      </c>
      <c r="M109" s="58">
        <v>0.12661126255989075</v>
      </c>
      <c r="N109" s="58">
        <v>0.14985774457454681</v>
      </c>
      <c r="O109" s="58">
        <v>5.127432569861412E-2</v>
      </c>
      <c r="P109" s="58">
        <v>0.34411990642547607</v>
      </c>
      <c r="Q109" s="58">
        <v>2018</v>
      </c>
    </row>
    <row r="110" spans="1:17" x14ac:dyDescent="0.25">
      <c r="A110" s="57" t="s">
        <v>23</v>
      </c>
      <c r="B110" t="s">
        <v>89</v>
      </c>
      <c r="C110" s="58">
        <v>0.29381600022315979</v>
      </c>
      <c r="D110" s="58">
        <v>0.25162401795387268</v>
      </c>
      <c r="E110" s="58">
        <v>4.2191959917545319E-2</v>
      </c>
      <c r="F110" s="58">
        <v>0.35991314053535461</v>
      </c>
      <c r="G110" s="58">
        <v>5.4507888853549957E-2</v>
      </c>
      <c r="H110" s="58">
        <v>0.29176297783851624</v>
      </c>
      <c r="I110" s="58">
        <v>0.16370861232280731</v>
      </c>
      <c r="J110" s="58">
        <v>0.17869368195533752</v>
      </c>
      <c r="K110" s="58">
        <v>0.4471861720085144</v>
      </c>
      <c r="L110" s="58">
        <v>0.2151566743850708</v>
      </c>
      <c r="M110" s="58">
        <v>0.2233271598815918</v>
      </c>
      <c r="N110" s="58">
        <v>0.20745456218719482</v>
      </c>
      <c r="O110" s="58">
        <v>7.5116880238056183E-2</v>
      </c>
      <c r="P110" s="58">
        <v>0.34832388162612915</v>
      </c>
      <c r="Q110" s="58">
        <v>2018</v>
      </c>
    </row>
    <row r="111" spans="1:17" x14ac:dyDescent="0.25">
      <c r="A111" s="57" t="s">
        <v>23</v>
      </c>
      <c r="B111" t="s">
        <v>90</v>
      </c>
      <c r="C111" s="58">
        <v>0.31018725037574768</v>
      </c>
      <c r="D111" s="58">
        <v>0.27619701623916626</v>
      </c>
      <c r="E111" s="58">
        <v>3.3990234136581421E-2</v>
      </c>
      <c r="F111" s="58">
        <v>0.33629581332206726</v>
      </c>
      <c r="G111" s="58">
        <v>6.3429608941078186E-2</v>
      </c>
      <c r="H111" s="58">
        <v>0.29008734226226807</v>
      </c>
      <c r="I111" s="58">
        <v>0.17595423758029938</v>
      </c>
      <c r="J111" s="58">
        <v>0.13354317843914032</v>
      </c>
      <c r="K111" s="58">
        <v>0.4328036904335022</v>
      </c>
      <c r="L111" s="58">
        <v>0.20452295243740082</v>
      </c>
      <c r="M111" s="58">
        <v>0.2122092992067337</v>
      </c>
      <c r="N111" s="58">
        <v>0.19142290949821472</v>
      </c>
      <c r="O111" s="58">
        <v>6.7695826292037964E-2</v>
      </c>
      <c r="P111" s="58">
        <v>0.37361684441566467</v>
      </c>
      <c r="Q111" s="58">
        <v>2018</v>
      </c>
    </row>
    <row r="112" spans="1:17" x14ac:dyDescent="0.25">
      <c r="A112" s="52" t="s">
        <v>24</v>
      </c>
      <c r="B112" t="s">
        <v>89</v>
      </c>
      <c r="C112" s="58">
        <v>0.42088094353675842</v>
      </c>
      <c r="D112" s="58">
        <v>0.34924536943435669</v>
      </c>
      <c r="E112" s="58">
        <v>7.163555920124054E-2</v>
      </c>
      <c r="F112" s="58">
        <v>0.26597362756729126</v>
      </c>
      <c r="G112" s="58">
        <v>7.0606909692287445E-2</v>
      </c>
      <c r="H112" s="58">
        <v>0.24253852665424347</v>
      </c>
      <c r="I112" s="58">
        <v>0.19666336476802826</v>
      </c>
      <c r="J112" s="58">
        <v>0.10943227261304855</v>
      </c>
      <c r="K112" s="58">
        <v>0.5384259819984436</v>
      </c>
      <c r="L112" s="58">
        <v>8.9305579662322998E-2</v>
      </c>
      <c r="M112" s="58">
        <v>0.2703547477722168</v>
      </c>
      <c r="N112" s="58">
        <v>0.17822670936584473</v>
      </c>
      <c r="O112" s="58">
        <v>0.14020679891109467</v>
      </c>
      <c r="P112" s="58">
        <v>0.49148786067962646</v>
      </c>
      <c r="Q112" s="58">
        <v>2018</v>
      </c>
    </row>
    <row r="113" spans="1:17" x14ac:dyDescent="0.25">
      <c r="A113" s="52" t="s">
        <v>24</v>
      </c>
      <c r="B113" t="s">
        <v>90</v>
      </c>
      <c r="C113" s="58">
        <v>0.42049935460090637</v>
      </c>
      <c r="D113" s="58">
        <v>0.35720139741897583</v>
      </c>
      <c r="E113" s="58">
        <v>6.3297957181930542E-2</v>
      </c>
      <c r="F113" s="58">
        <v>0.25801220536231995</v>
      </c>
      <c r="G113" s="58">
        <v>7.8725479543209076E-2</v>
      </c>
      <c r="H113" s="58">
        <v>0.24276295304298401</v>
      </c>
      <c r="I113" s="58">
        <v>0.1969844251871109</v>
      </c>
      <c r="J113" s="58">
        <v>7.1408860385417938E-2</v>
      </c>
      <c r="K113" s="58">
        <v>0.51478278636932373</v>
      </c>
      <c r="L113" s="58">
        <v>8.2470178604125977E-2</v>
      </c>
      <c r="M113" s="58">
        <v>0.25834071636199951</v>
      </c>
      <c r="N113" s="58">
        <v>0.17874924838542938</v>
      </c>
      <c r="O113" s="58">
        <v>0.15297889709472656</v>
      </c>
      <c r="P113" s="58">
        <v>0.49922484159469604</v>
      </c>
      <c r="Q113" s="58">
        <v>2018</v>
      </c>
    </row>
    <row r="114" spans="1:17" x14ac:dyDescent="0.25">
      <c r="A114" s="57" t="s">
        <v>25</v>
      </c>
      <c r="B114" t="s">
        <v>89</v>
      </c>
      <c r="C114" s="58">
        <v>0.31145057082176208</v>
      </c>
      <c r="D114" s="58">
        <v>0.2873547375202179</v>
      </c>
      <c r="E114" s="58">
        <v>2.4095837026834488E-2</v>
      </c>
      <c r="F114" s="58">
        <v>0.32856851816177368</v>
      </c>
      <c r="G114" s="58">
        <v>6.5219178795814514E-2</v>
      </c>
      <c r="H114" s="58">
        <v>0.29476171731948853</v>
      </c>
      <c r="I114" s="58">
        <v>0.19804379343986511</v>
      </c>
      <c r="J114" s="58">
        <v>0.15925571322441101</v>
      </c>
      <c r="K114" s="58">
        <v>0.43663018941879272</v>
      </c>
      <c r="L114" s="58">
        <v>8.346191793680191E-2</v>
      </c>
      <c r="M114" s="58">
        <v>0.16098301112651825</v>
      </c>
      <c r="N114" s="58">
        <v>0.25088828802108765</v>
      </c>
      <c r="O114" s="58">
        <v>5.4621446877717972E-2</v>
      </c>
      <c r="P114" s="58">
        <v>0.37666976451873779</v>
      </c>
      <c r="Q114" s="58">
        <v>2018</v>
      </c>
    </row>
    <row r="115" spans="1:17" x14ac:dyDescent="0.25">
      <c r="A115" s="57" t="s">
        <v>25</v>
      </c>
      <c r="B115" t="s">
        <v>90</v>
      </c>
      <c r="C115" s="58">
        <v>0.30829143524169922</v>
      </c>
      <c r="D115" s="58">
        <v>0.28848141431808472</v>
      </c>
      <c r="E115" s="58">
        <v>1.9810013473033905E-2</v>
      </c>
      <c r="F115" s="58">
        <v>0.30508890748023987</v>
      </c>
      <c r="G115" s="58">
        <v>7.4193581938743591E-2</v>
      </c>
      <c r="H115" s="58">
        <v>0.31242609024047852</v>
      </c>
      <c r="I115" s="58">
        <v>0.16098596155643463</v>
      </c>
      <c r="J115" s="58">
        <v>0.10492964088916779</v>
      </c>
      <c r="K115" s="58">
        <v>0.39746960997581482</v>
      </c>
      <c r="L115" s="58">
        <v>8.6535237729549408E-2</v>
      </c>
      <c r="M115" s="58">
        <v>0.13779239356517792</v>
      </c>
      <c r="N115" s="58">
        <v>0.24613445997238159</v>
      </c>
      <c r="O115" s="58">
        <v>5.0521146506071091E-2</v>
      </c>
      <c r="P115" s="58">
        <v>0.38248500227928162</v>
      </c>
      <c r="Q115" s="58">
        <v>2018</v>
      </c>
    </row>
    <row r="116" spans="1:17" x14ac:dyDescent="0.25">
      <c r="A116" s="57" t="s">
        <v>26</v>
      </c>
      <c r="B116" t="s">
        <v>89</v>
      </c>
      <c r="C116" s="58">
        <v>0.2668735682964325</v>
      </c>
      <c r="D116" s="58">
        <v>0.24427659809589386</v>
      </c>
      <c r="E116" s="58">
        <v>2.2596975788474083E-2</v>
      </c>
      <c r="F116" s="58">
        <v>0.30555123090744019</v>
      </c>
      <c r="G116" s="58">
        <v>8.5021428763866425E-2</v>
      </c>
      <c r="H116" s="58">
        <v>0.3425537645816803</v>
      </c>
      <c r="I116" s="58">
        <v>0.14853401482105255</v>
      </c>
      <c r="J116" s="58">
        <v>0.15891902148723602</v>
      </c>
      <c r="K116" s="58">
        <v>0.37774041295051575</v>
      </c>
      <c r="L116" s="58">
        <v>8.8317684829235077E-2</v>
      </c>
      <c r="M116" s="58">
        <v>0.11904510855674744</v>
      </c>
      <c r="N116" s="58">
        <v>0.22276289761066437</v>
      </c>
      <c r="O116" s="58">
        <v>5.7423926889896393E-2</v>
      </c>
      <c r="P116" s="58">
        <v>0.35189500451087952</v>
      </c>
      <c r="Q116" s="58">
        <v>2018</v>
      </c>
    </row>
    <row r="117" spans="1:17" x14ac:dyDescent="0.25">
      <c r="A117" s="57" t="s">
        <v>26</v>
      </c>
      <c r="B117" t="s">
        <v>90</v>
      </c>
      <c r="C117" s="58">
        <v>0.26640966534614563</v>
      </c>
      <c r="D117" s="58">
        <v>0.24445274472236633</v>
      </c>
      <c r="E117" s="58">
        <v>2.1956920623779297E-2</v>
      </c>
      <c r="F117" s="58">
        <v>0.27313715219497681</v>
      </c>
      <c r="G117" s="58">
        <v>9.7424976527690887E-2</v>
      </c>
      <c r="H117" s="58">
        <v>0.36302819848060608</v>
      </c>
      <c r="I117" s="58">
        <v>0.13234533369541168</v>
      </c>
      <c r="J117" s="58">
        <v>9.4144411385059357E-2</v>
      </c>
      <c r="K117" s="58">
        <v>0.33529606461524963</v>
      </c>
      <c r="L117" s="58">
        <v>8.4423206746578217E-2</v>
      </c>
      <c r="M117" s="58">
        <v>9.5560148358345032E-2</v>
      </c>
      <c r="N117" s="58">
        <v>0.21931658685207367</v>
      </c>
      <c r="O117" s="58">
        <v>5.8902297168970108E-2</v>
      </c>
      <c r="P117" s="58">
        <v>0.36383464932441711</v>
      </c>
      <c r="Q117" s="58">
        <v>2018</v>
      </c>
    </row>
    <row r="118" spans="1:17" x14ac:dyDescent="0.25">
      <c r="A118" s="57" t="s">
        <v>27</v>
      </c>
      <c r="B118" t="s">
        <v>89</v>
      </c>
      <c r="C118" s="58">
        <v>0.55565929412841797</v>
      </c>
      <c r="D118" s="58">
        <v>0.43849533796310425</v>
      </c>
      <c r="E118" s="58">
        <v>0.11716391891241074</v>
      </c>
      <c r="F118" s="58">
        <v>0.28768756985664368</v>
      </c>
      <c r="G118" s="58">
        <v>3.2434649765491486E-2</v>
      </c>
      <c r="H118" s="58">
        <v>0.12421850115060806</v>
      </c>
      <c r="I118" s="58">
        <v>0.16688543558120728</v>
      </c>
      <c r="J118" s="58">
        <v>0.16334444284439087</v>
      </c>
      <c r="K118" s="58">
        <v>0.63506734371185303</v>
      </c>
      <c r="L118" s="58">
        <v>0.12522882223129272</v>
      </c>
      <c r="M118" s="58">
        <v>0.46666595339775085</v>
      </c>
      <c r="N118" s="58">
        <v>0.49768280982971191</v>
      </c>
      <c r="O118" s="58">
        <v>0.18783792853355408</v>
      </c>
      <c r="P118" s="58">
        <v>0.58809393644332886</v>
      </c>
      <c r="Q118" s="58">
        <v>2018</v>
      </c>
    </row>
    <row r="119" spans="1:17" x14ac:dyDescent="0.25">
      <c r="A119" s="57" t="s">
        <v>27</v>
      </c>
      <c r="B119" t="s">
        <v>90</v>
      </c>
      <c r="C119" s="58">
        <v>0.57071143388748169</v>
      </c>
      <c r="D119" s="58">
        <v>0.4468306303024292</v>
      </c>
      <c r="E119" s="58">
        <v>0.12388084083795547</v>
      </c>
      <c r="F119" s="58">
        <v>0.2712169885635376</v>
      </c>
      <c r="G119" s="58">
        <v>3.3656079322099686E-2</v>
      </c>
      <c r="H119" s="58">
        <v>0.12441545724868774</v>
      </c>
      <c r="I119" s="58">
        <v>0.19235457479953766</v>
      </c>
      <c r="J119" s="58">
        <v>9.2688068747520447E-2</v>
      </c>
      <c r="K119" s="58">
        <v>0.62943160533905029</v>
      </c>
      <c r="L119" s="58">
        <v>0.12061963975429535</v>
      </c>
      <c r="M119" s="58">
        <v>0.45398968458175659</v>
      </c>
      <c r="N119" s="58">
        <v>0.50261032581329346</v>
      </c>
      <c r="O119" s="58">
        <v>0.20244354009628296</v>
      </c>
      <c r="P119" s="58">
        <v>0.60436755418777466</v>
      </c>
      <c r="Q119" s="58">
        <v>2018</v>
      </c>
    </row>
    <row r="120" spans="1:17" x14ac:dyDescent="0.25">
      <c r="A120" s="57" t="s">
        <v>28</v>
      </c>
      <c r="B120" t="s">
        <v>89</v>
      </c>
      <c r="C120" s="58">
        <v>0.33732107281684875</v>
      </c>
      <c r="D120" s="58">
        <v>0.30939012765884399</v>
      </c>
      <c r="E120" s="58">
        <v>2.7930967509746552E-2</v>
      </c>
      <c r="F120" s="58">
        <v>0.23467525839805603</v>
      </c>
      <c r="G120" s="58">
        <v>0.14147208631038666</v>
      </c>
      <c r="H120" s="58">
        <v>0.28653156757354736</v>
      </c>
      <c r="I120" s="58">
        <v>0.16181416809558868</v>
      </c>
      <c r="J120" s="58">
        <v>0.13064099848270416</v>
      </c>
      <c r="K120" s="58">
        <v>0.39558225870132446</v>
      </c>
      <c r="L120" s="58">
        <v>7.8195042908191681E-2</v>
      </c>
      <c r="M120" s="58">
        <v>9.2713065445423126E-2</v>
      </c>
      <c r="N120" s="58">
        <v>0.17223408818244934</v>
      </c>
      <c r="O120" s="58">
        <v>0.1129072904586792</v>
      </c>
      <c r="P120" s="58">
        <v>0.47879317402839661</v>
      </c>
      <c r="Q120" s="58">
        <v>2018</v>
      </c>
    </row>
    <row r="121" spans="1:17" x14ac:dyDescent="0.25">
      <c r="A121" s="57" t="s">
        <v>28</v>
      </c>
      <c r="B121" t="s">
        <v>90</v>
      </c>
      <c r="C121" s="58">
        <v>0.35318851470947266</v>
      </c>
      <c r="D121" s="58">
        <v>0.32136890292167664</v>
      </c>
      <c r="E121" s="58">
        <v>3.1819615513086319E-2</v>
      </c>
      <c r="F121" s="58">
        <v>0.22903759777545929</v>
      </c>
      <c r="G121" s="58">
        <v>0.13612744212150574</v>
      </c>
      <c r="H121" s="58">
        <v>0.28164643049240112</v>
      </c>
      <c r="I121" s="58">
        <v>0.15995824337005615</v>
      </c>
      <c r="J121" s="58">
        <v>0.10955872386693954</v>
      </c>
      <c r="K121" s="58">
        <v>0.39693775773048401</v>
      </c>
      <c r="L121" s="58">
        <v>7.5761996209621429E-2</v>
      </c>
      <c r="M121" s="58">
        <v>8.5298113524913788E-2</v>
      </c>
      <c r="N121" s="58">
        <v>0.1748211681842804</v>
      </c>
      <c r="O121" s="58">
        <v>0.12565970420837402</v>
      </c>
      <c r="P121" s="58">
        <v>0.48931595683097839</v>
      </c>
      <c r="Q121" s="58">
        <v>2018</v>
      </c>
    </row>
    <row r="122" spans="1:17" x14ac:dyDescent="0.25">
      <c r="A122" s="57" t="s">
        <v>29</v>
      </c>
      <c r="B122" t="s">
        <v>89</v>
      </c>
      <c r="C122" s="58">
        <v>0.50765895843505859</v>
      </c>
      <c r="D122" s="58">
        <v>0.47539490461349487</v>
      </c>
      <c r="E122" s="58">
        <v>3.226403146982193E-2</v>
      </c>
      <c r="F122" s="58">
        <v>0.24263010919094086</v>
      </c>
      <c r="G122" s="58">
        <v>9.1089159250259399E-2</v>
      </c>
      <c r="H122" s="58">
        <v>0.15862178802490234</v>
      </c>
      <c r="I122" s="58">
        <v>0.15894712507724762</v>
      </c>
      <c r="J122" s="58">
        <v>0.16303135454654694</v>
      </c>
      <c r="K122" s="58">
        <v>0.6419379711151123</v>
      </c>
      <c r="L122" s="58">
        <v>9.5970787107944489E-2</v>
      </c>
      <c r="M122" s="58">
        <v>0.10601631551980972</v>
      </c>
      <c r="N122" s="58">
        <v>0.24254718422889709</v>
      </c>
      <c r="O122" s="58">
        <v>0.12465453147888184</v>
      </c>
      <c r="P122" s="58">
        <v>0.59874808788299561</v>
      </c>
      <c r="Q122" s="58">
        <v>2018</v>
      </c>
    </row>
    <row r="123" spans="1:17" x14ac:dyDescent="0.25">
      <c r="A123" s="57" t="s">
        <v>29</v>
      </c>
      <c r="B123" t="s">
        <v>90</v>
      </c>
      <c r="C123" s="58">
        <v>0.51150304079055786</v>
      </c>
      <c r="D123" s="58">
        <v>0.4783778190612793</v>
      </c>
      <c r="E123" s="58">
        <v>3.3125244081020355E-2</v>
      </c>
      <c r="F123" s="58">
        <v>0.23194903135299683</v>
      </c>
      <c r="G123" s="58">
        <v>9.766484797000885E-2</v>
      </c>
      <c r="H123" s="58">
        <v>0.15888306498527527</v>
      </c>
      <c r="I123" s="58">
        <v>0.15916945040225983</v>
      </c>
      <c r="J123" s="58">
        <v>0.11361338198184967</v>
      </c>
      <c r="K123" s="58">
        <v>0.63820564746856689</v>
      </c>
      <c r="L123" s="58">
        <v>7.8942589461803436E-2</v>
      </c>
      <c r="M123" s="58">
        <v>9.6942998468875885E-2</v>
      </c>
      <c r="N123" s="58">
        <v>0.24365653097629547</v>
      </c>
      <c r="O123" s="58">
        <v>0.12907478213310242</v>
      </c>
      <c r="P123" s="58">
        <v>0.60916787385940552</v>
      </c>
      <c r="Q123" s="58">
        <v>2018</v>
      </c>
    </row>
    <row r="124" spans="1:17" x14ac:dyDescent="0.25">
      <c r="A124" s="57" t="s">
        <v>30</v>
      </c>
      <c r="B124" t="s">
        <v>89</v>
      </c>
      <c r="C124" s="58">
        <v>0.59486877918243408</v>
      </c>
      <c r="D124" s="58">
        <v>0.43188729882240295</v>
      </c>
      <c r="E124" s="58">
        <v>0.16298149526119232</v>
      </c>
      <c r="F124" s="58">
        <v>0.2140241265296936</v>
      </c>
      <c r="G124" s="58">
        <v>6.6872984170913696E-2</v>
      </c>
      <c r="H124" s="58">
        <v>0.12423409521579742</v>
      </c>
      <c r="I124" s="58">
        <v>0.25046190619468689</v>
      </c>
      <c r="J124" s="58">
        <v>0.19168409705162048</v>
      </c>
      <c r="K124" s="58">
        <v>0.66591155529022217</v>
      </c>
      <c r="L124" s="58">
        <v>0.17259615659713745</v>
      </c>
      <c r="M124" s="58">
        <v>0.43482765555381775</v>
      </c>
      <c r="N124" s="58">
        <v>0.28758156299591064</v>
      </c>
      <c r="O124" s="58">
        <v>0.25943303108215332</v>
      </c>
      <c r="P124" s="58">
        <v>0.66174179315567017</v>
      </c>
      <c r="Q124" s="58">
        <v>2018</v>
      </c>
    </row>
    <row r="125" spans="1:17" x14ac:dyDescent="0.25">
      <c r="A125" s="57" t="s">
        <v>30</v>
      </c>
      <c r="B125" t="s">
        <v>90</v>
      </c>
      <c r="C125" s="58">
        <v>0.60779279470443726</v>
      </c>
      <c r="D125" s="58">
        <v>0.44795766472816467</v>
      </c>
      <c r="E125" s="58">
        <v>0.15983514487743378</v>
      </c>
      <c r="F125" s="58">
        <v>0.20061367750167847</v>
      </c>
      <c r="G125" s="58">
        <v>7.2066731750965118E-2</v>
      </c>
      <c r="H125" s="58">
        <v>0.11952677369117737</v>
      </c>
      <c r="I125" s="58">
        <v>0.27635949850082397</v>
      </c>
      <c r="J125" s="58">
        <v>0.14483422040939331</v>
      </c>
      <c r="K125" s="58">
        <v>0.64912337064743042</v>
      </c>
      <c r="L125" s="58">
        <v>0.16503137350082397</v>
      </c>
      <c r="M125" s="58">
        <v>0.40776568651199341</v>
      </c>
      <c r="N125" s="58">
        <v>0.28243225812911987</v>
      </c>
      <c r="O125" s="58">
        <v>0.26519930362701416</v>
      </c>
      <c r="P125" s="58">
        <v>0.67985951900482178</v>
      </c>
      <c r="Q125" s="58">
        <v>2018</v>
      </c>
    </row>
    <row r="126" spans="1:17" x14ac:dyDescent="0.25">
      <c r="A126" s="52" t="s">
        <v>31</v>
      </c>
      <c r="B126" t="s">
        <v>89</v>
      </c>
      <c r="C126" s="58">
        <v>0.43303760886192322</v>
      </c>
      <c r="D126" s="58">
        <v>0.36947274208068848</v>
      </c>
      <c r="E126" s="58">
        <v>6.3564866781234741E-2</v>
      </c>
      <c r="F126" s="58">
        <v>0.27648693323135376</v>
      </c>
      <c r="G126" s="58">
        <v>7.4487902224063873E-2</v>
      </c>
      <c r="H126" s="58">
        <v>0.21598754823207855</v>
      </c>
      <c r="I126" s="58">
        <v>0.20618265867233276</v>
      </c>
      <c r="J126" s="58">
        <v>0.1647869348526001</v>
      </c>
      <c r="K126" s="58">
        <v>0.51275193691253662</v>
      </c>
      <c r="L126" s="58">
        <v>0.14011766016483307</v>
      </c>
      <c r="M126" s="58">
        <v>0.39263889193534851</v>
      </c>
      <c r="N126" s="58">
        <v>0.21435609459877014</v>
      </c>
      <c r="O126" s="58">
        <v>0.11347683519124985</v>
      </c>
      <c r="P126" s="58">
        <v>0.50752550363540649</v>
      </c>
      <c r="Q126" s="58">
        <v>2018</v>
      </c>
    </row>
    <row r="127" spans="1:17" x14ac:dyDescent="0.25">
      <c r="A127" s="52" t="s">
        <v>31</v>
      </c>
      <c r="B127" t="s">
        <v>90</v>
      </c>
      <c r="C127" s="58">
        <v>0.4474041759967804</v>
      </c>
      <c r="D127" s="58">
        <v>0.38003551959991455</v>
      </c>
      <c r="E127" s="58">
        <v>6.7368648946285248E-2</v>
      </c>
      <c r="F127" s="58">
        <v>0.26210835576057434</v>
      </c>
      <c r="G127" s="58">
        <v>7.2292923927307129E-2</v>
      </c>
      <c r="H127" s="58">
        <v>0.21819454431533813</v>
      </c>
      <c r="I127" s="58">
        <v>0.22543348371982574</v>
      </c>
      <c r="J127" s="58">
        <v>0.11700814962387085</v>
      </c>
      <c r="K127" s="58">
        <v>0.48280981183052063</v>
      </c>
      <c r="L127" s="58">
        <v>0.1314869225025177</v>
      </c>
      <c r="M127" s="58">
        <v>0.37642791867256165</v>
      </c>
      <c r="N127" s="58">
        <v>0.212839275598526</v>
      </c>
      <c r="O127" s="58">
        <v>0.11726094782352448</v>
      </c>
      <c r="P127" s="58">
        <v>0.51969712972640991</v>
      </c>
      <c r="Q127" s="58">
        <v>2018</v>
      </c>
    </row>
    <row r="128" spans="1:17" x14ac:dyDescent="0.25">
      <c r="A128" s="57" t="s">
        <v>32</v>
      </c>
      <c r="B128" t="s">
        <v>89</v>
      </c>
      <c r="C128" s="58">
        <v>0.48777502775192261</v>
      </c>
      <c r="D128" s="58">
        <v>0.44919666647911072</v>
      </c>
      <c r="E128" s="58">
        <v>3.8578357547521591E-2</v>
      </c>
      <c r="F128" s="58">
        <v>0.25530749559402466</v>
      </c>
      <c r="G128" s="58">
        <v>9.0318605303764343E-2</v>
      </c>
      <c r="H128" s="58">
        <v>0.16659888625144958</v>
      </c>
      <c r="I128" s="58">
        <v>0.22990003228187561</v>
      </c>
      <c r="J128" s="58">
        <v>0.13242842257022858</v>
      </c>
      <c r="K128" s="58">
        <v>0.62637960910797119</v>
      </c>
      <c r="L128" s="58">
        <v>5.7142969220876694E-2</v>
      </c>
      <c r="M128" s="58">
        <v>0.10688840597867966</v>
      </c>
      <c r="N128" s="58">
        <v>0.17836827039718628</v>
      </c>
      <c r="O128" s="58">
        <v>0.14367400109767914</v>
      </c>
      <c r="P128" s="58">
        <v>0.57809364795684814</v>
      </c>
      <c r="Q128" s="58">
        <v>2018</v>
      </c>
    </row>
    <row r="129" spans="1:17" x14ac:dyDescent="0.25">
      <c r="A129" s="57" t="s">
        <v>32</v>
      </c>
      <c r="B129" t="s">
        <v>90</v>
      </c>
      <c r="C129" s="58">
        <v>0.49653473496437073</v>
      </c>
      <c r="D129" s="58">
        <v>0.46303185820579529</v>
      </c>
      <c r="E129" s="58">
        <v>3.3502887934446335E-2</v>
      </c>
      <c r="F129" s="58">
        <v>0.22544291615486145</v>
      </c>
      <c r="G129" s="58">
        <v>9.6622996032238007E-2</v>
      </c>
      <c r="H129" s="58">
        <v>0.18139934539794922</v>
      </c>
      <c r="I129" s="58">
        <v>0.18818674981594086</v>
      </c>
      <c r="J129" s="58">
        <v>0.10236682742834091</v>
      </c>
      <c r="K129" s="58">
        <v>0.60719770193099976</v>
      </c>
      <c r="L129" s="58">
        <v>5.144042894244194E-2</v>
      </c>
      <c r="M129" s="58">
        <v>0.10222490131855011</v>
      </c>
      <c r="N129" s="58">
        <v>0.16930104792118073</v>
      </c>
      <c r="O129" s="58">
        <v>0.14993828535079956</v>
      </c>
      <c r="P129" s="58">
        <v>0.59315770864486694</v>
      </c>
      <c r="Q129" s="58">
        <v>2018</v>
      </c>
    </row>
    <row r="130" spans="1:17" x14ac:dyDescent="0.25">
      <c r="A130" s="57" t="s">
        <v>1</v>
      </c>
      <c r="B130" t="s">
        <v>89</v>
      </c>
      <c r="C130" s="58">
        <v>0.27149641513824463</v>
      </c>
      <c r="D130" s="58">
        <v>0.24554233253002167</v>
      </c>
      <c r="E130" s="58">
        <v>2.5954080745577812E-2</v>
      </c>
      <c r="F130" s="58">
        <v>0.25841298699378967</v>
      </c>
      <c r="G130" s="58">
        <v>0.11252547800540924</v>
      </c>
      <c r="H130" s="58">
        <v>0.35756510496139526</v>
      </c>
      <c r="I130" s="58">
        <v>0.1613197922706604</v>
      </c>
      <c r="J130" s="58">
        <v>0.2212260365486145</v>
      </c>
      <c r="K130" s="58">
        <v>0.37334126234054565</v>
      </c>
      <c r="L130" s="58">
        <v>4.0469832718372345E-2</v>
      </c>
      <c r="M130" s="58">
        <v>2.2089818492531776E-2</v>
      </c>
      <c r="N130" s="58">
        <v>0.17659470438957214</v>
      </c>
      <c r="O130" s="58">
        <v>8.5803501307964325E-2</v>
      </c>
      <c r="P130" s="58">
        <v>0.38402187824249268</v>
      </c>
      <c r="Q130" s="58">
        <v>2020</v>
      </c>
    </row>
    <row r="131" spans="1:17" x14ac:dyDescent="0.25">
      <c r="A131" s="57" t="s">
        <v>1</v>
      </c>
      <c r="B131" t="s">
        <v>90</v>
      </c>
      <c r="C131" s="58">
        <v>0.28063935041427612</v>
      </c>
      <c r="D131" s="58">
        <v>0.25810655951499939</v>
      </c>
      <c r="E131" s="58">
        <v>2.253277413547039E-2</v>
      </c>
      <c r="F131" s="58">
        <v>0.25352442264556885</v>
      </c>
      <c r="G131" s="58">
        <v>0.10912876576185226</v>
      </c>
      <c r="H131" s="58">
        <v>0.35670748353004456</v>
      </c>
      <c r="I131" s="58">
        <v>0.15243276953697205</v>
      </c>
      <c r="J131" s="58">
        <v>0.18442231416702271</v>
      </c>
      <c r="K131" s="58">
        <v>0.34742966294288635</v>
      </c>
      <c r="L131" s="58">
        <v>3.8636386394500732E-2</v>
      </c>
      <c r="M131" s="58">
        <v>1.9232721999287605E-2</v>
      </c>
      <c r="N131" s="58">
        <v>0.18605564534664154</v>
      </c>
      <c r="O131" s="58">
        <v>8.5809372365474701E-2</v>
      </c>
      <c r="P131" s="58">
        <v>0.3897680938243866</v>
      </c>
      <c r="Q131" s="58">
        <v>2020</v>
      </c>
    </row>
    <row r="132" spans="1:17" x14ac:dyDescent="0.25">
      <c r="A132" s="57" t="s">
        <v>2</v>
      </c>
      <c r="B132" t="s">
        <v>89</v>
      </c>
      <c r="C132" s="58">
        <v>0.21335823833942413</v>
      </c>
      <c r="D132" s="58">
        <v>0.19715882837772369</v>
      </c>
      <c r="E132" s="58">
        <v>1.6199413686990738E-2</v>
      </c>
      <c r="F132" s="58">
        <v>0.36738306283950806</v>
      </c>
      <c r="G132" s="58">
        <v>7.2372287511825562E-2</v>
      </c>
      <c r="H132" s="58">
        <v>0.34688639640808105</v>
      </c>
      <c r="I132" s="58">
        <v>0.16207168996334076</v>
      </c>
      <c r="J132" s="58">
        <v>0.26784035563468933</v>
      </c>
      <c r="K132" s="58">
        <v>0.40963953733444214</v>
      </c>
      <c r="L132" s="58">
        <v>7.0043064653873444E-2</v>
      </c>
      <c r="M132" s="58">
        <v>5.1129315048456192E-2</v>
      </c>
      <c r="N132" s="58">
        <v>0.13298211991786957</v>
      </c>
      <c r="O132" s="58">
        <v>4.8831962049007416E-2</v>
      </c>
      <c r="P132" s="58">
        <v>0.2857305109500885</v>
      </c>
      <c r="Q132" s="58">
        <v>2020</v>
      </c>
    </row>
    <row r="133" spans="1:17" x14ac:dyDescent="0.25">
      <c r="A133" s="57" t="s">
        <v>2</v>
      </c>
      <c r="B133" t="s">
        <v>90</v>
      </c>
      <c r="C133" s="58">
        <v>0.23673024773597717</v>
      </c>
      <c r="D133" s="58">
        <v>0.22225864231586456</v>
      </c>
      <c r="E133" s="58">
        <v>1.447160542011261E-2</v>
      </c>
      <c r="F133" s="58">
        <v>0.31988555192947388</v>
      </c>
      <c r="G133" s="58">
        <v>8.6022704839706421E-2</v>
      </c>
      <c r="H133" s="58">
        <v>0.35736149549484253</v>
      </c>
      <c r="I133" s="58">
        <v>0.1598183661699295</v>
      </c>
      <c r="J133" s="58">
        <v>0.21197159588336945</v>
      </c>
      <c r="K133" s="58">
        <v>0.36890155076980591</v>
      </c>
      <c r="L133" s="58">
        <v>6.5866820514202118E-2</v>
      </c>
      <c r="M133" s="58">
        <v>4.8498895019292831E-2</v>
      </c>
      <c r="N133" s="58">
        <v>0.13444006443023682</v>
      </c>
      <c r="O133" s="58">
        <v>5.4739184677600861E-2</v>
      </c>
      <c r="P133" s="58">
        <v>0.32275295257568359</v>
      </c>
      <c r="Q133" s="58">
        <v>2020</v>
      </c>
    </row>
    <row r="134" spans="1:17" x14ac:dyDescent="0.25">
      <c r="A134" s="57" t="s">
        <v>3</v>
      </c>
      <c r="B134" t="s">
        <v>89</v>
      </c>
      <c r="C134" s="58">
        <v>0.2796148955821991</v>
      </c>
      <c r="D134" s="58">
        <v>0.24790576100349426</v>
      </c>
      <c r="E134" s="58">
        <v>3.1709134578704834E-2</v>
      </c>
      <c r="F134" s="58">
        <v>0.30989879369735718</v>
      </c>
      <c r="G134" s="58">
        <v>7.41591677069664E-2</v>
      </c>
      <c r="H134" s="58">
        <v>0.33632716536521912</v>
      </c>
      <c r="I134" s="58">
        <v>0.14847560226917267</v>
      </c>
      <c r="J134" s="58">
        <v>0.19569036364555359</v>
      </c>
      <c r="K134" s="58">
        <v>0.34623503684997559</v>
      </c>
      <c r="L134" s="58">
        <v>0.11525031179189682</v>
      </c>
      <c r="M134" s="58">
        <v>9.796559065580368E-2</v>
      </c>
      <c r="N134" s="58">
        <v>0.2406296581029892</v>
      </c>
      <c r="O134" s="58">
        <v>8.9632853865623474E-2</v>
      </c>
      <c r="P134" s="58">
        <v>0.35377407073974609</v>
      </c>
      <c r="Q134" s="58">
        <v>2020</v>
      </c>
    </row>
    <row r="135" spans="1:17" x14ac:dyDescent="0.25">
      <c r="A135" s="57" t="s">
        <v>3</v>
      </c>
      <c r="B135" t="s">
        <v>90</v>
      </c>
      <c r="C135" s="58">
        <v>0.27239006757736206</v>
      </c>
      <c r="D135" s="58">
        <v>0.24621511995792389</v>
      </c>
      <c r="E135" s="58">
        <v>2.6174966245889664E-2</v>
      </c>
      <c r="F135" s="58">
        <v>0.28928855061531067</v>
      </c>
      <c r="G135" s="58">
        <v>9.0889438986778259E-2</v>
      </c>
      <c r="H135" s="58">
        <v>0.34743192791938782</v>
      </c>
      <c r="I135" s="58">
        <v>0.14061839878559113</v>
      </c>
      <c r="J135" s="58">
        <v>0.15199665725231171</v>
      </c>
      <c r="K135" s="58">
        <v>0.30707886815071106</v>
      </c>
      <c r="L135" s="58">
        <v>0.11220753192901611</v>
      </c>
      <c r="M135" s="58">
        <v>9.0611197054386139E-2</v>
      </c>
      <c r="N135" s="58">
        <v>0.22650438547134399</v>
      </c>
      <c r="O135" s="58">
        <v>8.7466023862361908E-2</v>
      </c>
      <c r="P135" s="58">
        <v>0.36327952146530151</v>
      </c>
      <c r="Q135" s="58">
        <v>2020</v>
      </c>
    </row>
    <row r="136" spans="1:17" x14ac:dyDescent="0.25">
      <c r="A136" s="57" t="s">
        <v>4</v>
      </c>
      <c r="B136" t="s">
        <v>89</v>
      </c>
      <c r="C136" s="58">
        <v>0.50831270217895508</v>
      </c>
      <c r="D136" s="58">
        <v>0.38248419761657715</v>
      </c>
      <c r="E136" s="58">
        <v>0.12582847476005554</v>
      </c>
      <c r="F136" s="58">
        <v>0.2144787460565567</v>
      </c>
      <c r="G136" s="58">
        <v>6.7743994295597076E-2</v>
      </c>
      <c r="H136" s="58">
        <v>0.20946457982063293</v>
      </c>
      <c r="I136" s="58">
        <v>0.19140565395355225</v>
      </c>
      <c r="J136" s="58">
        <v>0.23673297464847565</v>
      </c>
      <c r="K136" s="58">
        <v>0.56145983934402466</v>
      </c>
      <c r="L136" s="58">
        <v>0.14270409941673279</v>
      </c>
      <c r="M136" s="58">
        <v>0.35030263662338257</v>
      </c>
      <c r="N136" s="58">
        <v>0.26754686236381531</v>
      </c>
      <c r="O136" s="58">
        <v>0.22653339803218842</v>
      </c>
      <c r="P136" s="58">
        <v>0.57605665922164917</v>
      </c>
      <c r="Q136" s="58">
        <v>2020</v>
      </c>
    </row>
    <row r="137" spans="1:17" x14ac:dyDescent="0.25">
      <c r="A137" s="57" t="s">
        <v>4</v>
      </c>
      <c r="B137" t="s">
        <v>90</v>
      </c>
      <c r="C137" s="58">
        <v>0.50280928611755371</v>
      </c>
      <c r="D137" s="58">
        <v>0.38746917247772217</v>
      </c>
      <c r="E137" s="58">
        <v>0.11534014344215393</v>
      </c>
      <c r="F137" s="58">
        <v>0.20603938400745392</v>
      </c>
      <c r="G137" s="58">
        <v>7.5260579586029053E-2</v>
      </c>
      <c r="H137" s="58">
        <v>0.21589073538780212</v>
      </c>
      <c r="I137" s="58">
        <v>0.19163177907466888</v>
      </c>
      <c r="J137" s="58">
        <v>0.18476922810077667</v>
      </c>
      <c r="K137" s="58">
        <v>0.5361974835395813</v>
      </c>
      <c r="L137" s="58">
        <v>0.12799036502838135</v>
      </c>
      <c r="M137" s="58">
        <v>0.3186495304107666</v>
      </c>
      <c r="N137" s="58">
        <v>0.25544223189353943</v>
      </c>
      <c r="O137" s="58">
        <v>0.22850964963436127</v>
      </c>
      <c r="P137" s="58">
        <v>0.57806986570358276</v>
      </c>
      <c r="Q137" s="58">
        <v>2020</v>
      </c>
    </row>
    <row r="138" spans="1:17" x14ac:dyDescent="0.25">
      <c r="A138" s="57" t="s">
        <v>5</v>
      </c>
      <c r="B138" t="s">
        <v>89</v>
      </c>
      <c r="C138" s="58">
        <v>0.25105118751525879</v>
      </c>
      <c r="D138" s="58">
        <v>0.22500298917293549</v>
      </c>
      <c r="E138" s="58">
        <v>2.6048200204968452E-2</v>
      </c>
      <c r="F138" s="58">
        <v>0.22362765669822693</v>
      </c>
      <c r="G138" s="58">
        <v>0.1410541832447052</v>
      </c>
      <c r="H138" s="58">
        <v>0.38426697254180908</v>
      </c>
      <c r="I138" s="58">
        <v>0.14867745339870453</v>
      </c>
      <c r="J138" s="58">
        <v>0.23181949555873871</v>
      </c>
      <c r="K138" s="58">
        <v>0.29300159215927124</v>
      </c>
      <c r="L138" s="58">
        <v>2.4900803342461586E-2</v>
      </c>
      <c r="M138" s="58">
        <v>3.3870600163936615E-2</v>
      </c>
      <c r="N138" s="58">
        <v>0.15380552411079407</v>
      </c>
      <c r="O138" s="58">
        <v>8.710094541311264E-2</v>
      </c>
      <c r="P138" s="58">
        <v>0.39210537075996399</v>
      </c>
      <c r="Q138" s="58">
        <v>2020</v>
      </c>
    </row>
    <row r="139" spans="1:17" x14ac:dyDescent="0.25">
      <c r="A139" s="57" t="s">
        <v>5</v>
      </c>
      <c r="B139" t="s">
        <v>90</v>
      </c>
      <c r="C139" s="58">
        <v>0.26114088296890259</v>
      </c>
      <c r="D139" s="58">
        <v>0.23608702421188354</v>
      </c>
      <c r="E139" s="58">
        <v>2.5053868070244789E-2</v>
      </c>
      <c r="F139" s="58">
        <v>0.20143622159957886</v>
      </c>
      <c r="G139" s="58">
        <v>0.14983394742012024</v>
      </c>
      <c r="H139" s="58">
        <v>0.38758894801139832</v>
      </c>
      <c r="I139" s="58">
        <v>0.13823145627975464</v>
      </c>
      <c r="J139" s="58">
        <v>0.20137840509414673</v>
      </c>
      <c r="K139" s="58">
        <v>0.2720390260219574</v>
      </c>
      <c r="L139" s="58">
        <v>3.105374239385128E-2</v>
      </c>
      <c r="M139" s="58">
        <v>3.0190223827958107E-2</v>
      </c>
      <c r="N139" s="58">
        <v>0.15587423741817474</v>
      </c>
      <c r="O139" s="58">
        <v>9.1168731451034546E-2</v>
      </c>
      <c r="P139" s="58">
        <v>0.41097483038902283</v>
      </c>
      <c r="Q139" s="58">
        <v>2020</v>
      </c>
    </row>
    <row r="140" spans="1:17" x14ac:dyDescent="0.25">
      <c r="A140" s="57" t="s">
        <v>6</v>
      </c>
      <c r="B140" t="s">
        <v>89</v>
      </c>
      <c r="C140" s="58">
        <v>0.26172998547554016</v>
      </c>
      <c r="D140" s="58">
        <v>0.2434852123260498</v>
      </c>
      <c r="E140" s="58">
        <v>1.8244776874780655E-2</v>
      </c>
      <c r="F140" s="58">
        <v>0.346905916929245</v>
      </c>
      <c r="G140" s="58">
        <v>6.6143274307250977E-2</v>
      </c>
      <c r="H140" s="58">
        <v>0.32522079348564148</v>
      </c>
      <c r="I140" s="58">
        <v>0.19326511025428772</v>
      </c>
      <c r="J140" s="58">
        <v>0.21546894311904907</v>
      </c>
      <c r="K140" s="58">
        <v>0.43578296899795532</v>
      </c>
      <c r="L140" s="58">
        <v>7.1863174438476563E-2</v>
      </c>
      <c r="M140" s="58">
        <v>8.4704890847206116E-2</v>
      </c>
      <c r="N140" s="58">
        <v>0.17689892649650574</v>
      </c>
      <c r="O140" s="58">
        <v>5.9907473623752594E-2</v>
      </c>
      <c r="P140" s="58">
        <v>0.32787325978279114</v>
      </c>
      <c r="Q140" s="58">
        <v>2020</v>
      </c>
    </row>
    <row r="141" spans="1:17" x14ac:dyDescent="0.25">
      <c r="A141" s="57" t="s">
        <v>6</v>
      </c>
      <c r="B141" t="s">
        <v>90</v>
      </c>
      <c r="C141" s="58">
        <v>0.27184942364692688</v>
      </c>
      <c r="D141" s="58">
        <v>0.25293624401092529</v>
      </c>
      <c r="E141" s="58">
        <v>1.8913174048066139E-2</v>
      </c>
      <c r="F141" s="58">
        <v>0.31103900074958801</v>
      </c>
      <c r="G141" s="58">
        <v>7.5223870575428009E-2</v>
      </c>
      <c r="H141" s="58">
        <v>0.3418877124786377</v>
      </c>
      <c r="I141" s="58">
        <v>0.16084006428718567</v>
      </c>
      <c r="J141" s="58">
        <v>0.16551211476325989</v>
      </c>
      <c r="K141" s="58">
        <v>0.40853515267372131</v>
      </c>
      <c r="L141" s="58">
        <v>7.648652046918869E-2</v>
      </c>
      <c r="M141" s="58">
        <v>7.2830937802791595E-2</v>
      </c>
      <c r="N141" s="58">
        <v>0.17667737603187561</v>
      </c>
      <c r="O141" s="58">
        <v>6.5022140741348267E-2</v>
      </c>
      <c r="P141" s="58">
        <v>0.34707328677177429</v>
      </c>
      <c r="Q141" s="58">
        <v>2020</v>
      </c>
    </row>
    <row r="142" spans="1:17" x14ac:dyDescent="0.25">
      <c r="A142" s="57" t="s">
        <v>7</v>
      </c>
      <c r="B142" t="s">
        <v>89</v>
      </c>
      <c r="C142" s="58">
        <v>0.74953234195709229</v>
      </c>
      <c r="D142" s="58">
        <v>0.46024850010871887</v>
      </c>
      <c r="E142" s="58">
        <v>0.28928381204605103</v>
      </c>
      <c r="F142" s="58">
        <v>0.14655587077140808</v>
      </c>
      <c r="G142" s="58">
        <v>3.2761905342340469E-2</v>
      </c>
      <c r="H142" s="58">
        <v>7.1149908006191254E-2</v>
      </c>
      <c r="I142" s="58">
        <v>0.30809909105300903</v>
      </c>
      <c r="J142" s="58">
        <v>0.40373343229293823</v>
      </c>
      <c r="K142" s="58">
        <v>0.79813069105148315</v>
      </c>
      <c r="L142" s="58">
        <v>0.20588737726211548</v>
      </c>
      <c r="M142" s="58">
        <v>0.56061792373657227</v>
      </c>
      <c r="N142" s="58">
        <v>0.24513871967792511</v>
      </c>
      <c r="O142" s="58">
        <v>0.43596017360687256</v>
      </c>
      <c r="P142" s="58">
        <v>0.78229421377182007</v>
      </c>
      <c r="Q142" s="58">
        <v>2020</v>
      </c>
    </row>
    <row r="143" spans="1:17" x14ac:dyDescent="0.25">
      <c r="A143" s="57" t="s">
        <v>7</v>
      </c>
      <c r="B143" t="s">
        <v>90</v>
      </c>
      <c r="C143" s="58">
        <v>0.75984489917755127</v>
      </c>
      <c r="D143" s="58">
        <v>0.46823406219482422</v>
      </c>
      <c r="E143" s="58">
        <v>0.29161083698272705</v>
      </c>
      <c r="F143" s="58">
        <v>0.13624961674213409</v>
      </c>
      <c r="G143" s="58">
        <v>3.2885745167732239E-2</v>
      </c>
      <c r="H143" s="58">
        <v>7.1019761264324188E-2</v>
      </c>
      <c r="I143" s="58">
        <v>0.34070789813995361</v>
      </c>
      <c r="J143" s="58">
        <v>0.34087219834327698</v>
      </c>
      <c r="K143" s="58">
        <v>0.78129041194915771</v>
      </c>
      <c r="L143" s="58">
        <v>0.19471228122711182</v>
      </c>
      <c r="M143" s="58">
        <v>0.55646401643753052</v>
      </c>
      <c r="N143" s="58">
        <v>0.24511148035526276</v>
      </c>
      <c r="O143" s="58">
        <v>0.44643589854240417</v>
      </c>
      <c r="P143" s="58">
        <v>0.79273062944412231</v>
      </c>
      <c r="Q143" s="58">
        <v>2020</v>
      </c>
    </row>
    <row r="144" spans="1:17" x14ac:dyDescent="0.25">
      <c r="A144" s="57" t="s">
        <v>8</v>
      </c>
      <c r="B144" t="s">
        <v>89</v>
      </c>
      <c r="C144" s="58">
        <v>0.25384461879730225</v>
      </c>
      <c r="D144" s="58">
        <v>0.22350411117076874</v>
      </c>
      <c r="E144" s="58">
        <v>3.034050390124321E-2</v>
      </c>
      <c r="F144" s="58">
        <v>0.25820478796958923</v>
      </c>
      <c r="G144" s="58">
        <v>0.11788653582334518</v>
      </c>
      <c r="H144" s="58">
        <v>0.37006404995918274</v>
      </c>
      <c r="I144" s="58">
        <v>0.17016065120697021</v>
      </c>
      <c r="J144" s="58">
        <v>0.18838325142860413</v>
      </c>
      <c r="K144" s="58">
        <v>0.35702463984489441</v>
      </c>
      <c r="L144" s="58">
        <v>6.3655123114585876E-2</v>
      </c>
      <c r="M144" s="58">
        <v>5.1341220736503601E-2</v>
      </c>
      <c r="N144" s="58">
        <v>0.13663758337497711</v>
      </c>
      <c r="O144" s="58">
        <v>8.715781569480896E-2</v>
      </c>
      <c r="P144" s="58">
        <v>0.37173113226890564</v>
      </c>
      <c r="Q144" s="58">
        <v>2020</v>
      </c>
    </row>
    <row r="145" spans="1:17" x14ac:dyDescent="0.25">
      <c r="A145" s="57" t="s">
        <v>8</v>
      </c>
      <c r="B145" t="s">
        <v>90</v>
      </c>
      <c r="C145" s="58">
        <v>0.25228434801101685</v>
      </c>
      <c r="D145" s="58">
        <v>0.22389061748981476</v>
      </c>
      <c r="E145" s="58">
        <v>2.8393717482686043E-2</v>
      </c>
      <c r="F145" s="58">
        <v>0.23109167814254761</v>
      </c>
      <c r="G145" s="58">
        <v>0.12877820432186127</v>
      </c>
      <c r="H145" s="58">
        <v>0.38784578442573547</v>
      </c>
      <c r="I145" s="58">
        <v>0.1532466858625412</v>
      </c>
      <c r="J145" s="58">
        <v>0.15336665511131287</v>
      </c>
      <c r="K145" s="58">
        <v>0.31930819153785706</v>
      </c>
      <c r="L145" s="58">
        <v>5.6751444935798645E-2</v>
      </c>
      <c r="M145" s="58">
        <v>4.5877087861299515E-2</v>
      </c>
      <c r="N145" s="58">
        <v>0.13283020257949829</v>
      </c>
      <c r="O145" s="58">
        <v>9.1913267970085144E-2</v>
      </c>
      <c r="P145" s="58">
        <v>0.38106253743171692</v>
      </c>
      <c r="Q145" s="58">
        <v>2020</v>
      </c>
    </row>
    <row r="146" spans="1:17" x14ac:dyDescent="0.25">
      <c r="A146" s="52" t="s">
        <v>9</v>
      </c>
      <c r="B146" t="s">
        <v>89</v>
      </c>
      <c r="C146" s="58">
        <v>0.32602819800376892</v>
      </c>
      <c r="D146" s="58">
        <v>0.28172525763511658</v>
      </c>
      <c r="E146" s="58">
        <v>4.4302914291620255E-2</v>
      </c>
      <c r="F146" s="58">
        <v>0.22317372262477875</v>
      </c>
      <c r="G146" s="58">
        <v>0.10759387165307999</v>
      </c>
      <c r="H146" s="58">
        <v>0.34320423007011414</v>
      </c>
      <c r="I146" s="58">
        <v>9.374072402715683E-2</v>
      </c>
      <c r="J146" s="58">
        <v>0.28694814443588257</v>
      </c>
      <c r="K146" s="58">
        <v>0.424348384141922</v>
      </c>
      <c r="L146" s="58">
        <v>5.3409788757562637E-2</v>
      </c>
      <c r="M146" s="58">
        <v>3.7103317677974701E-2</v>
      </c>
      <c r="N146" s="58">
        <v>0.18136847019195557</v>
      </c>
      <c r="O146" s="58">
        <v>0.11407423764467239</v>
      </c>
      <c r="P146" s="58">
        <v>0.43362206220626831</v>
      </c>
      <c r="Q146" s="58">
        <v>2020</v>
      </c>
    </row>
    <row r="147" spans="1:17" x14ac:dyDescent="0.25">
      <c r="A147" s="52" t="s">
        <v>9</v>
      </c>
      <c r="B147" t="s">
        <v>90</v>
      </c>
      <c r="C147" s="58">
        <v>0.32605960965156555</v>
      </c>
      <c r="D147" s="58">
        <v>0.28350982069969177</v>
      </c>
      <c r="E147" s="58">
        <v>4.2549788951873779E-2</v>
      </c>
      <c r="F147" s="58">
        <v>0.20474682748317719</v>
      </c>
      <c r="G147" s="58">
        <v>0.11611774563789368</v>
      </c>
      <c r="H147" s="58">
        <v>0.35307580232620239</v>
      </c>
      <c r="I147" s="58">
        <v>9.6379399299621582E-2</v>
      </c>
      <c r="J147" s="58">
        <v>0.24979420006275177</v>
      </c>
      <c r="K147" s="58">
        <v>0.39203715324401855</v>
      </c>
      <c r="L147" s="58">
        <v>4.8076577484607697E-2</v>
      </c>
      <c r="M147" s="58">
        <v>2.4682825431227684E-2</v>
      </c>
      <c r="N147" s="58">
        <v>0.17514507472515106</v>
      </c>
      <c r="O147" s="58">
        <v>0.12155469506978989</v>
      </c>
      <c r="P147" s="58">
        <v>0.44217735528945923</v>
      </c>
      <c r="Q147" s="58">
        <v>2020</v>
      </c>
    </row>
    <row r="148" spans="1:17" x14ac:dyDescent="0.25">
      <c r="A148" s="57" t="s">
        <v>10</v>
      </c>
      <c r="B148" t="s">
        <v>89</v>
      </c>
      <c r="C148" s="58">
        <v>0.38682526350021362</v>
      </c>
      <c r="D148" s="58">
        <v>0.34229978919029236</v>
      </c>
      <c r="E148" s="58">
        <v>4.4525496661663055E-2</v>
      </c>
      <c r="F148" s="58">
        <v>0.24876241385936737</v>
      </c>
      <c r="G148" s="58">
        <v>0.11763495206832886</v>
      </c>
      <c r="H148" s="58">
        <v>0.24677737057209015</v>
      </c>
      <c r="I148" s="58">
        <v>0.18683551251888275</v>
      </c>
      <c r="J148" s="58">
        <v>0.25575456023216248</v>
      </c>
      <c r="K148" s="58">
        <v>0.47470682859420776</v>
      </c>
      <c r="L148" s="58">
        <v>6.1721045523881912E-2</v>
      </c>
      <c r="M148" s="58">
        <v>6.4644090831279755E-2</v>
      </c>
      <c r="N148" s="58">
        <v>0.19268493354320526</v>
      </c>
      <c r="O148" s="58">
        <v>0.13798831403255463</v>
      </c>
      <c r="P148" s="58">
        <v>0.50446021556854248</v>
      </c>
      <c r="Q148" s="58">
        <v>2020</v>
      </c>
    </row>
    <row r="149" spans="1:17" x14ac:dyDescent="0.25">
      <c r="A149" s="57" t="s">
        <v>10</v>
      </c>
      <c r="B149" t="s">
        <v>90</v>
      </c>
      <c r="C149" s="58">
        <v>0.38700315356254578</v>
      </c>
      <c r="D149" s="58">
        <v>0.34535959362983704</v>
      </c>
      <c r="E149" s="58">
        <v>4.1643567383289337E-2</v>
      </c>
      <c r="F149" s="58">
        <v>0.21796099841594696</v>
      </c>
      <c r="G149" s="58">
        <v>0.12957611680030823</v>
      </c>
      <c r="H149" s="58">
        <v>0.26545971632003784</v>
      </c>
      <c r="I149" s="58">
        <v>0.1526075154542923</v>
      </c>
      <c r="J149" s="58">
        <v>0.20367340743541718</v>
      </c>
      <c r="K149" s="58">
        <v>0.44071468710899353</v>
      </c>
      <c r="L149" s="58">
        <v>5.4818198084831238E-2</v>
      </c>
      <c r="M149" s="58">
        <v>5.3961910307407379E-2</v>
      </c>
      <c r="N149" s="58">
        <v>0.18560405075550079</v>
      </c>
      <c r="O149" s="58">
        <v>0.14251720905303955</v>
      </c>
      <c r="P149" s="58">
        <v>0.516579270362854</v>
      </c>
      <c r="Q149" s="58">
        <v>2020</v>
      </c>
    </row>
    <row r="150" spans="1:17" x14ac:dyDescent="0.25">
      <c r="A150" s="57" t="s">
        <v>11</v>
      </c>
      <c r="B150" t="s">
        <v>89</v>
      </c>
      <c r="C150" s="58">
        <v>0.42098093032836914</v>
      </c>
      <c r="D150" s="58">
        <v>0.37300947308540344</v>
      </c>
      <c r="E150" s="58">
        <v>4.7971460968255997E-2</v>
      </c>
      <c r="F150" s="58">
        <v>0.28586557507514954</v>
      </c>
      <c r="G150" s="58">
        <v>8.3302125334739685E-2</v>
      </c>
      <c r="H150" s="58">
        <v>0.20985135436058044</v>
      </c>
      <c r="I150" s="58">
        <v>0.24497529864311218</v>
      </c>
      <c r="J150" s="58">
        <v>0.26999983191490173</v>
      </c>
      <c r="K150" s="58">
        <v>0.52308386564254761</v>
      </c>
      <c r="L150" s="58">
        <v>6.2359977513551712E-2</v>
      </c>
      <c r="M150" s="58">
        <v>0.10280763357877731</v>
      </c>
      <c r="N150" s="58">
        <v>0.24561256170272827</v>
      </c>
      <c r="O150" s="58">
        <v>0.11819116026163101</v>
      </c>
      <c r="P150" s="58">
        <v>0.50428307056427002</v>
      </c>
      <c r="Q150" s="58">
        <v>2020</v>
      </c>
    </row>
    <row r="151" spans="1:17" x14ac:dyDescent="0.25">
      <c r="A151" s="57" t="s">
        <v>11</v>
      </c>
      <c r="B151" t="s">
        <v>90</v>
      </c>
      <c r="C151" s="58">
        <v>0.43338781595230103</v>
      </c>
      <c r="D151" s="58">
        <v>0.39045757055282593</v>
      </c>
      <c r="E151" s="58">
        <v>4.2930234223604202E-2</v>
      </c>
      <c r="F151" s="58">
        <v>0.2775937020778656</v>
      </c>
      <c r="G151" s="58">
        <v>8.4368184208869934E-2</v>
      </c>
      <c r="H151" s="58">
        <v>0.20465031266212463</v>
      </c>
      <c r="I151" s="58">
        <v>0.21965673565864563</v>
      </c>
      <c r="J151" s="58">
        <v>0.22857564687728882</v>
      </c>
      <c r="K151" s="58">
        <v>0.5146452784538269</v>
      </c>
      <c r="L151" s="58">
        <v>5.6731700897216797E-2</v>
      </c>
      <c r="M151" s="58">
        <v>0.10628402978181839</v>
      </c>
      <c r="N151" s="58">
        <v>0.24728606641292572</v>
      </c>
      <c r="O151" s="58">
        <v>0.11877741664648056</v>
      </c>
      <c r="P151" s="58">
        <v>0.51775598526000977</v>
      </c>
      <c r="Q151" s="58">
        <v>2020</v>
      </c>
    </row>
    <row r="152" spans="1:17" x14ac:dyDescent="0.25">
      <c r="A152" s="57" t="s">
        <v>12</v>
      </c>
      <c r="B152" t="s">
        <v>89</v>
      </c>
      <c r="C152" s="58">
        <v>0.65922558307647705</v>
      </c>
      <c r="D152" s="58">
        <v>0.4077889621257782</v>
      </c>
      <c r="E152" s="58">
        <v>0.25143662095069885</v>
      </c>
      <c r="F152" s="58">
        <v>0.22298407554626465</v>
      </c>
      <c r="G152" s="58">
        <v>3.910469263792038E-2</v>
      </c>
      <c r="H152" s="58">
        <v>7.8685663640499115E-2</v>
      </c>
      <c r="I152" s="58">
        <v>0.2493627518415451</v>
      </c>
      <c r="J152" s="58">
        <v>0.37169185280799866</v>
      </c>
      <c r="K152" s="58">
        <v>0.74768728017807007</v>
      </c>
      <c r="L152" s="58">
        <v>0.26030361652374268</v>
      </c>
      <c r="M152" s="58">
        <v>0.56978487968444824</v>
      </c>
      <c r="N152" s="58">
        <v>0.3585813045501709</v>
      </c>
      <c r="O152" s="58">
        <v>0.34169581532478333</v>
      </c>
      <c r="P152" s="58">
        <v>0.69833028316497803</v>
      </c>
      <c r="Q152" s="58">
        <v>2020</v>
      </c>
    </row>
    <row r="153" spans="1:17" x14ac:dyDescent="0.25">
      <c r="A153" s="57" t="s">
        <v>12</v>
      </c>
      <c r="B153" t="s">
        <v>90</v>
      </c>
      <c r="C153" s="58">
        <v>0.66847950220108032</v>
      </c>
      <c r="D153" s="58">
        <v>0.41013315320014954</v>
      </c>
      <c r="E153" s="58">
        <v>0.25834637880325317</v>
      </c>
      <c r="F153" s="58">
        <v>0.21088027954101563</v>
      </c>
      <c r="G153" s="58">
        <v>4.0995769202709198E-2</v>
      </c>
      <c r="H153" s="58">
        <v>7.9644419252872467E-2</v>
      </c>
      <c r="I153" s="58">
        <v>0.28038486838340759</v>
      </c>
      <c r="J153" s="58">
        <v>0.30099660158157349</v>
      </c>
      <c r="K153" s="58">
        <v>0.72366029024124146</v>
      </c>
      <c r="L153" s="58">
        <v>0.25864022970199585</v>
      </c>
      <c r="M153" s="58">
        <v>0.55652064085006714</v>
      </c>
      <c r="N153" s="58">
        <v>0.36229515075683594</v>
      </c>
      <c r="O153" s="58">
        <v>0.35471504926681519</v>
      </c>
      <c r="P153" s="58">
        <v>0.70947527885437012</v>
      </c>
      <c r="Q153" s="58">
        <v>2020</v>
      </c>
    </row>
    <row r="154" spans="1:17" x14ac:dyDescent="0.25">
      <c r="A154" s="57" t="s">
        <v>13</v>
      </c>
      <c r="B154" t="s">
        <v>89</v>
      </c>
      <c r="C154" s="58">
        <v>0.49918347597122192</v>
      </c>
      <c r="D154" s="58">
        <v>0.41801601648330688</v>
      </c>
      <c r="E154" s="58">
        <v>8.1167452037334442E-2</v>
      </c>
      <c r="F154" s="58">
        <v>0.27606487274169922</v>
      </c>
      <c r="G154" s="58">
        <v>6.3642576336860657E-2</v>
      </c>
      <c r="H154" s="58">
        <v>0.1611090749502182</v>
      </c>
      <c r="I154" s="58">
        <v>0.19087843596935272</v>
      </c>
      <c r="J154" s="58">
        <v>0.29095536470413208</v>
      </c>
      <c r="K154" s="58">
        <v>0.67655736207962036</v>
      </c>
      <c r="L154" s="58">
        <v>7.8659690916538239E-2</v>
      </c>
      <c r="M154" s="58">
        <v>0.21129915118217468</v>
      </c>
      <c r="N154" s="58">
        <v>0.28101673722267151</v>
      </c>
      <c r="O154" s="58">
        <v>0.16729976236820221</v>
      </c>
      <c r="P154" s="58">
        <v>0.56282603740692139</v>
      </c>
      <c r="Q154" s="58">
        <v>2020</v>
      </c>
    </row>
    <row r="155" spans="1:17" x14ac:dyDescent="0.25">
      <c r="A155" s="57" t="s">
        <v>13</v>
      </c>
      <c r="B155" t="s">
        <v>90</v>
      </c>
      <c r="C155" s="58">
        <v>0.5149528980255127</v>
      </c>
      <c r="D155" s="58">
        <v>0.43329393863677979</v>
      </c>
      <c r="E155" s="58">
        <v>8.1658974289894104E-2</v>
      </c>
      <c r="F155" s="58">
        <v>0.26150116324424744</v>
      </c>
      <c r="G155" s="58">
        <v>6.5438956022262573E-2</v>
      </c>
      <c r="H155" s="58">
        <v>0.15810695290565491</v>
      </c>
      <c r="I155" s="58">
        <v>0.18641087412834167</v>
      </c>
      <c r="J155" s="58">
        <v>0.24986226856708527</v>
      </c>
      <c r="K155" s="58">
        <v>0.65708345174789429</v>
      </c>
      <c r="L155" s="58">
        <v>7.9001136124134064E-2</v>
      </c>
      <c r="M155" s="58">
        <v>0.19976617395877838</v>
      </c>
      <c r="N155" s="58">
        <v>0.28868860006332397</v>
      </c>
      <c r="O155" s="58">
        <v>0.17013271152973175</v>
      </c>
      <c r="P155" s="58">
        <v>0.58039188385009766</v>
      </c>
      <c r="Q155" s="58">
        <v>2020</v>
      </c>
    </row>
    <row r="156" spans="1:17" x14ac:dyDescent="0.25">
      <c r="A156" s="57" t="s">
        <v>14</v>
      </c>
      <c r="B156" t="s">
        <v>89</v>
      </c>
      <c r="C156" s="58">
        <v>0.30803373456001282</v>
      </c>
      <c r="D156" s="58">
        <v>0.2790890634059906</v>
      </c>
      <c r="E156" s="58">
        <v>2.8944680467247963E-2</v>
      </c>
      <c r="F156" s="58">
        <v>0.3065192699432373</v>
      </c>
      <c r="G156" s="58">
        <v>8.8195480406284332E-2</v>
      </c>
      <c r="H156" s="58">
        <v>0.29725152254104614</v>
      </c>
      <c r="I156" s="58">
        <v>0.19742980599403381</v>
      </c>
      <c r="J156" s="58">
        <v>0.3474743664264679</v>
      </c>
      <c r="K156" s="58">
        <v>0.46503949165344238</v>
      </c>
      <c r="L156" s="58">
        <v>6.3036710023880005E-2</v>
      </c>
      <c r="M156" s="58">
        <v>5.4997388273477554E-2</v>
      </c>
      <c r="N156" s="58">
        <v>0.14872439205646515</v>
      </c>
      <c r="O156" s="58">
        <v>7.1079745888710022E-2</v>
      </c>
      <c r="P156" s="58">
        <v>0.39622920751571655</v>
      </c>
      <c r="Q156" s="58">
        <v>2020</v>
      </c>
    </row>
    <row r="157" spans="1:17" x14ac:dyDescent="0.25">
      <c r="A157" s="57" t="s">
        <v>14</v>
      </c>
      <c r="B157" t="s">
        <v>90</v>
      </c>
      <c r="C157" s="58">
        <v>0.31986346840858459</v>
      </c>
      <c r="D157" s="58">
        <v>0.28879773616790771</v>
      </c>
      <c r="E157" s="58">
        <v>3.1065717339515686E-2</v>
      </c>
      <c r="F157" s="58">
        <v>0.26206138730049133</v>
      </c>
      <c r="G157" s="58">
        <v>0.1062445193529129</v>
      </c>
      <c r="H157" s="58">
        <v>0.31183063983917236</v>
      </c>
      <c r="I157" s="58">
        <v>0.17327684164047241</v>
      </c>
      <c r="J157" s="58">
        <v>0.29608613252639771</v>
      </c>
      <c r="K157" s="58">
        <v>0.42441532015800476</v>
      </c>
      <c r="L157" s="58">
        <v>6.2917128205299377E-2</v>
      </c>
      <c r="M157" s="58">
        <v>5.2743475884199142E-2</v>
      </c>
      <c r="N157" s="58">
        <v>0.14774186909198761</v>
      </c>
      <c r="O157" s="58">
        <v>7.6845631003379822E-2</v>
      </c>
      <c r="P157" s="58">
        <v>0.4261079728603363</v>
      </c>
      <c r="Q157" s="58">
        <v>2020</v>
      </c>
    </row>
    <row r="158" spans="1:17" x14ac:dyDescent="0.25">
      <c r="A158" s="52" t="s">
        <v>15</v>
      </c>
      <c r="B158" t="s">
        <v>89</v>
      </c>
      <c r="C158" s="58">
        <v>0.48691454529762268</v>
      </c>
      <c r="D158" s="58">
        <v>0.40391629934310913</v>
      </c>
      <c r="E158" s="58">
        <v>8.2998231053352356E-2</v>
      </c>
      <c r="F158" s="58">
        <v>0.18497580289840698</v>
      </c>
      <c r="G158" s="58">
        <v>0.11411673575639725</v>
      </c>
      <c r="H158" s="58">
        <v>0.21399292349815369</v>
      </c>
      <c r="I158" s="58">
        <v>0.13270723819732666</v>
      </c>
      <c r="J158" s="58">
        <v>0.36182937026023865</v>
      </c>
      <c r="K158" s="58">
        <v>0.53954315185546875</v>
      </c>
      <c r="L158" s="58">
        <v>7.0740416646003723E-2</v>
      </c>
      <c r="M158" s="58">
        <v>0.10157673805952072</v>
      </c>
      <c r="N158" s="58">
        <v>0.2387557178735733</v>
      </c>
      <c r="O158" s="58">
        <v>0.19151580333709717</v>
      </c>
      <c r="P158" s="58">
        <v>0.60103124380111694</v>
      </c>
      <c r="Q158" s="58">
        <v>2020</v>
      </c>
    </row>
    <row r="159" spans="1:17" x14ac:dyDescent="0.25">
      <c r="A159" s="52" t="s">
        <v>15</v>
      </c>
      <c r="B159" t="s">
        <v>90</v>
      </c>
      <c r="C159" s="58">
        <v>0.49029698967933655</v>
      </c>
      <c r="D159" s="58">
        <v>0.40902605652809143</v>
      </c>
      <c r="E159" s="58">
        <v>8.1270910799503326E-2</v>
      </c>
      <c r="F159" s="58">
        <v>0.17719443142414093</v>
      </c>
      <c r="G159" s="58">
        <v>0.12172473222017288</v>
      </c>
      <c r="H159" s="58">
        <v>0.21078385412693024</v>
      </c>
      <c r="I159" s="58">
        <v>0.14913587272167206</v>
      </c>
      <c r="J159" s="58">
        <v>0.32378742098808289</v>
      </c>
      <c r="K159" s="58">
        <v>0.51595103740692139</v>
      </c>
      <c r="L159" s="58">
        <v>7.3000073432922363E-2</v>
      </c>
      <c r="M159" s="58">
        <v>9.6131816506385803E-2</v>
      </c>
      <c r="N159" s="58">
        <v>0.24504417181015015</v>
      </c>
      <c r="O159" s="58">
        <v>0.1975884884595871</v>
      </c>
      <c r="P159" s="58">
        <v>0.61202168464660645</v>
      </c>
      <c r="Q159" s="58">
        <v>2020</v>
      </c>
    </row>
    <row r="160" spans="1:17" x14ac:dyDescent="0.25">
      <c r="A160" s="52" t="s">
        <v>16</v>
      </c>
      <c r="B160" t="s">
        <v>89</v>
      </c>
      <c r="C160" s="58">
        <v>0.43861240148544312</v>
      </c>
      <c r="D160" s="58">
        <v>0.36131748557090759</v>
      </c>
      <c r="E160" s="58">
        <v>7.7294923365116119E-2</v>
      </c>
      <c r="F160" s="58">
        <v>0.3423326313495636</v>
      </c>
      <c r="G160" s="58">
        <v>5.1940340548753738E-2</v>
      </c>
      <c r="H160" s="58">
        <v>0.16711463034152985</v>
      </c>
      <c r="I160" s="58">
        <v>0.29982966184616089</v>
      </c>
      <c r="J160" s="58">
        <v>0.41653710603713989</v>
      </c>
      <c r="K160" s="58">
        <v>0.64911448955535889</v>
      </c>
      <c r="L160" s="58">
        <v>0.11817094683647156</v>
      </c>
      <c r="M160" s="58">
        <v>0.17087787389755249</v>
      </c>
      <c r="N160" s="58">
        <v>0.23797701299190521</v>
      </c>
      <c r="O160" s="58">
        <v>0.14169035851955414</v>
      </c>
      <c r="P160" s="58">
        <v>0.49055275321006775</v>
      </c>
      <c r="Q160" s="58">
        <v>2020</v>
      </c>
    </row>
    <row r="161" spans="1:17" x14ac:dyDescent="0.25">
      <c r="A161" s="52" t="s">
        <v>16</v>
      </c>
      <c r="B161" t="s">
        <v>90</v>
      </c>
      <c r="C161" s="58">
        <v>0.45119363069534302</v>
      </c>
      <c r="D161" s="58">
        <v>0.37664985656738281</v>
      </c>
      <c r="E161" s="58">
        <v>7.4543751776218414E-2</v>
      </c>
      <c r="F161" s="58">
        <v>0.33507513999938965</v>
      </c>
      <c r="G161" s="58">
        <v>5.469309538602829E-2</v>
      </c>
      <c r="H161" s="58">
        <v>0.15903815627098083</v>
      </c>
      <c r="I161" s="58">
        <v>0.28888651728630066</v>
      </c>
      <c r="J161" s="58">
        <v>0.3583219051361084</v>
      </c>
      <c r="K161" s="58">
        <v>0.63682848215103149</v>
      </c>
      <c r="L161" s="58">
        <v>0.11410535871982574</v>
      </c>
      <c r="M161" s="58">
        <v>0.16754019260406494</v>
      </c>
      <c r="N161" s="58">
        <v>0.22897005081176758</v>
      </c>
      <c r="O161" s="58">
        <v>0.14796330034732819</v>
      </c>
      <c r="P161" s="58">
        <v>0.5058867335319519</v>
      </c>
      <c r="Q161" s="58">
        <v>2020</v>
      </c>
    </row>
    <row r="162" spans="1:17" x14ac:dyDescent="0.25">
      <c r="A162" s="57" t="s">
        <v>17</v>
      </c>
      <c r="B162" t="s">
        <v>89</v>
      </c>
      <c r="C162" s="58">
        <v>0.50407898426055908</v>
      </c>
      <c r="D162" s="58">
        <v>0.41567143797874451</v>
      </c>
      <c r="E162" s="58">
        <v>8.8407538831233978E-2</v>
      </c>
      <c r="F162" s="58">
        <v>0.25300738215446472</v>
      </c>
      <c r="G162" s="58">
        <v>8.3160169422626495E-2</v>
      </c>
      <c r="H162" s="58">
        <v>0.15975344181060791</v>
      </c>
      <c r="I162" s="58">
        <v>0.17736876010894775</v>
      </c>
      <c r="J162" s="58">
        <v>0.34923028945922852</v>
      </c>
      <c r="K162" s="58">
        <v>0.62209004163742065</v>
      </c>
      <c r="L162" s="58">
        <v>9.2919826507568359E-2</v>
      </c>
      <c r="M162" s="58">
        <v>0.18326741456985474</v>
      </c>
      <c r="N162" s="58">
        <v>0.24783958494663239</v>
      </c>
      <c r="O162" s="58">
        <v>0.19675973057746887</v>
      </c>
      <c r="P162" s="58">
        <v>0.58723914623260498</v>
      </c>
      <c r="Q162" s="58">
        <v>2020</v>
      </c>
    </row>
    <row r="163" spans="1:17" x14ac:dyDescent="0.25">
      <c r="A163" s="57" t="s">
        <v>17</v>
      </c>
      <c r="B163" t="s">
        <v>90</v>
      </c>
      <c r="C163" s="58">
        <v>0.51436543464660645</v>
      </c>
      <c r="D163" s="58">
        <v>0.4335893988609314</v>
      </c>
      <c r="E163" s="58">
        <v>8.0776028335094452E-2</v>
      </c>
      <c r="F163" s="58">
        <v>0.22263126075267792</v>
      </c>
      <c r="G163" s="58">
        <v>9.8184093832969666E-2</v>
      </c>
      <c r="H163" s="58">
        <v>0.16481921076774597</v>
      </c>
      <c r="I163" s="58">
        <v>0.17747847735881805</v>
      </c>
      <c r="J163" s="58">
        <v>0.28897896409034729</v>
      </c>
      <c r="K163" s="58">
        <v>0.5826457142829895</v>
      </c>
      <c r="L163" s="58">
        <v>8.8416494429111481E-2</v>
      </c>
      <c r="M163" s="58">
        <v>0.17567554116249084</v>
      </c>
      <c r="N163" s="58">
        <v>0.23978771269321442</v>
      </c>
      <c r="O163" s="58">
        <v>0.20442768931388855</v>
      </c>
      <c r="P163" s="58">
        <v>0.6125495433807373</v>
      </c>
      <c r="Q163" s="58">
        <v>2020</v>
      </c>
    </row>
    <row r="164" spans="1:17" x14ac:dyDescent="0.25">
      <c r="A164" s="57" t="s">
        <v>18</v>
      </c>
      <c r="B164" t="s">
        <v>89</v>
      </c>
      <c r="C164" s="58">
        <v>0.31107249855995178</v>
      </c>
      <c r="D164" s="58">
        <v>0.27280616760253906</v>
      </c>
      <c r="E164" s="58">
        <v>3.8266316056251526E-2</v>
      </c>
      <c r="F164" s="58">
        <v>0.3657049834728241</v>
      </c>
      <c r="G164" s="58">
        <v>6.7448124289512634E-2</v>
      </c>
      <c r="H164" s="58">
        <v>0.25577440857887268</v>
      </c>
      <c r="I164" s="58">
        <v>0.19986419379711151</v>
      </c>
      <c r="J164" s="58">
        <v>0.28237569332122803</v>
      </c>
      <c r="K164" s="58">
        <v>0.50487089157104492</v>
      </c>
      <c r="L164" s="58">
        <v>7.3950439691543579E-2</v>
      </c>
      <c r="M164" s="58">
        <v>0.12458252906799316</v>
      </c>
      <c r="N164" s="58">
        <v>0.21345584094524384</v>
      </c>
      <c r="O164" s="58">
        <v>9.3798555433750153E-2</v>
      </c>
      <c r="P164" s="58">
        <v>0.37852063775062561</v>
      </c>
      <c r="Q164" s="58">
        <v>2020</v>
      </c>
    </row>
    <row r="165" spans="1:17" x14ac:dyDescent="0.25">
      <c r="A165" s="57" t="s">
        <v>18</v>
      </c>
      <c r="B165" t="s">
        <v>90</v>
      </c>
      <c r="C165" s="58">
        <v>0.29750329256057739</v>
      </c>
      <c r="D165" s="58">
        <v>0.25985348224639893</v>
      </c>
      <c r="E165" s="58">
        <v>3.7649810314178467E-2</v>
      </c>
      <c r="F165" s="58">
        <v>0.34259343147277832</v>
      </c>
      <c r="G165" s="58">
        <v>7.3527738451957703E-2</v>
      </c>
      <c r="H165" s="58">
        <v>0.28637552261352539</v>
      </c>
      <c r="I165" s="58">
        <v>0.16648687422275543</v>
      </c>
      <c r="J165" s="58">
        <v>0.21452601253986359</v>
      </c>
      <c r="K165" s="58">
        <v>0.45622196793556213</v>
      </c>
      <c r="L165" s="58">
        <v>6.9446936249732971E-2</v>
      </c>
      <c r="M165" s="58">
        <v>0.11170364916324615</v>
      </c>
      <c r="N165" s="58">
        <v>0.19582678377628326</v>
      </c>
      <c r="O165" s="58">
        <v>0.10048379749059677</v>
      </c>
      <c r="P165" s="58">
        <v>0.3710310161113739</v>
      </c>
      <c r="Q165" s="58">
        <v>2020</v>
      </c>
    </row>
    <row r="166" spans="1:17" x14ac:dyDescent="0.25">
      <c r="A166" s="52" t="s">
        <v>19</v>
      </c>
      <c r="B166" t="s">
        <v>89</v>
      </c>
      <c r="C166" s="58">
        <v>0.2419862300157547</v>
      </c>
      <c r="D166" s="58">
        <v>0.22090257704257965</v>
      </c>
      <c r="E166" s="58">
        <v>2.108364924788475E-2</v>
      </c>
      <c r="F166" s="58">
        <v>0.25932914018630981</v>
      </c>
      <c r="G166" s="58">
        <v>0.10667707026004791</v>
      </c>
      <c r="H166" s="58">
        <v>0.39200755953788757</v>
      </c>
      <c r="I166" s="58">
        <v>0.14785264432430267</v>
      </c>
      <c r="J166" s="58">
        <v>0.23813934624195099</v>
      </c>
      <c r="K166" s="58">
        <v>0.3401515781879425</v>
      </c>
      <c r="L166" s="58">
        <v>4.1908528655767441E-2</v>
      </c>
      <c r="M166" s="58">
        <v>2.4644361808896065E-2</v>
      </c>
      <c r="N166" s="58">
        <v>0.15084725618362427</v>
      </c>
      <c r="O166" s="58">
        <v>7.2143882513046265E-2</v>
      </c>
      <c r="P166" s="58">
        <v>0.34866330027580261</v>
      </c>
      <c r="Q166" s="58">
        <v>2020</v>
      </c>
    </row>
    <row r="167" spans="1:17" x14ac:dyDescent="0.25">
      <c r="A167" s="52" t="s">
        <v>19</v>
      </c>
      <c r="B167" t="s">
        <v>90</v>
      </c>
      <c r="C167" s="58">
        <v>0.24458149075508118</v>
      </c>
      <c r="D167" s="58">
        <v>0.22337047755718231</v>
      </c>
      <c r="E167" s="58">
        <v>2.1211011335253716E-2</v>
      </c>
      <c r="F167" s="58">
        <v>0.23055671155452728</v>
      </c>
      <c r="G167" s="58">
        <v>0.11945707350969315</v>
      </c>
      <c r="H167" s="58">
        <v>0.4054047167301178</v>
      </c>
      <c r="I167" s="58">
        <v>0.13965997099876404</v>
      </c>
      <c r="J167" s="58">
        <v>0.19305653870105743</v>
      </c>
      <c r="K167" s="58">
        <v>0.29751670360565186</v>
      </c>
      <c r="L167" s="58">
        <v>3.6401938647031784E-2</v>
      </c>
      <c r="M167" s="58">
        <v>2.2208023816347122E-2</v>
      </c>
      <c r="N167" s="58">
        <v>0.14358615875244141</v>
      </c>
      <c r="O167" s="58">
        <v>7.4669122695922852E-2</v>
      </c>
      <c r="P167" s="58">
        <v>0.36403855681419373</v>
      </c>
      <c r="Q167" s="58">
        <v>2020</v>
      </c>
    </row>
    <row r="168" spans="1:17" x14ac:dyDescent="0.25">
      <c r="A168" s="57" t="s">
        <v>20</v>
      </c>
      <c r="B168" t="s">
        <v>89</v>
      </c>
      <c r="C168" s="58">
        <v>0.60840171575546265</v>
      </c>
      <c r="D168" s="58">
        <v>0.40286225080490112</v>
      </c>
      <c r="E168" s="58">
        <v>0.20553946495056152</v>
      </c>
      <c r="F168" s="58">
        <v>0.26576235890388489</v>
      </c>
      <c r="G168" s="58">
        <v>2.2558409720659256E-2</v>
      </c>
      <c r="H168" s="58">
        <v>0.10327752679586411</v>
      </c>
      <c r="I168" s="58">
        <v>0.27432945370674133</v>
      </c>
      <c r="J168" s="58">
        <v>0.39259657263755798</v>
      </c>
      <c r="K168" s="58">
        <v>0.73909991979598999</v>
      </c>
      <c r="L168" s="58">
        <v>0.22998461127281189</v>
      </c>
      <c r="M168" s="58">
        <v>0.54694151878356934</v>
      </c>
      <c r="N168" s="58">
        <v>0.3362615704536438</v>
      </c>
      <c r="O168" s="58">
        <v>0.28146800398826599</v>
      </c>
      <c r="P168" s="58">
        <v>0.63096010684967041</v>
      </c>
      <c r="Q168" s="58">
        <v>2020</v>
      </c>
    </row>
    <row r="169" spans="1:17" x14ac:dyDescent="0.25">
      <c r="A169" s="57" t="s">
        <v>20</v>
      </c>
      <c r="B169" t="s">
        <v>90</v>
      </c>
      <c r="C169" s="58">
        <v>0.62400448322296143</v>
      </c>
      <c r="D169" s="58">
        <v>0.41669780015945435</v>
      </c>
      <c r="E169" s="58">
        <v>0.20730668306350708</v>
      </c>
      <c r="F169" s="58">
        <v>0.24068571627140045</v>
      </c>
      <c r="G169" s="58">
        <v>2.5923158973455429E-2</v>
      </c>
      <c r="H169" s="58">
        <v>0.10938665270805359</v>
      </c>
      <c r="I169" s="58">
        <v>0.31528857350349426</v>
      </c>
      <c r="J169" s="58">
        <v>0.34840956330299377</v>
      </c>
      <c r="K169" s="58">
        <v>0.72180861234664917</v>
      </c>
      <c r="L169" s="58">
        <v>0.22435647249221802</v>
      </c>
      <c r="M169" s="58">
        <v>0.52791124582290649</v>
      </c>
      <c r="N169" s="58">
        <v>0.32937481999397278</v>
      </c>
      <c r="O169" s="58">
        <v>0.29230895638465881</v>
      </c>
      <c r="P169" s="58">
        <v>0.64992761611938477</v>
      </c>
      <c r="Q169" s="58">
        <v>2020</v>
      </c>
    </row>
    <row r="170" spans="1:17" x14ac:dyDescent="0.25">
      <c r="A170" s="57" t="s">
        <v>21</v>
      </c>
      <c r="B170" t="s">
        <v>89</v>
      </c>
      <c r="C170" s="58">
        <v>0.62293809652328491</v>
      </c>
      <c r="D170" s="58">
        <v>0.49199849367141724</v>
      </c>
      <c r="E170" s="58">
        <v>0.13093961775302887</v>
      </c>
      <c r="F170" s="58">
        <v>0.18226559460163116</v>
      </c>
      <c r="G170" s="58">
        <v>7.0048205554485321E-2</v>
      </c>
      <c r="H170" s="58">
        <v>0.12474807351827621</v>
      </c>
      <c r="I170" s="58">
        <v>0.22141425311565399</v>
      </c>
      <c r="J170" s="58">
        <v>0.34569042921066284</v>
      </c>
      <c r="K170" s="58">
        <v>0.70120126008987427</v>
      </c>
      <c r="L170" s="58">
        <v>0.10578910261392593</v>
      </c>
      <c r="M170" s="58">
        <v>0.26476013660430908</v>
      </c>
      <c r="N170" s="58">
        <v>0.30857536196708679</v>
      </c>
      <c r="O170" s="58">
        <v>0.26110252737998962</v>
      </c>
      <c r="P170" s="58">
        <v>0.69298630952835083</v>
      </c>
      <c r="Q170" s="58">
        <v>2020</v>
      </c>
    </row>
    <row r="171" spans="1:17" x14ac:dyDescent="0.25">
      <c r="A171" s="57" t="s">
        <v>21</v>
      </c>
      <c r="B171" t="s">
        <v>90</v>
      </c>
      <c r="C171" s="58">
        <v>0.62555915117263794</v>
      </c>
      <c r="D171" s="58">
        <v>0.50126850605010986</v>
      </c>
      <c r="E171" s="58">
        <v>0.12429060786962509</v>
      </c>
      <c r="F171" s="58">
        <v>0.17522667348384857</v>
      </c>
      <c r="G171" s="58">
        <v>7.9601235687732697E-2</v>
      </c>
      <c r="H171" s="58">
        <v>0.11961296200752258</v>
      </c>
      <c r="I171" s="58">
        <v>0.24063362181186676</v>
      </c>
      <c r="J171" s="58">
        <v>0.29712980985641479</v>
      </c>
      <c r="K171" s="58">
        <v>0.67742830514907837</v>
      </c>
      <c r="L171" s="58">
        <v>0.10150080919265747</v>
      </c>
      <c r="M171" s="58">
        <v>0.2592761218547821</v>
      </c>
      <c r="N171" s="58">
        <v>0.30771318078041077</v>
      </c>
      <c r="O171" s="58">
        <v>0.26315909624099731</v>
      </c>
      <c r="P171" s="58">
        <v>0.70516037940979004</v>
      </c>
      <c r="Q171" s="58">
        <v>2020</v>
      </c>
    </row>
    <row r="172" spans="1:17" x14ac:dyDescent="0.25">
      <c r="A172" s="52" t="s">
        <v>22</v>
      </c>
      <c r="B172" t="s">
        <v>89</v>
      </c>
      <c r="C172" s="58">
        <v>0.30267491936683655</v>
      </c>
      <c r="D172" s="58">
        <v>0.27375140786170959</v>
      </c>
      <c r="E172" s="58">
        <v>2.8923492878675461E-2</v>
      </c>
      <c r="F172" s="58">
        <v>0.31448844075202942</v>
      </c>
      <c r="G172" s="58">
        <v>8.4933750331401825E-2</v>
      </c>
      <c r="H172" s="58">
        <v>0.297902911901474</v>
      </c>
      <c r="I172" s="58">
        <v>0.16988232731819153</v>
      </c>
      <c r="J172" s="58">
        <v>0.22853468358516693</v>
      </c>
      <c r="K172" s="58">
        <v>0.45632246136665344</v>
      </c>
      <c r="L172" s="58">
        <v>6.6724374890327454E-2</v>
      </c>
      <c r="M172" s="58">
        <v>0.10009440779685974</v>
      </c>
      <c r="N172" s="58">
        <v>0.18124736845493317</v>
      </c>
      <c r="O172" s="58">
        <v>7.8356415033340454E-2</v>
      </c>
      <c r="P172" s="58">
        <v>0.38760864734649658</v>
      </c>
      <c r="Q172" s="58">
        <v>2020</v>
      </c>
    </row>
    <row r="173" spans="1:17" x14ac:dyDescent="0.25">
      <c r="A173" s="52" t="s">
        <v>22</v>
      </c>
      <c r="B173" t="s">
        <v>90</v>
      </c>
      <c r="C173" s="58">
        <v>0.3229554295539856</v>
      </c>
      <c r="D173" s="58">
        <v>0.29367849230766296</v>
      </c>
      <c r="E173" s="58">
        <v>2.9276931658387184E-2</v>
      </c>
      <c r="F173" s="58">
        <v>0.29656291007995605</v>
      </c>
      <c r="G173" s="58">
        <v>8.6738348007202148E-2</v>
      </c>
      <c r="H173" s="58">
        <v>0.2937433123588562</v>
      </c>
      <c r="I173" s="58">
        <v>0.16966870427131653</v>
      </c>
      <c r="J173" s="58">
        <v>0.19072143733501434</v>
      </c>
      <c r="K173" s="58">
        <v>0.44283071160316467</v>
      </c>
      <c r="L173" s="58">
        <v>6.7581608891487122E-2</v>
      </c>
      <c r="M173" s="58">
        <v>9.9306754767894745E-2</v>
      </c>
      <c r="N173" s="58">
        <v>0.18295501172542572</v>
      </c>
      <c r="O173" s="58">
        <v>8.8771186769008636E-2</v>
      </c>
      <c r="P173" s="58">
        <v>0.40969377756118774</v>
      </c>
      <c r="Q173" s="58">
        <v>2020</v>
      </c>
    </row>
    <row r="174" spans="1:17" x14ac:dyDescent="0.25">
      <c r="A174" s="57" t="s">
        <v>23</v>
      </c>
      <c r="B174" t="s">
        <v>89</v>
      </c>
      <c r="C174" s="58">
        <v>0.46310716867446899</v>
      </c>
      <c r="D174" s="58">
        <v>0.35687181353569031</v>
      </c>
      <c r="E174" s="58">
        <v>0.10623535513877869</v>
      </c>
      <c r="F174" s="58">
        <v>0.23188582062721252</v>
      </c>
      <c r="G174" s="58">
        <v>8.9085116982460022E-2</v>
      </c>
      <c r="H174" s="58">
        <v>0.21592189371585846</v>
      </c>
      <c r="I174" s="58">
        <v>0.16950902342796326</v>
      </c>
      <c r="J174" s="58">
        <v>0.27339711785316467</v>
      </c>
      <c r="K174" s="58">
        <v>0.49276593327522278</v>
      </c>
      <c r="L174" s="58">
        <v>0.14510466158390045</v>
      </c>
      <c r="M174" s="58">
        <v>0.21265241503715515</v>
      </c>
      <c r="N174" s="58">
        <v>0.29420346021652222</v>
      </c>
      <c r="O174" s="58">
        <v>0.22472254931926727</v>
      </c>
      <c r="P174" s="58">
        <v>0.55219227075576782</v>
      </c>
      <c r="Q174" s="58">
        <v>2020</v>
      </c>
    </row>
    <row r="175" spans="1:17" x14ac:dyDescent="0.25">
      <c r="A175" s="57" t="s">
        <v>23</v>
      </c>
      <c r="B175" t="s">
        <v>90</v>
      </c>
      <c r="C175" s="58">
        <v>0.48665839433670044</v>
      </c>
      <c r="D175" s="58">
        <v>0.38078537583351135</v>
      </c>
      <c r="E175" s="58">
        <v>0.10587300360202789</v>
      </c>
      <c r="F175" s="58">
        <v>0.19777959585189819</v>
      </c>
      <c r="G175" s="58">
        <v>0.10086381435394287</v>
      </c>
      <c r="H175" s="58">
        <v>0.2146981954574585</v>
      </c>
      <c r="I175" s="58">
        <v>0.18147240579128265</v>
      </c>
      <c r="J175" s="58">
        <v>0.22265316545963287</v>
      </c>
      <c r="K175" s="58">
        <v>0.47338372468948364</v>
      </c>
      <c r="L175" s="58">
        <v>0.13869188725948334</v>
      </c>
      <c r="M175" s="58">
        <v>0.21470783650875092</v>
      </c>
      <c r="N175" s="58">
        <v>0.2939736545085907</v>
      </c>
      <c r="O175" s="58">
        <v>0.23771820962429047</v>
      </c>
      <c r="P175" s="58">
        <v>0.58752220869064331</v>
      </c>
      <c r="Q175" s="58">
        <v>2020</v>
      </c>
    </row>
    <row r="176" spans="1:17" x14ac:dyDescent="0.25">
      <c r="A176" s="52" t="s">
        <v>24</v>
      </c>
      <c r="B176" t="s">
        <v>89</v>
      </c>
      <c r="C176" s="58">
        <v>0.4311424195766449</v>
      </c>
      <c r="D176" s="58">
        <v>0.33780711889266968</v>
      </c>
      <c r="E176" s="58">
        <v>9.3335308134555817E-2</v>
      </c>
      <c r="F176" s="58">
        <v>0.26157870888710022</v>
      </c>
      <c r="G176" s="58">
        <v>8.0948665738105774E-2</v>
      </c>
      <c r="H176" s="58">
        <v>0.2263302206993103</v>
      </c>
      <c r="I176" s="58">
        <v>0.20579692721366882</v>
      </c>
      <c r="J176" s="58">
        <v>0.22388564050197601</v>
      </c>
      <c r="K176" s="58">
        <v>0.53002923727035522</v>
      </c>
      <c r="L176" s="58">
        <v>9.747692197561264E-2</v>
      </c>
      <c r="M176" s="58">
        <v>0.25622031092643738</v>
      </c>
      <c r="N176" s="58">
        <v>0.19029085338115692</v>
      </c>
      <c r="O176" s="58">
        <v>0.1759406179189682</v>
      </c>
      <c r="P176" s="58">
        <v>0.51209110021591187</v>
      </c>
      <c r="Q176" s="58">
        <v>2020</v>
      </c>
    </row>
    <row r="177" spans="1:17" x14ac:dyDescent="0.25">
      <c r="A177" s="52" t="s">
        <v>24</v>
      </c>
      <c r="B177" t="s">
        <v>90</v>
      </c>
      <c r="C177" s="58">
        <v>0.42598050832748413</v>
      </c>
      <c r="D177" s="58">
        <v>0.34205138683319092</v>
      </c>
      <c r="E177" s="58">
        <v>8.3929099142551422E-2</v>
      </c>
      <c r="F177" s="58">
        <v>0.24100036919116974</v>
      </c>
      <c r="G177" s="58">
        <v>9.2215858399868011E-2</v>
      </c>
      <c r="H177" s="58">
        <v>0.24080328643321991</v>
      </c>
      <c r="I177" s="58">
        <v>0.17981670796871185</v>
      </c>
      <c r="J177" s="58">
        <v>0.17335325479507446</v>
      </c>
      <c r="K177" s="58">
        <v>0.50346922874450684</v>
      </c>
      <c r="L177" s="58">
        <v>8.9379303157329559E-2</v>
      </c>
      <c r="M177" s="58">
        <v>0.24450086057186127</v>
      </c>
      <c r="N177" s="58">
        <v>0.18365155160427094</v>
      </c>
      <c r="O177" s="58">
        <v>0.17999067902565002</v>
      </c>
      <c r="P177" s="58">
        <v>0.51819634437561035</v>
      </c>
      <c r="Q177" s="58">
        <v>2020</v>
      </c>
    </row>
    <row r="178" spans="1:17" x14ac:dyDescent="0.25">
      <c r="A178" s="57" t="s">
        <v>25</v>
      </c>
      <c r="B178" t="s">
        <v>89</v>
      </c>
      <c r="C178" s="58">
        <v>0.28411534428596497</v>
      </c>
      <c r="D178" s="58">
        <v>0.25850176811218262</v>
      </c>
      <c r="E178" s="58">
        <v>2.561357244849205E-2</v>
      </c>
      <c r="F178" s="58">
        <v>0.33687597513198853</v>
      </c>
      <c r="G178" s="58">
        <v>7.5469799339771271E-2</v>
      </c>
      <c r="H178" s="58">
        <v>0.30353888869285583</v>
      </c>
      <c r="I178" s="58">
        <v>0.17893271148204803</v>
      </c>
      <c r="J178" s="58">
        <v>0.2261354923248291</v>
      </c>
      <c r="K178" s="58">
        <v>0.41794887185096741</v>
      </c>
      <c r="L178" s="58">
        <v>7.2339363396167755E-2</v>
      </c>
      <c r="M178" s="58">
        <v>0.12815488874912262</v>
      </c>
      <c r="N178" s="58">
        <v>0.2245466560125351</v>
      </c>
      <c r="O178" s="58">
        <v>6.6980518400669098E-2</v>
      </c>
      <c r="P178" s="58">
        <v>0.35958513617515564</v>
      </c>
      <c r="Q178" s="58">
        <v>2020</v>
      </c>
    </row>
    <row r="179" spans="1:17" x14ac:dyDescent="0.25">
      <c r="A179" s="57" t="s">
        <v>25</v>
      </c>
      <c r="B179" t="s">
        <v>90</v>
      </c>
      <c r="C179" s="58">
        <v>0.27748110890388489</v>
      </c>
      <c r="D179" s="58">
        <v>0.25441521406173706</v>
      </c>
      <c r="E179" s="58">
        <v>2.3065874353051186E-2</v>
      </c>
      <c r="F179" s="58">
        <v>0.30484390258789063</v>
      </c>
      <c r="G179" s="58">
        <v>8.7272122502326965E-2</v>
      </c>
      <c r="H179" s="58">
        <v>0.33040288090705872</v>
      </c>
      <c r="I179" s="58">
        <v>0.1585075855255127</v>
      </c>
      <c r="J179" s="58">
        <v>0.1668340265750885</v>
      </c>
      <c r="K179" s="58">
        <v>0.36666473746299744</v>
      </c>
      <c r="L179" s="58">
        <v>6.7245058715343475E-2</v>
      </c>
      <c r="M179" s="58">
        <v>0.10579099506139755</v>
      </c>
      <c r="N179" s="58">
        <v>0.21688885986804962</v>
      </c>
      <c r="O179" s="58">
        <v>6.4200475811958313E-2</v>
      </c>
      <c r="P179" s="58">
        <v>0.36475321650505066</v>
      </c>
      <c r="Q179" s="58">
        <v>2020</v>
      </c>
    </row>
    <row r="180" spans="1:17" x14ac:dyDescent="0.25">
      <c r="A180" s="57" t="s">
        <v>26</v>
      </c>
      <c r="B180" t="s">
        <v>89</v>
      </c>
      <c r="C180" s="58">
        <v>0.30162855982780457</v>
      </c>
      <c r="D180" s="58">
        <v>0.26694267988204956</v>
      </c>
      <c r="E180" s="58">
        <v>3.4685868769884109E-2</v>
      </c>
      <c r="F180" s="58">
        <v>0.27447730302810669</v>
      </c>
      <c r="G180" s="58">
        <v>9.1300807893276215E-2</v>
      </c>
      <c r="H180" s="58">
        <v>0.33259332180023193</v>
      </c>
      <c r="I180" s="58">
        <v>0.17081722617149353</v>
      </c>
      <c r="J180" s="58">
        <v>0.22593788802623749</v>
      </c>
      <c r="K180" s="58">
        <v>0.3573077917098999</v>
      </c>
      <c r="L180" s="58">
        <v>8.2091152667999268E-2</v>
      </c>
      <c r="M180" s="58">
        <v>0.10700268298387527</v>
      </c>
      <c r="N180" s="58">
        <v>0.2293117493391037</v>
      </c>
      <c r="O180" s="58">
        <v>9.6507355570793152E-2</v>
      </c>
      <c r="P180" s="58">
        <v>0.39292937517166138</v>
      </c>
      <c r="Q180" s="58">
        <v>2020</v>
      </c>
    </row>
    <row r="181" spans="1:17" x14ac:dyDescent="0.25">
      <c r="A181" s="57" t="s">
        <v>26</v>
      </c>
      <c r="B181" t="s">
        <v>90</v>
      </c>
      <c r="C181" s="58">
        <v>0.296875</v>
      </c>
      <c r="D181" s="58">
        <v>0.26061204075813293</v>
      </c>
      <c r="E181" s="58">
        <v>3.6262962967157364E-2</v>
      </c>
      <c r="F181" s="58">
        <v>0.24721682071685791</v>
      </c>
      <c r="G181" s="58">
        <v>0.11231854557991028</v>
      </c>
      <c r="H181" s="58">
        <v>0.34358963370323181</v>
      </c>
      <c r="I181" s="58">
        <v>0.14109350740909576</v>
      </c>
      <c r="J181" s="58">
        <v>0.17571379244327545</v>
      </c>
      <c r="K181" s="58">
        <v>0.32320913672447205</v>
      </c>
      <c r="L181" s="58">
        <v>8.9302070438861847E-2</v>
      </c>
      <c r="M181" s="58">
        <v>9.5397040247917175E-2</v>
      </c>
      <c r="N181" s="58">
        <v>0.21770361065864563</v>
      </c>
      <c r="O181" s="58">
        <v>0.10523028671741486</v>
      </c>
      <c r="P181" s="58">
        <v>0.40919354557991028</v>
      </c>
      <c r="Q181" s="58">
        <v>2020</v>
      </c>
    </row>
    <row r="182" spans="1:17" x14ac:dyDescent="0.25">
      <c r="A182" s="57" t="s">
        <v>27</v>
      </c>
      <c r="B182" t="s">
        <v>89</v>
      </c>
      <c r="C182" s="58">
        <v>0.53977656364440918</v>
      </c>
      <c r="D182" s="58">
        <v>0.40544211864471436</v>
      </c>
      <c r="E182" s="58">
        <v>0.13433444499969482</v>
      </c>
      <c r="F182" s="58">
        <v>0.26404526829719543</v>
      </c>
      <c r="G182" s="58">
        <v>4.7489721328020096E-2</v>
      </c>
      <c r="H182" s="58">
        <v>0.1486884206533432</v>
      </c>
      <c r="I182" s="58">
        <v>0.15598598122596741</v>
      </c>
      <c r="J182" s="58">
        <v>0.29458659887313843</v>
      </c>
      <c r="K182" s="58">
        <v>0.59421753883361816</v>
      </c>
      <c r="L182" s="58">
        <v>9.7846649587154388E-2</v>
      </c>
      <c r="M182" s="58">
        <v>0.4381939172744751</v>
      </c>
      <c r="N182" s="58">
        <v>0.42917159199714661</v>
      </c>
      <c r="O182" s="58">
        <v>0.21968613564968109</v>
      </c>
      <c r="P182" s="58">
        <v>0.58726632595062256</v>
      </c>
      <c r="Q182" s="58">
        <v>2020</v>
      </c>
    </row>
    <row r="183" spans="1:17" x14ac:dyDescent="0.25">
      <c r="A183" s="57" t="s">
        <v>27</v>
      </c>
      <c r="B183" t="s">
        <v>90</v>
      </c>
      <c r="C183" s="58">
        <v>0.54947030544281006</v>
      </c>
      <c r="D183" s="58">
        <v>0.41010218858718872</v>
      </c>
      <c r="E183" s="58">
        <v>0.13936813175678253</v>
      </c>
      <c r="F183" s="58">
        <v>0.25352534651756287</v>
      </c>
      <c r="G183" s="58">
        <v>5.5688202381134033E-2</v>
      </c>
      <c r="H183" s="58">
        <v>0.14131614565849304</v>
      </c>
      <c r="I183" s="58">
        <v>0.17563407123088837</v>
      </c>
      <c r="J183" s="58">
        <v>0.24682044982910156</v>
      </c>
      <c r="K183" s="58">
        <v>0.57594889402389526</v>
      </c>
      <c r="L183" s="58">
        <v>9.2924125492572784E-2</v>
      </c>
      <c r="M183" s="58">
        <v>0.42154631018638611</v>
      </c>
      <c r="N183" s="58">
        <v>0.43747210502624512</v>
      </c>
      <c r="O183" s="58">
        <v>0.22901162505149841</v>
      </c>
      <c r="P183" s="58">
        <v>0.60515850782394409</v>
      </c>
      <c r="Q183" s="58">
        <v>2020</v>
      </c>
    </row>
    <row r="184" spans="1:17" x14ac:dyDescent="0.25">
      <c r="A184" s="57" t="s">
        <v>28</v>
      </c>
      <c r="B184" t="s">
        <v>89</v>
      </c>
      <c r="C184" s="58">
        <v>0.34483292698860168</v>
      </c>
      <c r="D184" s="58">
        <v>0.30803203582763672</v>
      </c>
      <c r="E184" s="58">
        <v>3.6800868809223175E-2</v>
      </c>
      <c r="F184" s="58">
        <v>0.22766999900341034</v>
      </c>
      <c r="G184" s="58">
        <v>0.12701831758022308</v>
      </c>
      <c r="H184" s="58">
        <v>0.30047878623008728</v>
      </c>
      <c r="I184" s="58">
        <v>0.16666840016841888</v>
      </c>
      <c r="J184" s="58">
        <v>0.21331195533275604</v>
      </c>
      <c r="K184" s="58">
        <v>0.40954765677452087</v>
      </c>
      <c r="L184" s="58">
        <v>5.7661831378936768E-2</v>
      </c>
      <c r="M184" s="58">
        <v>8.700522780418396E-2</v>
      </c>
      <c r="N184" s="58">
        <v>0.14217795431613922</v>
      </c>
      <c r="O184" s="58">
        <v>0.12306507676839828</v>
      </c>
      <c r="P184" s="58">
        <v>0.47185122966766357</v>
      </c>
      <c r="Q184" s="58">
        <v>2020</v>
      </c>
    </row>
    <row r="185" spans="1:17" x14ac:dyDescent="0.25">
      <c r="A185" s="57" t="s">
        <v>28</v>
      </c>
      <c r="B185" t="s">
        <v>90</v>
      </c>
      <c r="C185" s="58">
        <v>0.35384818911552429</v>
      </c>
      <c r="D185" s="58">
        <v>0.31396880745887756</v>
      </c>
      <c r="E185" s="58">
        <v>3.9879374206066132E-2</v>
      </c>
      <c r="F185" s="58">
        <v>0.19255487620830536</v>
      </c>
      <c r="G185" s="58">
        <v>0.14005790650844574</v>
      </c>
      <c r="H185" s="58">
        <v>0.31353902816772461</v>
      </c>
      <c r="I185" s="58">
        <v>0.14612650871276855</v>
      </c>
      <c r="J185" s="58">
        <v>0.17839385569095612</v>
      </c>
      <c r="K185" s="58">
        <v>0.38739597797393799</v>
      </c>
      <c r="L185" s="58">
        <v>5.4287809878587723E-2</v>
      </c>
      <c r="M185" s="58">
        <v>7.4797660112380981E-2</v>
      </c>
      <c r="N185" s="58">
        <v>0.14005233347415924</v>
      </c>
      <c r="O185" s="58">
        <v>0.12995670735836029</v>
      </c>
      <c r="P185" s="58">
        <v>0.49390608072280884</v>
      </c>
      <c r="Q185" s="58">
        <v>2020</v>
      </c>
    </row>
    <row r="186" spans="1:17" x14ac:dyDescent="0.25">
      <c r="A186" s="57" t="s">
        <v>29</v>
      </c>
      <c r="B186" t="s">
        <v>89</v>
      </c>
      <c r="C186" s="58">
        <v>0.58509260416030884</v>
      </c>
      <c r="D186" s="58">
        <v>0.48379090428352356</v>
      </c>
      <c r="E186" s="58">
        <v>0.10130169242620468</v>
      </c>
      <c r="F186" s="58">
        <v>0.18390205502510071</v>
      </c>
      <c r="G186" s="58">
        <v>9.4858750700950623E-2</v>
      </c>
      <c r="H186" s="58">
        <v>0.13614660501480103</v>
      </c>
      <c r="I186" s="58">
        <v>0.15696011483669281</v>
      </c>
      <c r="J186" s="58">
        <v>0.29513564705848694</v>
      </c>
      <c r="K186" s="58">
        <v>0.65526807308197021</v>
      </c>
      <c r="L186" s="58">
        <v>8.1126458942890167E-2</v>
      </c>
      <c r="M186" s="58">
        <v>7.9055897891521454E-2</v>
      </c>
      <c r="N186" s="58">
        <v>0.32586872577667236</v>
      </c>
      <c r="O186" s="58">
        <v>0.27599799633026123</v>
      </c>
      <c r="P186" s="58">
        <v>0.67995136976242065</v>
      </c>
      <c r="Q186" s="58">
        <v>2020</v>
      </c>
    </row>
    <row r="187" spans="1:17" x14ac:dyDescent="0.25">
      <c r="A187" s="57" t="s">
        <v>29</v>
      </c>
      <c r="B187" t="s">
        <v>90</v>
      </c>
      <c r="C187" s="58">
        <v>0.60007184743881226</v>
      </c>
      <c r="D187" s="58">
        <v>0.50428622961044312</v>
      </c>
      <c r="E187" s="58">
        <v>9.5785617828369141E-2</v>
      </c>
      <c r="F187" s="58">
        <v>0.18102991580963135</v>
      </c>
      <c r="G187" s="58">
        <v>9.3678496778011322E-2</v>
      </c>
      <c r="H187" s="58">
        <v>0.12521973252296448</v>
      </c>
      <c r="I187" s="58">
        <v>0.16391776502132416</v>
      </c>
      <c r="J187" s="58">
        <v>0.25757628679275513</v>
      </c>
      <c r="K187" s="58">
        <v>0.64229267835617065</v>
      </c>
      <c r="L187" s="58">
        <v>8.2176290452480316E-2</v>
      </c>
      <c r="M187" s="58">
        <v>7.5067967176437378E-2</v>
      </c>
      <c r="N187" s="58">
        <v>0.33284243941307068</v>
      </c>
      <c r="O187" s="58">
        <v>0.27811002731323242</v>
      </c>
      <c r="P187" s="58">
        <v>0.69375032186508179</v>
      </c>
      <c r="Q187" s="58">
        <v>2020</v>
      </c>
    </row>
    <row r="188" spans="1:17" x14ac:dyDescent="0.25">
      <c r="A188" s="57" t="s">
        <v>30</v>
      </c>
      <c r="B188" t="s">
        <v>89</v>
      </c>
      <c r="C188" s="58">
        <v>0.57812958955764771</v>
      </c>
      <c r="D188" s="58">
        <v>0.43435531854629517</v>
      </c>
      <c r="E188" s="58">
        <v>0.14377428591251373</v>
      </c>
      <c r="F188" s="58">
        <v>0.22395375370979309</v>
      </c>
      <c r="G188" s="58">
        <v>5.9115160256624222E-2</v>
      </c>
      <c r="H188" s="58">
        <v>0.13880150020122528</v>
      </c>
      <c r="I188" s="58">
        <v>0.26489901542663574</v>
      </c>
      <c r="J188" s="58">
        <v>0.33756124973297119</v>
      </c>
      <c r="K188" s="58">
        <v>0.66107255220413208</v>
      </c>
      <c r="L188" s="58">
        <v>0.15322288870811462</v>
      </c>
      <c r="M188" s="58">
        <v>0.37955594062805176</v>
      </c>
      <c r="N188" s="58">
        <v>0.24593481421470642</v>
      </c>
      <c r="O188" s="58">
        <v>0.24204441905021667</v>
      </c>
      <c r="P188" s="58">
        <v>0.63724476099014282</v>
      </c>
      <c r="Q188" s="58">
        <v>2020</v>
      </c>
    </row>
    <row r="189" spans="1:17" x14ac:dyDescent="0.25">
      <c r="A189" s="57" t="s">
        <v>30</v>
      </c>
      <c r="B189" t="s">
        <v>90</v>
      </c>
      <c r="C189" s="58">
        <v>0.59340322017669678</v>
      </c>
      <c r="D189" s="58">
        <v>0.45809623599052429</v>
      </c>
      <c r="E189" s="58">
        <v>0.13530696928501129</v>
      </c>
      <c r="F189" s="58">
        <v>0.2114456444978714</v>
      </c>
      <c r="G189" s="58">
        <v>5.9560135006904602E-2</v>
      </c>
      <c r="H189" s="58">
        <v>0.13559101521968842</v>
      </c>
      <c r="I189" s="58">
        <v>0.29061120748519897</v>
      </c>
      <c r="J189" s="58">
        <v>0.28343650698661804</v>
      </c>
      <c r="K189" s="58">
        <v>0.64281326532363892</v>
      </c>
      <c r="L189" s="58">
        <v>0.146116703748703</v>
      </c>
      <c r="M189" s="58">
        <v>0.37561139464378357</v>
      </c>
      <c r="N189" s="58">
        <v>0.24200652539730072</v>
      </c>
      <c r="O189" s="58">
        <v>0.24595350027084351</v>
      </c>
      <c r="P189" s="58">
        <v>0.65296334028244019</v>
      </c>
      <c r="Q189" s="58">
        <v>2020</v>
      </c>
    </row>
    <row r="190" spans="1:17" x14ac:dyDescent="0.25">
      <c r="A190" s="52" t="s">
        <v>31</v>
      </c>
      <c r="B190" t="s">
        <v>89</v>
      </c>
      <c r="C190" s="58">
        <v>0.48715877532958984</v>
      </c>
      <c r="D190" s="58">
        <v>0.37390917539596558</v>
      </c>
      <c r="E190" s="58">
        <v>0.11324960738420486</v>
      </c>
      <c r="F190" s="58">
        <v>0.23775041103363037</v>
      </c>
      <c r="G190" s="58">
        <v>8.8438570499420166E-2</v>
      </c>
      <c r="H190" s="58">
        <v>0.18665222823619843</v>
      </c>
      <c r="I190" s="58">
        <v>0.21483853459358215</v>
      </c>
      <c r="J190" s="58">
        <v>0.26968711614608765</v>
      </c>
      <c r="K190" s="58">
        <v>0.50420504808425903</v>
      </c>
      <c r="L190" s="58">
        <v>0.12468701601028442</v>
      </c>
      <c r="M190" s="58">
        <v>0.3558306097984314</v>
      </c>
      <c r="N190" s="58">
        <v>0.24558928608894348</v>
      </c>
      <c r="O190" s="58">
        <v>0.20595291256904602</v>
      </c>
      <c r="P190" s="58">
        <v>0.57559734582901001</v>
      </c>
      <c r="Q190" s="58">
        <v>2020</v>
      </c>
    </row>
    <row r="191" spans="1:17" x14ac:dyDescent="0.25">
      <c r="A191" s="52" t="s">
        <v>31</v>
      </c>
      <c r="B191" t="s">
        <v>90</v>
      </c>
      <c r="C191" s="58">
        <v>0.50177097320556641</v>
      </c>
      <c r="D191" s="58">
        <v>0.38938963413238525</v>
      </c>
      <c r="E191" s="58">
        <v>0.11238136887550354</v>
      </c>
      <c r="F191" s="58">
        <v>0.20607919991016388</v>
      </c>
      <c r="G191" s="58">
        <v>9.2708803713321686E-2</v>
      </c>
      <c r="H191" s="58">
        <v>0.19944101572036743</v>
      </c>
      <c r="I191" s="58">
        <v>0.22178833186626434</v>
      </c>
      <c r="J191" s="58">
        <v>0.22745536267757416</v>
      </c>
      <c r="K191" s="58">
        <v>0.4848121702671051</v>
      </c>
      <c r="L191" s="58">
        <v>0.11541584879159927</v>
      </c>
      <c r="M191" s="58">
        <v>0.33744210004806519</v>
      </c>
      <c r="N191" s="58">
        <v>0.24659280478954315</v>
      </c>
      <c r="O191" s="58">
        <v>0.22027069330215454</v>
      </c>
      <c r="P191" s="58">
        <v>0.59447979927062988</v>
      </c>
      <c r="Q191" s="58">
        <v>2020</v>
      </c>
    </row>
    <row r="192" spans="1:17" x14ac:dyDescent="0.25">
      <c r="A192" s="57" t="s">
        <v>32</v>
      </c>
      <c r="B192" t="s">
        <v>89</v>
      </c>
      <c r="C192" s="58">
        <v>0.44977003335952759</v>
      </c>
      <c r="D192" s="58">
        <v>0.40592443943023682</v>
      </c>
      <c r="E192" s="58">
        <v>4.3845582753419876E-2</v>
      </c>
      <c r="F192" s="58">
        <v>0.26415485143661499</v>
      </c>
      <c r="G192" s="58">
        <v>8.3672665059566498E-2</v>
      </c>
      <c r="H192" s="58">
        <v>0.20240244269371033</v>
      </c>
      <c r="I192" s="58">
        <v>0.24719564616680145</v>
      </c>
      <c r="J192" s="58">
        <v>0.254020094871521</v>
      </c>
      <c r="K192" s="58">
        <v>0.59646624326705933</v>
      </c>
      <c r="L192" s="58">
        <v>3.7841398268938065E-2</v>
      </c>
      <c r="M192" s="58">
        <v>7.6157882809638977E-2</v>
      </c>
      <c r="N192" s="58">
        <v>0.17144535481929779</v>
      </c>
      <c r="O192" s="58">
        <v>0.15973374247550964</v>
      </c>
      <c r="P192" s="58">
        <v>0.53344267606735229</v>
      </c>
      <c r="Q192" s="58">
        <v>2020</v>
      </c>
    </row>
    <row r="193" spans="1:17" x14ac:dyDescent="0.25">
      <c r="A193" s="57" t="s">
        <v>32</v>
      </c>
      <c r="B193" t="s">
        <v>90</v>
      </c>
      <c r="C193" s="58">
        <v>0.4650898277759552</v>
      </c>
      <c r="D193" s="58">
        <v>0.43001440167427063</v>
      </c>
      <c r="E193" s="58">
        <v>3.5075414925813675E-2</v>
      </c>
      <c r="F193" s="58">
        <v>0.24651111662387848</v>
      </c>
      <c r="G193" s="58">
        <v>8.6625970900058746E-2</v>
      </c>
      <c r="H193" s="58">
        <v>0.20177307724952698</v>
      </c>
      <c r="I193" s="58">
        <v>0.19206307828426361</v>
      </c>
      <c r="J193" s="58">
        <v>0.22319146990776062</v>
      </c>
      <c r="K193" s="58">
        <v>0.60264801979064941</v>
      </c>
      <c r="L193" s="58">
        <v>3.0230483040213585E-2</v>
      </c>
      <c r="M193" s="58">
        <v>7.0668496191501617E-2</v>
      </c>
      <c r="N193" s="58">
        <v>0.16875410079956055</v>
      </c>
      <c r="O193" s="58">
        <v>0.17975054681301117</v>
      </c>
      <c r="P193" s="58">
        <v>0.55171579122543335</v>
      </c>
      <c r="Q193" s="58">
        <v>2020</v>
      </c>
    </row>
    <row r="194" spans="1:17" x14ac:dyDescent="0.25">
      <c r="A194" s="57" t="s">
        <v>1</v>
      </c>
      <c r="B194" t="s">
        <v>89</v>
      </c>
      <c r="C194" s="58">
        <v>0.23049789667129517</v>
      </c>
      <c r="D194" s="58">
        <v>0.21433594822883606</v>
      </c>
      <c r="E194" s="58">
        <v>1.6161959618330002E-2</v>
      </c>
      <c r="F194" s="58">
        <v>0.30963903665542603</v>
      </c>
      <c r="G194" s="58">
        <v>8.8466882705688477E-2</v>
      </c>
      <c r="H194" s="58">
        <v>0.37139615416526794</v>
      </c>
      <c r="I194" s="58">
        <v>0.17956221103668213</v>
      </c>
      <c r="J194" s="58">
        <v>0.27940341830253601</v>
      </c>
      <c r="K194" s="58">
        <v>0.35507401823997498</v>
      </c>
      <c r="L194" s="58">
        <v>5.1918167620897293E-2</v>
      </c>
      <c r="M194" s="58">
        <v>2.4152206256985664E-2</v>
      </c>
      <c r="N194" s="58">
        <v>0.15274611115455627</v>
      </c>
      <c r="O194" s="58">
        <v>5.2896391600370407E-2</v>
      </c>
      <c r="P194" s="58">
        <v>0.31896477937698364</v>
      </c>
      <c r="Q194" s="58">
        <v>2022</v>
      </c>
    </row>
    <row r="195" spans="1:17" x14ac:dyDescent="0.25">
      <c r="A195" s="57" t="s">
        <v>1</v>
      </c>
      <c r="B195" t="s">
        <v>90</v>
      </c>
      <c r="C195" s="58">
        <v>0.24331694841384888</v>
      </c>
      <c r="D195" s="58">
        <v>0.22443997859954834</v>
      </c>
      <c r="E195" s="58">
        <v>1.8876964226365089E-2</v>
      </c>
      <c r="F195" s="58">
        <v>0.28925240039825439</v>
      </c>
      <c r="G195" s="58">
        <v>9.6238479018211365E-2</v>
      </c>
      <c r="H195" s="58">
        <v>0.37119215726852417</v>
      </c>
      <c r="I195" s="58">
        <v>0.15180060267448425</v>
      </c>
      <c r="J195" s="58">
        <v>0.24611605703830719</v>
      </c>
      <c r="K195" s="58">
        <v>0.33981621265411377</v>
      </c>
      <c r="L195" s="58">
        <v>4.3136339634656906E-2</v>
      </c>
      <c r="M195" s="58">
        <v>2.5116190314292908E-2</v>
      </c>
      <c r="N195" s="58">
        <v>0.15950939059257507</v>
      </c>
      <c r="O195" s="58">
        <v>6.7820906639099121E-2</v>
      </c>
      <c r="P195" s="58">
        <v>0.33955544233322144</v>
      </c>
      <c r="Q195" s="58">
        <v>2022</v>
      </c>
    </row>
    <row r="196" spans="1:17" x14ac:dyDescent="0.25">
      <c r="A196" s="57" t="s">
        <v>2</v>
      </c>
      <c r="B196" t="s">
        <v>89</v>
      </c>
      <c r="C196" s="58">
        <v>0.12740941345691681</v>
      </c>
      <c r="D196" s="58">
        <v>0.11440856754779816</v>
      </c>
      <c r="E196" s="58">
        <v>1.3000853359699249E-2</v>
      </c>
      <c r="F196" s="58">
        <v>0.39577120542526245</v>
      </c>
      <c r="G196" s="58">
        <v>5.3097639232873917E-2</v>
      </c>
      <c r="H196" s="58">
        <v>0.42372173070907593</v>
      </c>
      <c r="I196" s="58">
        <v>0.15726441144943237</v>
      </c>
      <c r="J196" s="58">
        <v>0.30246224999427795</v>
      </c>
      <c r="K196" s="58">
        <v>0.36165544390678406</v>
      </c>
      <c r="L196" s="58">
        <v>6.2036715447902679E-2</v>
      </c>
      <c r="M196" s="58">
        <v>4.3173599988222122E-2</v>
      </c>
      <c r="N196" s="58">
        <v>9.8605379462242126E-2</v>
      </c>
      <c r="O196" s="58">
        <v>2.7836501598358154E-2</v>
      </c>
      <c r="P196" s="58">
        <v>0.18050706386566162</v>
      </c>
      <c r="Q196" s="58">
        <v>2022</v>
      </c>
    </row>
    <row r="197" spans="1:17" x14ac:dyDescent="0.25">
      <c r="A197" s="57" t="s">
        <v>2</v>
      </c>
      <c r="B197" t="s">
        <v>90</v>
      </c>
      <c r="C197" s="58">
        <v>0.13989897072315216</v>
      </c>
      <c r="D197" s="58">
        <v>0.12678277492523193</v>
      </c>
      <c r="E197" s="58">
        <v>1.3116193003952503E-2</v>
      </c>
      <c r="F197" s="58">
        <v>0.36549574136734009</v>
      </c>
      <c r="G197" s="58">
        <v>5.5030215531587601E-2</v>
      </c>
      <c r="H197" s="58">
        <v>0.43957507610321045</v>
      </c>
      <c r="I197" s="58">
        <v>0.15370619297027588</v>
      </c>
      <c r="J197" s="58">
        <v>0.26605451107025146</v>
      </c>
      <c r="K197" s="58">
        <v>0.33197322487831116</v>
      </c>
      <c r="L197" s="58">
        <v>6.0212984681129456E-2</v>
      </c>
      <c r="M197" s="58">
        <v>3.7913590669631958E-2</v>
      </c>
      <c r="N197" s="58">
        <v>0.10191793739795685</v>
      </c>
      <c r="O197" s="58">
        <v>2.8336621820926666E-2</v>
      </c>
      <c r="P197" s="58">
        <v>0.19492918252944946</v>
      </c>
      <c r="Q197" s="58">
        <v>2022</v>
      </c>
    </row>
    <row r="198" spans="1:17" x14ac:dyDescent="0.25">
      <c r="A198" s="57" t="s">
        <v>3</v>
      </c>
      <c r="B198" t="s">
        <v>89</v>
      </c>
      <c r="C198" s="58">
        <v>0.12584176659584045</v>
      </c>
      <c r="D198" s="58">
        <v>0.11857667565345764</v>
      </c>
      <c r="E198" s="58">
        <v>7.2650918737053871E-3</v>
      </c>
      <c r="F198" s="58">
        <v>0.4055405855178833</v>
      </c>
      <c r="G198" s="58">
        <v>4.1889596730470657E-2</v>
      </c>
      <c r="H198" s="58">
        <v>0.42672803997993469</v>
      </c>
      <c r="I198" s="58">
        <v>0.15580786764621735</v>
      </c>
      <c r="J198" s="58">
        <v>0.1899278461933136</v>
      </c>
      <c r="K198" s="58">
        <v>0.31608673930168152</v>
      </c>
      <c r="L198" s="58">
        <v>9.2154227197170258E-2</v>
      </c>
      <c r="M198" s="58">
        <v>0.10522610694169998</v>
      </c>
      <c r="N198" s="58">
        <v>0.14384832978248596</v>
      </c>
      <c r="O198" s="58">
        <v>2.9343860223889351E-2</v>
      </c>
      <c r="P198" s="58">
        <v>0.16773135960102081</v>
      </c>
      <c r="Q198" s="58">
        <v>2022</v>
      </c>
    </row>
    <row r="199" spans="1:17" x14ac:dyDescent="0.25">
      <c r="A199" s="57" t="s">
        <v>3</v>
      </c>
      <c r="B199" t="s">
        <v>90</v>
      </c>
      <c r="C199" s="58">
        <v>0.14058266580104828</v>
      </c>
      <c r="D199" s="58">
        <v>0.13262079656124115</v>
      </c>
      <c r="E199" s="58">
        <v>7.9618580639362335E-3</v>
      </c>
      <c r="F199" s="58">
        <v>0.34925627708435059</v>
      </c>
      <c r="G199" s="58">
        <v>4.9316480755805969E-2</v>
      </c>
      <c r="H199" s="58">
        <v>0.46084460616111755</v>
      </c>
      <c r="I199" s="58">
        <v>0.12816357612609863</v>
      </c>
      <c r="J199" s="58">
        <v>0.15715320408344269</v>
      </c>
      <c r="K199" s="58">
        <v>0.28152754902839661</v>
      </c>
      <c r="L199" s="58">
        <v>8.0265410244464874E-2</v>
      </c>
      <c r="M199" s="58">
        <v>9.3455985188484192E-2</v>
      </c>
      <c r="N199" s="58">
        <v>0.14698508381843567</v>
      </c>
      <c r="O199" s="58">
        <v>2.766069583594799E-2</v>
      </c>
      <c r="P199" s="58">
        <v>0.18989914655685425</v>
      </c>
      <c r="Q199" s="58">
        <v>2022</v>
      </c>
    </row>
    <row r="200" spans="1:17" x14ac:dyDescent="0.25">
      <c r="A200" s="57" t="s">
        <v>4</v>
      </c>
      <c r="B200" t="s">
        <v>89</v>
      </c>
      <c r="C200" s="58">
        <v>0.45229607820510864</v>
      </c>
      <c r="D200" s="58">
        <v>0.35128125548362732</v>
      </c>
      <c r="E200" s="58">
        <v>0.10101480782032013</v>
      </c>
      <c r="F200" s="58">
        <v>0.28016805648803711</v>
      </c>
      <c r="G200" s="58">
        <v>5.6317269802093506E-2</v>
      </c>
      <c r="H200" s="58">
        <v>0.21121859550476074</v>
      </c>
      <c r="I200" s="58">
        <v>0.20933680236339569</v>
      </c>
      <c r="J200" s="58">
        <v>0.363526850938797</v>
      </c>
      <c r="K200" s="58">
        <v>0.5598982572555542</v>
      </c>
      <c r="L200" s="58">
        <v>0.15657167136669159</v>
      </c>
      <c r="M200" s="58">
        <v>0.35800319910049438</v>
      </c>
      <c r="N200" s="58">
        <v>0.2241925448179245</v>
      </c>
      <c r="O200" s="58">
        <v>0.16508141160011292</v>
      </c>
      <c r="P200" s="58">
        <v>0.50861334800720215</v>
      </c>
      <c r="Q200" s="58">
        <v>2022</v>
      </c>
    </row>
    <row r="201" spans="1:17" x14ac:dyDescent="0.25">
      <c r="A201" s="57" t="s">
        <v>4</v>
      </c>
      <c r="B201" t="s">
        <v>90</v>
      </c>
      <c r="C201" s="58">
        <v>0.45032227039337158</v>
      </c>
      <c r="D201" s="58">
        <v>0.35834306478500366</v>
      </c>
      <c r="E201" s="58">
        <v>9.1979213058948517E-2</v>
      </c>
      <c r="F201" s="58">
        <v>0.27393913269042969</v>
      </c>
      <c r="G201" s="58">
        <v>6.1506055295467377E-2</v>
      </c>
      <c r="H201" s="58">
        <v>0.21423254907131195</v>
      </c>
      <c r="I201" s="58">
        <v>0.19708557426929474</v>
      </c>
      <c r="J201" s="58">
        <v>0.32839027047157288</v>
      </c>
      <c r="K201" s="58">
        <v>0.53368550539016724</v>
      </c>
      <c r="L201" s="58">
        <v>0.14189846813678741</v>
      </c>
      <c r="M201" s="58">
        <v>0.33969098329544067</v>
      </c>
      <c r="N201" s="58">
        <v>0.21498095989227295</v>
      </c>
      <c r="O201" s="58">
        <v>0.15329039096832275</v>
      </c>
      <c r="P201" s="58">
        <v>0.51182830333709717</v>
      </c>
      <c r="Q201" s="58">
        <v>2022</v>
      </c>
    </row>
    <row r="202" spans="1:17" x14ac:dyDescent="0.25">
      <c r="A202" s="57" t="s">
        <v>5</v>
      </c>
      <c r="B202" t="s">
        <v>89</v>
      </c>
      <c r="C202" s="58">
        <v>0.1756998747587204</v>
      </c>
      <c r="D202" s="58">
        <v>0.15777131915092468</v>
      </c>
      <c r="E202" s="58">
        <v>1.7928559333086014E-2</v>
      </c>
      <c r="F202" s="58">
        <v>0.24696210026741028</v>
      </c>
      <c r="G202" s="58">
        <v>0.10516930371522903</v>
      </c>
      <c r="H202" s="58">
        <v>0.47216871380805969</v>
      </c>
      <c r="I202" s="58">
        <v>0.1343950480222702</v>
      </c>
      <c r="J202" s="58">
        <v>0.20929569005966187</v>
      </c>
      <c r="K202" s="58">
        <v>0.25287732481956482</v>
      </c>
      <c r="L202" s="58">
        <v>3.2861687242984772E-2</v>
      </c>
      <c r="M202" s="58">
        <v>3.6860968917608261E-2</v>
      </c>
      <c r="N202" s="58">
        <v>0.13000576198101044</v>
      </c>
      <c r="O202" s="58">
        <v>5.6237947195768356E-2</v>
      </c>
      <c r="P202" s="58">
        <v>0.28086918592453003</v>
      </c>
      <c r="Q202" s="58">
        <v>2022</v>
      </c>
    </row>
    <row r="203" spans="1:17" x14ac:dyDescent="0.25">
      <c r="A203" s="57" t="s">
        <v>5</v>
      </c>
      <c r="B203" t="s">
        <v>90</v>
      </c>
      <c r="C203" s="58">
        <v>0.18897372484207153</v>
      </c>
      <c r="D203" s="58">
        <v>0.17097923159599304</v>
      </c>
      <c r="E203" s="58">
        <v>1.7994485795497894E-2</v>
      </c>
      <c r="F203" s="58">
        <v>0.23560929298400879</v>
      </c>
      <c r="G203" s="58">
        <v>0.10641662776470184</v>
      </c>
      <c r="H203" s="58">
        <v>0.46900036931037903</v>
      </c>
      <c r="I203" s="58">
        <v>0.13466201722621918</v>
      </c>
      <c r="J203" s="58">
        <v>0.18460956215858459</v>
      </c>
      <c r="K203" s="58">
        <v>0.23470345139503479</v>
      </c>
      <c r="L203" s="58">
        <v>3.4800060093402863E-2</v>
      </c>
      <c r="M203" s="58">
        <v>3.0846657231450081E-2</v>
      </c>
      <c r="N203" s="58">
        <v>0.13319845497608185</v>
      </c>
      <c r="O203" s="58">
        <v>6.1709575355052948E-2</v>
      </c>
      <c r="P203" s="58">
        <v>0.29539033770561218</v>
      </c>
      <c r="Q203" s="58">
        <v>2022</v>
      </c>
    </row>
    <row r="204" spans="1:17" x14ac:dyDescent="0.25">
      <c r="A204" s="57" t="s">
        <v>6</v>
      </c>
      <c r="B204" t="s">
        <v>89</v>
      </c>
      <c r="C204" s="58">
        <v>0.19840538501739502</v>
      </c>
      <c r="D204" s="58">
        <v>0.18742372095584869</v>
      </c>
      <c r="E204" s="58">
        <v>1.0981661267578602E-2</v>
      </c>
      <c r="F204" s="58">
        <v>0.35135450959205627</v>
      </c>
      <c r="G204" s="58">
        <v>6.1772841960191727E-2</v>
      </c>
      <c r="H204" s="58">
        <v>0.38846725225448608</v>
      </c>
      <c r="I204" s="58">
        <v>0.17690040171146393</v>
      </c>
      <c r="J204" s="58">
        <v>0.2438003271818161</v>
      </c>
      <c r="K204" s="58">
        <v>0.38403835892677307</v>
      </c>
      <c r="L204" s="58">
        <v>5.157996341586113E-2</v>
      </c>
      <c r="M204" s="58">
        <v>5.2947007119655609E-2</v>
      </c>
      <c r="N204" s="58">
        <v>0.13963310420513153</v>
      </c>
      <c r="O204" s="58">
        <v>4.1925374418497086E-2</v>
      </c>
      <c r="P204" s="58">
        <v>0.26017820835113525</v>
      </c>
      <c r="Q204" s="58">
        <v>2022</v>
      </c>
    </row>
    <row r="205" spans="1:17" x14ac:dyDescent="0.25">
      <c r="A205" s="57" t="s">
        <v>6</v>
      </c>
      <c r="B205" t="s">
        <v>90</v>
      </c>
      <c r="C205" s="58">
        <v>0.21217313408851624</v>
      </c>
      <c r="D205" s="58">
        <v>0.19898101687431335</v>
      </c>
      <c r="E205" s="58">
        <v>1.3192111626267433E-2</v>
      </c>
      <c r="F205" s="58">
        <v>0.28752991557121277</v>
      </c>
      <c r="G205" s="58">
        <v>7.3658488690853119E-2</v>
      </c>
      <c r="H205" s="58">
        <v>0.42663845419883728</v>
      </c>
      <c r="I205" s="58">
        <v>0.13690480589866638</v>
      </c>
      <c r="J205" s="58">
        <v>0.19617833197116852</v>
      </c>
      <c r="K205" s="58">
        <v>0.33583024144172668</v>
      </c>
      <c r="L205" s="58">
        <v>4.1929181665182114E-2</v>
      </c>
      <c r="M205" s="58">
        <v>4.2977981269359589E-2</v>
      </c>
      <c r="N205" s="58">
        <v>0.14112527668476105</v>
      </c>
      <c r="O205" s="58">
        <v>4.6288643032312393E-2</v>
      </c>
      <c r="P205" s="58">
        <v>0.28583163022994995</v>
      </c>
      <c r="Q205" s="58">
        <v>2022</v>
      </c>
    </row>
    <row r="206" spans="1:17" x14ac:dyDescent="0.25">
      <c r="A206" s="57" t="s">
        <v>7</v>
      </c>
      <c r="B206" t="s">
        <v>89</v>
      </c>
      <c r="C206" s="58">
        <v>0.67482858896255493</v>
      </c>
      <c r="D206" s="58">
        <v>0.39581194519996643</v>
      </c>
      <c r="E206" s="58">
        <v>0.2790166437625885</v>
      </c>
      <c r="F206" s="58">
        <v>0.22025428712368011</v>
      </c>
      <c r="G206" s="58">
        <v>2.5158865377306938E-2</v>
      </c>
      <c r="H206" s="58">
        <v>7.9758249223232269E-2</v>
      </c>
      <c r="I206" s="58">
        <v>0.28313884139060974</v>
      </c>
      <c r="J206" s="58">
        <v>0.67249161005020142</v>
      </c>
      <c r="K206" s="58">
        <v>0.78526186943054199</v>
      </c>
      <c r="L206" s="58">
        <v>0.23230639100074768</v>
      </c>
      <c r="M206" s="58">
        <v>0.52011293172836304</v>
      </c>
      <c r="N206" s="58">
        <v>0.21210631728172302</v>
      </c>
      <c r="O206" s="58">
        <v>0.36312922835350037</v>
      </c>
      <c r="P206" s="58">
        <v>0.69998747110366821</v>
      </c>
      <c r="Q206" s="58">
        <v>2022</v>
      </c>
    </row>
    <row r="207" spans="1:17" x14ac:dyDescent="0.25">
      <c r="A207" s="57" t="s">
        <v>7</v>
      </c>
      <c r="B207" t="s">
        <v>90</v>
      </c>
      <c r="C207" s="58">
        <v>0.67270171642303467</v>
      </c>
      <c r="D207" s="58">
        <v>0.38778474926948547</v>
      </c>
      <c r="E207" s="58">
        <v>0.28491693735122681</v>
      </c>
      <c r="F207" s="58">
        <v>0.21765898168087006</v>
      </c>
      <c r="G207" s="58">
        <v>2.8060641139745712E-2</v>
      </c>
      <c r="H207" s="58">
        <v>8.1578671932220459E-2</v>
      </c>
      <c r="I207" s="58">
        <v>0.33616361021995544</v>
      </c>
      <c r="J207" s="58">
        <v>0.65003317594528198</v>
      </c>
      <c r="K207" s="58">
        <v>0.77294325828552246</v>
      </c>
      <c r="L207" s="58">
        <v>0.21163982152938843</v>
      </c>
      <c r="M207" s="58">
        <v>0.49770596623420715</v>
      </c>
      <c r="N207" s="58">
        <v>0.20626671612262726</v>
      </c>
      <c r="O207" s="58">
        <v>0.36937242746353149</v>
      </c>
      <c r="P207" s="58">
        <v>0.70076233148574829</v>
      </c>
      <c r="Q207" s="58">
        <v>2022</v>
      </c>
    </row>
    <row r="208" spans="1:17" x14ac:dyDescent="0.25">
      <c r="A208" s="57" t="s">
        <v>8</v>
      </c>
      <c r="B208" t="s">
        <v>89</v>
      </c>
      <c r="C208" s="58">
        <v>0.18118305504322052</v>
      </c>
      <c r="D208" s="58">
        <v>0.15880413353443146</v>
      </c>
      <c r="E208" s="58">
        <v>2.2378919646143913E-2</v>
      </c>
      <c r="F208" s="58">
        <v>0.3212617039680481</v>
      </c>
      <c r="G208" s="58">
        <v>7.2526462376117706E-2</v>
      </c>
      <c r="H208" s="58">
        <v>0.42502880096435547</v>
      </c>
      <c r="I208" s="58">
        <v>0.17538061738014221</v>
      </c>
      <c r="J208" s="58">
        <v>0.23928901553153992</v>
      </c>
      <c r="K208" s="58">
        <v>0.34804919362068176</v>
      </c>
      <c r="L208" s="58">
        <v>5.6824829429388046E-2</v>
      </c>
      <c r="M208" s="58">
        <v>4.8984479159116745E-2</v>
      </c>
      <c r="N208" s="58">
        <v>0.10265878587961197</v>
      </c>
      <c r="O208" s="58">
        <v>5.5010192096233368E-2</v>
      </c>
      <c r="P208" s="58">
        <v>0.25370952486991882</v>
      </c>
      <c r="Q208" s="58">
        <v>2022</v>
      </c>
    </row>
    <row r="209" spans="1:17" x14ac:dyDescent="0.25">
      <c r="A209" s="57" t="s">
        <v>8</v>
      </c>
      <c r="B209" t="s">
        <v>90</v>
      </c>
      <c r="C209" s="58">
        <v>0.1704888790845871</v>
      </c>
      <c r="D209" s="58">
        <v>0.15088580548763275</v>
      </c>
      <c r="E209" s="58">
        <v>1.9603073596954346E-2</v>
      </c>
      <c r="F209" s="58">
        <v>0.28201732039451599</v>
      </c>
      <c r="G209" s="58">
        <v>8.6466960608959198E-2</v>
      </c>
      <c r="H209" s="58">
        <v>0.46102684736251831</v>
      </c>
      <c r="I209" s="58">
        <v>0.14699707925319672</v>
      </c>
      <c r="J209" s="58">
        <v>0.19155722856521606</v>
      </c>
      <c r="K209" s="58">
        <v>0.30085098743438721</v>
      </c>
      <c r="L209" s="58">
        <v>4.9192063510417938E-2</v>
      </c>
      <c r="M209" s="58">
        <v>4.5846965163946152E-2</v>
      </c>
      <c r="N209" s="58">
        <v>9.2255048453807831E-2</v>
      </c>
      <c r="O209" s="58">
        <v>5.1559966057538986E-2</v>
      </c>
      <c r="P209" s="58">
        <v>0.2569558322429657</v>
      </c>
      <c r="Q209" s="58">
        <v>2022</v>
      </c>
    </row>
    <row r="210" spans="1:17" x14ac:dyDescent="0.25">
      <c r="A210" s="52" t="s">
        <v>9</v>
      </c>
      <c r="B210" t="s">
        <v>89</v>
      </c>
      <c r="C210" s="58">
        <v>0.24301800131797791</v>
      </c>
      <c r="D210" s="58">
        <v>0.22469355165958405</v>
      </c>
      <c r="E210" s="58">
        <v>1.8324451521039009E-2</v>
      </c>
      <c r="F210" s="58">
        <v>0.28707826137542725</v>
      </c>
      <c r="G210" s="58">
        <v>7.116679847240448E-2</v>
      </c>
      <c r="H210" s="58">
        <v>0.39873692393302917</v>
      </c>
      <c r="I210" s="58">
        <v>9.6615135669708252E-2</v>
      </c>
      <c r="J210" s="58">
        <v>0.32053494453430176</v>
      </c>
      <c r="K210" s="58">
        <v>0.42375367879867554</v>
      </c>
      <c r="L210" s="58">
        <v>4.2512115091085434E-2</v>
      </c>
      <c r="M210" s="58">
        <v>3.450191393494606E-2</v>
      </c>
      <c r="N210" s="58">
        <v>0.11523610353469849</v>
      </c>
      <c r="O210" s="58">
        <v>5.7032078504562378E-2</v>
      </c>
      <c r="P210" s="58">
        <v>0.31418481469154358</v>
      </c>
      <c r="Q210" s="58">
        <v>2022</v>
      </c>
    </row>
    <row r="211" spans="1:17" x14ac:dyDescent="0.25">
      <c r="A211" s="52" t="s">
        <v>9</v>
      </c>
      <c r="B211" t="s">
        <v>90</v>
      </c>
      <c r="C211" s="58">
        <v>0.2367836982011795</v>
      </c>
      <c r="D211" s="58">
        <v>0.22069433331489563</v>
      </c>
      <c r="E211" s="58">
        <v>1.6089377924799919E-2</v>
      </c>
      <c r="F211" s="58">
        <v>0.25038540363311768</v>
      </c>
      <c r="G211" s="58">
        <v>9.1365404427051544E-2</v>
      </c>
      <c r="H211" s="58">
        <v>0.42146548628807068</v>
      </c>
      <c r="I211" s="58">
        <v>9.7324393689632416E-2</v>
      </c>
      <c r="J211" s="58">
        <v>0.25883325934410095</v>
      </c>
      <c r="K211" s="58">
        <v>0.36613589525222778</v>
      </c>
      <c r="L211" s="58">
        <v>3.8444489240646362E-2</v>
      </c>
      <c r="M211" s="58">
        <v>3.3372275531291962E-2</v>
      </c>
      <c r="N211" s="58">
        <v>0.11282853782176971</v>
      </c>
      <c r="O211" s="58">
        <v>6.0282334685325623E-2</v>
      </c>
      <c r="P211" s="58">
        <v>0.32814911007881165</v>
      </c>
      <c r="Q211" s="58">
        <v>2022</v>
      </c>
    </row>
    <row r="212" spans="1:17" x14ac:dyDescent="0.25">
      <c r="A212" s="57" t="s">
        <v>10</v>
      </c>
      <c r="B212" t="s">
        <v>89</v>
      </c>
      <c r="C212" s="58">
        <v>0.35078904032707214</v>
      </c>
      <c r="D212" s="58">
        <v>0.2854914665222168</v>
      </c>
      <c r="E212" s="58">
        <v>6.5297573804855347E-2</v>
      </c>
      <c r="F212" s="58">
        <v>0.28643128275871277</v>
      </c>
      <c r="G212" s="58">
        <v>9.0090237557888031E-2</v>
      </c>
      <c r="H212" s="58">
        <v>0.27268943190574646</v>
      </c>
      <c r="I212" s="58">
        <v>0.19079737365245819</v>
      </c>
      <c r="J212" s="58">
        <v>0.32564988732337952</v>
      </c>
      <c r="K212" s="58">
        <v>0.47987982630729675</v>
      </c>
      <c r="L212" s="58">
        <v>8.385360985994339E-2</v>
      </c>
      <c r="M212" s="58">
        <v>0.10524235665798187</v>
      </c>
      <c r="N212" s="58">
        <v>0.20491780340671539</v>
      </c>
      <c r="O212" s="58">
        <v>0.13401788473129272</v>
      </c>
      <c r="P212" s="58">
        <v>0.44087928533554077</v>
      </c>
      <c r="Q212" s="58">
        <v>2022</v>
      </c>
    </row>
    <row r="213" spans="1:17" x14ac:dyDescent="0.25">
      <c r="A213" s="57" t="s">
        <v>10</v>
      </c>
      <c r="B213" t="s">
        <v>90</v>
      </c>
      <c r="C213" s="58">
        <v>0.33592364192008972</v>
      </c>
      <c r="D213" s="58">
        <v>0.27503567934036255</v>
      </c>
      <c r="E213" s="58">
        <v>6.0887981206178665E-2</v>
      </c>
      <c r="F213" s="58">
        <v>0.27698877453804016</v>
      </c>
      <c r="G213" s="58">
        <v>9.3237929046154022E-2</v>
      </c>
      <c r="H213" s="58">
        <v>0.2938496470451355</v>
      </c>
      <c r="I213" s="58">
        <v>0.16733755171298981</v>
      </c>
      <c r="J213" s="58">
        <v>0.27905791997909546</v>
      </c>
      <c r="K213" s="58">
        <v>0.44451075792312622</v>
      </c>
      <c r="L213" s="58">
        <v>8.1721380352973938E-2</v>
      </c>
      <c r="M213" s="58">
        <v>8.9269563555717468E-2</v>
      </c>
      <c r="N213" s="58">
        <v>0.20141473412513733</v>
      </c>
      <c r="O213" s="58">
        <v>0.13151140511035919</v>
      </c>
      <c r="P213" s="58">
        <v>0.42916157841682434</v>
      </c>
      <c r="Q213" s="58">
        <v>2022</v>
      </c>
    </row>
    <row r="214" spans="1:17" x14ac:dyDescent="0.25">
      <c r="A214" s="57" t="s">
        <v>11</v>
      </c>
      <c r="B214" t="s">
        <v>89</v>
      </c>
      <c r="C214" s="58">
        <v>0.32685267925262451</v>
      </c>
      <c r="D214" s="58">
        <v>0.29313191771507263</v>
      </c>
      <c r="E214" s="58">
        <v>3.3720776438713074E-2</v>
      </c>
      <c r="F214" s="58">
        <v>0.3527216911315918</v>
      </c>
      <c r="G214" s="58">
        <v>8.3912357687950134E-2</v>
      </c>
      <c r="H214" s="58">
        <v>0.23651328682899475</v>
      </c>
      <c r="I214" s="58">
        <v>0.22824406623840332</v>
      </c>
      <c r="J214" s="58">
        <v>0.35747101902961731</v>
      </c>
      <c r="K214" s="58">
        <v>0.51966577768325806</v>
      </c>
      <c r="L214" s="58">
        <v>6.5744608640670776E-2</v>
      </c>
      <c r="M214" s="58">
        <v>9.9008485674858093E-2</v>
      </c>
      <c r="N214" s="58">
        <v>0.18324345350265503</v>
      </c>
      <c r="O214" s="58">
        <v>8.4383174777030945E-2</v>
      </c>
      <c r="P214" s="58">
        <v>0.41076505184173584</v>
      </c>
      <c r="Q214" s="58">
        <v>2022</v>
      </c>
    </row>
    <row r="215" spans="1:17" x14ac:dyDescent="0.25">
      <c r="A215" s="57" t="s">
        <v>11</v>
      </c>
      <c r="B215" t="s">
        <v>90</v>
      </c>
      <c r="C215" s="58">
        <v>0.33357074856758118</v>
      </c>
      <c r="D215" s="58">
        <v>0.30238845944404602</v>
      </c>
      <c r="E215" s="58">
        <v>3.1182296574115753E-2</v>
      </c>
      <c r="F215" s="58">
        <v>0.32962647080421448</v>
      </c>
      <c r="G215" s="58">
        <v>8.3155140280723572E-2</v>
      </c>
      <c r="H215" s="58">
        <v>0.25364762544631958</v>
      </c>
      <c r="I215" s="58">
        <v>0.22862918674945831</v>
      </c>
      <c r="J215" s="58">
        <v>0.30754294991493225</v>
      </c>
      <c r="K215" s="58">
        <v>0.48473188281059265</v>
      </c>
      <c r="L215" s="58">
        <v>5.7987067848443985E-2</v>
      </c>
      <c r="M215" s="58">
        <v>8.8537432253360748E-2</v>
      </c>
      <c r="N215" s="58">
        <v>0.18191353976726532</v>
      </c>
      <c r="O215" s="58">
        <v>8.3275333046913147E-2</v>
      </c>
      <c r="P215" s="58">
        <v>0.41672590374946594</v>
      </c>
      <c r="Q215" s="58">
        <v>2022</v>
      </c>
    </row>
    <row r="216" spans="1:17" x14ac:dyDescent="0.25">
      <c r="A216" s="57" t="s">
        <v>12</v>
      </c>
      <c r="B216" t="s">
        <v>89</v>
      </c>
      <c r="C216" s="58">
        <v>0.59564131498336792</v>
      </c>
      <c r="D216" s="58">
        <v>0.37150296568870544</v>
      </c>
      <c r="E216" s="58">
        <v>0.22413834929466248</v>
      </c>
      <c r="F216" s="58">
        <v>0.27499401569366455</v>
      </c>
      <c r="G216" s="58">
        <v>3.1443342566490173E-2</v>
      </c>
      <c r="H216" s="58">
        <v>9.792134165763855E-2</v>
      </c>
      <c r="I216" s="58">
        <v>0.27696546912193298</v>
      </c>
      <c r="J216" s="58">
        <v>0.55927515029907227</v>
      </c>
      <c r="K216" s="58">
        <v>0.72933864593505859</v>
      </c>
      <c r="L216" s="58">
        <v>0.27319833636283875</v>
      </c>
      <c r="M216" s="58">
        <v>0.54145979881286621</v>
      </c>
      <c r="N216" s="58">
        <v>0.31980982422828674</v>
      </c>
      <c r="O216" s="58">
        <v>0.27195417881011963</v>
      </c>
      <c r="P216" s="58">
        <v>0.62708467245101929</v>
      </c>
      <c r="Q216" s="58">
        <v>2022</v>
      </c>
    </row>
    <row r="217" spans="1:17" x14ac:dyDescent="0.25">
      <c r="A217" s="57" t="s">
        <v>12</v>
      </c>
      <c r="B217" t="s">
        <v>90</v>
      </c>
      <c r="C217" s="58">
        <v>0.6106681227684021</v>
      </c>
      <c r="D217" s="58">
        <v>0.3900238573551178</v>
      </c>
      <c r="E217" s="58">
        <v>0.22064425051212311</v>
      </c>
      <c r="F217" s="58">
        <v>0.25047490000724792</v>
      </c>
      <c r="G217" s="58">
        <v>3.568953275680542E-2</v>
      </c>
      <c r="H217" s="58">
        <v>0.10316743701696396</v>
      </c>
      <c r="I217" s="58">
        <v>0.29822686314582825</v>
      </c>
      <c r="J217" s="58">
        <v>0.49868121743202209</v>
      </c>
      <c r="K217" s="58">
        <v>0.7044718861579895</v>
      </c>
      <c r="L217" s="58">
        <v>0.26585209369659424</v>
      </c>
      <c r="M217" s="58">
        <v>0.53710544109344482</v>
      </c>
      <c r="N217" s="58">
        <v>0.31036794185638428</v>
      </c>
      <c r="O217" s="58">
        <v>0.2724662721157074</v>
      </c>
      <c r="P217" s="58">
        <v>0.64635765552520752</v>
      </c>
      <c r="Q217" s="58">
        <v>2022</v>
      </c>
    </row>
    <row r="218" spans="1:17" x14ac:dyDescent="0.25">
      <c r="A218" s="57" t="s">
        <v>13</v>
      </c>
      <c r="B218" t="s">
        <v>89</v>
      </c>
      <c r="C218" s="58">
        <v>0.39942660927772522</v>
      </c>
      <c r="D218" s="58">
        <v>0.33596575260162354</v>
      </c>
      <c r="E218" s="58">
        <v>6.3460871577262878E-2</v>
      </c>
      <c r="F218" s="58">
        <v>0.38247129321098328</v>
      </c>
      <c r="G218" s="58">
        <v>4.919743537902832E-2</v>
      </c>
      <c r="H218" s="58">
        <v>0.16890464723110199</v>
      </c>
      <c r="I218" s="58">
        <v>0.19543038308620453</v>
      </c>
      <c r="J218" s="58">
        <v>0.52485084533691406</v>
      </c>
      <c r="K218" s="58">
        <v>0.66682469844818115</v>
      </c>
      <c r="L218" s="58">
        <v>6.6012591123580933E-2</v>
      </c>
      <c r="M218" s="58">
        <v>0.24084283411502838</v>
      </c>
      <c r="N218" s="58">
        <v>0.18686923384666443</v>
      </c>
      <c r="O218" s="58">
        <v>0.11196153610944748</v>
      </c>
      <c r="P218" s="58">
        <v>0.44862404465675354</v>
      </c>
      <c r="Q218" s="58">
        <v>2022</v>
      </c>
    </row>
    <row r="219" spans="1:17" x14ac:dyDescent="0.25">
      <c r="A219" s="57" t="s">
        <v>13</v>
      </c>
      <c r="B219" t="s">
        <v>90</v>
      </c>
      <c r="C219" s="58">
        <v>0.4194449782371521</v>
      </c>
      <c r="D219" s="58">
        <v>0.34778499603271484</v>
      </c>
      <c r="E219" s="58">
        <v>7.1659959852695465E-2</v>
      </c>
      <c r="F219" s="58">
        <v>0.3583064079284668</v>
      </c>
      <c r="G219" s="58">
        <v>5.214836448431015E-2</v>
      </c>
      <c r="H219" s="58">
        <v>0.17010027170181274</v>
      </c>
      <c r="I219" s="58">
        <v>0.20401492714881897</v>
      </c>
      <c r="J219" s="58">
        <v>0.48550060391426086</v>
      </c>
      <c r="K219" s="58">
        <v>0.64312273263931274</v>
      </c>
      <c r="L219" s="58">
        <v>6.2716566026210785E-2</v>
      </c>
      <c r="M219" s="58">
        <v>0.2480074018239975</v>
      </c>
      <c r="N219" s="58">
        <v>0.1941123753786087</v>
      </c>
      <c r="O219" s="58">
        <v>0.12723562121391296</v>
      </c>
      <c r="P219" s="58">
        <v>0.47159332036972046</v>
      </c>
      <c r="Q219" s="58">
        <v>2022</v>
      </c>
    </row>
    <row r="220" spans="1:17" x14ac:dyDescent="0.25">
      <c r="A220" s="57" t="s">
        <v>14</v>
      </c>
      <c r="B220" t="s">
        <v>89</v>
      </c>
      <c r="C220" s="58">
        <v>0.21355500817298889</v>
      </c>
      <c r="D220" s="58">
        <v>0.19256313145160675</v>
      </c>
      <c r="E220" s="58">
        <v>2.0991889759898186E-2</v>
      </c>
      <c r="F220" s="58">
        <v>0.38545539975166321</v>
      </c>
      <c r="G220" s="58">
        <v>6.8825796246528625E-2</v>
      </c>
      <c r="H220" s="58">
        <v>0.33216378092765808</v>
      </c>
      <c r="I220" s="58">
        <v>0.209040567278862</v>
      </c>
      <c r="J220" s="58">
        <v>0.3855457603931427</v>
      </c>
      <c r="K220" s="58">
        <v>0.43073809146881104</v>
      </c>
      <c r="L220" s="58">
        <v>5.2290238440036774E-2</v>
      </c>
      <c r="M220" s="58">
        <v>4.4701043516397476E-2</v>
      </c>
      <c r="N220" s="58">
        <v>0.14052146673202515</v>
      </c>
      <c r="O220" s="58">
        <v>4.5916829258203506E-2</v>
      </c>
      <c r="P220" s="58">
        <v>0.28238081932067871</v>
      </c>
      <c r="Q220" s="58">
        <v>2022</v>
      </c>
    </row>
    <row r="221" spans="1:17" x14ac:dyDescent="0.25">
      <c r="A221" s="57" t="s">
        <v>14</v>
      </c>
      <c r="B221" t="s">
        <v>90</v>
      </c>
      <c r="C221" s="58">
        <v>0.22282914817333221</v>
      </c>
      <c r="D221" s="58">
        <v>0.20136360824108124</v>
      </c>
      <c r="E221" s="58">
        <v>2.1465541794896126E-2</v>
      </c>
      <c r="F221" s="58">
        <v>0.37106546759605408</v>
      </c>
      <c r="G221" s="58">
        <v>7.7251076698303223E-2</v>
      </c>
      <c r="H221" s="58">
        <v>0.32885432243347168</v>
      </c>
      <c r="I221" s="58">
        <v>0.20012868940830231</v>
      </c>
      <c r="J221" s="58">
        <v>0.35807165503501892</v>
      </c>
      <c r="K221" s="58">
        <v>0.40953484177589417</v>
      </c>
      <c r="L221" s="58">
        <v>5.2849046885967255E-2</v>
      </c>
      <c r="M221" s="58">
        <v>3.8569703698158264E-2</v>
      </c>
      <c r="N221" s="58">
        <v>0.13640251755714417</v>
      </c>
      <c r="O221" s="58">
        <v>4.8614315688610077E-2</v>
      </c>
      <c r="P221" s="58">
        <v>0.30008023977279663</v>
      </c>
      <c r="Q221" s="58">
        <v>2022</v>
      </c>
    </row>
    <row r="222" spans="1:17" x14ac:dyDescent="0.25">
      <c r="A222" s="52" t="s">
        <v>15</v>
      </c>
      <c r="B222" t="s">
        <v>89</v>
      </c>
      <c r="C222" s="58">
        <v>0.42362824082374573</v>
      </c>
      <c r="D222" s="58">
        <v>0.36615899205207825</v>
      </c>
      <c r="E222" s="58">
        <v>5.7469267398118973E-2</v>
      </c>
      <c r="F222" s="58">
        <v>0.24122385680675507</v>
      </c>
      <c r="G222" s="58">
        <v>0.10023214668035507</v>
      </c>
      <c r="H222" s="58">
        <v>0.23491576313972473</v>
      </c>
      <c r="I222" s="58">
        <v>0.15585823357105255</v>
      </c>
      <c r="J222" s="58">
        <v>0.45906439423561096</v>
      </c>
      <c r="K222" s="58">
        <v>0.53261297941207886</v>
      </c>
      <c r="L222" s="58">
        <v>6.8214140832424164E-2</v>
      </c>
      <c r="M222" s="58">
        <v>9.6401691436767578E-2</v>
      </c>
      <c r="N222" s="58">
        <v>0.19911421835422516</v>
      </c>
      <c r="O222" s="58">
        <v>0.11882476508617401</v>
      </c>
      <c r="P222" s="58">
        <v>0.5238603949546814</v>
      </c>
      <c r="Q222" s="58">
        <v>2022</v>
      </c>
    </row>
    <row r="223" spans="1:17" x14ac:dyDescent="0.25">
      <c r="A223" s="52" t="s">
        <v>15</v>
      </c>
      <c r="B223" t="s">
        <v>90</v>
      </c>
      <c r="C223" s="58">
        <v>0.43353185057640076</v>
      </c>
      <c r="D223" s="58">
        <v>0.37194642424583435</v>
      </c>
      <c r="E223" s="58">
        <v>6.1585430055856705E-2</v>
      </c>
      <c r="F223" s="58">
        <v>0.22823368012905121</v>
      </c>
      <c r="G223" s="58">
        <v>0.10119815915822983</v>
      </c>
      <c r="H223" s="58">
        <v>0.23703630268573761</v>
      </c>
      <c r="I223" s="58">
        <v>0.17047688364982605</v>
      </c>
      <c r="J223" s="58">
        <v>0.42521968483924866</v>
      </c>
      <c r="K223" s="58">
        <v>0.51013916730880737</v>
      </c>
      <c r="L223" s="58">
        <v>6.4285576343536377E-2</v>
      </c>
      <c r="M223" s="58">
        <v>9.2944957315921783E-2</v>
      </c>
      <c r="N223" s="58">
        <v>0.20636121928691864</v>
      </c>
      <c r="O223" s="58">
        <v>0.12337169051170349</v>
      </c>
      <c r="P223" s="58">
        <v>0.53473001718521118</v>
      </c>
      <c r="Q223" s="58">
        <v>2022</v>
      </c>
    </row>
    <row r="224" spans="1:17" x14ac:dyDescent="0.25">
      <c r="A224" s="52" t="s">
        <v>16</v>
      </c>
      <c r="B224" t="s">
        <v>89</v>
      </c>
      <c r="C224" s="58">
        <v>0.40650233626365662</v>
      </c>
      <c r="D224" s="58">
        <v>0.33633321523666382</v>
      </c>
      <c r="E224" s="58">
        <v>7.0169098675251007E-2</v>
      </c>
      <c r="F224" s="58">
        <v>0.37356016039848328</v>
      </c>
      <c r="G224" s="58">
        <v>4.8624772578477859E-2</v>
      </c>
      <c r="H224" s="58">
        <v>0.17131273448467255</v>
      </c>
      <c r="I224" s="58">
        <v>0.2883707582950592</v>
      </c>
      <c r="J224" s="58">
        <v>0.52554851770401001</v>
      </c>
      <c r="K224" s="58">
        <v>0.63360512256622314</v>
      </c>
      <c r="L224" s="58">
        <v>0.10111707448959351</v>
      </c>
      <c r="M224" s="58">
        <v>0.22130493819713593</v>
      </c>
      <c r="N224" s="58">
        <v>0.23432809114456177</v>
      </c>
      <c r="O224" s="58">
        <v>0.12416977435350418</v>
      </c>
      <c r="P224" s="58">
        <v>0.45512709021568298</v>
      </c>
      <c r="Q224" s="58">
        <v>2022</v>
      </c>
    </row>
    <row r="225" spans="1:17" x14ac:dyDescent="0.25">
      <c r="A225" s="52" t="s">
        <v>16</v>
      </c>
      <c r="B225" t="s">
        <v>90</v>
      </c>
      <c r="C225" s="58">
        <v>0.42708152532577515</v>
      </c>
      <c r="D225" s="58">
        <v>0.34726357460021973</v>
      </c>
      <c r="E225" s="58">
        <v>7.9817965626716614E-2</v>
      </c>
      <c r="F225" s="58">
        <v>0.35429129004478455</v>
      </c>
      <c r="G225" s="58">
        <v>4.4376835227012634E-2</v>
      </c>
      <c r="H225" s="58">
        <v>0.17425033450126648</v>
      </c>
      <c r="I225" s="58">
        <v>0.29025313258171082</v>
      </c>
      <c r="J225" s="58">
        <v>0.50013971328735352</v>
      </c>
      <c r="K225" s="58">
        <v>0.62325191497802734</v>
      </c>
      <c r="L225" s="58">
        <v>0.10496322810649872</v>
      </c>
      <c r="M225" s="58">
        <v>0.21477173268795013</v>
      </c>
      <c r="N225" s="58">
        <v>0.22680957615375519</v>
      </c>
      <c r="O225" s="58">
        <v>0.13381786644458771</v>
      </c>
      <c r="P225" s="58">
        <v>0.47145837545394897</v>
      </c>
      <c r="Q225" s="58">
        <v>2022</v>
      </c>
    </row>
    <row r="226" spans="1:17" x14ac:dyDescent="0.25">
      <c r="A226" s="57" t="s">
        <v>17</v>
      </c>
      <c r="B226" t="s">
        <v>89</v>
      </c>
      <c r="C226" s="58">
        <v>0.4003710150718689</v>
      </c>
      <c r="D226" s="58">
        <v>0.34147325158119202</v>
      </c>
      <c r="E226" s="58">
        <v>5.8897767215967178E-2</v>
      </c>
      <c r="F226" s="58">
        <v>0.32693219184875488</v>
      </c>
      <c r="G226" s="58">
        <v>6.059318408370018E-2</v>
      </c>
      <c r="H226" s="58">
        <v>0.21210362017154694</v>
      </c>
      <c r="I226" s="58">
        <v>0.17817415297031403</v>
      </c>
      <c r="J226" s="58">
        <v>0.4857771098613739</v>
      </c>
      <c r="K226" s="58">
        <v>0.59324371814727783</v>
      </c>
      <c r="L226" s="58">
        <v>0.10328195989131927</v>
      </c>
      <c r="M226" s="58">
        <v>0.17553167045116425</v>
      </c>
      <c r="N226" s="58">
        <v>0.18784880638122559</v>
      </c>
      <c r="O226" s="58">
        <v>0.1106291189789772</v>
      </c>
      <c r="P226" s="58">
        <v>0.46096420288085938</v>
      </c>
      <c r="Q226" s="58">
        <v>2022</v>
      </c>
    </row>
    <row r="227" spans="1:17" x14ac:dyDescent="0.25">
      <c r="A227" s="57" t="s">
        <v>17</v>
      </c>
      <c r="B227" t="s">
        <v>90</v>
      </c>
      <c r="C227" s="58">
        <v>0.41962030529975891</v>
      </c>
      <c r="D227" s="58">
        <v>0.36155977845191956</v>
      </c>
      <c r="E227" s="58">
        <v>5.8060530573129654E-2</v>
      </c>
      <c r="F227" s="58">
        <v>0.29196575284004211</v>
      </c>
      <c r="G227" s="58">
        <v>7.3100723326206207E-2</v>
      </c>
      <c r="H227" s="58">
        <v>0.21531321108341217</v>
      </c>
      <c r="I227" s="58">
        <v>0.17969639599323273</v>
      </c>
      <c r="J227" s="58">
        <v>0.44552841782569885</v>
      </c>
      <c r="K227" s="58">
        <v>0.56782519817352295</v>
      </c>
      <c r="L227" s="58">
        <v>9.6949934959411621E-2</v>
      </c>
      <c r="M227" s="58">
        <v>0.17322453856468201</v>
      </c>
      <c r="N227" s="58">
        <v>0.18303009867668152</v>
      </c>
      <c r="O227" s="58">
        <v>0.12120998650789261</v>
      </c>
      <c r="P227" s="58">
        <v>0.49272105097770691</v>
      </c>
      <c r="Q227" s="58">
        <v>2022</v>
      </c>
    </row>
    <row r="228" spans="1:17" x14ac:dyDescent="0.25">
      <c r="A228" s="57" t="s">
        <v>18</v>
      </c>
      <c r="B228" t="s">
        <v>89</v>
      </c>
      <c r="C228" s="58">
        <v>0.28763037919998169</v>
      </c>
      <c r="D228" s="58">
        <v>0.21693995594978333</v>
      </c>
      <c r="E228" s="58">
        <v>7.0690438151359558E-2</v>
      </c>
      <c r="F228" s="58">
        <v>0.39995059370994568</v>
      </c>
      <c r="G228" s="58">
        <v>5.3839564323425293E-2</v>
      </c>
      <c r="H228" s="58">
        <v>0.25857946276664734</v>
      </c>
      <c r="I228" s="58">
        <v>0.22808338701725006</v>
      </c>
      <c r="J228" s="58">
        <v>0.36729896068572998</v>
      </c>
      <c r="K228" s="58">
        <v>0.53362125158309937</v>
      </c>
      <c r="L228" s="58">
        <v>0.11505118012428284</v>
      </c>
      <c r="M228" s="58">
        <v>0.14809943735599518</v>
      </c>
      <c r="N228" s="58">
        <v>0.1733318567276001</v>
      </c>
      <c r="O228" s="58">
        <v>0.10680943727493286</v>
      </c>
      <c r="P228" s="58">
        <v>0.34146994352340698</v>
      </c>
      <c r="Q228" s="58">
        <v>2022</v>
      </c>
    </row>
    <row r="229" spans="1:17" x14ac:dyDescent="0.25">
      <c r="A229" s="57" t="s">
        <v>18</v>
      </c>
      <c r="B229" t="s">
        <v>90</v>
      </c>
      <c r="C229" s="58">
        <v>0.29836401343345642</v>
      </c>
      <c r="D229" s="58">
        <v>0.2401575893163681</v>
      </c>
      <c r="E229" s="58">
        <v>5.8206431567668915E-2</v>
      </c>
      <c r="F229" s="58">
        <v>0.34984931349754333</v>
      </c>
      <c r="G229" s="58">
        <v>6.5734647214412689E-2</v>
      </c>
      <c r="H229" s="58">
        <v>0.28605201840400696</v>
      </c>
      <c r="I229" s="58">
        <v>0.17978963255882263</v>
      </c>
      <c r="J229" s="58">
        <v>0.31576287746429443</v>
      </c>
      <c r="K229" s="58">
        <v>0.49767225980758667</v>
      </c>
      <c r="L229" s="58">
        <v>0.10220372676849365</v>
      </c>
      <c r="M229" s="58">
        <v>0.13984479010105133</v>
      </c>
      <c r="N229" s="58">
        <v>0.16630564630031586</v>
      </c>
      <c r="O229" s="58">
        <v>9.6121169626712799E-2</v>
      </c>
      <c r="P229" s="58">
        <v>0.36409866809844971</v>
      </c>
      <c r="Q229" s="58">
        <v>2022</v>
      </c>
    </row>
    <row r="230" spans="1:17" x14ac:dyDescent="0.25">
      <c r="A230" s="52" t="s">
        <v>19</v>
      </c>
      <c r="B230" t="s">
        <v>89</v>
      </c>
      <c r="C230" s="58">
        <v>0.15282827615737915</v>
      </c>
      <c r="D230" s="58">
        <v>0.14270712435245514</v>
      </c>
      <c r="E230" s="58">
        <v>1.0121146216988564E-2</v>
      </c>
      <c r="F230" s="58">
        <v>0.29677373170852661</v>
      </c>
      <c r="G230" s="58">
        <v>9.3735471367835999E-2</v>
      </c>
      <c r="H230" s="58">
        <v>0.45666253566741943</v>
      </c>
      <c r="I230" s="58">
        <v>0.13684752583503723</v>
      </c>
      <c r="J230" s="58">
        <v>0.23434436321258545</v>
      </c>
      <c r="K230" s="58">
        <v>0.27712905406951904</v>
      </c>
      <c r="L230" s="58">
        <v>3.2175708562135696E-2</v>
      </c>
      <c r="M230" s="58">
        <v>4.1804995387792587E-2</v>
      </c>
      <c r="N230" s="58">
        <v>0.11327101290225983</v>
      </c>
      <c r="O230" s="58">
        <v>3.6899086087942123E-2</v>
      </c>
      <c r="P230" s="58">
        <v>0.24656374752521515</v>
      </c>
      <c r="Q230" s="58">
        <v>2022</v>
      </c>
    </row>
    <row r="231" spans="1:17" x14ac:dyDescent="0.25">
      <c r="A231" s="52" t="s">
        <v>19</v>
      </c>
      <c r="B231" t="s">
        <v>90</v>
      </c>
      <c r="C231" s="58">
        <v>0.16782160103321075</v>
      </c>
      <c r="D231" s="58">
        <v>0.15651962161064148</v>
      </c>
      <c r="E231" s="58">
        <v>1.1301989667117596E-2</v>
      </c>
      <c r="F231" s="58">
        <v>0.27225261926651001</v>
      </c>
      <c r="G231" s="58">
        <v>9.8964929580688477E-2</v>
      </c>
      <c r="H231" s="58">
        <v>0.46096083521842957</v>
      </c>
      <c r="I231" s="58">
        <v>0.13349714875221252</v>
      </c>
      <c r="J231" s="58">
        <v>0.22245964407920837</v>
      </c>
      <c r="K231" s="58">
        <v>0.26666468381881714</v>
      </c>
      <c r="L231" s="58">
        <v>3.1127514317631721E-2</v>
      </c>
      <c r="M231" s="58">
        <v>3.4423436969518661E-2</v>
      </c>
      <c r="N231" s="58">
        <v>0.12063949555158615</v>
      </c>
      <c r="O231" s="58">
        <v>3.9312276989221573E-2</v>
      </c>
      <c r="P231" s="58">
        <v>0.26678654551506042</v>
      </c>
      <c r="Q231" s="58">
        <v>2022</v>
      </c>
    </row>
    <row r="232" spans="1:17" x14ac:dyDescent="0.25">
      <c r="A232" s="57" t="s">
        <v>20</v>
      </c>
      <c r="B232" t="s">
        <v>89</v>
      </c>
      <c r="C232" s="58">
        <v>0.57359635829925537</v>
      </c>
      <c r="D232" s="58">
        <v>0.3727262020111084</v>
      </c>
      <c r="E232" s="58">
        <v>0.20087017118930817</v>
      </c>
      <c r="F232" s="58">
        <v>0.29901885986328125</v>
      </c>
      <c r="G232" s="58">
        <v>3.1912896782159805E-2</v>
      </c>
      <c r="H232" s="58">
        <v>9.5471866428852081E-2</v>
      </c>
      <c r="I232" s="58">
        <v>0.26683458685874939</v>
      </c>
      <c r="J232" s="58">
        <v>0.66787081956863403</v>
      </c>
      <c r="K232" s="58">
        <v>0.75035208463668823</v>
      </c>
      <c r="L232" s="58">
        <v>0.21436721086502075</v>
      </c>
      <c r="M232" s="58">
        <v>0.55395632982254028</v>
      </c>
      <c r="N232" s="58">
        <v>0.28724178671836853</v>
      </c>
      <c r="O232" s="58">
        <v>0.24568997323513031</v>
      </c>
      <c r="P232" s="58">
        <v>0.60550928115844727</v>
      </c>
      <c r="Q232" s="58">
        <v>2022</v>
      </c>
    </row>
    <row r="233" spans="1:17" x14ac:dyDescent="0.25">
      <c r="A233" s="57" t="s">
        <v>20</v>
      </c>
      <c r="B233" t="s">
        <v>90</v>
      </c>
      <c r="C233" s="58">
        <v>0.59385347366333008</v>
      </c>
      <c r="D233" s="58">
        <v>0.3902575671672821</v>
      </c>
      <c r="E233" s="58">
        <v>0.20359592139720917</v>
      </c>
      <c r="F233" s="58">
        <v>0.28545072674751282</v>
      </c>
      <c r="G233" s="58">
        <v>2.8017967939376831E-2</v>
      </c>
      <c r="H233" s="58">
        <v>9.267783910036087E-2</v>
      </c>
      <c r="I233" s="58">
        <v>0.31269773840904236</v>
      </c>
      <c r="J233" s="58">
        <v>0.64765810966491699</v>
      </c>
      <c r="K233" s="58">
        <v>0.73704612255096436</v>
      </c>
      <c r="L233" s="58">
        <v>0.2081233412027359</v>
      </c>
      <c r="M233" s="58">
        <v>0.54973524808883667</v>
      </c>
      <c r="N233" s="58">
        <v>0.28512346744537354</v>
      </c>
      <c r="O233" s="58">
        <v>0.25116229057312012</v>
      </c>
      <c r="P233" s="58">
        <v>0.62187141180038452</v>
      </c>
      <c r="Q233" s="58">
        <v>2022</v>
      </c>
    </row>
    <row r="234" spans="1:17" x14ac:dyDescent="0.25">
      <c r="A234" s="57" t="s">
        <v>21</v>
      </c>
      <c r="B234" t="s">
        <v>89</v>
      </c>
      <c r="C234" s="58">
        <v>0.52823793888092041</v>
      </c>
      <c r="D234" s="58">
        <v>0.41759449243545532</v>
      </c>
      <c r="E234" s="58">
        <v>0.11064346134662628</v>
      </c>
      <c r="F234" s="58">
        <v>0.25966715812683105</v>
      </c>
      <c r="G234" s="58">
        <v>6.777346134185791E-2</v>
      </c>
      <c r="H234" s="58">
        <v>0.14432142674922943</v>
      </c>
      <c r="I234" s="58">
        <v>0.2148701548576355</v>
      </c>
      <c r="J234" s="58">
        <v>0.49723607301712036</v>
      </c>
      <c r="K234" s="58">
        <v>0.67932438850402832</v>
      </c>
      <c r="L234" s="58">
        <v>0.11140324175357819</v>
      </c>
      <c r="M234" s="58">
        <v>0.27402496337890625</v>
      </c>
      <c r="N234" s="58">
        <v>0.21851542592048645</v>
      </c>
      <c r="O234" s="58">
        <v>0.18594169616699219</v>
      </c>
      <c r="P234" s="58">
        <v>0.59601140022277832</v>
      </c>
      <c r="Q234" s="58">
        <v>2022</v>
      </c>
    </row>
    <row r="235" spans="1:17" x14ac:dyDescent="0.25">
      <c r="A235" s="57" t="s">
        <v>21</v>
      </c>
      <c r="B235" t="s">
        <v>90</v>
      </c>
      <c r="C235" s="58">
        <v>0.55088454484939575</v>
      </c>
      <c r="D235" s="58">
        <v>0.43384090065956116</v>
      </c>
      <c r="E235" s="58">
        <v>0.11704366654157639</v>
      </c>
      <c r="F235" s="58">
        <v>0.24302828311920166</v>
      </c>
      <c r="G235" s="58">
        <v>6.6967085003852844E-2</v>
      </c>
      <c r="H235" s="58">
        <v>0.13912005722522736</v>
      </c>
      <c r="I235" s="58">
        <v>0.22267411649227142</v>
      </c>
      <c r="J235" s="58">
        <v>0.46990284323692322</v>
      </c>
      <c r="K235" s="58">
        <v>0.66646939516067505</v>
      </c>
      <c r="L235" s="58">
        <v>0.1157086193561554</v>
      </c>
      <c r="M235" s="58">
        <v>0.26786917448043823</v>
      </c>
      <c r="N235" s="58">
        <v>0.224519282579422</v>
      </c>
      <c r="O235" s="58">
        <v>0.19604939222335815</v>
      </c>
      <c r="P235" s="58">
        <v>0.61785167455673218</v>
      </c>
      <c r="Q235" s="58">
        <v>2022</v>
      </c>
    </row>
    <row r="236" spans="1:17" x14ac:dyDescent="0.25">
      <c r="A236" s="52" t="s">
        <v>22</v>
      </c>
      <c r="B236" t="s">
        <v>89</v>
      </c>
      <c r="C236" s="58">
        <v>0.20563559234142303</v>
      </c>
      <c r="D236" s="58">
        <v>0.18713834881782532</v>
      </c>
      <c r="E236" s="58">
        <v>1.849723607301712E-2</v>
      </c>
      <c r="F236" s="58">
        <v>0.37101349234580994</v>
      </c>
      <c r="G236" s="58">
        <v>7.7335163950920105E-2</v>
      </c>
      <c r="H236" s="58">
        <v>0.34601575136184692</v>
      </c>
      <c r="I236" s="58">
        <v>0.17871581017971039</v>
      </c>
      <c r="J236" s="58">
        <v>0.32009011507034302</v>
      </c>
      <c r="K236" s="58">
        <v>0.44000238180160522</v>
      </c>
      <c r="L236" s="58">
        <v>5.2230991423130035E-2</v>
      </c>
      <c r="M236" s="58">
        <v>7.8362837433815002E-2</v>
      </c>
      <c r="N236" s="58">
        <v>0.12787292897701263</v>
      </c>
      <c r="O236" s="58">
        <v>4.3468128889799118E-2</v>
      </c>
      <c r="P236" s="58">
        <v>0.28297075629234314</v>
      </c>
      <c r="Q236" s="58">
        <v>2022</v>
      </c>
    </row>
    <row r="237" spans="1:17" x14ac:dyDescent="0.25">
      <c r="A237" s="52" t="s">
        <v>22</v>
      </c>
      <c r="B237" t="s">
        <v>90</v>
      </c>
      <c r="C237" s="58">
        <v>0.22739797830581665</v>
      </c>
      <c r="D237" s="58">
        <v>0.21144525706768036</v>
      </c>
      <c r="E237" s="58">
        <v>1.5952715650200844E-2</v>
      </c>
      <c r="F237" s="58">
        <v>0.35672512650489807</v>
      </c>
      <c r="G237" s="58">
        <v>7.3481731116771698E-2</v>
      </c>
      <c r="H237" s="58">
        <v>0.34239515662193298</v>
      </c>
      <c r="I237" s="58">
        <v>0.17366445064544678</v>
      </c>
      <c r="J237" s="58">
        <v>0.28963214159011841</v>
      </c>
      <c r="K237" s="58">
        <v>0.42486277222633362</v>
      </c>
      <c r="L237" s="58">
        <v>4.7613959759473801E-2</v>
      </c>
      <c r="M237" s="58">
        <v>7.789197564125061E-2</v>
      </c>
      <c r="N237" s="58">
        <v>0.13246574997901917</v>
      </c>
      <c r="O237" s="58">
        <v>4.8452630639076233E-2</v>
      </c>
      <c r="P237" s="58">
        <v>0.30087971687316895</v>
      </c>
      <c r="Q237" s="58">
        <v>2022</v>
      </c>
    </row>
    <row r="238" spans="1:17" x14ac:dyDescent="0.25">
      <c r="A238" s="57" t="s">
        <v>23</v>
      </c>
      <c r="B238" t="s">
        <v>89</v>
      </c>
      <c r="C238" s="58">
        <v>0.26162871718406677</v>
      </c>
      <c r="D238" s="58">
        <v>0.22428341209888458</v>
      </c>
      <c r="E238" s="58">
        <v>3.7345312535762787E-2</v>
      </c>
      <c r="F238" s="58">
        <v>0.36909767985343933</v>
      </c>
      <c r="G238" s="58">
        <v>5.6692905724048615E-2</v>
      </c>
      <c r="H238" s="58">
        <v>0.31258070468902588</v>
      </c>
      <c r="I238" s="58">
        <v>0.15756849944591522</v>
      </c>
      <c r="J238" s="58">
        <v>0.34135651588439941</v>
      </c>
      <c r="K238" s="58">
        <v>0.43666189908981323</v>
      </c>
      <c r="L238" s="58">
        <v>0.14124320447444916</v>
      </c>
      <c r="M238" s="58">
        <v>0.22312097251415253</v>
      </c>
      <c r="N238" s="58">
        <v>0.14998863637447357</v>
      </c>
      <c r="O238" s="58">
        <v>6.3903093338012695E-2</v>
      </c>
      <c r="P238" s="58">
        <v>0.31832161545753479</v>
      </c>
      <c r="Q238" s="58">
        <v>2022</v>
      </c>
    </row>
    <row r="239" spans="1:17" x14ac:dyDescent="0.25">
      <c r="A239" s="57" t="s">
        <v>23</v>
      </c>
      <c r="B239" t="s">
        <v>90</v>
      </c>
      <c r="C239" s="58">
        <v>0.27763158082962036</v>
      </c>
      <c r="D239" s="58">
        <v>0.23197877407073975</v>
      </c>
      <c r="E239" s="58">
        <v>4.5652788132429123E-2</v>
      </c>
      <c r="F239" s="58">
        <v>0.34449654817581177</v>
      </c>
      <c r="G239" s="58">
        <v>6.3085705041885376E-2</v>
      </c>
      <c r="H239" s="58">
        <v>0.3147861659526825</v>
      </c>
      <c r="I239" s="58">
        <v>0.17283138632774353</v>
      </c>
      <c r="J239" s="58">
        <v>0.30618923902511597</v>
      </c>
      <c r="K239" s="58">
        <v>0.41162034869194031</v>
      </c>
      <c r="L239" s="58">
        <v>0.13918372988700867</v>
      </c>
      <c r="M239" s="58">
        <v>0.22654165327548981</v>
      </c>
      <c r="N239" s="58">
        <v>0.14983557164669037</v>
      </c>
      <c r="O239" s="58">
        <v>7.7376499772071838E-2</v>
      </c>
      <c r="P239" s="58">
        <v>0.34071728587150574</v>
      </c>
      <c r="Q239" s="58">
        <v>2022</v>
      </c>
    </row>
    <row r="240" spans="1:17" x14ac:dyDescent="0.25">
      <c r="A240" s="52" t="s">
        <v>24</v>
      </c>
      <c r="B240" t="s">
        <v>89</v>
      </c>
      <c r="C240" s="58">
        <v>0.34604173898696899</v>
      </c>
      <c r="D240" s="58">
        <v>0.27148288488388062</v>
      </c>
      <c r="E240" s="58">
        <v>7.4558831751346588E-2</v>
      </c>
      <c r="F240" s="58">
        <v>0.29863661527633667</v>
      </c>
      <c r="G240" s="58">
        <v>6.7800059914588928E-2</v>
      </c>
      <c r="H240" s="58">
        <v>0.2875216007232666</v>
      </c>
      <c r="I240" s="58">
        <v>0.21264643967151642</v>
      </c>
      <c r="J240" s="58">
        <v>0.35446274280548096</v>
      </c>
      <c r="K240" s="58">
        <v>0.48257547616958618</v>
      </c>
      <c r="L240" s="58">
        <v>9.3003757297992706E-2</v>
      </c>
      <c r="M240" s="58">
        <v>0.24526427686214447</v>
      </c>
      <c r="N240" s="58">
        <v>0.14156365394592285</v>
      </c>
      <c r="O240" s="58">
        <v>0.13203620910644531</v>
      </c>
      <c r="P240" s="58">
        <v>0.41384178400039673</v>
      </c>
      <c r="Q240" s="58">
        <v>2022</v>
      </c>
    </row>
    <row r="241" spans="1:17" x14ac:dyDescent="0.25">
      <c r="A241" s="52" t="s">
        <v>24</v>
      </c>
      <c r="B241" t="s">
        <v>90</v>
      </c>
      <c r="C241" s="58">
        <v>0.36355298757553101</v>
      </c>
      <c r="D241" s="58">
        <v>0.28981754183769226</v>
      </c>
      <c r="E241" s="58">
        <v>7.3735430836677551E-2</v>
      </c>
      <c r="F241" s="58">
        <v>0.27176249027252197</v>
      </c>
      <c r="G241" s="58">
        <v>6.6800110042095184E-2</v>
      </c>
      <c r="H241" s="58">
        <v>0.29788443446159363</v>
      </c>
      <c r="I241" s="58">
        <v>0.19916921854019165</v>
      </c>
      <c r="J241" s="58">
        <v>0.33738523721694946</v>
      </c>
      <c r="K241" s="58">
        <v>0.4815191924571991</v>
      </c>
      <c r="L241" s="58">
        <v>8.8809974491596222E-2</v>
      </c>
      <c r="M241" s="58">
        <v>0.23381531238555908</v>
      </c>
      <c r="N241" s="58">
        <v>0.13651438057422638</v>
      </c>
      <c r="O241" s="58">
        <v>0.13600003719329834</v>
      </c>
      <c r="P241" s="58">
        <v>0.43035310506820679</v>
      </c>
      <c r="Q241" s="58">
        <v>2022</v>
      </c>
    </row>
    <row r="242" spans="1:17" x14ac:dyDescent="0.25">
      <c r="A242" s="57" t="s">
        <v>25</v>
      </c>
      <c r="B242" t="s">
        <v>89</v>
      </c>
      <c r="C242" s="58">
        <v>0.21752218902111053</v>
      </c>
      <c r="D242" s="58">
        <v>0.19855593144893646</v>
      </c>
      <c r="E242" s="58">
        <v>1.896626316010952E-2</v>
      </c>
      <c r="F242" s="58">
        <v>0.3741803765296936</v>
      </c>
      <c r="G242" s="58">
        <v>5.9236455708742142E-2</v>
      </c>
      <c r="H242" s="58">
        <v>0.34906098246574402</v>
      </c>
      <c r="I242" s="58">
        <v>0.18806421756744385</v>
      </c>
      <c r="J242" s="58">
        <v>0.29487115144729614</v>
      </c>
      <c r="K242" s="58">
        <v>0.41198688745498657</v>
      </c>
      <c r="L242" s="58">
        <v>7.5650259852409363E-2</v>
      </c>
      <c r="M242" s="58">
        <v>0.10380388796329498</v>
      </c>
      <c r="N242" s="58">
        <v>0.17677497863769531</v>
      </c>
      <c r="O242" s="58">
        <v>4.5764047652482986E-2</v>
      </c>
      <c r="P242" s="58">
        <v>0.27675864100456238</v>
      </c>
      <c r="Q242" s="58">
        <v>2022</v>
      </c>
    </row>
    <row r="243" spans="1:17" x14ac:dyDescent="0.25">
      <c r="A243" s="57" t="s">
        <v>25</v>
      </c>
      <c r="B243" t="s">
        <v>90</v>
      </c>
      <c r="C243" s="58">
        <v>0.21534989774227142</v>
      </c>
      <c r="D243" s="58">
        <v>0.19808176159858704</v>
      </c>
      <c r="E243" s="58">
        <v>1.7268138006329536E-2</v>
      </c>
      <c r="F243" s="58">
        <v>0.33794510364532471</v>
      </c>
      <c r="G243" s="58">
        <v>7.3524504899978638E-2</v>
      </c>
      <c r="H243" s="58">
        <v>0.37318047881126404</v>
      </c>
      <c r="I243" s="58">
        <v>0.15351696312427521</v>
      </c>
      <c r="J243" s="58">
        <v>0.23909281194210052</v>
      </c>
      <c r="K243" s="58">
        <v>0.37223142385482788</v>
      </c>
      <c r="L243" s="58">
        <v>6.7586913704872131E-2</v>
      </c>
      <c r="M243" s="58">
        <v>9.0402469038963318E-2</v>
      </c>
      <c r="N243" s="58">
        <v>0.169378861784935</v>
      </c>
      <c r="O243" s="58">
        <v>4.3852683156728745E-2</v>
      </c>
      <c r="P243" s="58">
        <v>0.28887438774108887</v>
      </c>
      <c r="Q243" s="58">
        <v>2022</v>
      </c>
    </row>
    <row r="244" spans="1:17" x14ac:dyDescent="0.25">
      <c r="A244" s="57" t="s">
        <v>26</v>
      </c>
      <c r="B244" t="s">
        <v>89</v>
      </c>
      <c r="C244" s="58">
        <v>0.21621021628379822</v>
      </c>
      <c r="D244" s="58">
        <v>0.19814233481884003</v>
      </c>
      <c r="E244" s="58">
        <v>1.8067881464958191E-2</v>
      </c>
      <c r="F244" s="58">
        <v>0.33959892392158508</v>
      </c>
      <c r="G244" s="58">
        <v>5.6944180279970169E-2</v>
      </c>
      <c r="H244" s="58">
        <v>0.38724669814109802</v>
      </c>
      <c r="I244" s="58">
        <v>0.1570470929145813</v>
      </c>
      <c r="J244" s="58">
        <v>0.26691886782646179</v>
      </c>
      <c r="K244" s="58">
        <v>0.3487795889377594</v>
      </c>
      <c r="L244" s="58">
        <v>8.5278302431106567E-2</v>
      </c>
      <c r="M244" s="58">
        <v>0.1031072661280632</v>
      </c>
      <c r="N244" s="58">
        <v>0.19873593747615814</v>
      </c>
      <c r="O244" s="58">
        <v>5.4071735590696335E-2</v>
      </c>
      <c r="P244" s="58">
        <v>0.27315440773963928</v>
      </c>
      <c r="Q244" s="58">
        <v>2022</v>
      </c>
    </row>
    <row r="245" spans="1:17" x14ac:dyDescent="0.25">
      <c r="A245" s="57" t="s">
        <v>26</v>
      </c>
      <c r="B245" t="s">
        <v>90</v>
      </c>
      <c r="C245" s="58">
        <v>0.21763938665390015</v>
      </c>
      <c r="D245" s="58">
        <v>0.20154629647731781</v>
      </c>
      <c r="E245" s="58">
        <v>1.6093099489808083E-2</v>
      </c>
      <c r="F245" s="58">
        <v>0.31443142890930176</v>
      </c>
      <c r="G245" s="58">
        <v>6.6039435565471649E-2</v>
      </c>
      <c r="H245" s="58">
        <v>0.40188974142074585</v>
      </c>
      <c r="I245" s="58">
        <v>0.1344587504863739</v>
      </c>
      <c r="J245" s="58">
        <v>0.22205463051795959</v>
      </c>
      <c r="K245" s="58">
        <v>0.31498488783836365</v>
      </c>
      <c r="L245" s="58">
        <v>7.7763587236404419E-2</v>
      </c>
      <c r="M245" s="58">
        <v>8.0921106040477753E-2</v>
      </c>
      <c r="N245" s="58">
        <v>0.19255578517913818</v>
      </c>
      <c r="O245" s="58">
        <v>5.7645395398139954E-2</v>
      </c>
      <c r="P245" s="58">
        <v>0.28367882966995239</v>
      </c>
      <c r="Q245" s="58">
        <v>2022</v>
      </c>
    </row>
    <row r="246" spans="1:17" x14ac:dyDescent="0.25">
      <c r="A246" s="57" t="s">
        <v>27</v>
      </c>
      <c r="B246" t="s">
        <v>89</v>
      </c>
      <c r="C246" s="58">
        <v>0.46059039235115051</v>
      </c>
      <c r="D246" s="58">
        <v>0.34990271925926208</v>
      </c>
      <c r="E246" s="58">
        <v>0.11068767309188843</v>
      </c>
      <c r="F246" s="58">
        <v>0.34021210670471191</v>
      </c>
      <c r="G246" s="58">
        <v>3.6265265196561813E-2</v>
      </c>
      <c r="H246" s="58">
        <v>0.16293224692344666</v>
      </c>
      <c r="I246" s="58">
        <v>0.16820056736469269</v>
      </c>
      <c r="J246" s="58">
        <v>0.46774974465370178</v>
      </c>
      <c r="K246" s="58">
        <v>0.59550166130065918</v>
      </c>
      <c r="L246" s="58">
        <v>0.12810394167900085</v>
      </c>
      <c r="M246" s="58">
        <v>0.44535169005393982</v>
      </c>
      <c r="N246" s="58">
        <v>0.3946223258972168</v>
      </c>
      <c r="O246" s="58">
        <v>0.15527632832527161</v>
      </c>
      <c r="P246" s="58">
        <v>0.49685567617416382</v>
      </c>
      <c r="Q246" s="58">
        <v>2022</v>
      </c>
    </row>
    <row r="247" spans="1:17" x14ac:dyDescent="0.25">
      <c r="A247" s="57" t="s">
        <v>27</v>
      </c>
      <c r="B247" t="s">
        <v>90</v>
      </c>
      <c r="C247" s="58">
        <v>0.46859613060951233</v>
      </c>
      <c r="D247" s="58">
        <v>0.35621419548988342</v>
      </c>
      <c r="E247" s="58">
        <v>0.1123819500207901</v>
      </c>
      <c r="F247" s="58">
        <v>0.33275943994522095</v>
      </c>
      <c r="G247" s="58">
        <v>3.534168004989624E-2</v>
      </c>
      <c r="H247" s="58">
        <v>0.16330274939537048</v>
      </c>
      <c r="I247" s="58">
        <v>0.18968205153942108</v>
      </c>
      <c r="J247" s="58">
        <v>0.42965623736381531</v>
      </c>
      <c r="K247" s="58">
        <v>0.57111060619354248</v>
      </c>
      <c r="L247" s="58">
        <v>0.11899632215499878</v>
      </c>
      <c r="M247" s="58">
        <v>0.43389734625816345</v>
      </c>
      <c r="N247" s="58">
        <v>0.38371735811233521</v>
      </c>
      <c r="O247" s="58">
        <v>0.16209043562412262</v>
      </c>
      <c r="P247" s="58">
        <v>0.50393784046173096</v>
      </c>
      <c r="Q247" s="58">
        <v>2022</v>
      </c>
    </row>
    <row r="248" spans="1:17" x14ac:dyDescent="0.25">
      <c r="A248" s="57" t="s">
        <v>28</v>
      </c>
      <c r="B248" t="s">
        <v>89</v>
      </c>
      <c r="C248" s="58">
        <v>0.25832492113113403</v>
      </c>
      <c r="D248" s="58">
        <v>0.23179611563682556</v>
      </c>
      <c r="E248" s="58">
        <v>2.6528801769018173E-2</v>
      </c>
      <c r="F248" s="58">
        <v>0.28866183757781982</v>
      </c>
      <c r="G248" s="58">
        <v>0.10637576133012772</v>
      </c>
      <c r="H248" s="58">
        <v>0.34663748741149902</v>
      </c>
      <c r="I248" s="58">
        <v>0.16045530140399933</v>
      </c>
      <c r="J248" s="58">
        <v>0.29408189654350281</v>
      </c>
      <c r="K248" s="58">
        <v>0.4030463695526123</v>
      </c>
      <c r="L248" s="58">
        <v>6.0178771615028381E-2</v>
      </c>
      <c r="M248" s="58">
        <v>7.2420075535774231E-2</v>
      </c>
      <c r="N248" s="58">
        <v>0.11832466721534729</v>
      </c>
      <c r="O248" s="58">
        <v>7.9117409884929657E-2</v>
      </c>
      <c r="P248" s="58">
        <v>0.36470067501068115</v>
      </c>
      <c r="Q248" s="58">
        <v>2022</v>
      </c>
    </row>
    <row r="249" spans="1:17" x14ac:dyDescent="0.25">
      <c r="A249" s="57" t="s">
        <v>28</v>
      </c>
      <c r="B249" t="s">
        <v>90</v>
      </c>
      <c r="C249" s="58">
        <v>0.27741497755050659</v>
      </c>
      <c r="D249" s="58">
        <v>0.24689704179763794</v>
      </c>
      <c r="E249" s="58">
        <v>3.0517924576997757E-2</v>
      </c>
      <c r="F249" s="58">
        <v>0.26719540357589722</v>
      </c>
      <c r="G249" s="58">
        <v>0.10757608711719513</v>
      </c>
      <c r="H249" s="58">
        <v>0.34781354665756226</v>
      </c>
      <c r="I249" s="58">
        <v>0.16141998767852783</v>
      </c>
      <c r="J249" s="58">
        <v>0.26592710614204407</v>
      </c>
      <c r="K249" s="58">
        <v>0.3865150511264801</v>
      </c>
      <c r="L249" s="58">
        <v>6.2043085694313049E-2</v>
      </c>
      <c r="M249" s="58">
        <v>6.4119331538677216E-2</v>
      </c>
      <c r="N249" s="58">
        <v>0.13005813956260681</v>
      </c>
      <c r="O249" s="58">
        <v>8.1480331718921661E-2</v>
      </c>
      <c r="P249" s="58">
        <v>0.38499104976654053</v>
      </c>
      <c r="Q249" s="58">
        <v>2022</v>
      </c>
    </row>
    <row r="250" spans="1:17" x14ac:dyDescent="0.25">
      <c r="A250" s="57" t="s">
        <v>29</v>
      </c>
      <c r="B250" t="s">
        <v>89</v>
      </c>
      <c r="C250" s="58">
        <v>0.52266824245452881</v>
      </c>
      <c r="D250" s="58">
        <v>0.45564860105514526</v>
      </c>
      <c r="E250" s="58">
        <v>6.7019641399383545E-2</v>
      </c>
      <c r="F250" s="58">
        <v>0.21637935936450958</v>
      </c>
      <c r="G250" s="58">
        <v>0.10205934941768646</v>
      </c>
      <c r="H250" s="58">
        <v>0.15889306366443634</v>
      </c>
      <c r="I250" s="58">
        <v>0.15698608756065369</v>
      </c>
      <c r="J250" s="58">
        <v>0.47182169556617737</v>
      </c>
      <c r="K250" s="58">
        <v>0.62928801774978638</v>
      </c>
      <c r="L250" s="58">
        <v>8.6431078612804413E-2</v>
      </c>
      <c r="M250" s="58">
        <v>8.4644153714179993E-2</v>
      </c>
      <c r="N250" s="58">
        <v>0.22359631955623627</v>
      </c>
      <c r="O250" s="58">
        <v>0.16803084313869476</v>
      </c>
      <c r="P250" s="58">
        <v>0.62472754716873169</v>
      </c>
      <c r="Q250" s="58">
        <v>2022</v>
      </c>
    </row>
    <row r="251" spans="1:17" x14ac:dyDescent="0.25">
      <c r="A251" s="57" t="s">
        <v>29</v>
      </c>
      <c r="B251" t="s">
        <v>90</v>
      </c>
      <c r="C251" s="58">
        <v>0.52748161554336548</v>
      </c>
      <c r="D251" s="58">
        <v>0.45947957038879395</v>
      </c>
      <c r="E251" s="58">
        <v>6.8002045154571533E-2</v>
      </c>
      <c r="F251" s="58">
        <v>0.20341099798679352</v>
      </c>
      <c r="G251" s="58">
        <v>0.1062973216176033</v>
      </c>
      <c r="H251" s="58">
        <v>0.16281008720397949</v>
      </c>
      <c r="I251" s="58">
        <v>0.1654236763715744</v>
      </c>
      <c r="J251" s="58">
        <v>0.43472114205360413</v>
      </c>
      <c r="K251" s="58">
        <v>0.60961151123046875</v>
      </c>
      <c r="L251" s="58">
        <v>7.7334135770797729E-2</v>
      </c>
      <c r="M251" s="58">
        <v>7.6970674097537994E-2</v>
      </c>
      <c r="N251" s="58">
        <v>0.23075108230113983</v>
      </c>
      <c r="O251" s="58">
        <v>0.17047330737113953</v>
      </c>
      <c r="P251" s="58">
        <v>0.63377892971038818</v>
      </c>
      <c r="Q251" s="58">
        <v>2022</v>
      </c>
    </row>
    <row r="252" spans="1:17" x14ac:dyDescent="0.25">
      <c r="A252" s="57" t="s">
        <v>30</v>
      </c>
      <c r="B252" t="s">
        <v>89</v>
      </c>
      <c r="C252" s="58">
        <v>0.51013660430908203</v>
      </c>
      <c r="D252" s="58">
        <v>0.37707072496414185</v>
      </c>
      <c r="E252" s="58">
        <v>0.1330658346414566</v>
      </c>
      <c r="F252" s="58">
        <v>0.27684330940246582</v>
      </c>
      <c r="G252" s="58">
        <v>5.6649874895811081E-2</v>
      </c>
      <c r="H252" s="58">
        <v>0.15637025237083435</v>
      </c>
      <c r="I252" s="58">
        <v>0.25393655896186829</v>
      </c>
      <c r="J252" s="58">
        <v>0.51475661993026733</v>
      </c>
      <c r="K252" s="58">
        <v>0.62297707796096802</v>
      </c>
      <c r="L252" s="58">
        <v>0.13044264912605286</v>
      </c>
      <c r="M252" s="58">
        <v>0.38880401849746704</v>
      </c>
      <c r="N252" s="58">
        <v>0.21295514702796936</v>
      </c>
      <c r="O252" s="58">
        <v>0.18546319007873535</v>
      </c>
      <c r="P252" s="58">
        <v>0.56678646802902222</v>
      </c>
      <c r="Q252" s="58">
        <v>2022</v>
      </c>
    </row>
    <row r="253" spans="1:17" x14ac:dyDescent="0.25">
      <c r="A253" s="57" t="s">
        <v>30</v>
      </c>
      <c r="B253" t="s">
        <v>90</v>
      </c>
      <c r="C253" s="58">
        <v>0.52367097139358521</v>
      </c>
      <c r="D253" s="58">
        <v>0.39371979236602783</v>
      </c>
      <c r="E253" s="58">
        <v>0.12995116412639618</v>
      </c>
      <c r="F253" s="58">
        <v>0.2590385377407074</v>
      </c>
      <c r="G253" s="58">
        <v>6.2031760811805725E-2</v>
      </c>
      <c r="H253" s="58">
        <v>0.15525875985622406</v>
      </c>
      <c r="I253" s="58">
        <v>0.25593370199203491</v>
      </c>
      <c r="J253" s="58">
        <v>0.47226494550704956</v>
      </c>
      <c r="K253" s="58">
        <v>0.59696507453918457</v>
      </c>
      <c r="L253" s="58">
        <v>0.12128458917140961</v>
      </c>
      <c r="M253" s="58">
        <v>0.36006507277488708</v>
      </c>
      <c r="N253" s="58">
        <v>0.21806643903255463</v>
      </c>
      <c r="O253" s="58">
        <v>0.18948259949684143</v>
      </c>
      <c r="P253" s="58">
        <v>0.58570271730422974</v>
      </c>
      <c r="Q253" s="58">
        <v>2022</v>
      </c>
    </row>
    <row r="254" spans="1:17" x14ac:dyDescent="0.25">
      <c r="A254" s="52" t="s">
        <v>31</v>
      </c>
      <c r="B254" t="s">
        <v>89</v>
      </c>
      <c r="C254" s="58">
        <v>0.37730482220649719</v>
      </c>
      <c r="D254" s="58">
        <v>0.32206600904464722</v>
      </c>
      <c r="E254" s="58">
        <v>5.523880198597908E-2</v>
      </c>
      <c r="F254" s="58">
        <v>0.31483986973762512</v>
      </c>
      <c r="G254" s="58">
        <v>6.9699719548225403E-2</v>
      </c>
      <c r="H254" s="58">
        <v>0.23815558850765228</v>
      </c>
      <c r="I254" s="58">
        <v>0.20793089270591736</v>
      </c>
      <c r="J254" s="58">
        <v>0.37114772200584412</v>
      </c>
      <c r="K254" s="58">
        <v>0.4678020179271698</v>
      </c>
      <c r="L254" s="58">
        <v>0.12846747040748596</v>
      </c>
      <c r="M254" s="58">
        <v>0.34906721115112305</v>
      </c>
      <c r="N254" s="58">
        <v>0.15592940151691437</v>
      </c>
      <c r="O254" s="58">
        <v>0.10090631246566772</v>
      </c>
      <c r="P254" s="58">
        <v>0.4470045268535614</v>
      </c>
      <c r="Q254" s="58">
        <v>2022</v>
      </c>
    </row>
    <row r="255" spans="1:17" x14ac:dyDescent="0.25">
      <c r="A255" s="52" t="s">
        <v>31</v>
      </c>
      <c r="B255" t="s">
        <v>90</v>
      </c>
      <c r="C255" s="58">
        <v>0.39767292141914368</v>
      </c>
      <c r="D255" s="58">
        <v>0.34086766839027405</v>
      </c>
      <c r="E255" s="58">
        <v>5.6805238127708435E-2</v>
      </c>
      <c r="F255" s="58">
        <v>0.29042571783065796</v>
      </c>
      <c r="G255" s="58">
        <v>6.91513791680336E-2</v>
      </c>
      <c r="H255" s="58">
        <v>0.24274997413158417</v>
      </c>
      <c r="I255" s="58">
        <v>0.21627643704414368</v>
      </c>
      <c r="J255" s="58">
        <v>0.33230310678482056</v>
      </c>
      <c r="K255" s="58">
        <v>0.449369877576828</v>
      </c>
      <c r="L255" s="58">
        <v>0.12307102233171463</v>
      </c>
      <c r="M255" s="58">
        <v>0.34621641039848328</v>
      </c>
      <c r="N255" s="58">
        <v>0.1531079113483429</v>
      </c>
      <c r="O255" s="58">
        <v>0.1028841957449913</v>
      </c>
      <c r="P255" s="58">
        <v>0.46682429313659668</v>
      </c>
      <c r="Q255" s="58">
        <v>2022</v>
      </c>
    </row>
    <row r="256" spans="1:17" x14ac:dyDescent="0.25">
      <c r="A256" s="57" t="s">
        <v>32</v>
      </c>
      <c r="B256" t="s">
        <v>89</v>
      </c>
      <c r="C256" s="58">
        <v>0.44039353728294373</v>
      </c>
      <c r="D256" s="58">
        <v>0.38563069701194763</v>
      </c>
      <c r="E256" s="58">
        <v>5.4762862622737885E-2</v>
      </c>
      <c r="F256" s="58">
        <v>0.27229273319244385</v>
      </c>
      <c r="G256" s="58">
        <v>8.2855425775051117E-2</v>
      </c>
      <c r="H256" s="58">
        <v>0.20445829629898071</v>
      </c>
      <c r="I256" s="58">
        <v>0.23358985781669617</v>
      </c>
      <c r="J256" s="58">
        <v>0.38831478357315063</v>
      </c>
      <c r="K256" s="58">
        <v>0.58251291513442993</v>
      </c>
      <c r="L256" s="58">
        <v>4.4481057673692703E-2</v>
      </c>
      <c r="M256" s="58">
        <v>7.5618050992488861E-2</v>
      </c>
      <c r="N256" s="58">
        <v>0.16372069716453552</v>
      </c>
      <c r="O256" s="58">
        <v>0.16239394247531891</v>
      </c>
      <c r="P256" s="58">
        <v>0.52324897050857544</v>
      </c>
      <c r="Q256" s="58">
        <v>2022</v>
      </c>
    </row>
    <row r="257" spans="1:17" x14ac:dyDescent="0.25">
      <c r="A257" s="57" t="s">
        <v>32</v>
      </c>
      <c r="B257" t="s">
        <v>90</v>
      </c>
      <c r="C257" s="58">
        <v>0.44377884268760681</v>
      </c>
      <c r="D257" s="58">
        <v>0.39574599266052246</v>
      </c>
      <c r="E257" s="58">
        <v>4.8032838851213455E-2</v>
      </c>
      <c r="F257" s="58">
        <v>0.25691124796867371</v>
      </c>
      <c r="G257" s="58">
        <v>9.3167975544929504E-2</v>
      </c>
      <c r="H257" s="58">
        <v>0.20614194869995117</v>
      </c>
      <c r="I257" s="58">
        <v>0.18307721614837646</v>
      </c>
      <c r="J257" s="58">
        <v>0.34784284234046936</v>
      </c>
      <c r="K257" s="58">
        <v>0.55861294269561768</v>
      </c>
      <c r="L257" s="58">
        <v>4.7701004892587662E-2</v>
      </c>
      <c r="M257" s="58">
        <v>7.1577794849872589E-2</v>
      </c>
      <c r="N257" s="58">
        <v>0.16888551414012909</v>
      </c>
      <c r="O257" s="58">
        <v>0.16421997547149658</v>
      </c>
      <c r="P257" s="58">
        <v>0.53694683313369751</v>
      </c>
      <c r="Q257" s="58">
        <v>2022</v>
      </c>
    </row>
    <row r="258" spans="1:17" x14ac:dyDescent="0.25">
      <c r="A258" s="57" t="s">
        <v>1</v>
      </c>
      <c r="B258" t="s">
        <v>89</v>
      </c>
      <c r="C258" s="58">
        <v>0.16357389092445374</v>
      </c>
      <c r="D258" s="58">
        <v>0.1576971709728241</v>
      </c>
      <c r="E258" s="58">
        <v>5.8767208829522133E-3</v>
      </c>
      <c r="F258" s="58">
        <v>0.32552114129066467</v>
      </c>
      <c r="G258" s="58">
        <v>7.3138467967510223E-2</v>
      </c>
      <c r="H258" s="58">
        <v>0.43776652216911316</v>
      </c>
      <c r="I258" s="58">
        <v>0.16407017409801483</v>
      </c>
      <c r="J258" s="58">
        <v>0.26306340098381042</v>
      </c>
      <c r="K258" s="58">
        <v>0.33922880887985229</v>
      </c>
      <c r="L258" s="58">
        <v>2.8531620278954506E-2</v>
      </c>
      <c r="M258" s="58">
        <v>2.0360447466373444E-2</v>
      </c>
      <c r="N258" s="58">
        <v>9.2454321682453156E-2</v>
      </c>
      <c r="O258" s="58">
        <v>3.1803183257579803E-2</v>
      </c>
      <c r="P258" s="58">
        <v>0.23671235144138336</v>
      </c>
      <c r="Q258" s="58">
        <v>2024</v>
      </c>
    </row>
    <row r="259" spans="1:17" x14ac:dyDescent="0.25">
      <c r="A259" s="57" t="s">
        <v>1</v>
      </c>
      <c r="B259" t="s">
        <v>90</v>
      </c>
      <c r="C259" s="58">
        <v>0.17712582647800446</v>
      </c>
      <c r="D259" s="58">
        <v>0.17141179740428925</v>
      </c>
      <c r="E259" s="58">
        <v>5.7140239514410496E-3</v>
      </c>
      <c r="F259" s="58">
        <v>0.28398457169532776</v>
      </c>
      <c r="G259" s="58">
        <v>8.1637822091579437E-2</v>
      </c>
      <c r="H259" s="58">
        <v>0.45725178718566895</v>
      </c>
      <c r="I259" s="58">
        <v>0.13785608112812042</v>
      </c>
      <c r="J259" s="58">
        <v>0.24205709993839264</v>
      </c>
      <c r="K259" s="58">
        <v>0.31780260801315308</v>
      </c>
      <c r="L259" s="58">
        <v>3.035169281065464E-2</v>
      </c>
      <c r="M259" s="58">
        <v>1.8751727417111397E-2</v>
      </c>
      <c r="N259" s="58">
        <v>8.2227438688278198E-2</v>
      </c>
      <c r="O259" s="58">
        <v>3.7739045917987823E-2</v>
      </c>
      <c r="P259" s="58">
        <v>0.2587636411190033</v>
      </c>
      <c r="Q259" s="58">
        <v>2024</v>
      </c>
    </row>
    <row r="260" spans="1:17" x14ac:dyDescent="0.25">
      <c r="A260" s="57" t="s">
        <v>2</v>
      </c>
      <c r="B260" t="s">
        <v>89</v>
      </c>
      <c r="C260" s="58">
        <v>9.8708242177963257E-2</v>
      </c>
      <c r="D260" s="58">
        <v>9.513537585735321E-2</v>
      </c>
      <c r="E260" s="58">
        <v>3.5728688817471266E-3</v>
      </c>
      <c r="F260" s="58">
        <v>0.38994488120079041</v>
      </c>
      <c r="G260" s="58">
        <v>4.2742360383272171E-2</v>
      </c>
      <c r="H260" s="58">
        <v>0.46860450506210327</v>
      </c>
      <c r="I260" s="58">
        <v>0.14725339412689209</v>
      </c>
      <c r="J260" s="58">
        <v>0.24548228085041046</v>
      </c>
      <c r="K260" s="58">
        <v>0.33504801988601685</v>
      </c>
      <c r="L260" s="58">
        <v>5.421043187379837E-2</v>
      </c>
      <c r="M260" s="58">
        <v>3.1769946217536926E-2</v>
      </c>
      <c r="N260" s="58">
        <v>8.0696076154708862E-2</v>
      </c>
      <c r="O260" s="58">
        <v>1.2549606151878834E-2</v>
      </c>
      <c r="P260" s="58">
        <v>0.14145059883594513</v>
      </c>
      <c r="Q260" s="58">
        <v>2024</v>
      </c>
    </row>
    <row r="261" spans="1:17" x14ac:dyDescent="0.25">
      <c r="A261" s="57" t="s">
        <v>2</v>
      </c>
      <c r="B261" t="s">
        <v>90</v>
      </c>
      <c r="C261" s="58">
        <v>9.8725020885467529E-2</v>
      </c>
      <c r="D261" s="58">
        <v>9.5192156732082367E-2</v>
      </c>
      <c r="E261" s="58">
        <v>3.5328613594174385E-3</v>
      </c>
      <c r="F261" s="58">
        <v>0.37066680192947388</v>
      </c>
      <c r="G261" s="58">
        <v>5.4692171514034271E-2</v>
      </c>
      <c r="H261" s="58">
        <v>0.47591599822044373</v>
      </c>
      <c r="I261" s="58">
        <v>0.14227758347988129</v>
      </c>
      <c r="J261" s="58">
        <v>0.22045610845088959</v>
      </c>
      <c r="K261" s="58">
        <v>0.3052823543548584</v>
      </c>
      <c r="L261" s="58">
        <v>5.1040399819612503E-2</v>
      </c>
      <c r="M261" s="58">
        <v>2.7172094210982323E-2</v>
      </c>
      <c r="N261" s="58">
        <v>8.1422083079814911E-2</v>
      </c>
      <c r="O261" s="58">
        <v>1.0170295834541321E-2</v>
      </c>
      <c r="P261" s="58">
        <v>0.1534171998500824</v>
      </c>
      <c r="Q261" s="58">
        <v>2024</v>
      </c>
    </row>
    <row r="262" spans="1:17" x14ac:dyDescent="0.25">
      <c r="A262" s="57" t="s">
        <v>3</v>
      </c>
      <c r="B262" t="s">
        <v>89</v>
      </c>
      <c r="C262" s="58">
        <v>0.10065915435552597</v>
      </c>
      <c r="D262" s="58">
        <v>9.0057305991649628E-2</v>
      </c>
      <c r="E262" s="58">
        <v>1.0601847432553768E-2</v>
      </c>
      <c r="F262" s="58">
        <v>0.3791128396987915</v>
      </c>
      <c r="G262" s="58">
        <v>3.5957876592874527E-2</v>
      </c>
      <c r="H262" s="58">
        <v>0.48427015542984009</v>
      </c>
      <c r="I262" s="58">
        <v>0.14171755313873291</v>
      </c>
      <c r="J262" s="58">
        <v>0.2093435525894165</v>
      </c>
      <c r="K262" s="58">
        <v>0.29616692662239075</v>
      </c>
      <c r="L262" s="58">
        <v>0.11299934238195419</v>
      </c>
      <c r="M262" s="58">
        <v>9.8320744931697845E-2</v>
      </c>
      <c r="N262" s="58">
        <v>9.8522290587425232E-2</v>
      </c>
      <c r="O262" s="58">
        <v>2.4279583245515823E-2</v>
      </c>
      <c r="P262" s="58">
        <v>0.1366170346736908</v>
      </c>
      <c r="Q262" s="58">
        <v>2024</v>
      </c>
    </row>
    <row r="263" spans="1:17" x14ac:dyDescent="0.25">
      <c r="A263" s="57" t="s">
        <v>3</v>
      </c>
      <c r="B263" t="s">
        <v>90</v>
      </c>
      <c r="C263" s="58">
        <v>0.10269483923912048</v>
      </c>
      <c r="D263" s="58">
        <v>8.892831951379776E-2</v>
      </c>
      <c r="E263" s="58">
        <v>1.3766519725322723E-2</v>
      </c>
      <c r="F263" s="58">
        <v>0.35967212915420532</v>
      </c>
      <c r="G263" s="58">
        <v>4.3846648186445236E-2</v>
      </c>
      <c r="H263" s="58">
        <v>0.49378636479377747</v>
      </c>
      <c r="I263" s="58">
        <v>0.12584072351455688</v>
      </c>
      <c r="J263" s="58">
        <v>0.18324540555477142</v>
      </c>
      <c r="K263" s="58">
        <v>0.27460524439811707</v>
      </c>
      <c r="L263" s="58">
        <v>0.1044623926281929</v>
      </c>
      <c r="M263" s="58">
        <v>9.1033518314361572E-2</v>
      </c>
      <c r="N263" s="58">
        <v>9.3564748764038086E-2</v>
      </c>
      <c r="O263" s="58">
        <v>2.9633708298206329E-2</v>
      </c>
      <c r="P263" s="58">
        <v>0.14654149115085602</v>
      </c>
      <c r="Q263" s="58">
        <v>2024</v>
      </c>
    </row>
    <row r="264" spans="1:17" x14ac:dyDescent="0.25">
      <c r="A264" s="57" t="s">
        <v>4</v>
      </c>
      <c r="B264" t="s">
        <v>89</v>
      </c>
      <c r="C264" s="58">
        <v>0.37116950750350952</v>
      </c>
      <c r="D264" s="58">
        <v>0.31447848677635193</v>
      </c>
      <c r="E264" s="58">
        <v>5.66910021007061E-2</v>
      </c>
      <c r="F264" s="58">
        <v>0.31714993715286255</v>
      </c>
      <c r="G264" s="58">
        <v>7.0665307343006134E-2</v>
      </c>
      <c r="H264" s="58">
        <v>0.24101527035236359</v>
      </c>
      <c r="I264" s="58">
        <v>0.20391620695590973</v>
      </c>
      <c r="J264" s="58">
        <v>0.30997303128242493</v>
      </c>
      <c r="K264" s="58">
        <v>0.52868789434432983</v>
      </c>
      <c r="L264" s="58">
        <v>0.14668001234531403</v>
      </c>
      <c r="M264" s="58">
        <v>0.30143320560455322</v>
      </c>
      <c r="N264" s="58">
        <v>0.1677897572517395</v>
      </c>
      <c r="O264" s="58">
        <v>0.10988406836986542</v>
      </c>
      <c r="P264" s="58">
        <v>0.44183480739593506</v>
      </c>
      <c r="Q264" s="58">
        <v>2024</v>
      </c>
    </row>
    <row r="265" spans="1:17" x14ac:dyDescent="0.25">
      <c r="A265" s="57" t="s">
        <v>4</v>
      </c>
      <c r="B265" t="s">
        <v>90</v>
      </c>
      <c r="C265" s="58">
        <v>0.36402544379234314</v>
      </c>
      <c r="D265" s="58">
        <v>0.30389127135276794</v>
      </c>
      <c r="E265" s="58">
        <v>6.0134191066026688E-2</v>
      </c>
      <c r="F265" s="58">
        <v>0.30964592099189758</v>
      </c>
      <c r="G265" s="58">
        <v>7.6473936438560486E-2</v>
      </c>
      <c r="H265" s="58">
        <v>0.24985469877719879</v>
      </c>
      <c r="I265" s="58">
        <v>0.20606024563312531</v>
      </c>
      <c r="J265" s="58">
        <v>0.26143380999565125</v>
      </c>
      <c r="K265" s="58">
        <v>0.49623647332191467</v>
      </c>
      <c r="L265" s="58">
        <v>0.14124962687492371</v>
      </c>
      <c r="M265" s="58">
        <v>0.27603608369827271</v>
      </c>
      <c r="N265" s="58">
        <v>0.17022413015365601</v>
      </c>
      <c r="O265" s="58">
        <v>0.11929695308208466</v>
      </c>
      <c r="P265" s="58">
        <v>0.44049939513206482</v>
      </c>
      <c r="Q265" s="58">
        <v>2024</v>
      </c>
    </row>
    <row r="266" spans="1:17" x14ac:dyDescent="0.25">
      <c r="A266" s="57" t="s">
        <v>5</v>
      </c>
      <c r="B266" t="s">
        <v>89</v>
      </c>
      <c r="C266" s="58">
        <v>0.12306993454694748</v>
      </c>
      <c r="D266" s="58">
        <v>0.11418815702199936</v>
      </c>
      <c r="E266" s="58">
        <v>8.8817747309803963E-3</v>
      </c>
      <c r="F266" s="58">
        <v>0.27530422806739807</v>
      </c>
      <c r="G266" s="58">
        <v>9.6169985830783844E-2</v>
      </c>
      <c r="H266" s="58">
        <v>0.50545585155487061</v>
      </c>
      <c r="I266" s="58">
        <v>0.13573619723320007</v>
      </c>
      <c r="J266" s="58">
        <v>0.21998544037342072</v>
      </c>
      <c r="K266" s="58">
        <v>0.24972005188465118</v>
      </c>
      <c r="L266" s="58">
        <v>2.4597642943263054E-2</v>
      </c>
      <c r="M266" s="58">
        <v>2.1047657355666161E-2</v>
      </c>
      <c r="N266" s="58">
        <v>9.2045605182647705E-2</v>
      </c>
      <c r="O266" s="58">
        <v>2.965526282787323E-2</v>
      </c>
      <c r="P266" s="58">
        <v>0.21923992037773132</v>
      </c>
      <c r="Q266" s="58">
        <v>2024</v>
      </c>
    </row>
    <row r="267" spans="1:17" x14ac:dyDescent="0.25">
      <c r="A267" s="57" t="s">
        <v>5</v>
      </c>
      <c r="B267" t="s">
        <v>90</v>
      </c>
      <c r="C267" s="58">
        <v>0.12453106045722961</v>
      </c>
      <c r="D267" s="58">
        <v>0.11837766319513321</v>
      </c>
      <c r="E267" s="58">
        <v>6.1533967964351177E-3</v>
      </c>
      <c r="F267" s="58">
        <v>0.24737726151943207</v>
      </c>
      <c r="G267" s="58">
        <v>0.10227221250534058</v>
      </c>
      <c r="H267" s="58">
        <v>0.52581948041915894</v>
      </c>
      <c r="I267" s="58">
        <v>0.12944190204143524</v>
      </c>
      <c r="J267" s="58">
        <v>0.18625766038894653</v>
      </c>
      <c r="K267" s="58">
        <v>0.21767647564411163</v>
      </c>
      <c r="L267" s="58">
        <v>2.4770142510533333E-2</v>
      </c>
      <c r="M267" s="58">
        <v>1.7701273784041405E-2</v>
      </c>
      <c r="N267" s="58">
        <v>8.753560483455658E-2</v>
      </c>
      <c r="O267" s="58">
        <v>3.3138599246740341E-2</v>
      </c>
      <c r="P267" s="58">
        <v>0.22680327296257019</v>
      </c>
      <c r="Q267" s="58">
        <v>2024</v>
      </c>
    </row>
    <row r="268" spans="1:17" x14ac:dyDescent="0.25">
      <c r="A268" s="57" t="s">
        <v>6</v>
      </c>
      <c r="B268" t="s">
        <v>89</v>
      </c>
      <c r="C268" s="58">
        <v>0.14912436902523041</v>
      </c>
      <c r="D268" s="58">
        <v>0.13768750429153442</v>
      </c>
      <c r="E268" s="58">
        <v>1.1436866596341133E-2</v>
      </c>
      <c r="F268" s="58">
        <v>0.37778231501579285</v>
      </c>
      <c r="G268" s="58">
        <v>3.8523584604263306E-2</v>
      </c>
      <c r="H268" s="58">
        <v>0.43456971645355225</v>
      </c>
      <c r="I268" s="58">
        <v>0.16374507546424866</v>
      </c>
      <c r="J268" s="58">
        <v>0.2608223557472229</v>
      </c>
      <c r="K268" s="58">
        <v>0.39275458455085754</v>
      </c>
      <c r="L268" s="58">
        <v>6.544870138168335E-2</v>
      </c>
      <c r="M268" s="58">
        <v>5.6396167725324631E-2</v>
      </c>
      <c r="N268" s="58">
        <v>9.8789684474468231E-2</v>
      </c>
      <c r="O268" s="58">
        <v>3.3244594931602478E-2</v>
      </c>
      <c r="P268" s="58">
        <v>0.18764795362949371</v>
      </c>
      <c r="Q268" s="58">
        <v>2024</v>
      </c>
    </row>
    <row r="269" spans="1:17" x14ac:dyDescent="0.25">
      <c r="A269" s="57" t="s">
        <v>6</v>
      </c>
      <c r="B269" t="s">
        <v>90</v>
      </c>
      <c r="C269" s="58">
        <v>0.15037746727466583</v>
      </c>
      <c r="D269" s="58">
        <v>0.14266209304332733</v>
      </c>
      <c r="E269" s="58">
        <v>7.7153719030320644E-3</v>
      </c>
      <c r="F269" s="58">
        <v>0.3462226390838623</v>
      </c>
      <c r="G269" s="58">
        <v>5.0409596413373947E-2</v>
      </c>
      <c r="H269" s="58">
        <v>0.45299032330513</v>
      </c>
      <c r="I269" s="58">
        <v>0.13789956271648407</v>
      </c>
      <c r="J269" s="58">
        <v>0.22088664770126343</v>
      </c>
      <c r="K269" s="58">
        <v>0.35354980826377869</v>
      </c>
      <c r="L269" s="58">
        <v>5.5297959595918655E-2</v>
      </c>
      <c r="M269" s="58">
        <v>5.0104405730962753E-2</v>
      </c>
      <c r="N269" s="58">
        <v>0.10358462482690811</v>
      </c>
      <c r="O269" s="58">
        <v>3.0074423179030418E-2</v>
      </c>
      <c r="P269" s="58">
        <v>0.20078706741333008</v>
      </c>
      <c r="Q269" s="58">
        <v>2024</v>
      </c>
    </row>
    <row r="270" spans="1:17" x14ac:dyDescent="0.25">
      <c r="A270" s="57" t="s">
        <v>7</v>
      </c>
      <c r="B270" t="s">
        <v>89</v>
      </c>
      <c r="C270" s="58">
        <v>0.65094459056854248</v>
      </c>
      <c r="D270" s="58">
        <v>0.38996556401252747</v>
      </c>
      <c r="E270" s="58">
        <v>0.26097902655601501</v>
      </c>
      <c r="F270" s="58">
        <v>0.20895513892173767</v>
      </c>
      <c r="G270" s="58">
        <v>4.0561586618423462E-2</v>
      </c>
      <c r="H270" s="58">
        <v>9.9538698792457581E-2</v>
      </c>
      <c r="I270" s="58">
        <v>0.31154099106788635</v>
      </c>
      <c r="J270" s="58">
        <v>0.64085716009140015</v>
      </c>
      <c r="K270" s="58">
        <v>0.76864612102508545</v>
      </c>
      <c r="L270" s="58">
        <v>0.19208222627639771</v>
      </c>
      <c r="M270" s="58">
        <v>0.49288904666900635</v>
      </c>
      <c r="N270" s="58">
        <v>0.20829150080680847</v>
      </c>
      <c r="O270" s="58">
        <v>0.34000694751739502</v>
      </c>
      <c r="P270" s="58">
        <v>0.69150614738464355</v>
      </c>
      <c r="Q270" s="58">
        <v>2024</v>
      </c>
    </row>
    <row r="271" spans="1:17" x14ac:dyDescent="0.25">
      <c r="A271" s="57" t="s">
        <v>7</v>
      </c>
      <c r="B271" t="s">
        <v>90</v>
      </c>
      <c r="C271" s="58">
        <v>0.66788321733474731</v>
      </c>
      <c r="D271" s="58">
        <v>0.38695940375328064</v>
      </c>
      <c r="E271" s="58">
        <v>0.28092384338378906</v>
      </c>
      <c r="F271" s="58">
        <v>0.19178915023803711</v>
      </c>
      <c r="G271" s="58">
        <v>4.0938466787338257E-2</v>
      </c>
      <c r="H271" s="58">
        <v>9.9389143288135529E-2</v>
      </c>
      <c r="I271" s="58">
        <v>0.36583617329597473</v>
      </c>
      <c r="J271" s="58">
        <v>0.62644624710083008</v>
      </c>
      <c r="K271" s="58">
        <v>0.75992399454116821</v>
      </c>
      <c r="L271" s="58">
        <v>0.1889297217130661</v>
      </c>
      <c r="M271" s="58">
        <v>0.47927969694137573</v>
      </c>
      <c r="N271" s="58">
        <v>0.20451104640960693</v>
      </c>
      <c r="O271" s="58">
        <v>0.36489769816398621</v>
      </c>
      <c r="P271" s="58">
        <v>0.70882171392440796</v>
      </c>
      <c r="Q271" s="58">
        <v>2024</v>
      </c>
    </row>
    <row r="272" spans="1:17" x14ac:dyDescent="0.25">
      <c r="A272" s="57" t="s">
        <v>8</v>
      </c>
      <c r="B272" t="s">
        <v>89</v>
      </c>
      <c r="C272" s="58">
        <v>0.14646707475185394</v>
      </c>
      <c r="D272" s="58">
        <v>0.12300632148981094</v>
      </c>
      <c r="E272" s="58">
        <v>2.3460756987333298E-2</v>
      </c>
      <c r="F272" s="58">
        <v>0.32926934957504272</v>
      </c>
      <c r="G272" s="58">
        <v>5.313524603843689E-2</v>
      </c>
      <c r="H272" s="58">
        <v>0.47112834453582764</v>
      </c>
      <c r="I272" s="58">
        <v>0.18597649037837982</v>
      </c>
      <c r="J272" s="58">
        <v>0.22649003565311432</v>
      </c>
      <c r="K272" s="58">
        <v>0.32350465655326843</v>
      </c>
      <c r="L272" s="58">
        <v>5.0336979329586029E-2</v>
      </c>
      <c r="M272" s="58">
        <v>3.5146750509738922E-2</v>
      </c>
      <c r="N272" s="58">
        <v>9.7421929240226746E-2</v>
      </c>
      <c r="O272" s="58">
        <v>4.7065630555152893E-2</v>
      </c>
      <c r="P272" s="58">
        <v>0.19960232079029083</v>
      </c>
      <c r="Q272" s="58">
        <v>2024</v>
      </c>
    </row>
    <row r="273" spans="1:17" x14ac:dyDescent="0.25">
      <c r="A273" s="57" t="s">
        <v>8</v>
      </c>
      <c r="B273" t="s">
        <v>90</v>
      </c>
      <c r="C273" s="58">
        <v>0.15565691888332367</v>
      </c>
      <c r="D273" s="58">
        <v>0.13434992730617523</v>
      </c>
      <c r="E273" s="58">
        <v>2.1306984126567841E-2</v>
      </c>
      <c r="F273" s="58">
        <v>0.29145488142967224</v>
      </c>
      <c r="G273" s="58">
        <v>6.1649966984987259E-2</v>
      </c>
      <c r="H273" s="58">
        <v>0.49123823642730713</v>
      </c>
      <c r="I273" s="58">
        <v>0.1465902179479599</v>
      </c>
      <c r="J273" s="58">
        <v>0.19179177284240723</v>
      </c>
      <c r="K273" s="58">
        <v>0.29533472657203674</v>
      </c>
      <c r="L273" s="58">
        <v>5.2766941487789154E-2</v>
      </c>
      <c r="M273" s="58">
        <v>3.4829903393983841E-2</v>
      </c>
      <c r="N273" s="58">
        <v>0.10060072690248489</v>
      </c>
      <c r="O273" s="58">
        <v>4.8271644860506058E-2</v>
      </c>
      <c r="P273" s="58">
        <v>0.21730688214302063</v>
      </c>
      <c r="Q273" s="58">
        <v>2024</v>
      </c>
    </row>
    <row r="274" spans="1:17" x14ac:dyDescent="0.25">
      <c r="A274" s="52" t="s">
        <v>9</v>
      </c>
      <c r="B274" t="s">
        <v>89</v>
      </c>
      <c r="C274" s="58">
        <v>0.19712790846824646</v>
      </c>
      <c r="D274" s="58">
        <v>0.17643903195858002</v>
      </c>
      <c r="E274" s="58">
        <v>2.0688876509666443E-2</v>
      </c>
      <c r="F274" s="58">
        <v>0.28784084320068359</v>
      </c>
      <c r="G274" s="58">
        <v>4.9856122583150864E-2</v>
      </c>
      <c r="H274" s="58">
        <v>0.46517515182495117</v>
      </c>
      <c r="I274" s="58">
        <v>8.677259087562561E-2</v>
      </c>
      <c r="J274" s="58">
        <v>0.23824667930603027</v>
      </c>
      <c r="K274" s="58">
        <v>0.40155577659606934</v>
      </c>
      <c r="L274" s="58">
        <v>4.1355691850185394E-2</v>
      </c>
      <c r="M274" s="58">
        <v>2.4681374430656433E-2</v>
      </c>
      <c r="N274" s="58">
        <v>9.6952609717845917E-2</v>
      </c>
      <c r="O274" s="58">
        <v>4.8765506595373154E-2</v>
      </c>
      <c r="P274" s="58">
        <v>0.24698401987552643</v>
      </c>
      <c r="Q274" s="58">
        <v>2024</v>
      </c>
    </row>
    <row r="275" spans="1:17" x14ac:dyDescent="0.25">
      <c r="A275" s="52" t="s">
        <v>9</v>
      </c>
      <c r="B275" t="s">
        <v>90</v>
      </c>
      <c r="C275" s="58">
        <v>0.19737651944160461</v>
      </c>
      <c r="D275" s="58">
        <v>0.1814538985490799</v>
      </c>
      <c r="E275" s="58">
        <v>1.592261902987957E-2</v>
      </c>
      <c r="F275" s="58">
        <v>0.26176506280899048</v>
      </c>
      <c r="G275" s="58">
        <v>6.8084836006164551E-2</v>
      </c>
      <c r="H275" s="58">
        <v>0.47277358174324036</v>
      </c>
      <c r="I275" s="58">
        <v>8.357653021812439E-2</v>
      </c>
      <c r="J275" s="58">
        <v>0.20023280382156372</v>
      </c>
      <c r="K275" s="58">
        <v>0.36042037606239319</v>
      </c>
      <c r="L275" s="58">
        <v>3.9759691804647446E-2</v>
      </c>
      <c r="M275" s="58">
        <v>2.4045525118708611E-2</v>
      </c>
      <c r="N275" s="58">
        <v>0.1001347228884697</v>
      </c>
      <c r="O275" s="58">
        <v>4.262818768620491E-2</v>
      </c>
      <c r="P275" s="58">
        <v>0.26546135544776917</v>
      </c>
      <c r="Q275" s="58">
        <v>2024</v>
      </c>
    </row>
    <row r="276" spans="1:17" x14ac:dyDescent="0.25">
      <c r="A276" s="57" t="s">
        <v>10</v>
      </c>
      <c r="B276" t="s">
        <v>89</v>
      </c>
      <c r="C276" s="58">
        <v>0.27727395296096802</v>
      </c>
      <c r="D276" s="58">
        <v>0.23517003655433655</v>
      </c>
      <c r="E276" s="58">
        <v>4.2103912681341171E-2</v>
      </c>
      <c r="F276" s="58">
        <v>0.31665858626365662</v>
      </c>
      <c r="G276" s="58">
        <v>7.1807555854320526E-2</v>
      </c>
      <c r="H276" s="58">
        <v>0.33425989747047424</v>
      </c>
      <c r="I276" s="58">
        <v>0.18989993631839752</v>
      </c>
      <c r="J276" s="58">
        <v>0.32384377717971802</v>
      </c>
      <c r="K276" s="58">
        <v>0.43727809190750122</v>
      </c>
      <c r="L276" s="58">
        <v>7.032863050699234E-2</v>
      </c>
      <c r="M276" s="58">
        <v>6.9595649838447571E-2</v>
      </c>
      <c r="N276" s="58">
        <v>0.14278280735015869</v>
      </c>
      <c r="O276" s="58">
        <v>9.7115457057952881E-2</v>
      </c>
      <c r="P276" s="58">
        <v>0.34908151626586914</v>
      </c>
      <c r="Q276" s="58">
        <v>2024</v>
      </c>
    </row>
    <row r="277" spans="1:17" x14ac:dyDescent="0.25">
      <c r="A277" s="57" t="s">
        <v>10</v>
      </c>
      <c r="B277" t="s">
        <v>90</v>
      </c>
      <c r="C277" s="58">
        <v>0.28032726049423218</v>
      </c>
      <c r="D277" s="58">
        <v>0.23570488393306732</v>
      </c>
      <c r="E277" s="58">
        <v>4.4622357934713364E-2</v>
      </c>
      <c r="F277" s="58">
        <v>0.28841876983642578</v>
      </c>
      <c r="G277" s="58">
        <v>7.7738367021083832E-2</v>
      </c>
      <c r="H277" s="58">
        <v>0.353515625</v>
      </c>
      <c r="I277" s="58">
        <v>0.16391335427761078</v>
      </c>
      <c r="J277" s="58">
        <v>0.28600212931632996</v>
      </c>
      <c r="K277" s="58">
        <v>0.40807649493217468</v>
      </c>
      <c r="L277" s="58">
        <v>7.040809839963913E-2</v>
      </c>
      <c r="M277" s="58">
        <v>6.9382108747959137E-2</v>
      </c>
      <c r="N277" s="58">
        <v>0.14744393527507782</v>
      </c>
      <c r="O277" s="58">
        <v>0.10295343399047852</v>
      </c>
      <c r="P277" s="58">
        <v>0.35806560516357422</v>
      </c>
      <c r="Q277" s="58">
        <v>2024</v>
      </c>
    </row>
    <row r="278" spans="1:17" x14ac:dyDescent="0.25">
      <c r="A278" s="57" t="s">
        <v>11</v>
      </c>
      <c r="B278" t="s">
        <v>89</v>
      </c>
      <c r="C278" s="58">
        <v>0.25031957030296326</v>
      </c>
      <c r="D278" s="58">
        <v>0.23510608077049255</v>
      </c>
      <c r="E278" s="58">
        <v>1.52134969830513E-2</v>
      </c>
      <c r="F278" s="58">
        <v>0.37911957502365112</v>
      </c>
      <c r="G278" s="58">
        <v>6.0484223067760468E-2</v>
      </c>
      <c r="H278" s="58">
        <v>0.31007662415504456</v>
      </c>
      <c r="I278" s="58">
        <v>0.21560102701187134</v>
      </c>
      <c r="J278" s="58">
        <v>0.34496486186981201</v>
      </c>
      <c r="K278" s="58">
        <v>0.4634782075881958</v>
      </c>
      <c r="L278" s="58">
        <v>4.6793878078460693E-2</v>
      </c>
      <c r="M278" s="58">
        <v>5.8143377304077148E-2</v>
      </c>
      <c r="N278" s="58">
        <v>0.16332948207855225</v>
      </c>
      <c r="O278" s="58">
        <v>4.8688467592000961E-2</v>
      </c>
      <c r="P278" s="58">
        <v>0.31080380082130432</v>
      </c>
      <c r="Q278" s="58">
        <v>2024</v>
      </c>
    </row>
    <row r="279" spans="1:17" x14ac:dyDescent="0.25">
      <c r="A279" s="57" t="s">
        <v>11</v>
      </c>
      <c r="B279" t="s">
        <v>90</v>
      </c>
      <c r="C279" s="58">
        <v>0.26852282881736755</v>
      </c>
      <c r="D279" s="58">
        <v>0.24942159652709961</v>
      </c>
      <c r="E279" s="58">
        <v>1.9101245328783989E-2</v>
      </c>
      <c r="F279" s="58">
        <v>0.3686085045337677</v>
      </c>
      <c r="G279" s="58">
        <v>6.0963794589042664E-2</v>
      </c>
      <c r="H279" s="58">
        <v>0.30190485715866089</v>
      </c>
      <c r="I279" s="58">
        <v>0.20612183213233948</v>
      </c>
      <c r="J279" s="58">
        <v>0.33011749386787415</v>
      </c>
      <c r="K279" s="58">
        <v>0.45715436339378357</v>
      </c>
      <c r="L279" s="58">
        <v>4.9792774021625519E-2</v>
      </c>
      <c r="M279" s="58">
        <v>6.2225189059972763E-2</v>
      </c>
      <c r="N279" s="58">
        <v>0.17402856051921844</v>
      </c>
      <c r="O279" s="58">
        <v>5.1726792007684708E-2</v>
      </c>
      <c r="P279" s="58">
        <v>0.32948663830757141</v>
      </c>
      <c r="Q279" s="58">
        <v>2024</v>
      </c>
    </row>
    <row r="280" spans="1:17" x14ac:dyDescent="0.25">
      <c r="A280" s="57" t="s">
        <v>12</v>
      </c>
      <c r="B280" t="s">
        <v>89</v>
      </c>
      <c r="C280" s="58">
        <v>0.57275575399398804</v>
      </c>
      <c r="D280" s="58">
        <v>0.35479798913002014</v>
      </c>
      <c r="E280" s="58">
        <v>0.2179577648639679</v>
      </c>
      <c r="F280" s="58">
        <v>0.29287940263748169</v>
      </c>
      <c r="G280" s="58">
        <v>2.753073163330555E-2</v>
      </c>
      <c r="H280" s="58">
        <v>0.10683410614728928</v>
      </c>
      <c r="I280" s="58">
        <v>0.26273593306541443</v>
      </c>
      <c r="J280" s="58">
        <v>0.42268532514572144</v>
      </c>
      <c r="K280" s="58">
        <v>0.73772788047790527</v>
      </c>
      <c r="L280" s="58">
        <v>0.26110965013504028</v>
      </c>
      <c r="M280" s="58">
        <v>0.4814649224281311</v>
      </c>
      <c r="N280" s="58">
        <v>0.28219711780548096</v>
      </c>
      <c r="O280" s="58">
        <v>0.29251432418823242</v>
      </c>
      <c r="P280" s="58">
        <v>0.60028648376464844</v>
      </c>
      <c r="Q280" s="58">
        <v>2024</v>
      </c>
    </row>
    <row r="281" spans="1:17" x14ac:dyDescent="0.25">
      <c r="A281" s="57" t="s">
        <v>12</v>
      </c>
      <c r="B281" t="s">
        <v>90</v>
      </c>
      <c r="C281" s="58">
        <v>0.58748263120651245</v>
      </c>
      <c r="D281" s="58">
        <v>0.37813934683799744</v>
      </c>
      <c r="E281" s="58">
        <v>0.2093433290719986</v>
      </c>
      <c r="F281" s="58">
        <v>0.2728809118270874</v>
      </c>
      <c r="G281" s="58">
        <v>2.6597192510962486E-2</v>
      </c>
      <c r="H281" s="58">
        <v>0.11303923279047012</v>
      </c>
      <c r="I281" s="58">
        <v>0.30077439546585083</v>
      </c>
      <c r="J281" s="58">
        <v>0.35875076055526733</v>
      </c>
      <c r="K281" s="58">
        <v>0.71505510807037354</v>
      </c>
      <c r="L281" s="58">
        <v>0.26105102896690369</v>
      </c>
      <c r="M281" s="58">
        <v>0.46670994162559509</v>
      </c>
      <c r="N281" s="58">
        <v>0.27657729387283325</v>
      </c>
      <c r="O281" s="58">
        <v>0.28607729077339172</v>
      </c>
      <c r="P281" s="58">
        <v>0.61407983303070068</v>
      </c>
      <c r="Q281" s="58">
        <v>2024</v>
      </c>
    </row>
    <row r="282" spans="1:17" x14ac:dyDescent="0.25">
      <c r="A282" s="57" t="s">
        <v>13</v>
      </c>
      <c r="B282" t="s">
        <v>89</v>
      </c>
      <c r="C282" s="58">
        <v>0.3549690842628479</v>
      </c>
      <c r="D282" s="58">
        <v>0.29624024033546448</v>
      </c>
      <c r="E282" s="58">
        <v>5.8728832751512527E-2</v>
      </c>
      <c r="F282" s="58">
        <v>0.36942854523658752</v>
      </c>
      <c r="G282" s="58">
        <v>5.5369239300489426E-2</v>
      </c>
      <c r="H282" s="58">
        <v>0.22023312747478485</v>
      </c>
      <c r="I282" s="58">
        <v>0.17581328749656677</v>
      </c>
      <c r="J282" s="58">
        <v>0.4487643837928772</v>
      </c>
      <c r="K282" s="58">
        <v>0.62368863821029663</v>
      </c>
      <c r="L282" s="58">
        <v>6.3554346561431885E-2</v>
      </c>
      <c r="M282" s="58">
        <v>0.18598668277263641</v>
      </c>
      <c r="N282" s="58">
        <v>0.16938517987728119</v>
      </c>
      <c r="O282" s="58">
        <v>0.10376238077878952</v>
      </c>
      <c r="P282" s="58">
        <v>0.41033831238746643</v>
      </c>
      <c r="Q282" s="58">
        <v>2024</v>
      </c>
    </row>
    <row r="283" spans="1:17" x14ac:dyDescent="0.25">
      <c r="A283" s="57" t="s">
        <v>13</v>
      </c>
      <c r="B283" t="s">
        <v>90</v>
      </c>
      <c r="C283" s="58">
        <v>0.35141599178314209</v>
      </c>
      <c r="D283" s="58">
        <v>0.29684951901435852</v>
      </c>
      <c r="E283" s="58">
        <v>5.4566487669944763E-2</v>
      </c>
      <c r="F283" s="58">
        <v>0.37102940678596497</v>
      </c>
      <c r="G283" s="58">
        <v>6.0762781649827957E-2</v>
      </c>
      <c r="H283" s="58">
        <v>0.21679180860519409</v>
      </c>
      <c r="I283" s="58">
        <v>0.18397147953510284</v>
      </c>
      <c r="J283" s="58">
        <v>0.42323014140129089</v>
      </c>
      <c r="K283" s="58">
        <v>0.61555349826812744</v>
      </c>
      <c r="L283" s="58">
        <v>6.1310168355703354E-2</v>
      </c>
      <c r="M283" s="58">
        <v>0.17844434082508087</v>
      </c>
      <c r="N283" s="58">
        <v>0.15916581451892853</v>
      </c>
      <c r="O283" s="58">
        <v>0.10032445192337036</v>
      </c>
      <c r="P283" s="58">
        <v>0.41217878460884094</v>
      </c>
      <c r="Q283" s="58">
        <v>2024</v>
      </c>
    </row>
    <row r="284" spans="1:17" x14ac:dyDescent="0.25">
      <c r="A284" s="57" t="s">
        <v>14</v>
      </c>
      <c r="B284" t="s">
        <v>89</v>
      </c>
      <c r="C284" s="58">
        <v>0.18768280744552612</v>
      </c>
      <c r="D284" s="58">
        <v>0.17648181319236755</v>
      </c>
      <c r="E284" s="58">
        <v>1.1200990527868271E-2</v>
      </c>
      <c r="F284" s="58">
        <v>0.36863651871681213</v>
      </c>
      <c r="G284" s="58">
        <v>4.7644790261983871E-2</v>
      </c>
      <c r="H284" s="58">
        <v>0.39603587985038757</v>
      </c>
      <c r="I284" s="58">
        <v>0.21203435957431793</v>
      </c>
      <c r="J284" s="58">
        <v>0.33620291948318481</v>
      </c>
      <c r="K284" s="58">
        <v>0.41444799304008484</v>
      </c>
      <c r="L284" s="58">
        <v>3.2755188643932343E-2</v>
      </c>
      <c r="M284" s="58">
        <v>2.4354150518774986E-2</v>
      </c>
      <c r="N284" s="58">
        <v>7.7391624450683594E-2</v>
      </c>
      <c r="O284" s="58">
        <v>3.6350704729557037E-2</v>
      </c>
      <c r="P284" s="58">
        <v>0.23532760143280029</v>
      </c>
      <c r="Q284" s="58">
        <v>2024</v>
      </c>
    </row>
    <row r="285" spans="1:17" x14ac:dyDescent="0.25">
      <c r="A285" s="57" t="s">
        <v>14</v>
      </c>
      <c r="B285" t="s">
        <v>90</v>
      </c>
      <c r="C285" s="58">
        <v>0.18502990901470184</v>
      </c>
      <c r="D285" s="58">
        <v>0.17018532752990723</v>
      </c>
      <c r="E285" s="58">
        <v>1.4844588935375214E-2</v>
      </c>
      <c r="F285" s="58">
        <v>0.34752699732780457</v>
      </c>
      <c r="G285" s="58">
        <v>6.0666289180517197E-2</v>
      </c>
      <c r="H285" s="58">
        <v>0.40677681565284729</v>
      </c>
      <c r="I285" s="58">
        <v>0.17112748324871063</v>
      </c>
      <c r="J285" s="58">
        <v>0.30555596947669983</v>
      </c>
      <c r="K285" s="58">
        <v>0.39264780282974243</v>
      </c>
      <c r="L285" s="58">
        <v>3.0519930645823479E-2</v>
      </c>
      <c r="M285" s="58">
        <v>2.7915822342038155E-2</v>
      </c>
      <c r="N285" s="58">
        <v>8.1827573478221893E-2</v>
      </c>
      <c r="O285" s="58">
        <v>3.9646424353122711E-2</v>
      </c>
      <c r="P285" s="58">
        <v>0.24569620192050934</v>
      </c>
      <c r="Q285" s="58">
        <v>2024</v>
      </c>
    </row>
    <row r="286" spans="1:17" x14ac:dyDescent="0.25">
      <c r="A286" s="52" t="s">
        <v>15</v>
      </c>
      <c r="B286" t="s">
        <v>89</v>
      </c>
      <c r="C286" s="58">
        <v>0.29950165748596191</v>
      </c>
      <c r="D286" s="58">
        <v>0.26633745431900024</v>
      </c>
      <c r="E286" s="58">
        <v>3.3164206892251968E-2</v>
      </c>
      <c r="F286" s="58">
        <v>0.32614943385124207</v>
      </c>
      <c r="G286" s="58">
        <v>6.803596019744873E-2</v>
      </c>
      <c r="H286" s="58">
        <v>0.30631294846534729</v>
      </c>
      <c r="I286" s="58">
        <v>0.13614779710769653</v>
      </c>
      <c r="J286" s="58">
        <v>0.41501140594482422</v>
      </c>
      <c r="K286" s="58">
        <v>0.49864324927330017</v>
      </c>
      <c r="L286" s="58">
        <v>5.1292698830366135E-2</v>
      </c>
      <c r="M286" s="58">
        <v>8.3503939211368561E-2</v>
      </c>
      <c r="N286" s="58">
        <v>0.14676083624362946</v>
      </c>
      <c r="O286" s="58">
        <v>6.944691389799118E-2</v>
      </c>
      <c r="P286" s="58">
        <v>0.36753761768341064</v>
      </c>
      <c r="Q286" s="58">
        <v>2024</v>
      </c>
    </row>
    <row r="287" spans="1:17" x14ac:dyDescent="0.25">
      <c r="A287" s="52" t="s">
        <v>15</v>
      </c>
      <c r="B287" t="s">
        <v>90</v>
      </c>
      <c r="C287" s="58">
        <v>0.32347109913825989</v>
      </c>
      <c r="D287" s="58">
        <v>0.28279635310173035</v>
      </c>
      <c r="E287" s="58">
        <v>4.0674760937690735E-2</v>
      </c>
      <c r="F287" s="58">
        <v>0.29855751991271973</v>
      </c>
      <c r="G287" s="58">
        <v>7.3215804994106293E-2</v>
      </c>
      <c r="H287" s="58">
        <v>0.3047555685043335</v>
      </c>
      <c r="I287" s="58">
        <v>0.15109382569789886</v>
      </c>
      <c r="J287" s="58">
        <v>0.39065435528755188</v>
      </c>
      <c r="K287" s="58">
        <v>0.47761774063110352</v>
      </c>
      <c r="L287" s="58">
        <v>6.0391321778297424E-2</v>
      </c>
      <c r="M287" s="58">
        <v>8.5418872535228729E-2</v>
      </c>
      <c r="N287" s="58">
        <v>0.1453995406627655</v>
      </c>
      <c r="O287" s="58">
        <v>7.9261176288127899E-2</v>
      </c>
      <c r="P287" s="58">
        <v>0.39668691158294678</v>
      </c>
      <c r="Q287" s="58">
        <v>2024</v>
      </c>
    </row>
    <row r="288" spans="1:17" x14ac:dyDescent="0.25">
      <c r="A288" s="52" t="s">
        <v>16</v>
      </c>
      <c r="B288" t="s">
        <v>89</v>
      </c>
      <c r="C288" s="58">
        <v>0.3364793062210083</v>
      </c>
      <c r="D288" s="58">
        <v>0.28209474682807922</v>
      </c>
      <c r="E288" s="58">
        <v>5.4384563118219376E-2</v>
      </c>
      <c r="F288" s="58">
        <v>0.41894963383674622</v>
      </c>
      <c r="G288" s="58">
        <v>3.5821691155433655E-2</v>
      </c>
      <c r="H288" s="58">
        <v>0.20874935388565063</v>
      </c>
      <c r="I288" s="58">
        <v>0.27603352069854736</v>
      </c>
      <c r="J288" s="58">
        <v>0.46928071975708008</v>
      </c>
      <c r="K288" s="58">
        <v>0.62616610527038574</v>
      </c>
      <c r="L288" s="58">
        <v>0.11174017190933228</v>
      </c>
      <c r="M288" s="58">
        <v>0.16890960931777954</v>
      </c>
      <c r="N288" s="58">
        <v>0.20613698661327362</v>
      </c>
      <c r="O288" s="58">
        <v>9.1815605759620667E-2</v>
      </c>
      <c r="P288" s="58">
        <v>0.37230101227760315</v>
      </c>
      <c r="Q288" s="58">
        <v>2024</v>
      </c>
    </row>
    <row r="289" spans="1:17" x14ac:dyDescent="0.25">
      <c r="A289" s="52" t="s">
        <v>16</v>
      </c>
      <c r="B289" t="s">
        <v>90</v>
      </c>
      <c r="C289" s="58">
        <v>0.34885403513908386</v>
      </c>
      <c r="D289" s="58">
        <v>0.29431140422821045</v>
      </c>
      <c r="E289" s="58">
        <v>5.4542627185583115E-2</v>
      </c>
      <c r="F289" s="58">
        <v>0.3945232629776001</v>
      </c>
      <c r="G289" s="58">
        <v>4.6373821794986725E-2</v>
      </c>
      <c r="H289" s="58">
        <v>0.21024888753890991</v>
      </c>
      <c r="I289" s="58">
        <v>0.24043141305446625</v>
      </c>
      <c r="J289" s="58">
        <v>0.45266243815422058</v>
      </c>
      <c r="K289" s="58">
        <v>0.59967046976089478</v>
      </c>
      <c r="L289" s="58">
        <v>0.11083521693944931</v>
      </c>
      <c r="M289" s="58">
        <v>0.15436828136444092</v>
      </c>
      <c r="N289" s="58">
        <v>0.20247282087802887</v>
      </c>
      <c r="O289" s="58">
        <v>9.6527107059955597E-2</v>
      </c>
      <c r="P289" s="58">
        <v>0.39522784948348999</v>
      </c>
      <c r="Q289" s="58">
        <v>2024</v>
      </c>
    </row>
    <row r="290" spans="1:17" x14ac:dyDescent="0.25">
      <c r="A290" s="57" t="s">
        <v>17</v>
      </c>
      <c r="B290" t="s">
        <v>89</v>
      </c>
      <c r="C290" s="58">
        <v>0.3417915403842926</v>
      </c>
      <c r="D290" s="58">
        <v>0.29504147171974182</v>
      </c>
      <c r="E290" s="58">
        <v>4.6750076115131378E-2</v>
      </c>
      <c r="F290" s="58">
        <v>0.34467360377311707</v>
      </c>
      <c r="G290" s="58">
        <v>5.9263728559017181E-2</v>
      </c>
      <c r="H290" s="58">
        <v>0.25427111983299255</v>
      </c>
      <c r="I290" s="58">
        <v>0.17972272634506226</v>
      </c>
      <c r="J290" s="58">
        <v>0.4510989785194397</v>
      </c>
      <c r="K290" s="58">
        <v>0.54989618062973022</v>
      </c>
      <c r="L290" s="58">
        <v>7.912028580904007E-2</v>
      </c>
      <c r="M290" s="58">
        <v>0.13484756648540497</v>
      </c>
      <c r="N290" s="58">
        <v>0.1667245477437973</v>
      </c>
      <c r="O290" s="58">
        <v>8.4214814007282257E-2</v>
      </c>
      <c r="P290" s="58">
        <v>0.40105527639389038</v>
      </c>
      <c r="Q290" s="58">
        <v>2024</v>
      </c>
    </row>
    <row r="291" spans="1:17" x14ac:dyDescent="0.25">
      <c r="A291" s="57" t="s">
        <v>17</v>
      </c>
      <c r="B291" t="s">
        <v>90</v>
      </c>
      <c r="C291" s="58">
        <v>0.36382904648780823</v>
      </c>
      <c r="D291" s="58">
        <v>0.31308344006538391</v>
      </c>
      <c r="E291" s="58">
        <v>5.0745610147714615E-2</v>
      </c>
      <c r="F291" s="58">
        <v>0.32384589314460754</v>
      </c>
      <c r="G291" s="58">
        <v>5.9553764760494232E-2</v>
      </c>
      <c r="H291" s="58">
        <v>0.2527712881565094</v>
      </c>
      <c r="I291" s="58">
        <v>0.1684759110212326</v>
      </c>
      <c r="J291" s="58">
        <v>0.43023094534873962</v>
      </c>
      <c r="K291" s="58">
        <v>0.54426145553588867</v>
      </c>
      <c r="L291" s="58">
        <v>8.1006556749343872E-2</v>
      </c>
      <c r="M291" s="58">
        <v>0.12046481668949127</v>
      </c>
      <c r="N291" s="58">
        <v>0.17013029754161835</v>
      </c>
      <c r="O291" s="58">
        <v>9.1131195425987244E-2</v>
      </c>
      <c r="P291" s="58">
        <v>0.42338281869888306</v>
      </c>
      <c r="Q291" s="58">
        <v>2024</v>
      </c>
    </row>
    <row r="292" spans="1:17" x14ac:dyDescent="0.25">
      <c r="A292" s="57" t="s">
        <v>18</v>
      </c>
      <c r="B292" t="s">
        <v>89</v>
      </c>
      <c r="C292" s="58">
        <v>0.23472321033477783</v>
      </c>
      <c r="D292" s="58">
        <v>0.19957271218299866</v>
      </c>
      <c r="E292" s="58">
        <v>3.5150501877069473E-2</v>
      </c>
      <c r="F292" s="58">
        <v>0.38738149404525757</v>
      </c>
      <c r="G292" s="58">
        <v>4.0536545217037201E-2</v>
      </c>
      <c r="H292" s="58">
        <v>0.3373587429523468</v>
      </c>
      <c r="I292" s="58">
        <v>0.20029206573963165</v>
      </c>
      <c r="J292" s="58">
        <v>0.27531126141548157</v>
      </c>
      <c r="K292" s="58">
        <v>0.50431782007217407</v>
      </c>
      <c r="L292" s="58">
        <v>7.802620530128479E-2</v>
      </c>
      <c r="M292" s="58">
        <v>9.984782338142395E-2</v>
      </c>
      <c r="N292" s="58">
        <v>0.13100780546665192</v>
      </c>
      <c r="O292" s="58">
        <v>6.8662926554679871E-2</v>
      </c>
      <c r="P292" s="58">
        <v>0.27525976300239563</v>
      </c>
      <c r="Q292" s="58">
        <v>2024</v>
      </c>
    </row>
    <row r="293" spans="1:17" x14ac:dyDescent="0.25">
      <c r="A293" s="57" t="s">
        <v>18</v>
      </c>
      <c r="B293" t="s">
        <v>90</v>
      </c>
      <c r="C293" s="58">
        <v>0.23530283570289612</v>
      </c>
      <c r="D293" s="58">
        <v>0.19623212516307831</v>
      </c>
      <c r="E293" s="58">
        <v>3.9070717990398407E-2</v>
      </c>
      <c r="F293" s="58">
        <v>0.36492842435836792</v>
      </c>
      <c r="G293" s="58">
        <v>5.1991298794746399E-2</v>
      </c>
      <c r="H293" s="58">
        <v>0.34777745604515076</v>
      </c>
      <c r="I293" s="58">
        <v>0.16900214552879333</v>
      </c>
      <c r="J293" s="58">
        <v>0.23975169658660889</v>
      </c>
      <c r="K293" s="58">
        <v>0.47584256529808044</v>
      </c>
      <c r="L293" s="58">
        <v>7.6356269419193268E-2</v>
      </c>
      <c r="M293" s="58">
        <v>9.5925956964492798E-2</v>
      </c>
      <c r="N293" s="58">
        <v>0.12766097486019135</v>
      </c>
      <c r="O293" s="58">
        <v>7.3227554559707642E-2</v>
      </c>
      <c r="P293" s="58">
        <v>0.28729414939880371</v>
      </c>
      <c r="Q293" s="58">
        <v>2024</v>
      </c>
    </row>
    <row r="294" spans="1:17" x14ac:dyDescent="0.25">
      <c r="A294" s="52" t="s">
        <v>19</v>
      </c>
      <c r="B294" t="s">
        <v>89</v>
      </c>
      <c r="C294" s="58">
        <v>0.10658272355794907</v>
      </c>
      <c r="D294" s="58">
        <v>0.10065501183271408</v>
      </c>
      <c r="E294" s="58">
        <v>5.927717313170433E-3</v>
      </c>
      <c r="F294" s="58">
        <v>0.29755717515945435</v>
      </c>
      <c r="G294" s="58">
        <v>6.6109895706176758E-2</v>
      </c>
      <c r="H294" s="58">
        <v>0.52975022792816162</v>
      </c>
      <c r="I294" s="58">
        <v>0.13339436054229736</v>
      </c>
      <c r="J294" s="58">
        <v>0.17050598561763763</v>
      </c>
      <c r="K294" s="58">
        <v>0.26368632912635803</v>
      </c>
      <c r="L294" s="58">
        <v>2.843659371137619E-2</v>
      </c>
      <c r="M294" s="58">
        <v>1.9452495500445366E-2</v>
      </c>
      <c r="N294" s="58">
        <v>9.3090258538722992E-2</v>
      </c>
      <c r="O294" s="58">
        <v>2.4266663938760757E-2</v>
      </c>
      <c r="P294" s="58">
        <v>0.17269261181354523</v>
      </c>
      <c r="Q294" s="58">
        <v>2024</v>
      </c>
    </row>
    <row r="295" spans="1:17" x14ac:dyDescent="0.25">
      <c r="A295" s="52" t="s">
        <v>19</v>
      </c>
      <c r="B295" t="s">
        <v>90</v>
      </c>
      <c r="C295" s="58">
        <v>0.10500846803188324</v>
      </c>
      <c r="D295" s="58">
        <v>0.10128579288721085</v>
      </c>
      <c r="E295" s="58">
        <v>3.7226772401481867E-3</v>
      </c>
      <c r="F295" s="58">
        <v>0.27450039982795715</v>
      </c>
      <c r="G295" s="58">
        <v>8.0956734716892242E-2</v>
      </c>
      <c r="H295" s="58">
        <v>0.53953438997268677</v>
      </c>
      <c r="I295" s="58">
        <v>0.13209974765777588</v>
      </c>
      <c r="J295" s="58">
        <v>0.14593932032585144</v>
      </c>
      <c r="K295" s="58">
        <v>0.23015351593494415</v>
      </c>
      <c r="L295" s="58">
        <v>2.3247567936778069E-2</v>
      </c>
      <c r="M295" s="58">
        <v>1.8749753013253212E-2</v>
      </c>
      <c r="N295" s="58">
        <v>9.2333555221557617E-2</v>
      </c>
      <c r="O295" s="58">
        <v>2.5628110393881798E-2</v>
      </c>
      <c r="P295" s="58">
        <v>0.18596521019935608</v>
      </c>
      <c r="Q295" s="58">
        <v>2024</v>
      </c>
    </row>
    <row r="296" spans="1:17" x14ac:dyDescent="0.25">
      <c r="A296" s="57" t="s">
        <v>20</v>
      </c>
      <c r="B296" t="s">
        <v>89</v>
      </c>
      <c r="C296" s="58">
        <v>0.51117783784866333</v>
      </c>
      <c r="D296" s="58">
        <v>0.34288755059242249</v>
      </c>
      <c r="E296" s="58">
        <v>0.16829028725624084</v>
      </c>
      <c r="F296" s="58">
        <v>0.32099819183349609</v>
      </c>
      <c r="G296" s="58">
        <v>2.3950207978487015E-2</v>
      </c>
      <c r="H296" s="58">
        <v>0.14387375116348267</v>
      </c>
      <c r="I296" s="58">
        <v>0.29204019904136658</v>
      </c>
      <c r="J296" s="58">
        <v>0.44430738687515259</v>
      </c>
      <c r="K296" s="58">
        <v>0.73630303144454956</v>
      </c>
      <c r="L296" s="58">
        <v>0.19398142397403717</v>
      </c>
      <c r="M296" s="58">
        <v>0.47915926575660706</v>
      </c>
      <c r="N296" s="58">
        <v>0.23067405819892883</v>
      </c>
      <c r="O296" s="58">
        <v>0.22469213604927063</v>
      </c>
      <c r="P296" s="58">
        <v>0.53512805700302124</v>
      </c>
      <c r="Q296" s="58">
        <v>2024</v>
      </c>
    </row>
    <row r="297" spans="1:17" x14ac:dyDescent="0.25">
      <c r="A297" s="57" t="s">
        <v>20</v>
      </c>
      <c r="B297" t="s">
        <v>90</v>
      </c>
      <c r="C297" s="58">
        <v>0.52032190561294556</v>
      </c>
      <c r="D297" s="58">
        <v>0.36235126852989197</v>
      </c>
      <c r="E297" s="58">
        <v>0.15797066688537598</v>
      </c>
      <c r="F297" s="58">
        <v>0.32264408469200134</v>
      </c>
      <c r="G297" s="58">
        <v>2.6695588603615761E-2</v>
      </c>
      <c r="H297" s="58">
        <v>0.1303384006023407</v>
      </c>
      <c r="I297" s="58">
        <v>0.31619873642921448</v>
      </c>
      <c r="J297" s="58">
        <v>0.43360671401023865</v>
      </c>
      <c r="K297" s="58">
        <v>0.74042743444442749</v>
      </c>
      <c r="L297" s="58">
        <v>0.18459370732307434</v>
      </c>
      <c r="M297" s="58">
        <v>0.45665749907493591</v>
      </c>
      <c r="N297" s="58">
        <v>0.2389807403087616</v>
      </c>
      <c r="O297" s="58">
        <v>0.22212395071983337</v>
      </c>
      <c r="P297" s="58">
        <v>0.54701751470565796</v>
      </c>
      <c r="Q297" s="58">
        <v>2024</v>
      </c>
    </row>
    <row r="298" spans="1:17" x14ac:dyDescent="0.25">
      <c r="A298" s="57" t="s">
        <v>21</v>
      </c>
      <c r="B298" t="s">
        <v>89</v>
      </c>
      <c r="C298" s="58">
        <v>0.43478268384933472</v>
      </c>
      <c r="D298" s="58">
        <v>0.36200660467147827</v>
      </c>
      <c r="E298" s="58">
        <v>7.2776071727275848E-2</v>
      </c>
      <c r="F298" s="58">
        <v>0.32765871286392212</v>
      </c>
      <c r="G298" s="58">
        <v>5.4863784462213516E-2</v>
      </c>
      <c r="H298" s="58">
        <v>0.18269482254981995</v>
      </c>
      <c r="I298" s="58">
        <v>0.22197787463665009</v>
      </c>
      <c r="J298" s="58">
        <v>0.49168100953102112</v>
      </c>
      <c r="K298" s="58">
        <v>0.68889421224594116</v>
      </c>
      <c r="L298" s="58">
        <v>0.1092342808842659</v>
      </c>
      <c r="M298" s="58">
        <v>0.19415530562400818</v>
      </c>
      <c r="N298" s="58">
        <v>0.16917100548744202</v>
      </c>
      <c r="O298" s="58">
        <v>0.13635990023612976</v>
      </c>
      <c r="P298" s="58">
        <v>0.48964646458625793</v>
      </c>
      <c r="Q298" s="58">
        <v>2024</v>
      </c>
    </row>
    <row r="299" spans="1:17" x14ac:dyDescent="0.25">
      <c r="A299" s="57" t="s">
        <v>21</v>
      </c>
      <c r="B299" t="s">
        <v>90</v>
      </c>
      <c r="C299" s="58">
        <v>0.43410742282867432</v>
      </c>
      <c r="D299" s="58">
        <v>0.36096739768981934</v>
      </c>
      <c r="E299" s="58">
        <v>7.3140017688274384E-2</v>
      </c>
      <c r="F299" s="58">
        <v>0.31674528121948242</v>
      </c>
      <c r="G299" s="58">
        <v>6.0509327799081802E-2</v>
      </c>
      <c r="H299" s="58">
        <v>0.18863797187805176</v>
      </c>
      <c r="I299" s="58">
        <v>0.23058201372623444</v>
      </c>
      <c r="J299" s="58">
        <v>0.45624184608459473</v>
      </c>
      <c r="K299" s="58">
        <v>0.66544514894485474</v>
      </c>
      <c r="L299" s="58">
        <v>0.10584798455238342</v>
      </c>
      <c r="M299" s="58">
        <v>0.18187035620212555</v>
      </c>
      <c r="N299" s="58">
        <v>0.16982491314411163</v>
      </c>
      <c r="O299" s="58">
        <v>0.13332860171794891</v>
      </c>
      <c r="P299" s="58">
        <v>0.49461674690246582</v>
      </c>
      <c r="Q299" s="58">
        <v>2024</v>
      </c>
    </row>
    <row r="300" spans="1:17" x14ac:dyDescent="0.25">
      <c r="A300" s="52" t="s">
        <v>22</v>
      </c>
      <c r="B300" t="s">
        <v>89</v>
      </c>
      <c r="C300" s="58">
        <v>0.15805476903915405</v>
      </c>
      <c r="D300" s="58">
        <v>0.14725261926651001</v>
      </c>
      <c r="E300" s="58">
        <v>1.080214511603117E-2</v>
      </c>
      <c r="F300" s="58">
        <v>0.35733774304389954</v>
      </c>
      <c r="G300" s="58">
        <v>4.5542065054178238E-2</v>
      </c>
      <c r="H300" s="58">
        <v>0.43906542658805847</v>
      </c>
      <c r="I300" s="58">
        <v>0.15019570291042328</v>
      </c>
      <c r="J300" s="58">
        <v>0.26260262727737427</v>
      </c>
      <c r="K300" s="58">
        <v>0.38842251896858215</v>
      </c>
      <c r="L300" s="58">
        <v>4.7925513237714767E-2</v>
      </c>
      <c r="M300" s="58">
        <v>6.6676661372184753E-2</v>
      </c>
      <c r="N300" s="58">
        <v>9.6528090536594391E-2</v>
      </c>
      <c r="O300" s="58">
        <v>3.8873899728059769E-2</v>
      </c>
      <c r="P300" s="58">
        <v>0.20359683036804199</v>
      </c>
      <c r="Q300" s="58">
        <v>2024</v>
      </c>
    </row>
    <row r="301" spans="1:17" x14ac:dyDescent="0.25">
      <c r="A301" s="52" t="s">
        <v>22</v>
      </c>
      <c r="B301" t="s">
        <v>90</v>
      </c>
      <c r="C301" s="58">
        <v>0.16794189810752869</v>
      </c>
      <c r="D301" s="58">
        <v>0.15649069845676422</v>
      </c>
      <c r="E301" s="58">
        <v>1.1451196856796741E-2</v>
      </c>
      <c r="F301" s="58">
        <v>0.33804774284362793</v>
      </c>
      <c r="G301" s="58">
        <v>4.9796376377344131E-2</v>
      </c>
      <c r="H301" s="58">
        <v>0.44421398639678955</v>
      </c>
      <c r="I301" s="58">
        <v>0.14102618396282196</v>
      </c>
      <c r="J301" s="58">
        <v>0.2222624272108078</v>
      </c>
      <c r="K301" s="58">
        <v>0.36178755760192871</v>
      </c>
      <c r="L301" s="58">
        <v>5.4355733096599579E-2</v>
      </c>
      <c r="M301" s="58">
        <v>6.7495249211788177E-2</v>
      </c>
      <c r="N301" s="58">
        <v>0.10151326656341553</v>
      </c>
      <c r="O301" s="58">
        <v>3.7637345492839813E-2</v>
      </c>
      <c r="P301" s="58">
        <v>0.21773827075958252</v>
      </c>
      <c r="Q301" s="58">
        <v>2024</v>
      </c>
    </row>
    <row r="302" spans="1:17" x14ac:dyDescent="0.25">
      <c r="A302" s="57" t="s">
        <v>23</v>
      </c>
      <c r="B302" t="s">
        <v>89</v>
      </c>
      <c r="C302" s="58">
        <v>0.17417623102664948</v>
      </c>
      <c r="D302" s="58">
        <v>0.14985464513301849</v>
      </c>
      <c r="E302" s="58">
        <v>2.4321584030985832E-2</v>
      </c>
      <c r="F302" s="58">
        <v>0.39702284336090088</v>
      </c>
      <c r="G302" s="58">
        <v>4.1686214506626129E-2</v>
      </c>
      <c r="H302" s="58">
        <v>0.38711470365524292</v>
      </c>
      <c r="I302" s="58">
        <v>0.16110536456108093</v>
      </c>
      <c r="J302" s="58">
        <v>0.31881654262542725</v>
      </c>
      <c r="K302" s="58">
        <v>0.40205913782119751</v>
      </c>
      <c r="L302" s="58">
        <v>0.10597126930952072</v>
      </c>
      <c r="M302" s="58">
        <v>0.12186973541975021</v>
      </c>
      <c r="N302" s="58">
        <v>0.13110657036304474</v>
      </c>
      <c r="O302" s="58">
        <v>4.3550338596105576E-2</v>
      </c>
      <c r="P302" s="58">
        <v>0.21586243808269501</v>
      </c>
      <c r="Q302" s="58">
        <v>2024</v>
      </c>
    </row>
    <row r="303" spans="1:17" x14ac:dyDescent="0.25">
      <c r="A303" s="57" t="s">
        <v>23</v>
      </c>
      <c r="B303" t="s">
        <v>90</v>
      </c>
      <c r="C303" s="58">
        <v>0.18074312806129456</v>
      </c>
      <c r="D303" s="58">
        <v>0.15282006561756134</v>
      </c>
      <c r="E303" s="58">
        <v>2.7923056855797768E-2</v>
      </c>
      <c r="F303" s="58">
        <v>0.37204945087432861</v>
      </c>
      <c r="G303" s="58">
        <v>4.5554779469966888E-2</v>
      </c>
      <c r="H303" s="58">
        <v>0.40165266394615173</v>
      </c>
      <c r="I303" s="58">
        <v>0.15930840373039246</v>
      </c>
      <c r="J303" s="58">
        <v>0.28822922706604004</v>
      </c>
      <c r="K303" s="58">
        <v>0.38715937733650208</v>
      </c>
      <c r="L303" s="58">
        <v>0.10298521816730499</v>
      </c>
      <c r="M303" s="58">
        <v>0.11896178126335144</v>
      </c>
      <c r="N303" s="58">
        <v>0.13053224980831146</v>
      </c>
      <c r="O303" s="58">
        <v>4.4602725654840469E-2</v>
      </c>
      <c r="P303" s="58">
        <v>0.22629790008068085</v>
      </c>
      <c r="Q303" s="58">
        <v>2024</v>
      </c>
    </row>
    <row r="304" spans="1:17" x14ac:dyDescent="0.25">
      <c r="A304" s="52" t="s">
        <v>24</v>
      </c>
      <c r="B304" t="s">
        <v>89</v>
      </c>
      <c r="C304" s="58">
        <v>0.30039012432098389</v>
      </c>
      <c r="D304" s="58">
        <v>0.24928882718086243</v>
      </c>
      <c r="E304" s="58">
        <v>5.1101293414831161E-2</v>
      </c>
      <c r="F304" s="58">
        <v>0.35809609293937683</v>
      </c>
      <c r="G304" s="58">
        <v>4.3646413832902908E-2</v>
      </c>
      <c r="H304" s="58">
        <v>0.29786735773086548</v>
      </c>
      <c r="I304" s="58">
        <v>0.20587362349033356</v>
      </c>
      <c r="J304" s="58">
        <v>0.34860062599182129</v>
      </c>
      <c r="K304" s="58">
        <v>0.52376359701156616</v>
      </c>
      <c r="L304" s="58">
        <v>7.3518611490726471E-2</v>
      </c>
      <c r="M304" s="58">
        <v>0.18972589075565338</v>
      </c>
      <c r="N304" s="58">
        <v>0.12045310437679291</v>
      </c>
      <c r="O304" s="58">
        <v>9.8882317543029785E-2</v>
      </c>
      <c r="P304" s="58">
        <v>0.34403654932975769</v>
      </c>
      <c r="Q304" s="58">
        <v>2024</v>
      </c>
    </row>
    <row r="305" spans="1:17" x14ac:dyDescent="0.25">
      <c r="A305" s="52" t="s">
        <v>24</v>
      </c>
      <c r="B305" t="s">
        <v>90</v>
      </c>
      <c r="C305" s="58">
        <v>0.30736434459686279</v>
      </c>
      <c r="D305" s="58">
        <v>0.25713285803794861</v>
      </c>
      <c r="E305" s="58">
        <v>5.0231505185365677E-2</v>
      </c>
      <c r="F305" s="58">
        <v>0.32257211208343506</v>
      </c>
      <c r="G305" s="58">
        <v>5.3760692477226257E-2</v>
      </c>
      <c r="H305" s="58">
        <v>0.3163028359413147</v>
      </c>
      <c r="I305" s="58">
        <v>0.17112818360328674</v>
      </c>
      <c r="J305" s="58">
        <v>0.32139107584953308</v>
      </c>
      <c r="K305" s="58">
        <v>0.5020899772644043</v>
      </c>
      <c r="L305" s="58">
        <v>6.9193527102470398E-2</v>
      </c>
      <c r="M305" s="58">
        <v>0.18610885739326477</v>
      </c>
      <c r="N305" s="58">
        <v>0.11348346620798111</v>
      </c>
      <c r="O305" s="58">
        <v>0.10181285440921783</v>
      </c>
      <c r="P305" s="58">
        <v>0.36112505197525024</v>
      </c>
      <c r="Q305" s="58">
        <v>2024</v>
      </c>
    </row>
    <row r="306" spans="1:17" x14ac:dyDescent="0.25">
      <c r="A306" s="57" t="s">
        <v>25</v>
      </c>
      <c r="B306" t="s">
        <v>89</v>
      </c>
      <c r="C306" s="58">
        <v>0.17379702627658844</v>
      </c>
      <c r="D306" s="58">
        <v>0.15729209780693054</v>
      </c>
      <c r="E306" s="58">
        <v>1.6504928469657898E-2</v>
      </c>
      <c r="F306" s="58">
        <v>0.35846796631813049</v>
      </c>
      <c r="G306" s="58">
        <v>5.7511769235134125E-2</v>
      </c>
      <c r="H306" s="58">
        <v>0.41022324562072754</v>
      </c>
      <c r="I306" s="58">
        <v>0.17497771978378296</v>
      </c>
      <c r="J306" s="58">
        <v>0.26753208041191101</v>
      </c>
      <c r="K306" s="58">
        <v>0.38980117440223694</v>
      </c>
      <c r="L306" s="58">
        <v>6.0748066753149033E-2</v>
      </c>
      <c r="M306" s="58">
        <v>6.372496485710144E-2</v>
      </c>
      <c r="N306" s="58">
        <v>0.12163073569536209</v>
      </c>
      <c r="O306" s="58">
        <v>4.0169179439544678E-2</v>
      </c>
      <c r="P306" s="58">
        <v>0.23130878806114197</v>
      </c>
      <c r="Q306" s="58">
        <v>2024</v>
      </c>
    </row>
    <row r="307" spans="1:17" x14ac:dyDescent="0.25">
      <c r="A307" s="57" t="s">
        <v>25</v>
      </c>
      <c r="B307" t="s">
        <v>90</v>
      </c>
      <c r="C307" s="58">
        <v>0.1663534939289093</v>
      </c>
      <c r="D307" s="58">
        <v>0.15365460515022278</v>
      </c>
      <c r="E307" s="58">
        <v>1.2698877602815628E-2</v>
      </c>
      <c r="F307" s="58">
        <v>0.33506563305854797</v>
      </c>
      <c r="G307" s="58">
        <v>6.7722775042057037E-2</v>
      </c>
      <c r="H307" s="58">
        <v>0.43085810542106628</v>
      </c>
      <c r="I307" s="58">
        <v>0.13576819002628326</v>
      </c>
      <c r="J307" s="58">
        <v>0.22755150496959686</v>
      </c>
      <c r="K307" s="58">
        <v>0.34931287169456482</v>
      </c>
      <c r="L307" s="58">
        <v>5.7715147733688354E-2</v>
      </c>
      <c r="M307" s="58">
        <v>4.8883423209190369E-2</v>
      </c>
      <c r="N307" s="58">
        <v>0.1229466050863266</v>
      </c>
      <c r="O307" s="58">
        <v>3.8429845124483109E-2</v>
      </c>
      <c r="P307" s="58">
        <v>0.23407626152038574</v>
      </c>
      <c r="Q307" s="58">
        <v>2024</v>
      </c>
    </row>
    <row r="308" spans="1:17" x14ac:dyDescent="0.25">
      <c r="A308" s="57" t="s">
        <v>26</v>
      </c>
      <c r="B308" t="s">
        <v>89</v>
      </c>
      <c r="C308" s="58">
        <v>0.14171889424324036</v>
      </c>
      <c r="D308" s="58">
        <v>0.12628160417079926</v>
      </c>
      <c r="E308" s="58">
        <v>1.543729193508625E-2</v>
      </c>
      <c r="F308" s="58">
        <v>0.37921401858329773</v>
      </c>
      <c r="G308" s="58">
        <v>4.3326355516910553E-2</v>
      </c>
      <c r="H308" s="58">
        <v>0.43574073910713196</v>
      </c>
      <c r="I308" s="58">
        <v>0.15282145142555237</v>
      </c>
      <c r="J308" s="58">
        <v>0.26917597651481628</v>
      </c>
      <c r="K308" s="58">
        <v>0.33851689100265503</v>
      </c>
      <c r="L308" s="58">
        <v>7.1194380521774292E-2</v>
      </c>
      <c r="M308" s="58">
        <v>7.1135334670543671E-2</v>
      </c>
      <c r="N308" s="58">
        <v>0.14221908152103424</v>
      </c>
      <c r="O308" s="58">
        <v>3.5408854484558105E-2</v>
      </c>
      <c r="P308" s="58">
        <v>0.18504525721073151</v>
      </c>
      <c r="Q308" s="58">
        <v>2024</v>
      </c>
    </row>
    <row r="309" spans="1:17" x14ac:dyDescent="0.25">
      <c r="A309" s="57" t="s">
        <v>26</v>
      </c>
      <c r="B309" t="s">
        <v>90</v>
      </c>
      <c r="C309" s="58">
        <v>0.14060693979263306</v>
      </c>
      <c r="D309" s="58">
        <v>0.12645368278026581</v>
      </c>
      <c r="E309" s="58">
        <v>1.415325328707695E-2</v>
      </c>
      <c r="F309" s="58">
        <v>0.33763888478279114</v>
      </c>
      <c r="G309" s="58">
        <v>4.6914197504520416E-2</v>
      </c>
      <c r="H309" s="58">
        <v>0.47483998537063599</v>
      </c>
      <c r="I309" s="58">
        <v>0.12299613654613495</v>
      </c>
      <c r="J309" s="58">
        <v>0.21517020463943481</v>
      </c>
      <c r="K309" s="58">
        <v>0.2918376624584198</v>
      </c>
      <c r="L309" s="58">
        <v>7.4473671615123749E-2</v>
      </c>
      <c r="M309" s="58">
        <v>6.4882747828960419E-2</v>
      </c>
      <c r="N309" s="58">
        <v>0.14238682389259338</v>
      </c>
      <c r="O309" s="58">
        <v>3.0967811122536659E-2</v>
      </c>
      <c r="P309" s="58">
        <v>0.18752112984657288</v>
      </c>
      <c r="Q309" s="58">
        <v>2024</v>
      </c>
    </row>
    <row r="310" spans="1:17" x14ac:dyDescent="0.25">
      <c r="A310" s="57" t="s">
        <v>27</v>
      </c>
      <c r="B310" t="s">
        <v>89</v>
      </c>
      <c r="C310" s="58">
        <v>0.34462738037109375</v>
      </c>
      <c r="D310" s="58">
        <v>0.27908888459205627</v>
      </c>
      <c r="E310" s="58">
        <v>6.5538510680198669E-2</v>
      </c>
      <c r="F310" s="58">
        <v>0.40506672859191895</v>
      </c>
      <c r="G310" s="58">
        <v>4.2898524552583694E-2</v>
      </c>
      <c r="H310" s="58">
        <v>0.20740737020969391</v>
      </c>
      <c r="I310" s="58">
        <v>0.17249639332294464</v>
      </c>
      <c r="J310" s="58">
        <v>0.37362262606620789</v>
      </c>
      <c r="K310" s="58">
        <v>0.5571323037147522</v>
      </c>
      <c r="L310" s="58">
        <v>9.9820204079151154E-2</v>
      </c>
      <c r="M310" s="58">
        <v>0.35046488046646118</v>
      </c>
      <c r="N310" s="58">
        <v>0.32795557379722595</v>
      </c>
      <c r="O310" s="58">
        <v>9.7610227763652802E-2</v>
      </c>
      <c r="P310" s="58">
        <v>0.38752591609954834</v>
      </c>
      <c r="Q310" s="58">
        <v>2024</v>
      </c>
    </row>
    <row r="311" spans="1:17" x14ac:dyDescent="0.25">
      <c r="A311" s="57" t="s">
        <v>27</v>
      </c>
      <c r="B311" t="s">
        <v>90</v>
      </c>
      <c r="C311" s="58">
        <v>0.35111784934997559</v>
      </c>
      <c r="D311" s="58">
        <v>0.28695192933082581</v>
      </c>
      <c r="E311" s="58">
        <v>6.4165912568569183E-2</v>
      </c>
      <c r="F311" s="58">
        <v>0.38366308808326721</v>
      </c>
      <c r="G311" s="58">
        <v>4.6455752104520798E-2</v>
      </c>
      <c r="H311" s="58">
        <v>0.21876330673694611</v>
      </c>
      <c r="I311" s="58">
        <v>0.18488267064094543</v>
      </c>
      <c r="J311" s="58">
        <v>0.3301127552986145</v>
      </c>
      <c r="K311" s="58">
        <v>0.54047912359237671</v>
      </c>
      <c r="L311" s="58">
        <v>9.6389696002006531E-2</v>
      </c>
      <c r="M311" s="58">
        <v>0.32635292410850525</v>
      </c>
      <c r="N311" s="58">
        <v>0.3253231942653656</v>
      </c>
      <c r="O311" s="58">
        <v>0.1021488755941391</v>
      </c>
      <c r="P311" s="58">
        <v>0.39757359027862549</v>
      </c>
      <c r="Q311" s="58">
        <v>2024</v>
      </c>
    </row>
    <row r="312" spans="1:17" x14ac:dyDescent="0.25">
      <c r="A312" s="57" t="s">
        <v>28</v>
      </c>
      <c r="B312" t="s">
        <v>89</v>
      </c>
      <c r="C312" s="58">
        <v>0.19666160643100739</v>
      </c>
      <c r="D312" s="58">
        <v>0.18209390342235565</v>
      </c>
      <c r="E312" s="58">
        <v>1.4567697420716286E-2</v>
      </c>
      <c r="F312" s="58">
        <v>0.32860425114631653</v>
      </c>
      <c r="G312" s="58">
        <v>6.9718077778816223E-2</v>
      </c>
      <c r="H312" s="58">
        <v>0.40501606464385986</v>
      </c>
      <c r="I312" s="58">
        <v>0.15670903027057648</v>
      </c>
      <c r="J312" s="58">
        <v>0.27060797810554504</v>
      </c>
      <c r="K312" s="58">
        <v>0.39503571391105652</v>
      </c>
      <c r="L312" s="58">
        <v>4.4758867472410202E-2</v>
      </c>
      <c r="M312" s="58">
        <v>4.9447007477283478E-2</v>
      </c>
      <c r="N312" s="58">
        <v>9.9219493567943573E-2</v>
      </c>
      <c r="O312" s="58">
        <v>4.9332916736602783E-2</v>
      </c>
      <c r="P312" s="58">
        <v>0.26637968420982361</v>
      </c>
      <c r="Q312" s="58">
        <v>2024</v>
      </c>
    </row>
    <row r="313" spans="1:17" x14ac:dyDescent="0.25">
      <c r="A313" s="57" t="s">
        <v>28</v>
      </c>
      <c r="B313" t="s">
        <v>90</v>
      </c>
      <c r="C313" s="58">
        <v>0.20608220994472504</v>
      </c>
      <c r="D313" s="58">
        <v>0.19135934114456177</v>
      </c>
      <c r="E313" s="58">
        <v>1.4722863212227821E-2</v>
      </c>
      <c r="F313" s="58">
        <v>0.31285190582275391</v>
      </c>
      <c r="G313" s="58">
        <v>6.5678790211677551E-2</v>
      </c>
      <c r="H313" s="58">
        <v>0.41538709402084351</v>
      </c>
      <c r="I313" s="58">
        <v>0.14720374345779419</v>
      </c>
      <c r="J313" s="58">
        <v>0.23313418030738831</v>
      </c>
      <c r="K313" s="58">
        <v>0.36468440294265747</v>
      </c>
      <c r="L313" s="58">
        <v>4.1287321597337723E-2</v>
      </c>
      <c r="M313" s="58">
        <v>4.7466486692428589E-2</v>
      </c>
      <c r="N313" s="58">
        <v>9.5812238752841949E-2</v>
      </c>
      <c r="O313" s="58">
        <v>5.0743285566568375E-2</v>
      </c>
      <c r="P313" s="58">
        <v>0.27176100015640259</v>
      </c>
      <c r="Q313" s="58">
        <v>2024</v>
      </c>
    </row>
    <row r="314" spans="1:17" x14ac:dyDescent="0.25">
      <c r="A314" s="57" t="s">
        <v>29</v>
      </c>
      <c r="B314" t="s">
        <v>89</v>
      </c>
      <c r="C314" s="58">
        <v>0.40465265512466431</v>
      </c>
      <c r="D314" s="58">
        <v>0.36170470714569092</v>
      </c>
      <c r="E314" s="58">
        <v>4.2947947978973389E-2</v>
      </c>
      <c r="F314" s="58">
        <v>0.30186000466346741</v>
      </c>
      <c r="G314" s="58">
        <v>9.4312235713005066E-2</v>
      </c>
      <c r="H314" s="58">
        <v>0.19917510449886322</v>
      </c>
      <c r="I314" s="58">
        <v>0.13971185684204102</v>
      </c>
      <c r="J314" s="58">
        <v>0.41485679149627686</v>
      </c>
      <c r="K314" s="58">
        <v>0.59980374574661255</v>
      </c>
      <c r="L314" s="58">
        <v>5.8150064200162888E-2</v>
      </c>
      <c r="M314" s="58">
        <v>6.5261952579021454E-2</v>
      </c>
      <c r="N314" s="58">
        <v>0.20982328057289124</v>
      </c>
      <c r="O314" s="58">
        <v>0.12228663265705109</v>
      </c>
      <c r="P314" s="58">
        <v>0.49896487593650818</v>
      </c>
      <c r="Q314" s="58">
        <v>2024</v>
      </c>
    </row>
    <row r="315" spans="1:17" x14ac:dyDescent="0.25">
      <c r="A315" s="57" t="s">
        <v>29</v>
      </c>
      <c r="B315" t="s">
        <v>90</v>
      </c>
      <c r="C315" s="58">
        <v>0.41104423999786377</v>
      </c>
      <c r="D315" s="58">
        <v>0.36697390675544739</v>
      </c>
      <c r="E315" s="58">
        <v>4.4070340692996979E-2</v>
      </c>
      <c r="F315" s="58">
        <v>0.27891522645950317</v>
      </c>
      <c r="G315" s="58">
        <v>9.7785718739032745E-2</v>
      </c>
      <c r="H315" s="58">
        <v>0.21225480735301971</v>
      </c>
      <c r="I315" s="58">
        <v>0.14611853659152985</v>
      </c>
      <c r="J315" s="58">
        <v>0.37319973111152649</v>
      </c>
      <c r="K315" s="58">
        <v>0.57603633403778076</v>
      </c>
      <c r="L315" s="58">
        <v>5.803423747420311E-2</v>
      </c>
      <c r="M315" s="58">
        <v>5.9003099799156189E-2</v>
      </c>
      <c r="N315" s="58">
        <v>0.20668001472949982</v>
      </c>
      <c r="O315" s="58">
        <v>0.11860468983650208</v>
      </c>
      <c r="P315" s="58">
        <v>0.50882995128631592</v>
      </c>
      <c r="Q315" s="58">
        <v>2024</v>
      </c>
    </row>
    <row r="316" spans="1:17" x14ac:dyDescent="0.25">
      <c r="A316" s="57" t="s">
        <v>30</v>
      </c>
      <c r="B316" t="s">
        <v>89</v>
      </c>
      <c r="C316" s="58">
        <v>0.4357931911945343</v>
      </c>
      <c r="D316" s="58">
        <v>0.35103508830070496</v>
      </c>
      <c r="E316" s="58">
        <v>8.4758110344409943E-2</v>
      </c>
      <c r="F316" s="58">
        <v>0.30920016765594482</v>
      </c>
      <c r="G316" s="58">
        <v>5.3730927407741547E-2</v>
      </c>
      <c r="H316" s="58">
        <v>0.20127570629119873</v>
      </c>
      <c r="I316" s="58">
        <v>0.25088015198707581</v>
      </c>
      <c r="J316" s="58">
        <v>0.42102867364883423</v>
      </c>
      <c r="K316" s="58">
        <v>0.61198538541793823</v>
      </c>
      <c r="L316" s="58">
        <v>0.11652947217226028</v>
      </c>
      <c r="M316" s="58">
        <v>0.29218780994415283</v>
      </c>
      <c r="N316" s="58">
        <v>0.14024154841899872</v>
      </c>
      <c r="O316" s="58">
        <v>0.14034104347229004</v>
      </c>
      <c r="P316" s="58">
        <v>0.48952412605285645</v>
      </c>
      <c r="Q316" s="58">
        <v>2024</v>
      </c>
    </row>
    <row r="317" spans="1:17" x14ac:dyDescent="0.25">
      <c r="A317" s="57" t="s">
        <v>30</v>
      </c>
      <c r="B317" t="s">
        <v>90</v>
      </c>
      <c r="C317" s="58">
        <v>0.45313885807991028</v>
      </c>
      <c r="D317" s="58">
        <v>0.36189311742782593</v>
      </c>
      <c r="E317" s="58">
        <v>9.1245740652084351E-2</v>
      </c>
      <c r="F317" s="58">
        <v>0.28293472528457642</v>
      </c>
      <c r="G317" s="58">
        <v>5.970010906457901E-2</v>
      </c>
      <c r="H317" s="58">
        <v>0.2042263001203537</v>
      </c>
      <c r="I317" s="58">
        <v>0.27387335896492004</v>
      </c>
      <c r="J317" s="58">
        <v>0.39511540532112122</v>
      </c>
      <c r="K317" s="58">
        <v>0.59229850769042969</v>
      </c>
      <c r="L317" s="58">
        <v>0.11828415840864182</v>
      </c>
      <c r="M317" s="58">
        <v>0.27805393934249878</v>
      </c>
      <c r="N317" s="58">
        <v>0.1426539272069931</v>
      </c>
      <c r="O317" s="58">
        <v>0.15102437138557434</v>
      </c>
      <c r="P317" s="58">
        <v>0.51283895969390869</v>
      </c>
      <c r="Q317" s="58">
        <v>2024</v>
      </c>
    </row>
    <row r="318" spans="1:17" x14ac:dyDescent="0.25">
      <c r="A318" s="52" t="s">
        <v>31</v>
      </c>
      <c r="B318" t="s">
        <v>89</v>
      </c>
      <c r="C318" s="58">
        <v>0.2574133574962616</v>
      </c>
      <c r="D318" s="58">
        <v>0.22311496734619141</v>
      </c>
      <c r="E318" s="58">
        <v>3.4298405051231384E-2</v>
      </c>
      <c r="F318" s="58">
        <v>0.38118159770965576</v>
      </c>
      <c r="G318" s="58">
        <v>5.1172837615013123E-2</v>
      </c>
      <c r="H318" s="58">
        <v>0.31023222208023071</v>
      </c>
      <c r="I318" s="58">
        <v>0.1976938396692276</v>
      </c>
      <c r="J318" s="58">
        <v>0.27573755383491516</v>
      </c>
      <c r="K318" s="58">
        <v>0.43043974041938782</v>
      </c>
      <c r="L318" s="58">
        <v>0.10739622265100479</v>
      </c>
      <c r="M318" s="58">
        <v>0.30017557740211487</v>
      </c>
      <c r="N318" s="58">
        <v>0.15144769847393036</v>
      </c>
      <c r="O318" s="58">
        <v>6.1315812170505524E-2</v>
      </c>
      <c r="P318" s="58">
        <v>0.30858621001243591</v>
      </c>
      <c r="Q318" s="58">
        <v>2024</v>
      </c>
    </row>
    <row r="319" spans="1:17" x14ac:dyDescent="0.25">
      <c r="A319" s="52" t="s">
        <v>31</v>
      </c>
      <c r="B319" t="s">
        <v>90</v>
      </c>
      <c r="C319" s="58">
        <v>0.27476596832275391</v>
      </c>
      <c r="D319" s="58">
        <v>0.23744961619377136</v>
      </c>
      <c r="E319" s="58">
        <v>3.7316352128982544E-2</v>
      </c>
      <c r="F319" s="58">
        <v>0.35104462504386902</v>
      </c>
      <c r="G319" s="58">
        <v>5.4956763982772827E-2</v>
      </c>
      <c r="H319" s="58">
        <v>0.31923264265060425</v>
      </c>
      <c r="I319" s="58">
        <v>0.19545513391494751</v>
      </c>
      <c r="J319" s="58">
        <v>0.2464374303817749</v>
      </c>
      <c r="K319" s="58">
        <v>0.4169451892375946</v>
      </c>
      <c r="L319" s="58">
        <v>0.10375744104385376</v>
      </c>
      <c r="M319" s="58">
        <v>0.29295504093170166</v>
      </c>
      <c r="N319" s="58">
        <v>0.1419503390789032</v>
      </c>
      <c r="O319" s="58">
        <v>6.8793147802352905E-2</v>
      </c>
      <c r="P319" s="58">
        <v>0.32972273230552673</v>
      </c>
      <c r="Q319" s="58">
        <v>2024</v>
      </c>
    </row>
    <row r="320" spans="1:17" x14ac:dyDescent="0.25">
      <c r="A320" s="57" t="s">
        <v>32</v>
      </c>
      <c r="B320" t="s">
        <v>89</v>
      </c>
      <c r="C320" s="58">
        <v>0.35136675834655762</v>
      </c>
      <c r="D320" s="58">
        <v>0.31494882702827454</v>
      </c>
      <c r="E320" s="58">
        <v>3.6417927592992783E-2</v>
      </c>
      <c r="F320" s="58">
        <v>0.30627250671386719</v>
      </c>
      <c r="G320" s="58">
        <v>7.7062658965587616E-2</v>
      </c>
      <c r="H320" s="58">
        <v>0.26529809832572937</v>
      </c>
      <c r="I320" s="58">
        <v>0.21092601120471954</v>
      </c>
      <c r="J320" s="58">
        <v>0.34392234683036804</v>
      </c>
      <c r="K320" s="58">
        <v>0.52873128652572632</v>
      </c>
      <c r="L320" s="58">
        <v>3.244154155254364E-2</v>
      </c>
      <c r="M320" s="58">
        <v>5.4169483482837677E-2</v>
      </c>
      <c r="N320" s="58">
        <v>0.11381153017282486</v>
      </c>
      <c r="O320" s="58">
        <v>0.12692983448505402</v>
      </c>
      <c r="P320" s="58">
        <v>0.42842942476272583</v>
      </c>
      <c r="Q320" s="58">
        <v>2024</v>
      </c>
    </row>
    <row r="321" spans="1:17" x14ac:dyDescent="0.25">
      <c r="A321" s="57" t="s">
        <v>32</v>
      </c>
      <c r="B321" t="s">
        <v>90</v>
      </c>
      <c r="C321" s="58">
        <v>0.37610793113708496</v>
      </c>
      <c r="D321" s="58">
        <v>0.34195384383201599</v>
      </c>
      <c r="E321" s="58">
        <v>3.4154094755649567E-2</v>
      </c>
      <c r="F321" s="58">
        <v>0.27612879872322083</v>
      </c>
      <c r="G321" s="58">
        <v>9.0295612812042236E-2</v>
      </c>
      <c r="H321" s="58">
        <v>0.25746762752532959</v>
      </c>
      <c r="I321" s="58">
        <v>0.16654576361179352</v>
      </c>
      <c r="J321" s="58">
        <v>0.33220228552818298</v>
      </c>
      <c r="K321" s="58">
        <v>0.52988958358764648</v>
      </c>
      <c r="L321" s="58">
        <v>2.9829038307070732E-2</v>
      </c>
      <c r="M321" s="58">
        <v>5.5194620043039322E-2</v>
      </c>
      <c r="N321" s="58">
        <v>0.11186668276786804</v>
      </c>
      <c r="O321" s="58">
        <v>0.133169025182724</v>
      </c>
      <c r="P321" s="58">
        <v>0.4664035439491272</v>
      </c>
      <c r="Q321" s="58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BJ76"/>
  <sheetViews>
    <sheetView zoomScale="90" zoomScaleNormal="90" workbookViewId="0">
      <selection activeCell="C30" sqref="C30"/>
    </sheetView>
  </sheetViews>
  <sheetFormatPr defaultColWidth="9.140625"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59" t="s">
        <v>42</v>
      </c>
      <c r="E2" s="59"/>
      <c r="F2" s="59"/>
      <c r="G2" s="59"/>
      <c r="H2" s="59"/>
      <c r="I2" s="59"/>
      <c r="J2" s="59"/>
      <c r="K2" s="59"/>
      <c r="L2" s="59"/>
      <c r="M2" s="59"/>
      <c r="N2" s="59"/>
      <c r="P2" s="59" t="s">
        <v>42</v>
      </c>
      <c r="Q2" s="59"/>
      <c r="R2" s="59"/>
      <c r="S2" s="59"/>
      <c r="T2" s="59"/>
      <c r="U2" s="59"/>
      <c r="V2" s="59"/>
      <c r="W2" s="59"/>
      <c r="X2" s="59"/>
      <c r="Y2" s="59"/>
      <c r="Z2" s="59"/>
      <c r="AB2" s="59" t="s">
        <v>42</v>
      </c>
      <c r="AC2" s="59"/>
      <c r="AD2" s="59"/>
      <c r="AE2" s="59"/>
      <c r="AF2" s="59"/>
      <c r="AG2" s="59"/>
      <c r="AH2" s="59"/>
      <c r="AI2" s="59"/>
      <c r="AJ2" s="59"/>
      <c r="AK2" s="59"/>
      <c r="AL2" s="59"/>
      <c r="AN2" s="59" t="s">
        <v>42</v>
      </c>
      <c r="AO2" s="59"/>
      <c r="AP2" s="59"/>
      <c r="AQ2" s="59"/>
      <c r="AR2" s="59"/>
      <c r="AS2" s="59"/>
      <c r="AT2" s="59"/>
      <c r="AU2" s="59"/>
      <c r="AV2" s="59"/>
      <c r="AW2" s="59"/>
      <c r="AX2" s="59"/>
      <c r="AZ2" s="59" t="s">
        <v>42</v>
      </c>
      <c r="BA2" s="59"/>
      <c r="BB2" s="59"/>
      <c r="BC2" s="59"/>
      <c r="BD2" s="59"/>
      <c r="BE2" s="59"/>
      <c r="BF2" s="59"/>
      <c r="BG2" s="59"/>
      <c r="BH2" s="59"/>
      <c r="BI2" s="59"/>
      <c r="BJ2" s="59"/>
    </row>
    <row r="3" spans="3:62" ht="21" customHeight="1" x14ac:dyDescent="0.25">
      <c r="D3" s="60" t="s">
        <v>66</v>
      </c>
      <c r="E3" s="60"/>
      <c r="F3" s="60"/>
      <c r="G3" s="60"/>
      <c r="H3" s="60"/>
      <c r="I3" s="60"/>
      <c r="J3" s="60"/>
      <c r="K3" s="60"/>
      <c r="L3" s="60"/>
      <c r="M3" s="60"/>
      <c r="N3" s="60"/>
      <c r="P3" s="60" t="s">
        <v>64</v>
      </c>
      <c r="Q3" s="60"/>
      <c r="R3" s="60"/>
      <c r="S3" s="60"/>
      <c r="T3" s="60"/>
      <c r="U3" s="60"/>
      <c r="V3" s="60"/>
      <c r="W3" s="60"/>
      <c r="X3" s="60"/>
      <c r="Y3" s="60"/>
      <c r="Z3" s="60"/>
      <c r="AB3" s="60" t="s">
        <v>65</v>
      </c>
      <c r="AC3" s="60"/>
      <c r="AD3" s="60"/>
      <c r="AE3" s="60"/>
      <c r="AF3" s="60"/>
      <c r="AG3" s="60"/>
      <c r="AH3" s="60"/>
      <c r="AI3" s="60"/>
      <c r="AJ3" s="60"/>
      <c r="AK3" s="60"/>
      <c r="AL3" s="60"/>
      <c r="AN3" s="60" t="s">
        <v>67</v>
      </c>
      <c r="AO3" s="60"/>
      <c r="AP3" s="60"/>
      <c r="AQ3" s="60"/>
      <c r="AR3" s="60"/>
      <c r="AS3" s="60"/>
      <c r="AT3" s="60"/>
      <c r="AU3" s="60"/>
      <c r="AV3" s="60"/>
      <c r="AW3" s="60"/>
      <c r="AX3" s="60"/>
      <c r="AZ3" s="60" t="s">
        <v>68</v>
      </c>
      <c r="BA3" s="60"/>
      <c r="BB3" s="60"/>
      <c r="BC3" s="60"/>
      <c r="BD3" s="60"/>
      <c r="BE3" s="60"/>
      <c r="BF3" s="60"/>
      <c r="BG3" s="60"/>
      <c r="BH3" s="60"/>
      <c r="BI3" s="60"/>
      <c r="BJ3" s="60"/>
    </row>
    <row r="4" spans="3:62" x14ac:dyDescent="0.25">
      <c r="D4" s="61" t="s">
        <v>62</v>
      </c>
      <c r="E4" s="61"/>
      <c r="F4" s="61"/>
      <c r="G4" s="61"/>
      <c r="H4" s="61"/>
      <c r="J4" s="61" t="s">
        <v>63</v>
      </c>
      <c r="K4" s="61"/>
      <c r="L4" s="61"/>
      <c r="M4" s="61"/>
      <c r="N4" s="61"/>
      <c r="P4" s="61" t="s">
        <v>62</v>
      </c>
      <c r="Q4" s="61"/>
      <c r="R4" s="61"/>
      <c r="S4" s="61"/>
      <c r="T4" s="61"/>
      <c r="V4" s="62" t="s">
        <v>63</v>
      </c>
      <c r="W4" s="62"/>
      <c r="X4" s="62"/>
      <c r="Y4" s="62"/>
      <c r="Z4" s="62"/>
      <c r="AB4" s="62" t="s">
        <v>62</v>
      </c>
      <c r="AC4" s="62"/>
      <c r="AD4" s="62"/>
      <c r="AE4" s="62"/>
      <c r="AF4" s="62"/>
      <c r="AH4" s="62" t="s">
        <v>63</v>
      </c>
      <c r="AI4" s="62"/>
      <c r="AJ4" s="62"/>
      <c r="AK4" s="62"/>
      <c r="AL4" s="62"/>
      <c r="AN4" s="61" t="s">
        <v>62</v>
      </c>
      <c r="AO4" s="61"/>
      <c r="AP4" s="61"/>
      <c r="AQ4" s="61"/>
      <c r="AR4" s="61"/>
      <c r="AT4" s="62" t="s">
        <v>63</v>
      </c>
      <c r="AU4" s="62"/>
      <c r="AV4" s="62"/>
      <c r="AW4" s="62"/>
      <c r="AX4" s="62"/>
      <c r="AZ4" s="62" t="s">
        <v>62</v>
      </c>
      <c r="BA4" s="62"/>
      <c r="BB4" s="62"/>
      <c r="BC4" s="62"/>
      <c r="BD4" s="62"/>
      <c r="BF4" s="62" t="s">
        <v>63</v>
      </c>
      <c r="BG4" s="62"/>
      <c r="BH4" s="62"/>
      <c r="BI4" s="62"/>
      <c r="BJ4" s="62"/>
    </row>
    <row r="5" spans="3:62" x14ac:dyDescent="0.25">
      <c r="D5" s="49">
        <v>2016</v>
      </c>
      <c r="E5" s="49">
        <v>2018</v>
      </c>
      <c r="F5" s="49">
        <v>2020</v>
      </c>
      <c r="G5" s="49">
        <v>2022</v>
      </c>
      <c r="H5" s="49">
        <v>2024</v>
      </c>
      <c r="J5" s="49">
        <v>2016</v>
      </c>
      <c r="K5" s="49">
        <v>2018</v>
      </c>
      <c r="L5" s="49">
        <v>2020</v>
      </c>
      <c r="M5" s="49">
        <v>2022</v>
      </c>
      <c r="N5" s="49">
        <v>2024</v>
      </c>
      <c r="P5" s="49">
        <v>2016</v>
      </c>
      <c r="Q5" s="49">
        <v>2018</v>
      </c>
      <c r="R5" s="49">
        <v>2020</v>
      </c>
      <c r="S5" s="49">
        <v>2022</v>
      </c>
      <c r="T5" s="49">
        <v>2024</v>
      </c>
      <c r="V5" s="13">
        <v>2016</v>
      </c>
      <c r="W5" s="13">
        <v>2018</v>
      </c>
      <c r="X5" s="13">
        <v>2020</v>
      </c>
      <c r="Y5" s="13">
        <v>2022</v>
      </c>
      <c r="Z5" s="13">
        <v>2024</v>
      </c>
      <c r="AB5" s="13">
        <v>2016</v>
      </c>
      <c r="AC5" s="13">
        <v>2018</v>
      </c>
      <c r="AD5" s="13">
        <v>2020</v>
      </c>
      <c r="AE5" s="13">
        <v>2022</v>
      </c>
      <c r="AF5" s="13">
        <v>2024</v>
      </c>
      <c r="AH5" s="13">
        <v>2016</v>
      </c>
      <c r="AI5" s="13">
        <v>2018</v>
      </c>
      <c r="AJ5" s="13">
        <v>2020</v>
      </c>
      <c r="AK5" s="13">
        <v>2022</v>
      </c>
      <c r="AL5" s="13">
        <v>2024</v>
      </c>
      <c r="AN5" s="49">
        <v>2016</v>
      </c>
      <c r="AO5" s="49">
        <v>2018</v>
      </c>
      <c r="AP5" s="49">
        <v>2020</v>
      </c>
      <c r="AQ5" s="49">
        <v>2022</v>
      </c>
      <c r="AR5" s="49">
        <v>2024</v>
      </c>
      <c r="AT5" s="13">
        <v>2016</v>
      </c>
      <c r="AU5" s="13">
        <v>2018</v>
      </c>
      <c r="AV5" s="13">
        <v>2020</v>
      </c>
      <c r="AW5" s="13">
        <v>2022</v>
      </c>
      <c r="AX5" s="13">
        <v>2024</v>
      </c>
      <c r="AZ5" s="13">
        <v>2016</v>
      </c>
      <c r="BA5" s="13">
        <v>2018</v>
      </c>
      <c r="BB5" s="13">
        <v>2020</v>
      </c>
      <c r="BC5" s="13">
        <v>2022</v>
      </c>
      <c r="BD5" s="13">
        <v>2024</v>
      </c>
      <c r="BF5" s="13">
        <v>2016</v>
      </c>
      <c r="BG5" s="13">
        <v>2018</v>
      </c>
      <c r="BH5" s="13">
        <v>2020</v>
      </c>
      <c r="BI5" s="13">
        <v>2022</v>
      </c>
      <c r="BJ5" s="13">
        <v>2024</v>
      </c>
    </row>
    <row r="6" spans="3:62" x14ac:dyDescent="0.25">
      <c r="C6" s="50" t="s">
        <v>0</v>
      </c>
      <c r="D6" s="53">
        <f>'Cuadro 4'!Q8</f>
        <v>18786.574000000001</v>
      </c>
      <c r="E6" s="53">
        <f>'Cuadro 4'!R8</f>
        <v>20051.539000000001</v>
      </c>
      <c r="F6" s="53">
        <f>'Cuadro 4'!S8</f>
        <v>35678.985000000001</v>
      </c>
      <c r="G6" s="53">
        <f>'Cuadro 4'!T8</f>
        <v>50383.743999999999</v>
      </c>
      <c r="H6" s="53">
        <f>'Cuadro 4'!U8</f>
        <v>44501.218000000001</v>
      </c>
      <c r="I6" s="51"/>
      <c r="J6" s="54">
        <f>'Cuadro 5'!K8</f>
        <v>15.5525538647</v>
      </c>
      <c r="K6" s="54">
        <f>'Cuadro 5'!L8</f>
        <v>16.193173038099999</v>
      </c>
      <c r="L6" s="54">
        <f>'Cuadro 5'!M8</f>
        <v>28.1508289527</v>
      </c>
      <c r="M6" s="54">
        <f>'Cuadro 5'!N8</f>
        <v>39.0912088798</v>
      </c>
      <c r="N6" s="54">
        <f>'Cuadro 5'!O8</f>
        <v>34.174902471099998</v>
      </c>
      <c r="O6" s="51"/>
      <c r="P6" s="53">
        <f>SUMIFS(RuralPop!$I:$I,RuralPop!$S:$S,P$5)/1000</f>
        <v>3673.2350000000001</v>
      </c>
      <c r="Q6" s="53">
        <f>SUMIFS(RuralPop!$I:$I,RuralPop!$S:$S,Q$5)/1000</f>
        <v>4152.5739999999996</v>
      </c>
      <c r="R6" s="53">
        <f>SUMIFS(RuralPop!$I:$I,RuralPop!$S:$S,R$5)/1000</f>
        <v>8933.3850000000002</v>
      </c>
      <c r="S6" s="53">
        <f>SUMIFS(RuralPop!$I:$I,RuralPop!$S:$S,S$5)/1000</f>
        <v>17412.712</v>
      </c>
      <c r="T6" s="53">
        <f>SUMIFS(RuralPop!$I:$I,RuralPop!$S:$S,T$5)/1000</f>
        <v>13852.02</v>
      </c>
      <c r="U6" s="51"/>
      <c r="V6" s="54"/>
      <c r="W6" s="54"/>
      <c r="X6" s="54"/>
      <c r="Y6" s="54"/>
      <c r="Z6" s="54"/>
      <c r="AB6" s="53">
        <f>SUMIFS(UrbanPop!$I:$I,UrbanPop!$S:$S,AB$5)/1000</f>
        <v>15113.339</v>
      </c>
      <c r="AC6" s="53">
        <f>SUMIFS(UrbanPop!$I:$I,UrbanPop!$S:$S,AC$5)/1000</f>
        <v>15898.965</v>
      </c>
      <c r="AD6" s="53">
        <f>SUMIFS(UrbanPop!$I:$I,UrbanPop!$S:$S,AD$5)/1000</f>
        <v>26745.599999999999</v>
      </c>
      <c r="AE6" s="53">
        <f>SUMIFS(UrbanPop!$I:$I,UrbanPop!$S:$S,AE$5)/1000</f>
        <v>32971.031999999999</v>
      </c>
      <c r="AF6" s="53">
        <f>SUMIFS(UrbanPop!$I:$I,UrbanPop!$S:$S,AF$5)/1000</f>
        <v>30649.198</v>
      </c>
      <c r="AG6" s="51"/>
      <c r="AH6" s="54"/>
      <c r="AI6" s="54"/>
      <c r="AJ6" s="54"/>
      <c r="AK6" s="54"/>
      <c r="AL6" s="54"/>
      <c r="AN6" s="53">
        <f>SUMIFS(SexoPop!$J:$J,SexoPop!$T:$T,AN$5,SexoPop!$B:$B,2)/1000</f>
        <v>8335.982</v>
      </c>
      <c r="AO6" s="53">
        <f>SUMIFS(SexoPop!$J:$J,SexoPop!$T:$T,AO$5,SexoPop!$B:$B,2)/1000</f>
        <v>8952.0040000000008</v>
      </c>
      <c r="AP6" s="53">
        <f>SUMIFS(SexoPop!$J:$J,SexoPop!$T:$T,AP$5,SexoPop!$B:$B,2)/1000</f>
        <v>16976.883999999998</v>
      </c>
      <c r="AQ6" s="53">
        <f>SUMIFS(SexoPop!$J:$J,SexoPop!$T:$T,AQ$5,SexoPop!$B:$B,2)/1000</f>
        <v>25146.83</v>
      </c>
      <c r="AR6" s="53">
        <f>SUMIFS(SexoPop!$J:$J,SexoPop!$T:$T,AR$5,SexoPop!$B:$B,2)/1000</f>
        <v>22298.237000000001</v>
      </c>
      <c r="AS6" s="51"/>
      <c r="AT6" s="54"/>
      <c r="AU6" s="54"/>
      <c r="AV6" s="54"/>
      <c r="AW6" s="54"/>
      <c r="AX6" s="54"/>
      <c r="AZ6" s="53">
        <f>SUMIFS(SexoPop!$J:$J,SexoPop!$T:$T,AZ$5,SexoPop!$B:$B,1)/1000</f>
        <v>10450.592000000001</v>
      </c>
      <c r="BA6" s="53">
        <f>SUMIFS(SexoPop!$J:$J,SexoPop!$T:$T,BA$5,SexoPop!$B:$B,1)/1000</f>
        <v>11099.535</v>
      </c>
      <c r="BB6" s="53">
        <f>SUMIFS(SexoPop!$J:$J,SexoPop!$T:$T,BB$5,SexoPop!$B:$B,1)/1000</f>
        <v>18702.100999999999</v>
      </c>
      <c r="BC6" s="53">
        <f>SUMIFS(SexoPop!$J:$J,SexoPop!$T:$T,BC$5,SexoPop!$B:$B,1)/1000</f>
        <v>25236.914000000001</v>
      </c>
      <c r="BD6" s="53">
        <f>SUMIFS(SexoPop!$J:$J,SexoPop!$T:$T,BD$5,SexoPop!$B:$B,1)/1000</f>
        <v>22202.981</v>
      </c>
      <c r="BE6" s="51"/>
      <c r="BF6" s="54"/>
      <c r="BG6" s="54"/>
      <c r="BH6" s="54"/>
      <c r="BI6" s="54"/>
      <c r="BJ6" s="54"/>
    </row>
    <row r="7" spans="3:62" x14ac:dyDescent="0.25">
      <c r="C7" s="52" t="s">
        <v>1</v>
      </c>
      <c r="D7" s="53">
        <f>'Cuadro 4'!Q9</f>
        <v>159.965</v>
      </c>
      <c r="E7" s="53">
        <f>'Cuadro 4'!R9</f>
        <v>156.667</v>
      </c>
      <c r="F7" s="53">
        <f>'Cuadro 4'!S9</f>
        <v>289.916</v>
      </c>
      <c r="G7" s="53">
        <f>'Cuadro 4'!T9</f>
        <v>388.67200000000003</v>
      </c>
      <c r="H7" s="53">
        <f>'Cuadro 4'!U9</f>
        <v>377.19</v>
      </c>
      <c r="I7" s="52"/>
      <c r="J7" s="54">
        <f>'Cuadro 5'!K9</f>
        <v>12.141233439700001</v>
      </c>
      <c r="K7" s="54">
        <f>'Cuadro 5'!L9</f>
        <v>11.403700323000001</v>
      </c>
      <c r="L7" s="54">
        <f>'Cuadro 5'!M9</f>
        <v>20.202290488599999</v>
      </c>
      <c r="M7" s="54">
        <f>'Cuadro 5'!N9</f>
        <v>26.1939774447</v>
      </c>
      <c r="N7" s="54">
        <f>'Cuadro 5'!O9</f>
        <v>25.2041038608</v>
      </c>
      <c r="O7" s="52"/>
      <c r="P7" s="53">
        <f>SUMIFS(RuralPop!$I:$I,RuralPop!$S:$S,P$5,RuralPop!$A:$A,$C7)/1000</f>
        <v>26.39</v>
      </c>
      <c r="Q7" s="53">
        <f>SUMIFS(RuralPop!$I:$I,RuralPop!$S:$S,Q$5,RuralPop!$A:$A,$C7)/1000</f>
        <v>35.506999999999998</v>
      </c>
      <c r="R7" s="53">
        <f>SUMIFS(RuralPop!$I:$I,RuralPop!$S:$S,R$5,RuralPop!$A:$A,$C7)/1000</f>
        <v>55.3</v>
      </c>
      <c r="S7" s="53">
        <f>SUMIFS(RuralPop!$I:$I,RuralPop!$S:$S,S$5,RuralPop!$A:$A,$C7)/1000</f>
        <v>125.43600000000001</v>
      </c>
      <c r="T7" s="53">
        <f>SUMIFS(RuralPop!$I:$I,RuralPop!$S:$S,T$5,RuralPop!$A:$A,$C7)/1000</f>
        <v>91.055000000000007</v>
      </c>
      <c r="U7" s="52"/>
      <c r="V7" s="54">
        <f>SUMIFS(RuralPorc!$I:$I,RuralPorc!$P:$P,V$5,RuralPorc!$A:$A,$C7)*100</f>
        <v>10.437678545713425</v>
      </c>
      <c r="W7" s="54">
        <f>SUMIFS(RuralPorc!$I:$I,RuralPorc!$P:$P,W$5,RuralPorc!$A:$A,$C7)*100</f>
        <v>11.133932322263718</v>
      </c>
      <c r="X7" s="54">
        <f>SUMIFS(RuralPorc!$I:$I,RuralPorc!$P:$P,X$5,RuralPorc!$A:$A,$C7)*100</f>
        <v>20.08710503578186</v>
      </c>
      <c r="Y7" s="54">
        <f>SUMIFS(RuralPorc!$I:$I,RuralPorc!$P:$P,Y$5,RuralPorc!$A:$A,$C7)*100</f>
        <v>35.020673274993896</v>
      </c>
      <c r="Z7" s="54">
        <f>SUMIFS(RuralPorc!$I:$I,RuralPorc!$P:$P,Z$5,RuralPorc!$A:$A,$C7)*100</f>
        <v>40.660989284515381</v>
      </c>
      <c r="AA7" s="56"/>
      <c r="AB7" s="53">
        <f>SUMIFS(UrbanPop!$I:$I,UrbanPop!$S:$S,AB$5,UrbanPop!$A:$A,$C7)/1000</f>
        <v>133.57499999999999</v>
      </c>
      <c r="AC7" s="53">
        <f>SUMIFS(UrbanPop!$I:$I,UrbanPop!$S:$S,AC$5,UrbanPop!$A:$A,$C7)/1000</f>
        <v>121.16</v>
      </c>
      <c r="AD7" s="53">
        <f>SUMIFS(UrbanPop!$I:$I,UrbanPop!$S:$S,AD$5,UrbanPop!$A:$A,$C7)/1000</f>
        <v>234.61600000000001</v>
      </c>
      <c r="AE7" s="53">
        <f>SUMIFS(UrbanPop!$I:$I,UrbanPop!$S:$S,AE$5,UrbanPop!$A:$A,$C7)/1000</f>
        <v>263.23599999999999</v>
      </c>
      <c r="AF7" s="53">
        <f>SUMIFS(UrbanPop!$I:$I,UrbanPop!$S:$S,AF$5,UrbanPop!$A:$A,$C7)/1000</f>
        <v>286.13499999999999</v>
      </c>
      <c r="AG7" s="52"/>
      <c r="AH7" s="54">
        <f>SUMIFS(UrbanPorc!$I:$I,UrbanPorc!$P:$P,AH$5,UrbanPorc!$A:$A,$C7)*100</f>
        <v>12.5457763671875</v>
      </c>
      <c r="AI7" s="54">
        <f>SUMIFS(UrbanPorc!$I:$I,UrbanPorc!$P:$P,AI$5,UrbanPorc!$A:$A,$C7)*100</f>
        <v>11.485252529382706</v>
      </c>
      <c r="AJ7" s="54">
        <f>SUMIFS(UrbanPorc!$I:$I,UrbanPorc!$P:$P,AJ$5,UrbanPorc!$A:$A,$C7)*100</f>
        <v>20.229633152484894</v>
      </c>
      <c r="AK7" s="54">
        <f>SUMIFS(UrbanPorc!$I:$I,UrbanPorc!$P:$P,AK$5,UrbanPorc!$A:$A,$C7)*100</f>
        <v>23.385347425937653</v>
      </c>
      <c r="AL7" s="54">
        <f>SUMIFS(UrbanPorc!$I:$I,UrbanPorc!$P:$P,AL$5,UrbanPorc!$A:$A,$C7)*100</f>
        <v>22.484195232391357</v>
      </c>
      <c r="AN7" s="53">
        <f>SUMIFS(SexoPop!$J:$J,SexoPop!$T:$T,AN$5,SexoPop!$A:$A,$C7,SexoPop!$B:$B,2)/1000</f>
        <v>71.114000000000004</v>
      </c>
      <c r="AO7" s="53">
        <f>SUMIFS(SexoPop!$J:$J,SexoPop!$T:$T,AO$5,SexoPop!$A:$A,$C7,SexoPop!$B:$B,2)/1000</f>
        <v>67.484999999999999</v>
      </c>
      <c r="AP7" s="53">
        <f>SUMIFS(SexoPop!$J:$J,SexoPop!$T:$T,AP$5,SexoPop!$A:$A,$C7,SexoPop!$B:$B,2)/1000</f>
        <v>138.09100000000001</v>
      </c>
      <c r="AQ7" s="53">
        <f>SUMIFS(SexoPop!$J:$J,SexoPop!$T:$T,AQ$5,SexoPop!$A:$A,$C7,SexoPop!$B:$B,2)/1000</f>
        <v>191.59200000000001</v>
      </c>
      <c r="AR7" s="53">
        <f>SUMIFS(SexoPop!$J:$J,SexoPop!$T:$T,AR$5,SexoPop!$A:$A,$C7,SexoPop!$B:$B,2)/1000</f>
        <v>190.078</v>
      </c>
      <c r="AS7" s="52"/>
      <c r="AT7" s="54">
        <f>SUMIFS(SexoPorc!$J:$J,SexoPorc!$Q:$Q,AT$5,SexoPorc!$A:$A,$C7,SexoPorc!$B:$B,2)*100</f>
        <v>10.471692681312561</v>
      </c>
      <c r="AU7" s="54">
        <f>SUMIFS(SexoPorc!$J:$J,SexoPorc!$Q:$Q,AU$5,SexoPorc!$A:$A,$C7,SexoPorc!$B:$B,2)*100</f>
        <v>9.530339390039444</v>
      </c>
      <c r="AV7" s="54">
        <f>SUMIFS(SexoPorc!$J:$J,SexoPorc!$Q:$Q,AV$5,SexoPorc!$A:$A,$C7,SexoPorc!$B:$B,2)*100</f>
        <v>18.442231416702271</v>
      </c>
      <c r="AW7" s="54">
        <f>SUMIFS(SexoPorc!$J:$J,SexoPorc!$Q:$Q,AW$5,SexoPorc!$A:$A,$C7,SexoPorc!$B:$B,2)*100</f>
        <v>24.611605703830719</v>
      </c>
      <c r="AX7" s="54">
        <f>SUMIFS(SexoPorc!$J:$J,SexoPorc!$Q:$Q,AX$5,SexoPorc!$A:$A,$C7,SexoPorc!$B:$B,2)*100</f>
        <v>24.205709993839264</v>
      </c>
      <c r="AZ7" s="53">
        <f>SUMIFS(SexoPop!$J:$J,SexoPop!$T:$T,AZ$5,SexoPop!$A:$A,$C7,SexoPop!$B:$B,1)/1000</f>
        <v>88.850999999999999</v>
      </c>
      <c r="BA7" s="53">
        <f>SUMIFS(SexoPop!$J:$J,SexoPop!$T:$T,BA$5,SexoPop!$A:$A,$C7,SexoPop!$B:$B,1)/1000</f>
        <v>89.182000000000002</v>
      </c>
      <c r="BB7" s="53">
        <f>SUMIFS(SexoPop!$J:$J,SexoPop!$T:$T,BB$5,SexoPop!$A:$A,$C7,SexoPop!$B:$B,1)/1000</f>
        <v>151.82499999999999</v>
      </c>
      <c r="BC7" s="53">
        <f>SUMIFS(SexoPop!$J:$J,SexoPop!$T:$T,BC$5,SexoPop!$A:$A,$C7,SexoPop!$B:$B,1)/1000</f>
        <v>197.08</v>
      </c>
      <c r="BD7" s="53">
        <f>SUMIFS(SexoPop!$J:$J,SexoPop!$T:$T,BD$5,SexoPop!$A:$A,$C7,SexoPop!$B:$B,1)/1000</f>
        <v>187.11199999999999</v>
      </c>
      <c r="BE7" s="52"/>
      <c r="BF7" s="54">
        <f>SUMIFS(SexoPorc!$J:$J,SexoPorc!$Q:$Q,BF$5,SexoPorc!$A:$A,$C7,SexoPorc!$B:$B,1)*100</f>
        <v>13.917152583599091</v>
      </c>
      <c r="BG7" s="54">
        <f>SUMIFS(SexoPorc!$J:$J,SexoPorc!$Q:$Q,BG$5,SexoPorc!$A:$A,$C7,SexoPorc!$B:$B,1)*100</f>
        <v>13.396343588829041</v>
      </c>
      <c r="BH7" s="54">
        <f>SUMIFS(SexoPorc!$J:$J,SexoPorc!$Q:$Q,BH$5,SexoPorc!$A:$A,$C7,SexoPorc!$B:$B,1)*100</f>
        <v>22.12260365486145</v>
      </c>
      <c r="BI7" s="54">
        <f>SUMIFS(SexoPorc!$J:$J,SexoPorc!$Q:$Q,BI$5,SexoPorc!$A:$A,$C7,SexoPorc!$B:$B,1)*100</f>
        <v>27.940341830253601</v>
      </c>
      <c r="BJ7" s="54">
        <f>SUMIFS(SexoPorc!$J:$J,SexoPorc!$Q:$Q,BJ$5,SexoPorc!$A:$A,$C7,SexoPorc!$B:$B,1)*100</f>
        <v>26.306340098381042</v>
      </c>
    </row>
    <row r="8" spans="3:62" x14ac:dyDescent="0.25">
      <c r="C8" s="52" t="s">
        <v>2</v>
      </c>
      <c r="D8" s="53">
        <f>'Cuadro 4'!Q10</f>
        <v>626.97199999999998</v>
      </c>
      <c r="E8" s="53">
        <f>'Cuadro 4'!R10</f>
        <v>631.72300000000007</v>
      </c>
      <c r="F8" s="53">
        <f>'Cuadro 4'!S10</f>
        <v>907.20100000000002</v>
      </c>
      <c r="G8" s="53">
        <f>'Cuadro 4'!T10</f>
        <v>1085.8430000000001</v>
      </c>
      <c r="H8" s="53">
        <f>'Cuadro 4'!U10</f>
        <v>879.94399999999996</v>
      </c>
      <c r="I8" s="52"/>
      <c r="J8" s="54">
        <f>'Cuadro 5'!K10</f>
        <v>17.294796488799999</v>
      </c>
      <c r="K8" s="54">
        <f>'Cuadro 5'!L10</f>
        <v>16.860460150800002</v>
      </c>
      <c r="L8" s="54">
        <f>'Cuadro 5'!M10</f>
        <v>23.9769882483</v>
      </c>
      <c r="M8" s="54">
        <f>'Cuadro 5'!N10</f>
        <v>28.4100970374</v>
      </c>
      <c r="N8" s="54">
        <f>'Cuadro 5'!O10</f>
        <v>23.2629654343</v>
      </c>
      <c r="O8" s="52"/>
      <c r="P8" s="53">
        <f>SUMIFS(RuralPop!$I:$I,RuralPop!$S:$S,P$5,RuralPop!$A:$A,$C8)/1000</f>
        <v>46.356999999999999</v>
      </c>
      <c r="Q8" s="53">
        <f>SUMIFS(RuralPop!$I:$I,RuralPop!$S:$S,Q$5,RuralPop!$A:$A,$C8)/1000</f>
        <v>59.436</v>
      </c>
      <c r="R8" s="53">
        <f>SUMIFS(RuralPop!$I:$I,RuralPop!$S:$S,R$5,RuralPop!$A:$A,$C8)/1000</f>
        <v>70.197999999999993</v>
      </c>
      <c r="S8" s="53">
        <f>SUMIFS(RuralPop!$I:$I,RuralPop!$S:$S,S$5,RuralPop!$A:$A,$C8)/1000</f>
        <v>127.407</v>
      </c>
      <c r="T8" s="53">
        <f>SUMIFS(RuralPop!$I:$I,RuralPop!$S:$S,T$5,RuralPop!$A:$A,$C8)/1000</f>
        <v>69.444000000000003</v>
      </c>
      <c r="U8" s="52"/>
      <c r="V8" s="54">
        <f>SUMIFS(RuralPorc!$I:$I,RuralPorc!$P:$P,V$5,RuralPorc!$A:$A,$C8)*100</f>
        <v>16.610054671764374</v>
      </c>
      <c r="W8" s="54">
        <f>SUMIFS(RuralPorc!$I:$I,RuralPorc!$P:$P,W$5,RuralPorc!$A:$A,$C8)*100</f>
        <v>16.156487166881561</v>
      </c>
      <c r="X8" s="54">
        <f>SUMIFS(RuralPorc!$I:$I,RuralPorc!$P:$P,X$5,RuralPorc!$A:$A,$C8)*100</f>
        <v>24.083712697029114</v>
      </c>
      <c r="Y8" s="54">
        <f>SUMIFS(RuralPorc!$I:$I,RuralPorc!$P:$P,Y$5,RuralPorc!$A:$A,$C8)*100</f>
        <v>31.219631433486938</v>
      </c>
      <c r="Z8" s="54">
        <f>SUMIFS(RuralPorc!$I:$I,RuralPorc!$P:$P,Z$5,RuralPorc!$A:$A,$C8)*100</f>
        <v>28.386083245277405</v>
      </c>
      <c r="AA8" s="56"/>
      <c r="AB8" s="53">
        <f>SUMIFS(UrbanPop!$I:$I,UrbanPop!$S:$S,AB$5,UrbanPop!$A:$A,$C8)/1000</f>
        <v>580.61500000000001</v>
      </c>
      <c r="AC8" s="53">
        <f>SUMIFS(UrbanPop!$I:$I,UrbanPop!$S:$S,AC$5,UrbanPop!$A:$A,$C8)/1000</f>
        <v>572.28700000000003</v>
      </c>
      <c r="AD8" s="53">
        <f>SUMIFS(UrbanPop!$I:$I,UrbanPop!$S:$S,AD$5,UrbanPop!$A:$A,$C8)/1000</f>
        <v>837.00300000000004</v>
      </c>
      <c r="AE8" s="53">
        <f>SUMIFS(UrbanPop!$I:$I,UrbanPop!$S:$S,AE$5,UrbanPop!$A:$A,$C8)/1000</f>
        <v>958.43600000000004</v>
      </c>
      <c r="AF8" s="53">
        <f>SUMIFS(UrbanPop!$I:$I,UrbanPop!$S:$S,AF$5,UrbanPop!$A:$A,$C8)/1000</f>
        <v>810.5</v>
      </c>
      <c r="AG8" s="52"/>
      <c r="AH8" s="54">
        <f>SUMIFS(UrbanPorc!$I:$I,UrbanPorc!$P:$P,AH$5,UrbanPorc!$A:$A,$C8)*100</f>
        <v>17.351908981800079</v>
      </c>
      <c r="AI8" s="54">
        <f>SUMIFS(UrbanPorc!$I:$I,UrbanPorc!$P:$P,AI$5,UrbanPorc!$A:$A,$C8)*100</f>
        <v>16.937105357646942</v>
      </c>
      <c r="AJ8" s="54">
        <f>SUMIFS(UrbanPorc!$I:$I,UrbanPorc!$P:$P,AJ$5,UrbanPorc!$A:$A,$C8)*100</f>
        <v>23.968081176280975</v>
      </c>
      <c r="AK8" s="54">
        <f>SUMIFS(UrbanPorc!$I:$I,UrbanPorc!$P:$P,AK$5,UrbanPorc!$A:$A,$C8)*100</f>
        <v>28.074246644973755</v>
      </c>
      <c r="AL8" s="54">
        <f>SUMIFS(UrbanPorc!$I:$I,UrbanPorc!$P:$P,AL$5,UrbanPorc!$A:$A,$C8)*100</f>
        <v>22.908714413642883</v>
      </c>
      <c r="AN8" s="53">
        <f>SUMIFS(SexoPop!$J:$J,SexoPop!$T:$T,AN$5,SexoPop!$A:$A,$C8,SexoPop!$B:$B,2)/1000</f>
        <v>274.803</v>
      </c>
      <c r="AO8" s="53">
        <f>SUMIFS(SexoPop!$J:$J,SexoPop!$T:$T,AO$5,SexoPop!$A:$A,$C8,SexoPop!$B:$B,2)/1000</f>
        <v>275.62599999999998</v>
      </c>
      <c r="AP8" s="53">
        <f>SUMIFS(SexoPop!$J:$J,SexoPop!$T:$T,AP$5,SexoPop!$A:$A,$C8,SexoPop!$B:$B,2)/1000</f>
        <v>402.96499999999997</v>
      </c>
      <c r="AQ8" s="53">
        <f>SUMIFS(SexoPop!$J:$J,SexoPop!$T:$T,AQ$5,SexoPop!$A:$A,$C8,SexoPop!$B:$B,2)/1000</f>
        <v>512.83100000000002</v>
      </c>
      <c r="AR8" s="53">
        <f>SUMIFS(SexoPop!$J:$J,SexoPop!$T:$T,AR$5,SexoPop!$A:$A,$C8,SexoPop!$B:$B,2)/1000</f>
        <v>428.262</v>
      </c>
      <c r="AS8" s="52"/>
      <c r="AT8" s="54">
        <f>SUMIFS(SexoPorc!$J:$J,SexoPorc!$Q:$Q,AT$5,SexoPorc!$A:$A,$C8,SexoPorc!$B:$B,2)*100</f>
        <v>15.126101672649384</v>
      </c>
      <c r="AU8" s="54">
        <f>SUMIFS(SexoPorc!$J:$J,SexoPorc!$Q:$Q,AU$5,SexoPorc!$A:$A,$C8,SexoPorc!$B:$B,2)*100</f>
        <v>14.743189513683319</v>
      </c>
      <c r="AV8" s="54">
        <f>SUMIFS(SexoPorc!$J:$J,SexoPorc!$Q:$Q,AV$5,SexoPorc!$A:$A,$C8,SexoPorc!$B:$B,2)*100</f>
        <v>21.197159588336945</v>
      </c>
      <c r="AW8" s="54">
        <f>SUMIFS(SexoPorc!$J:$J,SexoPorc!$Q:$Q,AW$5,SexoPorc!$A:$A,$C8,SexoPorc!$B:$B,2)*100</f>
        <v>26.605451107025146</v>
      </c>
      <c r="AX8" s="54">
        <f>SUMIFS(SexoPorc!$J:$J,SexoPorc!$Q:$Q,AX$5,SexoPorc!$A:$A,$C8,SexoPorc!$B:$B,2)*100</f>
        <v>22.045610845088959</v>
      </c>
      <c r="AZ8" s="53">
        <f>SUMIFS(SexoPop!$J:$J,SexoPop!$T:$T,AZ$5,SexoPop!$A:$A,$C8,SexoPop!$B:$B,1)/1000</f>
        <v>352.16899999999998</v>
      </c>
      <c r="BA8" s="53">
        <f>SUMIFS(SexoPop!$J:$J,SexoPop!$T:$T,BA$5,SexoPop!$A:$A,$C8,SexoPop!$B:$B,1)/1000</f>
        <v>356.09699999999998</v>
      </c>
      <c r="BB8" s="53">
        <f>SUMIFS(SexoPop!$J:$J,SexoPop!$T:$T,BB$5,SexoPop!$A:$A,$C8,SexoPop!$B:$B,1)/1000</f>
        <v>504.23599999999999</v>
      </c>
      <c r="BC8" s="53">
        <f>SUMIFS(SexoPop!$J:$J,SexoPop!$T:$T,BC$5,SexoPop!$A:$A,$C8,SexoPop!$B:$B,1)/1000</f>
        <v>573.01199999999994</v>
      </c>
      <c r="BD8" s="53">
        <f>SUMIFS(SexoPop!$J:$J,SexoPop!$T:$T,BD$5,SexoPop!$A:$A,$C8,SexoPop!$B:$B,1)/1000</f>
        <v>451.68200000000002</v>
      </c>
      <c r="BE8" s="52"/>
      <c r="BF8" s="54">
        <f>SUMIFS(SexoPorc!$J:$J,SexoPorc!$Q:$Q,BF$5,SexoPorc!$A:$A,$C8,SexoPorc!$B:$B,1)*100</f>
        <v>19.473430514335632</v>
      </c>
      <c r="BG8" s="54">
        <f>SUMIFS(SexoPorc!$J:$J,SexoPorc!$Q:$Q,BG$5,SexoPorc!$A:$A,$C8,SexoPorc!$B:$B,1)*100</f>
        <v>18.968996405601501</v>
      </c>
      <c r="BH8" s="54">
        <f>SUMIFS(SexoPorc!$J:$J,SexoPorc!$Q:$Q,BH$5,SexoPorc!$A:$A,$C8,SexoPorc!$B:$B,1)*100</f>
        <v>26.784035563468933</v>
      </c>
      <c r="BI8" s="54">
        <f>SUMIFS(SexoPorc!$J:$J,SexoPorc!$Q:$Q,BI$5,SexoPorc!$A:$A,$C8,SexoPorc!$B:$B,1)*100</f>
        <v>30.246224999427795</v>
      </c>
      <c r="BJ8" s="54">
        <f>SUMIFS(SexoPorc!$J:$J,SexoPorc!$Q:$Q,BJ$5,SexoPorc!$A:$A,$C8,SexoPorc!$B:$B,1)*100</f>
        <v>24.548228085041046</v>
      </c>
    </row>
    <row r="9" spans="3:62" x14ac:dyDescent="0.25">
      <c r="C9" s="52" t="s">
        <v>3</v>
      </c>
      <c r="D9" s="53">
        <f>'Cuadro 4'!Q11</f>
        <v>89.963999999999999</v>
      </c>
      <c r="E9" s="53">
        <f>'Cuadro 4'!R11</f>
        <v>81.790999999999997</v>
      </c>
      <c r="F9" s="53">
        <f>'Cuadro 4'!S11</f>
        <v>140.81800000000001</v>
      </c>
      <c r="G9" s="53">
        <f>'Cuadro 4'!T11</f>
        <v>145.869</v>
      </c>
      <c r="H9" s="53">
        <f>'Cuadro 4'!U11</f>
        <v>172.268</v>
      </c>
      <c r="I9" s="52"/>
      <c r="J9" s="54">
        <f>'Cuadro 5'!K11</f>
        <v>12.457368366400001</v>
      </c>
      <c r="K9" s="54">
        <f>'Cuadro 5'!L11</f>
        <v>10.745487843700001</v>
      </c>
      <c r="L9" s="54">
        <f>'Cuadro 5'!M11</f>
        <v>17.396299558599999</v>
      </c>
      <c r="M9" s="54">
        <f>'Cuadro 5'!N11</f>
        <v>17.336689688100002</v>
      </c>
      <c r="N9" s="54">
        <f>'Cuadro 5'!O11</f>
        <v>19.6225125582</v>
      </c>
      <c r="O9" s="52"/>
      <c r="P9" s="53">
        <f>SUMIFS(RuralPop!$I:$I,RuralPop!$S:$S,P$5,RuralPop!$A:$A,$C9)/1000</f>
        <v>10.484999999999999</v>
      </c>
      <c r="Q9" s="53">
        <f>SUMIFS(RuralPop!$I:$I,RuralPop!$S:$S,Q$5,RuralPop!$A:$A,$C9)/1000</f>
        <v>12.319000000000001</v>
      </c>
      <c r="R9" s="53">
        <f>SUMIFS(RuralPop!$I:$I,RuralPop!$S:$S,R$5,RuralPop!$A:$A,$C9)/1000</f>
        <v>16.841000000000001</v>
      </c>
      <c r="S9" s="53">
        <f>SUMIFS(RuralPop!$I:$I,RuralPop!$S:$S,S$5,RuralPop!$A:$A,$C9)/1000</f>
        <v>25.023</v>
      </c>
      <c r="T9" s="53">
        <f>SUMIFS(RuralPop!$I:$I,RuralPop!$S:$S,T$5,RuralPop!$A:$A,$C9)/1000</f>
        <v>20.048999999999999</v>
      </c>
      <c r="U9" s="52"/>
      <c r="V9" s="54">
        <f>SUMIFS(RuralPorc!$I:$I,RuralPorc!$P:$P,V$5,RuralPorc!$A:$A,$C9)*100</f>
        <v>10.4800745844841</v>
      </c>
      <c r="W9" s="54">
        <f>SUMIFS(RuralPorc!$I:$I,RuralPorc!$P:$P,W$5,RuralPorc!$A:$A,$C9)*100</f>
        <v>10.503742843866348</v>
      </c>
      <c r="X9" s="54">
        <f>SUMIFS(RuralPorc!$I:$I,RuralPorc!$P:$P,X$5,RuralPorc!$A:$A,$C9)*100</f>
        <v>15.010607242584229</v>
      </c>
      <c r="Y9" s="54">
        <f>SUMIFS(RuralPorc!$I:$I,RuralPorc!$P:$P,Y$5,RuralPorc!$A:$A,$C9)*100</f>
        <v>20.288315415382385</v>
      </c>
      <c r="Z9" s="54">
        <f>SUMIFS(RuralPorc!$I:$I,RuralPorc!$P:$P,Z$5,RuralPorc!$A:$A,$C9)*100</f>
        <v>26.803117990493774</v>
      </c>
      <c r="AA9" s="56"/>
      <c r="AB9" s="53">
        <f>SUMIFS(UrbanPop!$I:$I,UrbanPop!$S:$S,AB$5,UrbanPop!$A:$A,$C9)/1000</f>
        <v>79.478999999999999</v>
      </c>
      <c r="AC9" s="53">
        <f>SUMIFS(UrbanPop!$I:$I,UrbanPop!$S:$S,AC$5,UrbanPop!$A:$A,$C9)/1000</f>
        <v>69.471999999999994</v>
      </c>
      <c r="AD9" s="53">
        <f>SUMIFS(UrbanPop!$I:$I,UrbanPop!$S:$S,AD$5,UrbanPop!$A:$A,$C9)/1000</f>
        <v>123.977</v>
      </c>
      <c r="AE9" s="53">
        <f>SUMIFS(UrbanPop!$I:$I,UrbanPop!$S:$S,AE$5,UrbanPop!$A:$A,$C9)/1000</f>
        <v>120.846</v>
      </c>
      <c r="AF9" s="53">
        <f>SUMIFS(UrbanPop!$I:$I,UrbanPop!$S:$S,AF$5,UrbanPop!$A:$A,$C9)/1000</f>
        <v>152.21899999999999</v>
      </c>
      <c r="AG9" s="52"/>
      <c r="AH9" s="54">
        <f>SUMIFS(UrbanPorc!$I:$I,UrbanPorc!$P:$P,AH$5,UrbanPorc!$A:$A,$C9)*100</f>
        <v>12.775345146656036</v>
      </c>
      <c r="AI9" s="54">
        <f>SUMIFS(UrbanPorc!$I:$I,UrbanPorc!$P:$P,AI$5,UrbanPorc!$A:$A,$C9)*100</f>
        <v>10.789521038532257</v>
      </c>
      <c r="AJ9" s="54">
        <f>SUMIFS(UrbanPorc!$I:$I,UrbanPorc!$P:$P,AJ$5,UrbanPorc!$A:$A,$C9)*100</f>
        <v>17.780165374279022</v>
      </c>
      <c r="AK9" s="54">
        <f>SUMIFS(UrbanPorc!$I:$I,UrbanPorc!$P:$P,AK$5,UrbanPorc!$A:$A,$C9)*100</f>
        <v>16.829700767993927</v>
      </c>
      <c r="AL9" s="54">
        <f>SUMIFS(UrbanPorc!$I:$I,UrbanPorc!$P:$P,AL$5,UrbanPorc!$A:$A,$C9)*100</f>
        <v>18.95371675491333</v>
      </c>
      <c r="AN9" s="53">
        <f>SUMIFS(SexoPop!$J:$J,SexoPop!$T:$T,AN$5,SexoPop!$A:$A,$C9,SexoPop!$B:$B,2)/1000</f>
        <v>35.082000000000001</v>
      </c>
      <c r="AO9" s="53">
        <f>SUMIFS(SexoPop!$J:$J,SexoPop!$T:$T,AO$5,SexoPop!$A:$A,$C9,SexoPop!$B:$B,2)/1000</f>
        <v>33.179000000000002</v>
      </c>
      <c r="AP9" s="53">
        <f>SUMIFS(SexoPop!$J:$J,SexoPop!$T:$T,AP$5,SexoPop!$A:$A,$C9,SexoPop!$B:$B,2)/1000</f>
        <v>61.182000000000002</v>
      </c>
      <c r="AQ9" s="53">
        <f>SUMIFS(SexoPop!$J:$J,SexoPop!$T:$T,AQ$5,SexoPop!$A:$A,$C9,SexoPop!$B:$B,2)/1000</f>
        <v>66.813999999999993</v>
      </c>
      <c r="AR9" s="53">
        <f>SUMIFS(SexoPop!$J:$J,SexoPop!$T:$T,AR$5,SexoPop!$A:$A,$C9,SexoPop!$B:$B,2)/1000</f>
        <v>80.864000000000004</v>
      </c>
      <c r="AS9" s="52"/>
      <c r="AT9" s="54">
        <f>SUMIFS(SexoPorc!$J:$J,SexoPorc!$Q:$Q,AT$5,SexoPorc!$A:$A,$C9,SexoPorc!$B:$B,2)*100</f>
        <v>9.9316596984863281</v>
      </c>
      <c r="AU9" s="54">
        <f>SUMIFS(SexoPorc!$J:$J,SexoPorc!$Q:$Q,AU$5,SexoPorc!$A:$A,$C9,SexoPorc!$B:$B,2)*100</f>
        <v>9.027562290430069</v>
      </c>
      <c r="AV9" s="54">
        <f>SUMIFS(SexoPorc!$J:$J,SexoPorc!$Q:$Q,AV$5,SexoPorc!$A:$A,$C9,SexoPorc!$B:$B,2)*100</f>
        <v>15.199665725231171</v>
      </c>
      <c r="AW9" s="54">
        <f>SUMIFS(SexoPorc!$J:$J,SexoPorc!$Q:$Q,AW$5,SexoPorc!$A:$A,$C9,SexoPorc!$B:$B,2)*100</f>
        <v>15.715320408344269</v>
      </c>
      <c r="AX9" s="54">
        <f>SUMIFS(SexoPorc!$J:$J,SexoPorc!$Q:$Q,AX$5,SexoPorc!$A:$A,$C9,SexoPorc!$B:$B,2)*100</f>
        <v>18.324540555477142</v>
      </c>
      <c r="AZ9" s="53">
        <f>SUMIFS(SexoPop!$J:$J,SexoPop!$T:$T,AZ$5,SexoPop!$A:$A,$C9,SexoPop!$B:$B,1)/1000</f>
        <v>54.881999999999998</v>
      </c>
      <c r="BA9" s="53">
        <f>SUMIFS(SexoPop!$J:$J,SexoPop!$T:$T,BA$5,SexoPop!$A:$A,$C9,SexoPop!$B:$B,1)/1000</f>
        <v>48.612000000000002</v>
      </c>
      <c r="BB9" s="53">
        <f>SUMIFS(SexoPop!$J:$J,SexoPop!$T:$T,BB$5,SexoPop!$A:$A,$C9,SexoPop!$B:$B,1)/1000</f>
        <v>79.635999999999996</v>
      </c>
      <c r="BC9" s="53">
        <f>SUMIFS(SexoPop!$J:$J,SexoPop!$T:$T,BC$5,SexoPop!$A:$A,$C9,SexoPop!$B:$B,1)/1000</f>
        <v>79.055000000000007</v>
      </c>
      <c r="BD9" s="53">
        <f>SUMIFS(SexoPop!$J:$J,SexoPop!$T:$T,BD$5,SexoPop!$A:$A,$C9,SexoPop!$B:$B,1)/1000</f>
        <v>91.403999999999996</v>
      </c>
      <c r="BE9" s="52"/>
      <c r="BF9" s="54">
        <f>SUMIFS(SexoPorc!$J:$J,SexoPorc!$Q:$Q,BF$5,SexoPorc!$A:$A,$C9,SexoPorc!$B:$B,1)*100</f>
        <v>14.875549077987671</v>
      </c>
      <c r="BG9" s="54">
        <f>SUMIFS(SexoPorc!$J:$J,SexoPorc!$Q:$Q,BG$5,SexoPorc!$A:$A,$C9,SexoPorc!$B:$B,1)*100</f>
        <v>12.349480390548706</v>
      </c>
      <c r="BH9" s="54">
        <f>SUMIFS(SexoPorc!$J:$J,SexoPorc!$Q:$Q,BH$5,SexoPorc!$A:$A,$C9,SexoPorc!$B:$B,1)*100</f>
        <v>19.569036364555359</v>
      </c>
      <c r="BI9" s="54">
        <f>SUMIFS(SexoPorc!$J:$J,SexoPorc!$Q:$Q,BI$5,SexoPorc!$A:$A,$C9,SexoPorc!$B:$B,1)*100</f>
        <v>18.99278461933136</v>
      </c>
      <c r="BJ9" s="54">
        <f>SUMIFS(SexoPorc!$J:$J,SexoPorc!$Q:$Q,BJ$5,SexoPorc!$A:$A,$C9,SexoPorc!$B:$B,1)*100</f>
        <v>20.93435525894165</v>
      </c>
    </row>
    <row r="10" spans="3:62" x14ac:dyDescent="0.25">
      <c r="C10" s="52" t="s">
        <v>4</v>
      </c>
      <c r="D10" s="53">
        <f>'Cuadro 4'!Q12</f>
        <v>92.13300000000001</v>
      </c>
      <c r="E10" s="53">
        <f>'Cuadro 4'!R12</f>
        <v>102.916</v>
      </c>
      <c r="F10" s="53">
        <f>'Cuadro 4'!S12</f>
        <v>196.36100000000002</v>
      </c>
      <c r="G10" s="53">
        <f>'Cuadro 4'!T12</f>
        <v>328.59399999999999</v>
      </c>
      <c r="H10" s="53">
        <f>'Cuadro 4'!U12</f>
        <v>269.435</v>
      </c>
      <c r="I10" s="52"/>
      <c r="J10" s="54">
        <f>'Cuadro 5'!K12</f>
        <v>10.7463532639</v>
      </c>
      <c r="K10" s="54">
        <f>'Cuadro 5'!L12</f>
        <v>11.695890482600001</v>
      </c>
      <c r="L10" s="54">
        <f>'Cuadro 5'!M12</f>
        <v>21.0094679077</v>
      </c>
      <c r="M10" s="54">
        <f>'Cuadro 5'!N12</f>
        <v>34.569628669499998</v>
      </c>
      <c r="N10" s="54">
        <f>'Cuadro 5'!O12</f>
        <v>28.4975572918</v>
      </c>
      <c r="O10" s="52"/>
      <c r="P10" s="53">
        <f>SUMIFS(RuralPop!$I:$I,RuralPop!$S:$S,P$5,RuralPop!$A:$A,$C10)/1000</f>
        <v>16.463999999999999</v>
      </c>
      <c r="Q10" s="53">
        <f>SUMIFS(RuralPop!$I:$I,RuralPop!$S:$S,Q$5,RuralPop!$A:$A,$C10)/1000</f>
        <v>31.452000000000002</v>
      </c>
      <c r="R10" s="53">
        <f>SUMIFS(RuralPop!$I:$I,RuralPop!$S:$S,R$5,RuralPop!$A:$A,$C10)/1000</f>
        <v>55.255000000000003</v>
      </c>
      <c r="S10" s="53">
        <f>SUMIFS(RuralPop!$I:$I,RuralPop!$S:$S,S$5,RuralPop!$A:$A,$C10)/1000</f>
        <v>135.541</v>
      </c>
      <c r="T10" s="53">
        <f>SUMIFS(RuralPop!$I:$I,RuralPop!$S:$S,T$5,RuralPop!$A:$A,$C10)/1000</f>
        <v>94.617000000000004</v>
      </c>
      <c r="U10" s="52"/>
      <c r="V10" s="54">
        <f>SUMIFS(RuralPorc!$I:$I,RuralPorc!$P:$P,V$5,RuralPorc!$A:$A,$C10)*100</f>
        <v>7.5587078928947449</v>
      </c>
      <c r="W10" s="54">
        <f>SUMIFS(RuralPorc!$I:$I,RuralPorc!$P:$P,W$5,RuralPorc!$A:$A,$C10)*100</f>
        <v>12.854865193367004</v>
      </c>
      <c r="X10" s="54">
        <f>SUMIFS(RuralPorc!$I:$I,RuralPorc!$P:$P,X$5,RuralPorc!$A:$A,$C10)*100</f>
        <v>23.251752555370331</v>
      </c>
      <c r="Y10" s="54">
        <f>SUMIFS(RuralPorc!$I:$I,RuralPorc!$P:$P,Y$5,RuralPorc!$A:$A,$C10)*100</f>
        <v>47.584125399589539</v>
      </c>
      <c r="Z10" s="54">
        <f>SUMIFS(RuralPorc!$I:$I,RuralPorc!$P:$P,Z$5,RuralPorc!$A:$A,$C10)*100</f>
        <v>38.583749532699585</v>
      </c>
      <c r="AA10" s="56"/>
      <c r="AB10" s="53">
        <f>SUMIFS(UrbanPop!$I:$I,UrbanPop!$S:$S,AB$5,UrbanPop!$A:$A,$C10)/1000</f>
        <v>75.668999999999997</v>
      </c>
      <c r="AC10" s="53">
        <f>SUMIFS(UrbanPop!$I:$I,UrbanPop!$S:$S,AC$5,UrbanPop!$A:$A,$C10)/1000</f>
        <v>71.463999999999999</v>
      </c>
      <c r="AD10" s="53">
        <f>SUMIFS(UrbanPop!$I:$I,UrbanPop!$S:$S,AD$5,UrbanPop!$A:$A,$C10)/1000</f>
        <v>141.10599999999999</v>
      </c>
      <c r="AE10" s="53">
        <f>SUMIFS(UrbanPop!$I:$I,UrbanPop!$S:$S,AE$5,UrbanPop!$A:$A,$C10)/1000</f>
        <v>193.053</v>
      </c>
      <c r="AF10" s="53">
        <f>SUMIFS(UrbanPop!$I:$I,UrbanPop!$S:$S,AF$5,UrbanPop!$A:$A,$C10)/1000</f>
        <v>174.81800000000001</v>
      </c>
      <c r="AG10" s="52"/>
      <c r="AH10" s="54">
        <f>SUMIFS(UrbanPorc!$I:$I,UrbanPorc!$P:$P,AH$5,UrbanPorc!$A:$A,$C10)*100</f>
        <v>11.832025647163391</v>
      </c>
      <c r="AI10" s="54">
        <f>SUMIFS(UrbanPorc!$I:$I,UrbanPorc!$P:$P,AI$5,UrbanPorc!$A:$A,$C10)*100</f>
        <v>11.249513924121857</v>
      </c>
      <c r="AJ10" s="54">
        <f>SUMIFS(UrbanPorc!$I:$I,UrbanPorc!$P:$P,AJ$5,UrbanPorc!$A:$A,$C10)*100</f>
        <v>20.244966447353363</v>
      </c>
      <c r="AK10" s="54">
        <f>SUMIFS(UrbanPorc!$I:$I,UrbanPorc!$P:$P,AK$5,UrbanPorc!$A:$A,$C10)*100</f>
        <v>29.000741243362427</v>
      </c>
      <c r="AL10" s="54">
        <f>SUMIFS(UrbanPorc!$I:$I,UrbanPorc!$P:$P,AL$5,UrbanPorc!$A:$A,$C10)*100</f>
        <v>24.965369701385498</v>
      </c>
      <c r="AN10" s="53">
        <f>SUMIFS(SexoPop!$J:$J,SexoPop!$T:$T,AN$5,SexoPop!$A:$A,$C10,SexoPop!$B:$B,2)/1000</f>
        <v>35.927</v>
      </c>
      <c r="AO10" s="53">
        <f>SUMIFS(SexoPop!$J:$J,SexoPop!$T:$T,AO$5,SexoPop!$A:$A,$C10,SexoPop!$B:$B,2)/1000</f>
        <v>43.3</v>
      </c>
      <c r="AP10" s="53">
        <f>SUMIFS(SexoPop!$J:$J,SexoPop!$T:$T,AP$5,SexoPop!$A:$A,$C10,SexoPop!$B:$B,2)/1000</f>
        <v>88.527000000000001</v>
      </c>
      <c r="AQ10" s="53">
        <f>SUMIFS(SexoPop!$J:$J,SexoPop!$T:$T,AQ$5,SexoPop!$A:$A,$C10,SexoPop!$B:$B,2)/1000</f>
        <v>158.40199999999999</v>
      </c>
      <c r="AR10" s="53">
        <f>SUMIFS(SexoPop!$J:$J,SexoPop!$T:$T,AR$5,SexoPop!$A:$A,$C10,SexoPop!$B:$B,2)/1000</f>
        <v>127.295</v>
      </c>
      <c r="AS10" s="52"/>
      <c r="AT10" s="54">
        <f>SUMIFS(SexoPorc!$J:$J,SexoPorc!$Q:$Q,AT$5,SexoPorc!$A:$A,$C10,SexoPorc!$B:$B,2)*100</f>
        <v>8.1750743091106415</v>
      </c>
      <c r="AU10" s="54">
        <f>SUMIFS(SexoPorc!$J:$J,SexoPorc!$Q:$Q,AU$5,SexoPorc!$A:$A,$C10,SexoPorc!$B:$B,2)*100</f>
        <v>9.6026115119457245</v>
      </c>
      <c r="AV10" s="54">
        <f>SUMIFS(SexoPorc!$J:$J,SexoPorc!$Q:$Q,AV$5,SexoPorc!$A:$A,$C10,SexoPorc!$B:$B,2)*100</f>
        <v>18.476922810077667</v>
      </c>
      <c r="AW10" s="54">
        <f>SUMIFS(SexoPorc!$J:$J,SexoPorc!$Q:$Q,AW$5,SexoPorc!$A:$A,$C10,SexoPorc!$B:$B,2)*100</f>
        <v>32.839027047157288</v>
      </c>
      <c r="AX10" s="54">
        <f>SUMIFS(SexoPorc!$J:$J,SexoPorc!$Q:$Q,AX$5,SexoPorc!$A:$A,$C10,SexoPorc!$B:$B,2)*100</f>
        <v>26.143380999565125</v>
      </c>
      <c r="AZ10" s="53">
        <f>SUMIFS(SexoPop!$J:$J,SexoPop!$T:$T,AZ$5,SexoPop!$A:$A,$C10,SexoPop!$B:$B,1)/1000</f>
        <v>56.206000000000003</v>
      </c>
      <c r="BA10" s="53">
        <f>SUMIFS(SexoPop!$J:$J,SexoPop!$T:$T,BA$5,SexoPop!$A:$A,$C10,SexoPop!$B:$B,1)/1000</f>
        <v>59.616</v>
      </c>
      <c r="BB10" s="53">
        <f>SUMIFS(SexoPop!$J:$J,SexoPop!$T:$T,BB$5,SexoPop!$A:$A,$C10,SexoPop!$B:$B,1)/1000</f>
        <v>107.834</v>
      </c>
      <c r="BC10" s="53">
        <f>SUMIFS(SexoPop!$J:$J,SexoPop!$T:$T,BC$5,SexoPop!$A:$A,$C10,SexoPop!$B:$B,1)/1000</f>
        <v>170.19200000000001</v>
      </c>
      <c r="BD10" s="53">
        <f>SUMIFS(SexoPop!$J:$J,SexoPop!$T:$T,BD$5,SexoPop!$A:$A,$C10,SexoPop!$B:$B,1)/1000</f>
        <v>142.13999999999999</v>
      </c>
      <c r="BE10" s="52"/>
      <c r="BF10" s="54">
        <f>SUMIFS(SexoPorc!$J:$J,SexoPorc!$Q:$Q,BF$5,SexoPorc!$A:$A,$C10,SexoPorc!$B:$B,1)*100</f>
        <v>13.450530171394348</v>
      </c>
      <c r="BG10" s="54">
        <f>SUMIFS(SexoPorc!$J:$J,SexoPorc!$Q:$Q,BG$5,SexoPorc!$A:$A,$C10,SexoPorc!$B:$B,1)*100</f>
        <v>13.896049559116364</v>
      </c>
      <c r="BH10" s="54">
        <f>SUMIFS(SexoPorc!$J:$J,SexoPorc!$Q:$Q,BH$5,SexoPorc!$A:$A,$C10,SexoPorc!$B:$B,1)*100</f>
        <v>23.673297464847565</v>
      </c>
      <c r="BI10" s="54">
        <f>SUMIFS(SexoPorc!$J:$J,SexoPorc!$Q:$Q,BI$5,SexoPorc!$A:$A,$C10,SexoPorc!$B:$B,1)*100</f>
        <v>36.3526850938797</v>
      </c>
      <c r="BJ10" s="54">
        <f>SUMIFS(SexoPorc!$J:$J,SexoPorc!$Q:$Q,BJ$5,SexoPorc!$A:$A,$C10,SexoPorc!$B:$B,1)*100</f>
        <v>30.997303128242493</v>
      </c>
    </row>
    <row r="11" spans="3:62" x14ac:dyDescent="0.25">
      <c r="C11" s="52" t="s">
        <v>5</v>
      </c>
      <c r="D11" s="53">
        <f>'Cuadro 4'!Q13</f>
        <v>378.375</v>
      </c>
      <c r="E11" s="53">
        <f>'Cuadro 4'!R13</f>
        <v>402.68700000000001</v>
      </c>
      <c r="F11" s="53">
        <f>'Cuadro 4'!S13</f>
        <v>685.97900000000004</v>
      </c>
      <c r="G11" s="53">
        <f>'Cuadro 4'!T13</f>
        <v>644.06500000000005</v>
      </c>
      <c r="H11" s="53">
        <f>'Cuadro 4'!U13</f>
        <v>691.53300000000002</v>
      </c>
      <c r="I11" s="52"/>
      <c r="J11" s="54">
        <f>'Cuadro 5'!K13</f>
        <v>12.8003147516</v>
      </c>
      <c r="K11" s="54">
        <f>'Cuadro 5'!L13</f>
        <v>13.2015799133</v>
      </c>
      <c r="L11" s="54">
        <f>'Cuadro 5'!M13</f>
        <v>21.637456782899999</v>
      </c>
      <c r="M11" s="54">
        <f>'Cuadro 5'!N13</f>
        <v>19.677330459</v>
      </c>
      <c r="N11" s="54">
        <f>'Cuadro 5'!O13</f>
        <v>20.2975541074</v>
      </c>
      <c r="O11" s="52"/>
      <c r="P11" s="53">
        <f>SUMIFS(RuralPop!$I:$I,RuralPop!$S:$S,P$5,RuralPop!$A:$A,$C11)/1000</f>
        <v>35.020000000000003</v>
      </c>
      <c r="Q11" s="53">
        <f>SUMIFS(RuralPop!$I:$I,RuralPop!$S:$S,Q$5,RuralPop!$A:$A,$C11)/1000</f>
        <v>46.055999999999997</v>
      </c>
      <c r="R11" s="53">
        <f>SUMIFS(RuralPop!$I:$I,RuralPop!$S:$S,R$5,RuralPop!$A:$A,$C11)/1000</f>
        <v>88.453000000000003</v>
      </c>
      <c r="S11" s="53">
        <f>SUMIFS(RuralPop!$I:$I,RuralPop!$S:$S,S$5,RuralPop!$A:$A,$C11)/1000</f>
        <v>88.483999999999995</v>
      </c>
      <c r="T11" s="53">
        <f>SUMIFS(RuralPop!$I:$I,RuralPop!$S:$S,T$5,RuralPop!$A:$A,$C11)/1000</f>
        <v>79.028999999999996</v>
      </c>
      <c r="U11" s="52"/>
      <c r="V11" s="54">
        <f>SUMIFS(RuralPorc!$I:$I,RuralPorc!$P:$P,V$5,RuralPorc!$A:$A,$C11)*100</f>
        <v>11.844726651906967</v>
      </c>
      <c r="W11" s="54">
        <f>SUMIFS(RuralPorc!$I:$I,RuralPorc!$P:$P,W$5,RuralPorc!$A:$A,$C11)*100</f>
        <v>13.87910395860672</v>
      </c>
      <c r="X11" s="54">
        <f>SUMIFS(RuralPorc!$I:$I,RuralPorc!$P:$P,X$5,RuralPorc!$A:$A,$C11)*100</f>
        <v>27.885562181472778</v>
      </c>
      <c r="Y11" s="54">
        <f>SUMIFS(RuralPorc!$I:$I,RuralPorc!$P:$P,Y$5,RuralPorc!$A:$A,$C11)*100</f>
        <v>28.685450553894043</v>
      </c>
      <c r="Z11" s="54">
        <f>SUMIFS(RuralPorc!$I:$I,RuralPorc!$P:$P,Z$5,RuralPorc!$A:$A,$C11)*100</f>
        <v>28.666099905967712</v>
      </c>
      <c r="AA11" s="56"/>
      <c r="AB11" s="53">
        <f>SUMIFS(UrbanPop!$I:$I,UrbanPop!$S:$S,AB$5,UrbanPop!$A:$A,$C11)/1000</f>
        <v>343.35500000000002</v>
      </c>
      <c r="AC11" s="53">
        <f>SUMIFS(UrbanPop!$I:$I,UrbanPop!$S:$S,AC$5,UrbanPop!$A:$A,$C11)/1000</f>
        <v>356.63099999999997</v>
      </c>
      <c r="AD11" s="53">
        <f>SUMIFS(UrbanPop!$I:$I,UrbanPop!$S:$S,AD$5,UrbanPop!$A:$A,$C11)/1000</f>
        <v>597.52599999999995</v>
      </c>
      <c r="AE11" s="53">
        <f>SUMIFS(UrbanPop!$I:$I,UrbanPop!$S:$S,AE$5,UrbanPop!$A:$A,$C11)/1000</f>
        <v>555.58100000000002</v>
      </c>
      <c r="AF11" s="53">
        <f>SUMIFS(UrbanPop!$I:$I,UrbanPop!$S:$S,AF$5,UrbanPop!$A:$A,$C11)/1000</f>
        <v>612.50400000000002</v>
      </c>
      <c r="AG11" s="52"/>
      <c r="AH11" s="54">
        <f>SUMIFS(UrbanPorc!$I:$I,UrbanPorc!$P:$P,AH$5,UrbanPorc!$A:$A,$C11)*100</f>
        <v>12.906515598297119</v>
      </c>
      <c r="AI11" s="54">
        <f>SUMIFS(UrbanPorc!$I:$I,UrbanPorc!$P:$P,AI$5,UrbanPorc!$A:$A,$C11)*100</f>
        <v>13.118876516819</v>
      </c>
      <c r="AJ11" s="54">
        <f>SUMIFS(UrbanPorc!$I:$I,UrbanPorc!$P:$P,AJ$5,UrbanPorc!$A:$A,$C11)*100</f>
        <v>20.942816138267517</v>
      </c>
      <c r="AK11" s="54">
        <f>SUMIFS(UrbanPorc!$I:$I,UrbanPorc!$P:$P,AK$5,UrbanPorc!$A:$A,$C11)*100</f>
        <v>18.740068376064301</v>
      </c>
      <c r="AL11" s="54">
        <f>SUMIFS(UrbanPorc!$I:$I,UrbanPorc!$P:$P,AL$5,UrbanPorc!$A:$A,$C11)*100</f>
        <v>19.560761749744415</v>
      </c>
      <c r="AN11" s="53">
        <f>SUMIFS(SexoPop!$J:$J,SexoPop!$T:$T,AN$5,SexoPop!$A:$A,$C11,SexoPop!$B:$B,2)/1000</f>
        <v>159.345</v>
      </c>
      <c r="AO11" s="53">
        <f>SUMIFS(SexoPop!$J:$J,SexoPop!$T:$T,AO$5,SexoPop!$A:$A,$C11,SexoPop!$B:$B,2)/1000</f>
        <v>181.745</v>
      </c>
      <c r="AP11" s="53">
        <f>SUMIFS(SexoPop!$J:$J,SexoPop!$T:$T,AP$5,SexoPop!$A:$A,$C11,SexoPop!$B:$B,2)/1000</f>
        <v>323.92399999999998</v>
      </c>
      <c r="AQ11" s="53">
        <f>SUMIFS(SexoPop!$J:$J,SexoPop!$T:$T,AQ$5,SexoPop!$A:$A,$C11,SexoPop!$B:$B,2)/1000</f>
        <v>306.51499999999999</v>
      </c>
      <c r="AR11" s="53">
        <f>SUMIFS(SexoPop!$J:$J,SexoPop!$T:$T,AR$5,SexoPop!$A:$A,$C11,SexoPop!$B:$B,2)/1000</f>
        <v>320.03500000000003</v>
      </c>
      <c r="AS11" s="52"/>
      <c r="AT11" s="54">
        <f>SUMIFS(SexoPorc!$J:$J,SexoPorc!$Q:$Q,AT$5,SexoPorc!$A:$A,$C11,SexoPorc!$B:$B,2)*100</f>
        <v>10.644189268350601</v>
      </c>
      <c r="AU11" s="54">
        <f>SUMIFS(SexoPorc!$J:$J,SexoPorc!$Q:$Q,AU$5,SexoPorc!$A:$A,$C11,SexoPorc!$B:$B,2)*100</f>
        <v>11.766187101602554</v>
      </c>
      <c r="AV11" s="54">
        <f>SUMIFS(SexoPorc!$J:$J,SexoPorc!$Q:$Q,AV$5,SexoPorc!$A:$A,$C11,SexoPorc!$B:$B,2)*100</f>
        <v>20.137840509414673</v>
      </c>
      <c r="AW11" s="54">
        <f>SUMIFS(SexoPorc!$J:$J,SexoPorc!$Q:$Q,AW$5,SexoPorc!$A:$A,$C11,SexoPorc!$B:$B,2)*100</f>
        <v>18.460956215858459</v>
      </c>
      <c r="AX11" s="54">
        <f>SUMIFS(SexoPorc!$J:$J,SexoPorc!$Q:$Q,AX$5,SexoPorc!$A:$A,$C11,SexoPorc!$B:$B,2)*100</f>
        <v>18.625766038894653</v>
      </c>
      <c r="AZ11" s="53">
        <f>SUMIFS(SexoPop!$J:$J,SexoPop!$T:$T,AZ$5,SexoPop!$A:$A,$C11,SexoPop!$B:$B,1)/1000</f>
        <v>219.03</v>
      </c>
      <c r="BA11" s="53">
        <f>SUMIFS(SexoPop!$J:$J,SexoPop!$T:$T,BA$5,SexoPop!$A:$A,$C11,SexoPop!$B:$B,1)/1000</f>
        <v>220.94200000000001</v>
      </c>
      <c r="BB11" s="53">
        <f>SUMIFS(SexoPop!$J:$J,SexoPop!$T:$T,BB$5,SexoPop!$A:$A,$C11,SexoPop!$B:$B,1)/1000</f>
        <v>362.05500000000001</v>
      </c>
      <c r="BC11" s="53">
        <f>SUMIFS(SexoPop!$J:$J,SexoPop!$T:$T,BC$5,SexoPop!$A:$A,$C11,SexoPop!$B:$B,1)/1000</f>
        <v>337.55</v>
      </c>
      <c r="BD11" s="53">
        <f>SUMIFS(SexoPop!$J:$J,SexoPop!$T:$T,BD$5,SexoPop!$A:$A,$C11,SexoPop!$B:$B,1)/1000</f>
        <v>371.49799999999999</v>
      </c>
      <c r="BE11" s="52"/>
      <c r="BF11" s="54">
        <f>SUMIFS(SexoPorc!$J:$J,SexoPorc!$Q:$Q,BF$5,SexoPorc!$A:$A,$C11,SexoPorc!$B:$B,1)*100</f>
        <v>15.012666583061218</v>
      </c>
      <c r="BG11" s="54">
        <f>SUMIFS(SexoPorc!$J:$J,SexoPorc!$Q:$Q,BG$5,SexoPorc!$A:$A,$C11,SexoPorc!$B:$B,1)*100</f>
        <v>14.67413604259491</v>
      </c>
      <c r="BH11" s="54">
        <f>SUMIFS(SexoPorc!$J:$J,SexoPorc!$Q:$Q,BH$5,SexoPorc!$A:$A,$C11,SexoPorc!$B:$B,1)*100</f>
        <v>23.181949555873871</v>
      </c>
      <c r="BI11" s="54">
        <f>SUMIFS(SexoPorc!$J:$J,SexoPorc!$Q:$Q,BI$5,SexoPorc!$A:$A,$C11,SexoPorc!$B:$B,1)*100</f>
        <v>20.929569005966187</v>
      </c>
      <c r="BJ11" s="54">
        <f>SUMIFS(SexoPorc!$J:$J,SexoPorc!$Q:$Q,BJ$5,SexoPorc!$A:$A,$C11,SexoPorc!$B:$B,1)*100</f>
        <v>21.998544037342072</v>
      </c>
    </row>
    <row r="12" spans="3:62" x14ac:dyDescent="0.25">
      <c r="C12" s="52" t="s">
        <v>6</v>
      </c>
      <c r="D12" s="53">
        <f>'Cuadro 4'!Q14</f>
        <v>82.991</v>
      </c>
      <c r="E12" s="53">
        <f>'Cuadro 4'!R14</f>
        <v>78.316000000000003</v>
      </c>
      <c r="F12" s="53">
        <f>'Cuadro 4'!S14</f>
        <v>139.374</v>
      </c>
      <c r="G12" s="53">
        <f>'Cuadro 4'!T14</f>
        <v>169.11500000000001</v>
      </c>
      <c r="H12" s="53">
        <f>'Cuadro 4'!U14</f>
        <v>174.50700000000001</v>
      </c>
      <c r="I12" s="52"/>
      <c r="J12" s="54">
        <f>'Cuadro 5'!K14</f>
        <v>11.866350387000001</v>
      </c>
      <c r="K12" s="54">
        <f>'Cuadro 5'!L14</f>
        <v>10.835820358600001</v>
      </c>
      <c r="L12" s="54">
        <f>'Cuadro 5'!M14</f>
        <v>18.9771918048</v>
      </c>
      <c r="M12" s="54">
        <f>'Cuadro 5'!N14</f>
        <v>21.935837852600002</v>
      </c>
      <c r="N12" s="54">
        <f>'Cuadro 5'!O14</f>
        <v>24.028204813999999</v>
      </c>
      <c r="O12" s="52"/>
      <c r="P12" s="53">
        <f>SUMIFS(RuralPop!$I:$I,RuralPop!$S:$S,P$5,RuralPop!$A:$A,$C12)/1000</f>
        <v>7.8659999999999997</v>
      </c>
      <c r="Q12" s="53">
        <f>SUMIFS(RuralPop!$I:$I,RuralPop!$S:$S,Q$5,RuralPop!$A:$A,$C12)/1000</f>
        <v>8.6349999999999998</v>
      </c>
      <c r="R12" s="53">
        <f>SUMIFS(RuralPop!$I:$I,RuralPop!$S:$S,R$5,RuralPop!$A:$A,$C12)/1000</f>
        <v>16.385999999999999</v>
      </c>
      <c r="S12" s="53">
        <f>SUMIFS(RuralPop!$I:$I,RuralPop!$S:$S,S$5,RuralPop!$A:$A,$C12)/1000</f>
        <v>28.88</v>
      </c>
      <c r="T12" s="53">
        <f>SUMIFS(RuralPop!$I:$I,RuralPop!$S:$S,T$5,RuralPop!$A:$A,$C12)/1000</f>
        <v>22.286000000000001</v>
      </c>
      <c r="U12" s="52"/>
      <c r="V12" s="54">
        <f>SUMIFS(RuralPorc!$I:$I,RuralPorc!$P:$P,V$5,RuralPorc!$A:$A,$C12)*100</f>
        <v>10.016171634197235</v>
      </c>
      <c r="W12" s="54">
        <f>SUMIFS(RuralPorc!$I:$I,RuralPorc!$P:$P,W$5,RuralPorc!$A:$A,$C12)*100</f>
        <v>9.3506015837192535</v>
      </c>
      <c r="X12" s="54">
        <f>SUMIFS(RuralPorc!$I:$I,RuralPorc!$P:$P,X$5,RuralPorc!$A:$A,$C12)*100</f>
        <v>19.894371926784515</v>
      </c>
      <c r="Y12" s="54">
        <f>SUMIFS(RuralPorc!$I:$I,RuralPorc!$P:$P,Y$5,RuralPorc!$A:$A,$C12)*100</f>
        <v>34.754565358161926</v>
      </c>
      <c r="Z12" s="54">
        <f>SUMIFS(RuralPorc!$I:$I,RuralPorc!$P:$P,Z$5,RuralPorc!$A:$A,$C12)*100</f>
        <v>30.222812294960022</v>
      </c>
      <c r="AA12" s="56"/>
      <c r="AB12" s="53">
        <f>SUMIFS(UrbanPop!$I:$I,UrbanPop!$S:$S,AB$5,UrbanPop!$A:$A,$C12)/1000</f>
        <v>75.125</v>
      </c>
      <c r="AC12" s="53">
        <f>SUMIFS(UrbanPop!$I:$I,UrbanPop!$S:$S,AC$5,UrbanPop!$A:$A,$C12)/1000</f>
        <v>69.680999999999997</v>
      </c>
      <c r="AD12" s="53">
        <f>SUMIFS(UrbanPop!$I:$I,UrbanPop!$S:$S,AD$5,UrbanPop!$A:$A,$C12)/1000</f>
        <v>122.988</v>
      </c>
      <c r="AE12" s="53">
        <f>SUMIFS(UrbanPop!$I:$I,UrbanPop!$S:$S,AE$5,UrbanPop!$A:$A,$C12)/1000</f>
        <v>140.23500000000001</v>
      </c>
      <c r="AF12" s="53">
        <f>SUMIFS(UrbanPop!$I:$I,UrbanPop!$S:$S,AF$5,UrbanPop!$A:$A,$C12)/1000</f>
        <v>152.221</v>
      </c>
      <c r="AG12" s="52"/>
      <c r="AH12" s="54">
        <f>SUMIFS(UrbanPorc!$I:$I,UrbanPorc!$P:$P,AH$5,UrbanPorc!$A:$A,$C12)*100</f>
        <v>12.100385129451752</v>
      </c>
      <c r="AI12" s="54">
        <f>SUMIFS(UrbanPorc!$I:$I,UrbanPorc!$P:$P,AI$5,UrbanPorc!$A:$A,$C12)*100</f>
        <v>11.053387820720673</v>
      </c>
      <c r="AJ12" s="54">
        <f>SUMIFS(UrbanPorc!$I:$I,UrbanPorc!$P:$P,AJ$5,UrbanPorc!$A:$A,$C12)*100</f>
        <v>18.861338496208191</v>
      </c>
      <c r="AK12" s="54">
        <f>SUMIFS(UrbanPorc!$I:$I,UrbanPorc!$P:$P,AK$5,UrbanPorc!$A:$A,$C12)*100</f>
        <v>20.387260615825653</v>
      </c>
      <c r="AL12" s="54">
        <f>SUMIFS(UrbanPorc!$I:$I,UrbanPorc!$P:$P,AL$5,UrbanPorc!$A:$A,$C12)*100</f>
        <v>23.328173160552979</v>
      </c>
      <c r="AN12" s="53">
        <f>SUMIFS(SexoPop!$J:$J,SexoPop!$T:$T,AN$5,SexoPop!$A:$A,$C12,SexoPop!$B:$B,2)/1000</f>
        <v>36.341999999999999</v>
      </c>
      <c r="AO12" s="53">
        <f>SUMIFS(SexoPop!$J:$J,SexoPop!$T:$T,AO$5,SexoPop!$A:$A,$C12,SexoPop!$B:$B,2)/1000</f>
        <v>31.234000000000002</v>
      </c>
      <c r="AP12" s="53">
        <f>SUMIFS(SexoPop!$J:$J,SexoPop!$T:$T,AP$5,SexoPop!$A:$A,$C12,SexoPop!$B:$B,2)/1000</f>
        <v>62.527000000000001</v>
      </c>
      <c r="AQ12" s="53">
        <f>SUMIFS(SexoPop!$J:$J,SexoPop!$T:$T,AQ$5,SexoPop!$A:$A,$C12,SexoPop!$B:$B,2)/1000</f>
        <v>77.626000000000005</v>
      </c>
      <c r="AR12" s="53">
        <f>SUMIFS(SexoPop!$J:$J,SexoPop!$T:$T,AR$5,SexoPop!$A:$A,$C12,SexoPop!$B:$B,2)/1000</f>
        <v>82.51</v>
      </c>
      <c r="AS12" s="52"/>
      <c r="AT12" s="54">
        <f>SUMIFS(SexoPorc!$J:$J,SexoPorc!$Q:$Q,AT$5,SexoPorc!$A:$A,$C12,SexoPorc!$B:$B,2)*100</f>
        <v>10.032464563846588</v>
      </c>
      <c r="AU12" s="54">
        <f>SUMIFS(SexoPorc!$J:$J,SexoPorc!$Q:$Q,AU$5,SexoPorc!$A:$A,$C12,SexoPorc!$B:$B,2)*100</f>
        <v>8.4652096033096313</v>
      </c>
      <c r="AV12" s="54">
        <f>SUMIFS(SexoPorc!$J:$J,SexoPorc!$Q:$Q,AV$5,SexoPorc!$A:$A,$C12,SexoPorc!$B:$B,2)*100</f>
        <v>16.551211476325989</v>
      </c>
      <c r="AW12" s="54">
        <f>SUMIFS(SexoPorc!$J:$J,SexoPorc!$Q:$Q,AW$5,SexoPorc!$A:$A,$C12,SexoPorc!$B:$B,2)*100</f>
        <v>19.617833197116852</v>
      </c>
      <c r="AX12" s="54">
        <f>SUMIFS(SexoPorc!$J:$J,SexoPorc!$Q:$Q,AX$5,SexoPorc!$A:$A,$C12,SexoPorc!$B:$B,2)*100</f>
        <v>22.088664770126343</v>
      </c>
      <c r="AZ12" s="53">
        <f>SUMIFS(SexoPop!$J:$J,SexoPop!$T:$T,AZ$5,SexoPop!$A:$A,$C12,SexoPop!$B:$B,1)/1000</f>
        <v>46.649000000000001</v>
      </c>
      <c r="BA12" s="53">
        <f>SUMIFS(SexoPop!$J:$J,SexoPop!$T:$T,BA$5,SexoPop!$A:$A,$C12,SexoPop!$B:$B,1)/1000</f>
        <v>47.082000000000001</v>
      </c>
      <c r="BB12" s="53">
        <f>SUMIFS(SexoPop!$J:$J,SexoPop!$T:$T,BB$5,SexoPop!$A:$A,$C12,SexoPop!$B:$B,1)/1000</f>
        <v>76.846999999999994</v>
      </c>
      <c r="BC12" s="53">
        <f>SUMIFS(SexoPop!$J:$J,SexoPop!$T:$T,BC$5,SexoPop!$A:$A,$C12,SexoPop!$B:$B,1)/1000</f>
        <v>91.489000000000004</v>
      </c>
      <c r="BD12" s="53">
        <f>SUMIFS(SexoPop!$J:$J,SexoPop!$T:$T,BD$5,SexoPop!$A:$A,$C12,SexoPop!$B:$B,1)/1000</f>
        <v>91.997</v>
      </c>
      <c r="BE12" s="52"/>
      <c r="BF12" s="54">
        <f>SUMIFS(SexoPorc!$J:$J,SexoPorc!$Q:$Q,BF$5,SexoPorc!$A:$A,$C12,SexoPorc!$B:$B,1)*100</f>
        <v>13.836808502674103</v>
      </c>
      <c r="BG12" s="54">
        <f>SUMIFS(SexoPorc!$J:$J,SexoPorc!$Q:$Q,BG$5,SexoPorc!$A:$A,$C12,SexoPorc!$B:$B,1)*100</f>
        <v>13.308195769786835</v>
      </c>
      <c r="BH12" s="54">
        <f>SUMIFS(SexoPorc!$J:$J,SexoPorc!$Q:$Q,BH$5,SexoPorc!$A:$A,$C12,SexoPorc!$B:$B,1)*100</f>
        <v>21.546894311904907</v>
      </c>
      <c r="BI12" s="54">
        <f>SUMIFS(SexoPorc!$J:$J,SexoPorc!$Q:$Q,BI$5,SexoPorc!$A:$A,$C12,SexoPorc!$B:$B,1)*100</f>
        <v>24.38003271818161</v>
      </c>
      <c r="BJ12" s="54">
        <f>SUMIFS(SexoPorc!$J:$J,SexoPorc!$Q:$Q,BJ$5,SexoPorc!$A:$A,$C12,SexoPorc!$B:$B,1)*100</f>
        <v>26.08223557472229</v>
      </c>
    </row>
    <row r="13" spans="3:62" x14ac:dyDescent="0.25">
      <c r="C13" s="52" t="s">
        <v>7</v>
      </c>
      <c r="D13" s="53">
        <f>'Cuadro 4'!Q15</f>
        <v>779.11700000000008</v>
      </c>
      <c r="E13" s="53">
        <f>'Cuadro 4'!R15</f>
        <v>939.67500000000007</v>
      </c>
      <c r="F13" s="53">
        <f>'Cuadro 4'!S15</f>
        <v>2072.578</v>
      </c>
      <c r="G13" s="53">
        <f>'Cuadro 4'!T15</f>
        <v>3764.3690000000001</v>
      </c>
      <c r="H13" s="53">
        <f>'Cuadro 4'!U15</f>
        <v>3712.0929999999998</v>
      </c>
      <c r="I13" s="52"/>
      <c r="J13" s="54">
        <f>'Cuadro 5'!K15</f>
        <v>15.0377247382</v>
      </c>
      <c r="K13" s="54">
        <f>'Cuadro 5'!L15</f>
        <v>17.592508690700001</v>
      </c>
      <c r="L13" s="54">
        <f>'Cuadro 5'!M15</f>
        <v>37.093556720300001</v>
      </c>
      <c r="M13" s="54">
        <f>'Cuadro 5'!N15</f>
        <v>66.066202938100005</v>
      </c>
      <c r="N13" s="54">
        <f>'Cuadro 5'!O15</f>
        <v>63.342351542899998</v>
      </c>
      <c r="O13" s="52"/>
      <c r="P13" s="53">
        <f>SUMIFS(RuralPop!$I:$I,RuralPop!$S:$S,P$5,RuralPop!$A:$A,$C13)/1000</f>
        <v>342.64600000000002</v>
      </c>
      <c r="Q13" s="53">
        <f>SUMIFS(RuralPop!$I:$I,RuralPop!$S:$S,Q$5,RuralPop!$A:$A,$C13)/1000</f>
        <v>463.69799999999998</v>
      </c>
      <c r="R13" s="53">
        <f>SUMIFS(RuralPop!$I:$I,RuralPop!$S:$S,R$5,RuralPop!$A:$A,$C13)/1000</f>
        <v>1020.475</v>
      </c>
      <c r="S13" s="53">
        <f>SUMIFS(RuralPop!$I:$I,RuralPop!$S:$S,S$5,RuralPop!$A:$A,$C13)/1000</f>
        <v>2250.8910000000001</v>
      </c>
      <c r="T13" s="53">
        <f>SUMIFS(RuralPop!$I:$I,RuralPop!$S:$S,T$5,RuralPop!$A:$A,$C13)/1000</f>
        <v>2215.3670000000002</v>
      </c>
      <c r="U13" s="52"/>
      <c r="V13" s="54">
        <f>SUMIFS(RuralPorc!$I:$I,RuralPorc!$P:$P,V$5,RuralPorc!$A:$A,$C13)*100</f>
        <v>12.899361550807953</v>
      </c>
      <c r="W13" s="54">
        <f>SUMIFS(RuralPorc!$I:$I,RuralPorc!$P:$P,W$5,RuralPorc!$A:$A,$C13)*100</f>
        <v>16.609926521778107</v>
      </c>
      <c r="X13" s="54">
        <f>SUMIFS(RuralPorc!$I:$I,RuralPorc!$P:$P,X$5,RuralPorc!$A:$A,$C13)*100</f>
        <v>35.620898008346558</v>
      </c>
      <c r="Y13" s="54">
        <f>SUMIFS(RuralPorc!$I:$I,RuralPorc!$P:$P,Y$5,RuralPorc!$A:$A,$C13)*100</f>
        <v>73.257029056549072</v>
      </c>
      <c r="Z13" s="54">
        <f>SUMIFS(RuralPorc!$I:$I,RuralPorc!$P:$P,Z$5,RuralPorc!$A:$A,$C13)*100</f>
        <v>73.165833950042725</v>
      </c>
      <c r="AA13" s="56"/>
      <c r="AB13" s="53">
        <f>SUMIFS(UrbanPop!$I:$I,UrbanPop!$S:$S,AB$5,UrbanPop!$A:$A,$C13)/1000</f>
        <v>436.471</v>
      </c>
      <c r="AC13" s="53">
        <f>SUMIFS(UrbanPop!$I:$I,UrbanPop!$S:$S,AC$5,UrbanPop!$A:$A,$C13)/1000</f>
        <v>475.97699999999998</v>
      </c>
      <c r="AD13" s="53">
        <f>SUMIFS(UrbanPop!$I:$I,UrbanPop!$S:$S,AD$5,UrbanPop!$A:$A,$C13)/1000</f>
        <v>1052.1030000000001</v>
      </c>
      <c r="AE13" s="53">
        <f>SUMIFS(UrbanPop!$I:$I,UrbanPop!$S:$S,AE$5,UrbanPop!$A:$A,$C13)/1000</f>
        <v>1513.4780000000001</v>
      </c>
      <c r="AF13" s="53">
        <f>SUMIFS(UrbanPop!$I:$I,UrbanPop!$S:$S,AF$5,UrbanPop!$A:$A,$C13)/1000</f>
        <v>1496.7260000000001</v>
      </c>
      <c r="AG13" s="52"/>
      <c r="AH13" s="54">
        <f>SUMIFS(UrbanPorc!$I:$I,UrbanPorc!$P:$P,AH$5,UrbanPorc!$A:$A,$C13)*100</f>
        <v>17.287479341030121</v>
      </c>
      <c r="AI13" s="54">
        <f>SUMIFS(UrbanPorc!$I:$I,UrbanPorc!$P:$P,AI$5,UrbanPorc!$A:$A,$C13)*100</f>
        <v>18.668371438980103</v>
      </c>
      <c r="AJ13" s="54">
        <f>SUMIFS(UrbanPorc!$I:$I,UrbanPorc!$P:$P,AJ$5,UrbanPorc!$A:$A,$C13)*100</f>
        <v>38.643133640289307</v>
      </c>
      <c r="AK13" s="54">
        <f>SUMIFS(UrbanPorc!$I:$I,UrbanPorc!$P:$P,AK$5,UrbanPorc!$A:$A,$C13)*100</f>
        <v>57.650154829025269</v>
      </c>
      <c r="AL13" s="54">
        <f>SUMIFS(UrbanPorc!$I:$I,UrbanPorc!$P:$P,AL$5,UrbanPorc!$A:$A,$C13)*100</f>
        <v>52.841275930404663</v>
      </c>
      <c r="AN13" s="53">
        <f>SUMIFS(SexoPop!$J:$J,SexoPop!$T:$T,AN$5,SexoPop!$A:$A,$C13,SexoPop!$B:$B,2)/1000</f>
        <v>347.76</v>
      </c>
      <c r="AO13" s="53">
        <f>SUMIFS(SexoPop!$J:$J,SexoPop!$T:$T,AO$5,SexoPop!$A:$A,$C13,SexoPop!$B:$B,2)/1000</f>
        <v>401.84399999999999</v>
      </c>
      <c r="AP13" s="53">
        <f>SUMIFS(SexoPop!$J:$J,SexoPop!$T:$T,AP$5,SexoPop!$A:$A,$C13,SexoPop!$B:$B,2)/1000</f>
        <v>993.726</v>
      </c>
      <c r="AQ13" s="53">
        <f>SUMIFS(SexoPop!$J:$J,SexoPop!$T:$T,AQ$5,SexoPop!$A:$A,$C13,SexoPop!$B:$B,2)/1000</f>
        <v>1950.912</v>
      </c>
      <c r="AR13" s="53">
        <f>SUMIFS(SexoPop!$J:$J,SexoPop!$T:$T,AR$5,SexoPop!$A:$A,$C13,SexoPop!$B:$B,2)/1000</f>
        <v>1893.732</v>
      </c>
      <c r="AS13" s="52"/>
      <c r="AT13" s="54">
        <f>SUMIFS(SexoPorc!$J:$J,SexoPorc!$Q:$Q,AT$5,SexoPorc!$A:$A,$C13,SexoPorc!$B:$B,2)*100</f>
        <v>12.999552488327026</v>
      </c>
      <c r="AU13" s="54">
        <f>SUMIFS(SexoPorc!$J:$J,SexoPorc!$Q:$Q,AU$5,SexoPorc!$A:$A,$C13,SexoPorc!$B:$B,2)*100</f>
        <v>14.851813018321991</v>
      </c>
      <c r="AV13" s="54">
        <f>SUMIFS(SexoPorc!$J:$J,SexoPorc!$Q:$Q,AV$5,SexoPorc!$A:$A,$C13,SexoPorc!$B:$B,2)*100</f>
        <v>34.087219834327698</v>
      </c>
      <c r="AW13" s="54">
        <f>SUMIFS(SexoPorc!$J:$J,SexoPorc!$Q:$Q,AW$5,SexoPorc!$A:$A,$C13,SexoPorc!$B:$B,2)*100</f>
        <v>65.003317594528198</v>
      </c>
      <c r="AX13" s="54">
        <f>SUMIFS(SexoPorc!$J:$J,SexoPorc!$Q:$Q,AX$5,SexoPorc!$A:$A,$C13,SexoPorc!$B:$B,2)*100</f>
        <v>62.644624710083008</v>
      </c>
      <c r="AZ13" s="53">
        <f>SUMIFS(SexoPop!$J:$J,SexoPop!$T:$T,AZ$5,SexoPop!$A:$A,$C13,SexoPop!$B:$B,1)/1000</f>
        <v>431.35700000000003</v>
      </c>
      <c r="BA13" s="53">
        <f>SUMIFS(SexoPop!$J:$J,SexoPop!$T:$T,BA$5,SexoPop!$A:$A,$C13,SexoPop!$B:$B,1)/1000</f>
        <v>537.83100000000002</v>
      </c>
      <c r="BB13" s="53">
        <f>SUMIFS(SexoPop!$J:$J,SexoPop!$T:$T,BB$5,SexoPop!$A:$A,$C13,SexoPop!$B:$B,1)/1000</f>
        <v>1078.8520000000001</v>
      </c>
      <c r="BC13" s="53">
        <f>SUMIFS(SexoPop!$J:$J,SexoPop!$T:$T,BC$5,SexoPop!$A:$A,$C13,SexoPop!$B:$B,1)/1000</f>
        <v>1813.4570000000001</v>
      </c>
      <c r="BD13" s="53">
        <f>SUMIFS(SexoPop!$J:$J,SexoPop!$T:$T,BD$5,SexoPop!$A:$A,$C13,SexoPop!$B:$B,1)/1000</f>
        <v>1818.3610000000001</v>
      </c>
      <c r="BE13" s="52"/>
      <c r="BF13" s="54">
        <f>SUMIFS(SexoPorc!$J:$J,SexoPorc!$Q:$Q,BF$5,SexoPorc!$A:$A,$C13,SexoPorc!$B:$B,1)*100</f>
        <v>17.213559150695801</v>
      </c>
      <c r="BG13" s="54">
        <f>SUMIFS(SexoPorc!$J:$J,SexoPorc!$Q:$Q,BG$5,SexoPorc!$A:$A,$C13,SexoPorc!$B:$B,1)*100</f>
        <v>20.406040549278259</v>
      </c>
      <c r="BH13" s="54">
        <f>SUMIFS(SexoPorc!$J:$J,SexoPorc!$Q:$Q,BH$5,SexoPorc!$A:$A,$C13,SexoPorc!$B:$B,1)*100</f>
        <v>40.373343229293823</v>
      </c>
      <c r="BI13" s="54">
        <f>SUMIFS(SexoPorc!$J:$J,SexoPorc!$Q:$Q,BI$5,SexoPorc!$A:$A,$C13,SexoPorc!$B:$B,1)*100</f>
        <v>67.249161005020142</v>
      </c>
      <c r="BJ13" s="54">
        <f>SUMIFS(SexoPorc!$J:$J,SexoPorc!$Q:$Q,BJ$5,SexoPorc!$A:$A,$C13,SexoPorc!$B:$B,1)*100</f>
        <v>64.085716009140015</v>
      </c>
    </row>
    <row r="14" spans="3:62" x14ac:dyDescent="0.25">
      <c r="C14" s="52" t="s">
        <v>8</v>
      </c>
      <c r="D14" s="53">
        <f>'Cuadro 4'!Q16</f>
        <v>440</v>
      </c>
      <c r="E14" s="53">
        <f>'Cuadro 4'!R16</f>
        <v>416.233</v>
      </c>
      <c r="F14" s="53">
        <f>'Cuadro 4'!S16</f>
        <v>641.94799999999998</v>
      </c>
      <c r="G14" s="53">
        <f>'Cuadro 4'!T16</f>
        <v>818.29100000000005</v>
      </c>
      <c r="H14" s="53">
        <f>'Cuadro 4'!U16</f>
        <v>811.76599999999996</v>
      </c>
      <c r="I14" s="52"/>
      <c r="J14" s="54">
        <f>'Cuadro 5'!K16</f>
        <v>12.2364164653</v>
      </c>
      <c r="K14" s="54">
        <f>'Cuadro 5'!L16</f>
        <v>11.3050821034</v>
      </c>
      <c r="L14" s="54">
        <f>'Cuadro 5'!M16</f>
        <v>17.054869054800001</v>
      </c>
      <c r="M14" s="54">
        <f>'Cuadro 5'!N16</f>
        <v>21.491443249100001</v>
      </c>
      <c r="N14" s="54">
        <f>'Cuadro 5'!O16</f>
        <v>20.889162116000001</v>
      </c>
      <c r="O14" s="52"/>
      <c r="P14" s="53">
        <f>SUMIFS(RuralPop!$I:$I,RuralPop!$S:$S,P$5,RuralPop!$A:$A,$C14)/1000</f>
        <v>87.286000000000001</v>
      </c>
      <c r="Q14" s="53">
        <f>SUMIFS(RuralPop!$I:$I,RuralPop!$S:$S,Q$5,RuralPop!$A:$A,$C14)/1000</f>
        <v>65.504999999999995</v>
      </c>
      <c r="R14" s="53">
        <f>SUMIFS(RuralPop!$I:$I,RuralPop!$S:$S,R$5,RuralPop!$A:$A,$C14)/1000</f>
        <v>111.133</v>
      </c>
      <c r="S14" s="53">
        <f>SUMIFS(RuralPop!$I:$I,RuralPop!$S:$S,S$5,RuralPop!$A:$A,$C14)/1000</f>
        <v>190.3</v>
      </c>
      <c r="T14" s="53">
        <f>SUMIFS(RuralPop!$I:$I,RuralPop!$S:$S,T$5,RuralPop!$A:$A,$C14)/1000</f>
        <v>153.89599999999999</v>
      </c>
      <c r="U14" s="52"/>
      <c r="V14" s="54">
        <f>SUMIFS(RuralPorc!$I:$I,RuralPorc!$P:$P,V$5,RuralPorc!$A:$A,$C14)*100</f>
        <v>15.980885922908783</v>
      </c>
      <c r="W14" s="54">
        <f>SUMIFS(RuralPorc!$I:$I,RuralPorc!$P:$P,W$5,RuralPorc!$A:$A,$C14)*100</f>
        <v>11.849310249090195</v>
      </c>
      <c r="X14" s="54">
        <f>SUMIFS(RuralPorc!$I:$I,RuralPorc!$P:$P,X$5,RuralPorc!$A:$A,$C14)*100</f>
        <v>19.453810155391693</v>
      </c>
      <c r="Y14" s="54">
        <f>SUMIFS(RuralPorc!$I:$I,RuralPorc!$P:$P,Y$5,RuralPorc!$A:$A,$C14)*100</f>
        <v>34.268838167190552</v>
      </c>
      <c r="Z14" s="54">
        <f>SUMIFS(RuralPorc!$I:$I,RuralPorc!$P:$P,Z$5,RuralPorc!$A:$A,$C14)*100</f>
        <v>32.874980568885803</v>
      </c>
      <c r="AA14" s="56"/>
      <c r="AB14" s="53">
        <f>SUMIFS(UrbanPop!$I:$I,UrbanPop!$S:$S,AB$5,UrbanPop!$A:$A,$C14)/1000</f>
        <v>352.714</v>
      </c>
      <c r="AC14" s="53">
        <f>SUMIFS(UrbanPop!$I:$I,UrbanPop!$S:$S,AC$5,UrbanPop!$A:$A,$C14)/1000</f>
        <v>350.72800000000001</v>
      </c>
      <c r="AD14" s="53">
        <f>SUMIFS(UrbanPop!$I:$I,UrbanPop!$S:$S,AD$5,UrbanPop!$A:$A,$C14)/1000</f>
        <v>530.81500000000005</v>
      </c>
      <c r="AE14" s="53">
        <f>SUMIFS(UrbanPop!$I:$I,UrbanPop!$S:$S,AE$5,UrbanPop!$A:$A,$C14)/1000</f>
        <v>627.99099999999999</v>
      </c>
      <c r="AF14" s="53">
        <f>SUMIFS(UrbanPop!$I:$I,UrbanPop!$S:$S,AF$5,UrbanPop!$A:$A,$C14)/1000</f>
        <v>657.87</v>
      </c>
      <c r="AG14" s="52"/>
      <c r="AH14" s="54">
        <f>SUMIFS(UrbanPorc!$I:$I,UrbanPorc!$P:$P,AH$5,UrbanPorc!$A:$A,$C14)*100</f>
        <v>11.565781384706497</v>
      </c>
      <c r="AI14" s="54">
        <f>SUMIFS(UrbanPorc!$I:$I,UrbanPorc!$P:$P,AI$5,UrbanPorc!$A:$A,$C14)*100</f>
        <v>11.208930611610413</v>
      </c>
      <c r="AJ14" s="54">
        <f>SUMIFS(UrbanPorc!$I:$I,UrbanPorc!$P:$P,AJ$5,UrbanPorc!$A:$A,$C14)*100</f>
        <v>16.62563681602478</v>
      </c>
      <c r="AK14" s="54">
        <f>SUMIFS(UrbanPorc!$I:$I,UrbanPorc!$P:$P,AK$5,UrbanPorc!$A:$A,$C14)*100</f>
        <v>19.309699535369873</v>
      </c>
      <c r="AL14" s="54">
        <f>SUMIFS(UrbanPorc!$I:$I,UrbanPorc!$P:$P,AL$5,UrbanPorc!$A:$A,$C14)*100</f>
        <v>19.247569143772125</v>
      </c>
      <c r="AN14" s="53">
        <f>SUMIFS(SexoPop!$J:$J,SexoPop!$T:$T,AN$5,SexoPop!$A:$A,$C14,SexoPop!$B:$B,2)/1000</f>
        <v>179.69</v>
      </c>
      <c r="AO14" s="53">
        <f>SUMIFS(SexoPop!$J:$J,SexoPop!$T:$T,AO$5,SexoPop!$A:$A,$C14,SexoPop!$B:$B,2)/1000</f>
        <v>171.874</v>
      </c>
      <c r="AP14" s="53">
        <f>SUMIFS(SexoPop!$J:$J,SexoPop!$T:$T,AP$5,SexoPop!$A:$A,$C14,SexoPop!$B:$B,2)/1000</f>
        <v>294.01600000000002</v>
      </c>
      <c r="AQ14" s="53">
        <f>SUMIFS(SexoPop!$J:$J,SexoPop!$T:$T,AQ$5,SexoPop!$A:$A,$C14,SexoPop!$B:$B,2)/1000</f>
        <v>372.452</v>
      </c>
      <c r="AR14" s="53">
        <f>SUMIFS(SexoPop!$J:$J,SexoPop!$T:$T,AR$5,SexoPop!$A:$A,$C14,SexoPop!$B:$B,2)/1000</f>
        <v>378.012</v>
      </c>
      <c r="AS14" s="52"/>
      <c r="AT14" s="54">
        <f>SUMIFS(SexoPorc!$J:$J,SexoPorc!$Q:$Q,AT$5,SexoPorc!$A:$A,$C14,SexoPorc!$B:$B,2)*100</f>
        <v>9.7199924290180206</v>
      </c>
      <c r="AU14" s="54">
        <f>SUMIFS(SexoPorc!$J:$J,SexoPorc!$Q:$Q,AU$5,SexoPorc!$A:$A,$C14,SexoPorc!$B:$B,2)*100</f>
        <v>9.128715842962265</v>
      </c>
      <c r="AV14" s="54">
        <f>SUMIFS(SexoPorc!$J:$J,SexoPorc!$Q:$Q,AV$5,SexoPorc!$A:$A,$C14,SexoPorc!$B:$B,2)*100</f>
        <v>15.336665511131287</v>
      </c>
      <c r="AW14" s="54">
        <f>SUMIFS(SexoPorc!$J:$J,SexoPorc!$Q:$Q,AW$5,SexoPorc!$A:$A,$C14,SexoPorc!$B:$B,2)*100</f>
        <v>19.155722856521606</v>
      </c>
      <c r="AX14" s="54">
        <f>SUMIFS(SexoPorc!$J:$J,SexoPorc!$Q:$Q,AX$5,SexoPorc!$A:$A,$C14,SexoPorc!$B:$B,2)*100</f>
        <v>19.179177284240723</v>
      </c>
      <c r="AZ14" s="53">
        <f>SUMIFS(SexoPop!$J:$J,SexoPop!$T:$T,AZ$5,SexoPop!$A:$A,$C14,SexoPop!$B:$B,1)/1000</f>
        <v>260.31</v>
      </c>
      <c r="BA14" s="53">
        <f>SUMIFS(SexoPop!$J:$J,SexoPop!$T:$T,BA$5,SexoPop!$A:$A,$C14,SexoPop!$B:$B,1)/1000</f>
        <v>244.35900000000001</v>
      </c>
      <c r="BB14" s="53">
        <f>SUMIFS(SexoPop!$J:$J,SexoPop!$T:$T,BB$5,SexoPop!$A:$A,$C14,SexoPop!$B:$B,1)/1000</f>
        <v>347.93200000000002</v>
      </c>
      <c r="BC14" s="53">
        <f>SUMIFS(SexoPop!$J:$J,SexoPop!$T:$T,BC$5,SexoPop!$A:$A,$C14,SexoPop!$B:$B,1)/1000</f>
        <v>445.839</v>
      </c>
      <c r="BD14" s="53">
        <f>SUMIFS(SexoPop!$J:$J,SexoPop!$T:$T,BD$5,SexoPop!$A:$A,$C14,SexoPop!$B:$B,1)/1000</f>
        <v>433.75400000000002</v>
      </c>
      <c r="BE14" s="52"/>
      <c r="BF14" s="54">
        <f>SUMIFS(SexoPorc!$J:$J,SexoPorc!$Q:$Q,BF$5,SexoPorc!$A:$A,$C14,SexoPorc!$B:$B,1)*100</f>
        <v>14.899036288261414</v>
      </c>
      <c r="BG14" s="54">
        <f>SUMIFS(SexoPorc!$J:$J,SexoPorc!$Q:$Q,BG$5,SexoPorc!$A:$A,$C14,SexoPorc!$B:$B,1)*100</f>
        <v>13.582758605480194</v>
      </c>
      <c r="BH14" s="54">
        <f>SUMIFS(SexoPorc!$J:$J,SexoPorc!$Q:$Q,BH$5,SexoPorc!$A:$A,$C14,SexoPorc!$B:$B,1)*100</f>
        <v>18.838325142860413</v>
      </c>
      <c r="BI14" s="54">
        <f>SUMIFS(SexoPorc!$J:$J,SexoPorc!$Q:$Q,BI$5,SexoPorc!$A:$A,$C14,SexoPorc!$B:$B,1)*100</f>
        <v>23.928901553153992</v>
      </c>
      <c r="BJ14" s="54">
        <f>SUMIFS(SexoPorc!$J:$J,SexoPorc!$Q:$Q,BJ$5,SexoPorc!$A:$A,$C14,SexoPorc!$B:$B,1)*100</f>
        <v>22.649003565311432</v>
      </c>
    </row>
    <row r="15" spans="3:62" x14ac:dyDescent="0.25">
      <c r="C15" s="52" t="s">
        <v>9</v>
      </c>
      <c r="D15" s="53">
        <f>'Cuadro 4'!Q17</f>
        <v>1789.7550000000001</v>
      </c>
      <c r="E15" s="53">
        <f>'Cuadro 4'!R17</f>
        <v>1844.5800000000002</v>
      </c>
      <c r="F15" s="53">
        <f>'Cuadro 4'!S17</f>
        <v>2468.221</v>
      </c>
      <c r="G15" s="53">
        <f>'Cuadro 4'!T17</f>
        <v>2674.6669999999999</v>
      </c>
      <c r="H15" s="53">
        <f>'Cuadro 4'!U17</f>
        <v>2036.712</v>
      </c>
      <c r="I15" s="52"/>
      <c r="J15" s="54">
        <f>'Cuadro 5'!K17</f>
        <v>19.634597297999999</v>
      </c>
      <c r="K15" s="54">
        <f>'Cuadro 5'!L17</f>
        <v>20.057932233799999</v>
      </c>
      <c r="L15" s="54">
        <f>'Cuadro 5'!M17</f>
        <v>26.741277685300002</v>
      </c>
      <c r="M15" s="54">
        <f>'Cuadro 5'!N17</f>
        <v>28.745923078800001</v>
      </c>
      <c r="N15" s="54">
        <f>'Cuadro 5'!O17</f>
        <v>21.793355649799999</v>
      </c>
      <c r="O15" s="52"/>
      <c r="P15" s="53">
        <f>SUMIFS(RuralPop!$I:$I,RuralPop!$S:$S,P$5,RuralPop!$A:$A,$C15)/1000</f>
        <v>8.4700000000000006</v>
      </c>
      <c r="Q15" s="53">
        <f>SUMIFS(RuralPop!$I:$I,RuralPop!$S:$S,Q$5,RuralPop!$A:$A,$C15)/1000</f>
        <v>10.263</v>
      </c>
      <c r="R15" s="53">
        <f>SUMIFS(RuralPop!$I:$I,RuralPop!$S:$S,R$5,RuralPop!$A:$A,$C15)/1000</f>
        <v>15.054</v>
      </c>
      <c r="S15" s="53">
        <f>SUMIFS(RuralPop!$I:$I,RuralPop!$S:$S,S$5,RuralPop!$A:$A,$C15)/1000</f>
        <v>25.614999999999998</v>
      </c>
      <c r="T15" s="53">
        <f>SUMIFS(RuralPop!$I:$I,RuralPop!$S:$S,T$5,RuralPop!$A:$A,$C15)/1000</f>
        <v>15.867000000000001</v>
      </c>
      <c r="U15" s="52"/>
      <c r="V15" s="54">
        <f>SUMIFS(RuralPorc!$I:$I,RuralPorc!$P:$P,V$5,RuralPorc!$A:$A,$C15)*100</f>
        <v>20.200334489345551</v>
      </c>
      <c r="W15" s="54">
        <f>SUMIFS(RuralPorc!$I:$I,RuralPorc!$P:$P,W$5,RuralPorc!$A:$A,$C15)*100</f>
        <v>17.058940231800079</v>
      </c>
      <c r="X15" s="54">
        <f>SUMIFS(RuralPorc!$I:$I,RuralPorc!$P:$P,X$5,RuralPorc!$A:$A,$C15)*100</f>
        <v>35.394525527954102</v>
      </c>
      <c r="Y15" s="54">
        <f>SUMIFS(RuralPorc!$I:$I,RuralPorc!$P:$P,Y$5,RuralPorc!$A:$A,$C15)*100</f>
        <v>41.625362634658813</v>
      </c>
      <c r="Z15" s="54">
        <f>SUMIFS(RuralPorc!$I:$I,RuralPorc!$P:$P,Z$5,RuralPorc!$A:$A,$C15)*100</f>
        <v>25.619208812713623</v>
      </c>
      <c r="AA15" s="56"/>
      <c r="AB15" s="53">
        <f>SUMIFS(UrbanPop!$I:$I,UrbanPop!$S:$S,AB$5,UrbanPop!$A:$A,$C15)/1000</f>
        <v>1781.2850000000001</v>
      </c>
      <c r="AC15" s="53">
        <f>SUMIFS(UrbanPop!$I:$I,UrbanPop!$S:$S,AC$5,UrbanPop!$A:$A,$C15)/1000</f>
        <v>1834.317</v>
      </c>
      <c r="AD15" s="53">
        <f>SUMIFS(UrbanPop!$I:$I,UrbanPop!$S:$S,AD$5,UrbanPop!$A:$A,$C15)/1000</f>
        <v>2453.1669999999999</v>
      </c>
      <c r="AE15" s="53">
        <f>SUMIFS(UrbanPop!$I:$I,UrbanPop!$S:$S,AE$5,UrbanPop!$A:$A,$C15)/1000</f>
        <v>2649.0520000000001</v>
      </c>
      <c r="AF15" s="53">
        <f>SUMIFS(UrbanPop!$I:$I,UrbanPop!$S:$S,AF$5,UrbanPop!$A:$A,$C15)/1000</f>
        <v>2020.845</v>
      </c>
      <c r="AG15" s="52"/>
      <c r="AH15" s="54">
        <f>SUMIFS(UrbanPorc!$I:$I,UrbanPorc!$P:$P,AH$5,UrbanPorc!$A:$A,$C15)*100</f>
        <v>19.63198333978653</v>
      </c>
      <c r="AI15" s="54">
        <f>SUMIFS(UrbanPorc!$I:$I,UrbanPorc!$P:$P,AI$5,UrbanPorc!$A:$A,$C15)*100</f>
        <v>20.077681541442871</v>
      </c>
      <c r="AJ15" s="54">
        <f>SUMIFS(UrbanPorc!$I:$I,UrbanPorc!$P:$P,AJ$5,UrbanPorc!$A:$A,$C15)*100</f>
        <v>26.701217889785767</v>
      </c>
      <c r="AK15" s="54">
        <f>SUMIFS(UrbanPorc!$I:$I,UrbanPorc!$P:$P,AK$5,UrbanPorc!$A:$A,$C15)*100</f>
        <v>28.660175204277039</v>
      </c>
      <c r="AL15" s="54">
        <f>SUMIFS(UrbanPorc!$I:$I,UrbanPorc!$P:$P,AL$5,UrbanPorc!$A:$A,$C15)*100</f>
        <v>21.767832338809967</v>
      </c>
      <c r="AN15" s="53">
        <f>SUMIFS(SexoPop!$J:$J,SexoPop!$T:$T,AN$5,SexoPop!$A:$A,$C15,SexoPop!$B:$B,2)/1000</f>
        <v>847.82600000000002</v>
      </c>
      <c r="AO15" s="53">
        <f>SUMIFS(SexoPop!$J:$J,SexoPop!$T:$T,AO$5,SexoPop!$A:$A,$C15,SexoPop!$B:$B,2)/1000</f>
        <v>866.09900000000005</v>
      </c>
      <c r="AP15" s="53">
        <f>SUMIFS(SexoPop!$J:$J,SexoPop!$T:$T,AP$5,SexoPop!$A:$A,$C15,SexoPop!$B:$B,2)/1000</f>
        <v>1212.2739999999999</v>
      </c>
      <c r="AQ15" s="53">
        <f>SUMIFS(SexoPop!$J:$J,SexoPop!$T:$T,AQ$5,SexoPop!$A:$A,$C15,SexoPop!$B:$B,2)/1000</f>
        <v>1290.999</v>
      </c>
      <c r="AR15" s="53">
        <f>SUMIFS(SexoPop!$J:$J,SexoPop!$T:$T,AR$5,SexoPop!$A:$A,$C15,SexoPop!$B:$B,2)/1000</f>
        <v>999.94299999999998</v>
      </c>
      <c r="AS15" s="52"/>
      <c r="AT15" s="54">
        <f>SUMIFS(SexoPorc!$J:$J,SexoPorc!$Q:$Q,AT$5,SexoPorc!$A:$A,$C15,SexoPorc!$B:$B,2)*100</f>
        <v>17.467521131038666</v>
      </c>
      <c r="AU15" s="54">
        <f>SUMIFS(SexoPorc!$J:$J,SexoPorc!$Q:$Q,AU$5,SexoPorc!$A:$A,$C15,SexoPorc!$B:$B,2)*100</f>
        <v>17.96797513961792</v>
      </c>
      <c r="AV15" s="54">
        <f>SUMIFS(SexoPorc!$J:$J,SexoPorc!$Q:$Q,AV$5,SexoPorc!$A:$A,$C15,SexoPorc!$B:$B,2)*100</f>
        <v>24.979420006275177</v>
      </c>
      <c r="AW15" s="54">
        <f>SUMIFS(SexoPorc!$J:$J,SexoPorc!$Q:$Q,AW$5,SexoPorc!$A:$A,$C15,SexoPorc!$B:$B,2)*100</f>
        <v>25.883325934410095</v>
      </c>
      <c r="AX15" s="54">
        <f>SUMIFS(SexoPorc!$J:$J,SexoPorc!$Q:$Q,AX$5,SexoPorc!$A:$A,$C15,SexoPorc!$B:$B,2)*100</f>
        <v>20.023280382156372</v>
      </c>
      <c r="AZ15" s="53">
        <f>SUMIFS(SexoPop!$J:$J,SexoPop!$T:$T,AZ$5,SexoPop!$A:$A,$C15,SexoPop!$B:$B,1)/1000</f>
        <v>941.92899999999997</v>
      </c>
      <c r="BA15" s="53">
        <f>SUMIFS(SexoPop!$J:$J,SexoPop!$T:$T,BA$5,SexoPop!$A:$A,$C15,SexoPop!$B:$B,1)/1000</f>
        <v>978.48099999999999</v>
      </c>
      <c r="BB15" s="53">
        <f>SUMIFS(SexoPop!$J:$J,SexoPop!$T:$T,BB$5,SexoPop!$A:$A,$C15,SexoPop!$B:$B,1)/1000</f>
        <v>1255.9469999999999</v>
      </c>
      <c r="BC15" s="53">
        <f>SUMIFS(SexoPop!$J:$J,SexoPop!$T:$T,BC$5,SexoPop!$A:$A,$C15,SexoPop!$B:$B,1)/1000</f>
        <v>1383.6679999999999</v>
      </c>
      <c r="BD15" s="53">
        <f>SUMIFS(SexoPop!$J:$J,SexoPop!$T:$T,BD$5,SexoPop!$A:$A,$C15,SexoPop!$B:$B,1)/1000</f>
        <v>1036.769</v>
      </c>
      <c r="BE15" s="52"/>
      <c r="BF15" s="54">
        <f>SUMIFS(SexoPorc!$J:$J,SexoPorc!$Q:$Q,BF$5,SexoPorc!$A:$A,$C15,SexoPorc!$B:$B,1)*100</f>
        <v>22.102785110473633</v>
      </c>
      <c r="BG15" s="54">
        <f>SUMIFS(SexoPorc!$J:$J,SexoPorc!$Q:$Q,BG$5,SexoPorc!$A:$A,$C15,SexoPorc!$B:$B,1)*100</f>
        <v>22.360041737556458</v>
      </c>
      <c r="BH15" s="54">
        <f>SUMIFS(SexoPorc!$J:$J,SexoPorc!$Q:$Q,BH$5,SexoPorc!$A:$A,$C15,SexoPorc!$B:$B,1)*100</f>
        <v>28.694814443588257</v>
      </c>
      <c r="BI15" s="54">
        <f>SUMIFS(SexoPorc!$J:$J,SexoPorc!$Q:$Q,BI$5,SexoPorc!$A:$A,$C15,SexoPorc!$B:$B,1)*100</f>
        <v>32.053494453430176</v>
      </c>
      <c r="BJ15" s="54">
        <f>SUMIFS(SexoPorc!$J:$J,SexoPorc!$Q:$Q,BJ$5,SexoPorc!$A:$A,$C15,SexoPorc!$B:$B,1)*100</f>
        <v>23.824667930603027</v>
      </c>
    </row>
    <row r="16" spans="3:62" x14ac:dyDescent="0.25">
      <c r="C16" s="52" t="s">
        <v>10</v>
      </c>
      <c r="D16" s="53">
        <f>'Cuadro 4'!Q18</f>
        <v>246.654</v>
      </c>
      <c r="E16" s="53">
        <f>'Cuadro 4'!R18</f>
        <v>233.89700000000002</v>
      </c>
      <c r="F16" s="53">
        <f>'Cuadro 4'!S18</f>
        <v>423.46700000000004</v>
      </c>
      <c r="G16" s="53">
        <f>'Cuadro 4'!T18</f>
        <v>563.51099999999997</v>
      </c>
      <c r="H16" s="53">
        <f>'Cuadro 4'!U18</f>
        <v>577.63499999999999</v>
      </c>
      <c r="I16" s="52"/>
      <c r="J16" s="54">
        <f>'Cuadro 5'!K18</f>
        <v>14.092468864500001</v>
      </c>
      <c r="K16" s="54">
        <f>'Cuadro 5'!L18</f>
        <v>13.0628504857</v>
      </c>
      <c r="L16" s="54">
        <f>'Cuadro 5'!M18</f>
        <v>22.898326750800003</v>
      </c>
      <c r="M16" s="54">
        <f>'Cuadro 5'!N18</f>
        <v>30.158388658300002</v>
      </c>
      <c r="N16" s="54">
        <f>'Cuadro 5'!O18</f>
        <v>30.447994855400001</v>
      </c>
      <c r="O16" s="52"/>
      <c r="P16" s="53">
        <f>SUMIFS(RuralPop!$I:$I,RuralPop!$S:$S,P$5,RuralPop!$A:$A,$C16)/1000</f>
        <v>93.138999999999996</v>
      </c>
      <c r="Q16" s="53">
        <f>SUMIFS(RuralPop!$I:$I,RuralPop!$S:$S,Q$5,RuralPop!$A:$A,$C16)/1000</f>
        <v>69.98</v>
      </c>
      <c r="R16" s="53">
        <f>SUMIFS(RuralPop!$I:$I,RuralPop!$S:$S,R$5,RuralPop!$A:$A,$C16)/1000</f>
        <v>151.494</v>
      </c>
      <c r="S16" s="53">
        <f>SUMIFS(RuralPop!$I:$I,RuralPop!$S:$S,S$5,RuralPop!$A:$A,$C16)/1000</f>
        <v>239.26</v>
      </c>
      <c r="T16" s="53">
        <f>SUMIFS(RuralPop!$I:$I,RuralPop!$S:$S,T$5,RuralPop!$A:$A,$C16)/1000</f>
        <v>215.55</v>
      </c>
      <c r="U16" s="52"/>
      <c r="V16" s="54">
        <f>SUMIFS(RuralPorc!$I:$I,RuralPorc!$P:$P,V$5,RuralPorc!$A:$A,$C16)*100</f>
        <v>17.090289294719696</v>
      </c>
      <c r="W16" s="54">
        <f>SUMIFS(RuralPorc!$I:$I,RuralPorc!$P:$P,W$5,RuralPorc!$A:$A,$C16)*100</f>
        <v>12.941524386405945</v>
      </c>
      <c r="X16" s="54">
        <f>SUMIFS(RuralPorc!$I:$I,RuralPorc!$P:$P,X$5,RuralPorc!$A:$A,$C16)*100</f>
        <v>26.294603943824768</v>
      </c>
      <c r="Y16" s="54">
        <f>SUMIFS(RuralPorc!$I:$I,RuralPorc!$P:$P,Y$5,RuralPorc!$A:$A,$C16)*100</f>
        <v>40.223866701126099</v>
      </c>
      <c r="Z16" s="54">
        <f>SUMIFS(RuralPorc!$I:$I,RuralPorc!$P:$P,Z$5,RuralPorc!$A:$A,$C16)*100</f>
        <v>40.761330723762512</v>
      </c>
      <c r="AA16" s="56"/>
      <c r="AB16" s="53">
        <f>SUMIFS(UrbanPop!$I:$I,UrbanPop!$S:$S,AB$5,UrbanPop!$A:$A,$C16)/1000</f>
        <v>153.51499999999999</v>
      </c>
      <c r="AC16" s="53">
        <f>SUMIFS(UrbanPop!$I:$I,UrbanPop!$S:$S,AC$5,UrbanPop!$A:$A,$C16)/1000</f>
        <v>163.917</v>
      </c>
      <c r="AD16" s="53">
        <f>SUMIFS(UrbanPop!$I:$I,UrbanPop!$S:$S,AD$5,UrbanPop!$A:$A,$C16)/1000</f>
        <v>271.97300000000001</v>
      </c>
      <c r="AE16" s="53">
        <f>SUMIFS(UrbanPop!$I:$I,UrbanPop!$S:$S,AE$5,UrbanPop!$A:$A,$C16)/1000</f>
        <v>324.25099999999998</v>
      </c>
      <c r="AF16" s="53">
        <f>SUMIFS(UrbanPop!$I:$I,UrbanPop!$S:$S,AF$5,UrbanPop!$A:$A,$C16)/1000</f>
        <v>362.08499999999998</v>
      </c>
      <c r="AG16" s="52"/>
      <c r="AH16" s="54">
        <f>SUMIFS(UrbanPorc!$I:$I,UrbanPorc!$P:$P,AH$5,UrbanPorc!$A:$A,$C16)*100</f>
        <v>12.736958265304565</v>
      </c>
      <c r="AI16" s="54">
        <f>SUMIFS(UrbanPorc!$I:$I,UrbanPorc!$P:$P,AI$5,UrbanPorc!$A:$A,$C16)*100</f>
        <v>13.115343451499939</v>
      </c>
      <c r="AJ16" s="54">
        <f>SUMIFS(UrbanPorc!$I:$I,UrbanPorc!$P:$P,AJ$5,UrbanPorc!$A:$A,$C16)*100</f>
        <v>21.36145681142807</v>
      </c>
      <c r="AK16" s="54">
        <f>SUMIFS(UrbanPorc!$I:$I,UrbanPorc!$P:$P,AK$5,UrbanPorc!$A:$A,$C16)*100</f>
        <v>25.457727909088135</v>
      </c>
      <c r="AL16" s="54">
        <f>SUMIFS(UrbanPorc!$I:$I,UrbanPorc!$P:$P,AL$5,UrbanPorc!$A:$A,$C16)*100</f>
        <v>26.462206244468689</v>
      </c>
      <c r="AN16" s="53">
        <f>SUMIFS(SexoPop!$J:$J,SexoPop!$T:$T,AN$5,SexoPop!$A:$A,$C16,SexoPop!$B:$B,2)/1000</f>
        <v>106.61499999999999</v>
      </c>
      <c r="AO16" s="53">
        <f>SUMIFS(SexoPop!$J:$J,SexoPop!$T:$T,AO$5,SexoPop!$A:$A,$C16,SexoPop!$B:$B,2)/1000</f>
        <v>97.850999999999999</v>
      </c>
      <c r="AP16" s="53">
        <f>SUMIFS(SexoPop!$J:$J,SexoPop!$T:$T,AP$5,SexoPop!$A:$A,$C16,SexoPop!$B:$B,2)/1000</f>
        <v>193.61500000000001</v>
      </c>
      <c r="AQ16" s="53">
        <f>SUMIFS(SexoPop!$J:$J,SexoPop!$T:$T,AQ$5,SexoPop!$A:$A,$C16,SexoPop!$B:$B,2)/1000</f>
        <v>269.32799999999997</v>
      </c>
      <c r="AR16" s="53">
        <f>SUMIFS(SexoPop!$J:$J,SexoPop!$T:$T,AR$5,SexoPop!$A:$A,$C16,SexoPop!$B:$B,2)/1000</f>
        <v>277.642</v>
      </c>
      <c r="AS16" s="52"/>
      <c r="AT16" s="54">
        <f>SUMIFS(SexoPorc!$J:$J,SexoPorc!$Q:$Q,AT$5,SexoPorc!$A:$A,$C16,SexoPorc!$B:$B,2)*100</f>
        <v>11.807343363761902</v>
      </c>
      <c r="AU16" s="54">
        <f>SUMIFS(SexoPorc!$J:$J,SexoPorc!$Q:$Q,AU$5,SexoPorc!$A:$A,$C16,SexoPorc!$B:$B,2)*100</f>
        <v>10.574108362197876</v>
      </c>
      <c r="AV16" s="54">
        <f>SUMIFS(SexoPorc!$J:$J,SexoPorc!$Q:$Q,AV$5,SexoPorc!$A:$A,$C16,SexoPorc!$B:$B,2)*100</f>
        <v>20.367340743541718</v>
      </c>
      <c r="AW16" s="54">
        <f>SUMIFS(SexoPorc!$J:$J,SexoPorc!$Q:$Q,AW$5,SexoPorc!$A:$A,$C16,SexoPorc!$B:$B,2)*100</f>
        <v>27.905791997909546</v>
      </c>
      <c r="AX16" s="54">
        <f>SUMIFS(SexoPorc!$J:$J,SexoPorc!$Q:$Q,AX$5,SexoPorc!$A:$A,$C16,SexoPorc!$B:$B,2)*100</f>
        <v>28.600212931632996</v>
      </c>
      <c r="AZ16" s="53">
        <f>SUMIFS(SexoPop!$J:$J,SexoPop!$T:$T,AZ$5,SexoPop!$A:$A,$C16,SexoPop!$B:$B,1)/1000</f>
        <v>140.03899999999999</v>
      </c>
      <c r="BA16" s="53">
        <f>SUMIFS(SexoPop!$J:$J,SexoPop!$T:$T,BA$5,SexoPop!$A:$A,$C16,SexoPop!$B:$B,1)/1000</f>
        <v>136.04599999999999</v>
      </c>
      <c r="BB16" s="53">
        <f>SUMIFS(SexoPop!$J:$J,SexoPop!$T:$T,BB$5,SexoPop!$A:$A,$C16,SexoPop!$B:$B,1)/1000</f>
        <v>229.852</v>
      </c>
      <c r="BC16" s="53">
        <f>SUMIFS(SexoPop!$J:$J,SexoPop!$T:$T,BC$5,SexoPop!$A:$A,$C16,SexoPop!$B:$B,1)/1000</f>
        <v>294.18299999999999</v>
      </c>
      <c r="BD16" s="53">
        <f>SUMIFS(SexoPop!$J:$J,SexoPop!$T:$T,BD$5,SexoPop!$A:$A,$C16,SexoPop!$B:$B,1)/1000</f>
        <v>299.99299999999999</v>
      </c>
      <c r="BE16" s="52"/>
      <c r="BF16" s="54">
        <f>SUMIFS(SexoPorc!$J:$J,SexoPorc!$Q:$Q,BF$5,SexoPorc!$A:$A,$C16,SexoPorc!$B:$B,1)*100</f>
        <v>16.527695953845978</v>
      </c>
      <c r="BG16" s="54">
        <f>SUMIFS(SexoPorc!$J:$J,SexoPorc!$Q:$Q,BG$5,SexoPorc!$A:$A,$C16,SexoPorc!$B:$B,1)*100</f>
        <v>15.724806487560272</v>
      </c>
      <c r="BH16" s="54">
        <f>SUMIFS(SexoPorc!$J:$J,SexoPorc!$Q:$Q,BH$5,SexoPorc!$A:$A,$C16,SexoPorc!$B:$B,1)*100</f>
        <v>25.575456023216248</v>
      </c>
      <c r="BI16" s="54">
        <f>SUMIFS(SexoPorc!$J:$J,SexoPorc!$Q:$Q,BI$5,SexoPorc!$A:$A,$C16,SexoPorc!$B:$B,1)*100</f>
        <v>32.564988732337952</v>
      </c>
      <c r="BJ16" s="54">
        <f>SUMIFS(SexoPorc!$J:$J,SexoPorc!$Q:$Q,BJ$5,SexoPorc!$A:$A,$C16,SexoPorc!$B:$B,1)*100</f>
        <v>32.384377717971802</v>
      </c>
    </row>
    <row r="17" spans="3:62" x14ac:dyDescent="0.25">
      <c r="C17" s="52" t="s">
        <v>11</v>
      </c>
      <c r="D17" s="53">
        <f>'Cuadro 4'!Q19</f>
        <v>799.19600000000003</v>
      </c>
      <c r="E17" s="53">
        <f>'Cuadro 4'!R19</f>
        <v>829.59300000000007</v>
      </c>
      <c r="F17" s="53">
        <f>'Cuadro 4'!S19</f>
        <v>1540.402</v>
      </c>
      <c r="G17" s="53">
        <f>'Cuadro 4'!T19</f>
        <v>2081.165</v>
      </c>
      <c r="H17" s="53">
        <f>'Cuadro 4'!U19</f>
        <v>2131.1419999999998</v>
      </c>
      <c r="I17" s="52"/>
      <c r="J17" s="54">
        <f>'Cuadro 5'!K19</f>
        <v>13.445781365</v>
      </c>
      <c r="K17" s="54">
        <f>'Cuadro 5'!L19</f>
        <v>13.6594224136</v>
      </c>
      <c r="L17" s="54">
        <f>'Cuadro 5'!M19</f>
        <v>24.848804640800001</v>
      </c>
      <c r="M17" s="54">
        <f>'Cuadro 5'!N19</f>
        <v>33.153095259600001</v>
      </c>
      <c r="N17" s="54">
        <f>'Cuadro 5'!O19</f>
        <v>33.714951877499999</v>
      </c>
      <c r="O17" s="52"/>
      <c r="P17" s="53">
        <f>SUMIFS(RuralPop!$I:$I,RuralPop!$S:$S,P$5,RuralPop!$A:$A,$C17)/1000</f>
        <v>209.37899999999999</v>
      </c>
      <c r="Q17" s="53">
        <f>SUMIFS(RuralPop!$I:$I,RuralPop!$S:$S,Q$5,RuralPop!$A:$A,$C17)/1000</f>
        <v>232.952</v>
      </c>
      <c r="R17" s="53">
        <f>SUMIFS(RuralPop!$I:$I,RuralPop!$S:$S,R$5,RuralPop!$A:$A,$C17)/1000</f>
        <v>457.00299999999999</v>
      </c>
      <c r="S17" s="53">
        <f>SUMIFS(RuralPop!$I:$I,RuralPop!$S:$S,S$5,RuralPop!$A:$A,$C17)/1000</f>
        <v>776.61800000000005</v>
      </c>
      <c r="T17" s="53">
        <f>SUMIFS(RuralPop!$I:$I,RuralPop!$S:$S,T$5,RuralPop!$A:$A,$C17)/1000</f>
        <v>755.86800000000005</v>
      </c>
      <c r="U17" s="52"/>
      <c r="V17" s="54">
        <f>SUMIFS(RuralPorc!$I:$I,RuralPorc!$P:$P,V$5,RuralPorc!$A:$A,$C17)*100</f>
        <v>11.706025153398514</v>
      </c>
      <c r="W17" s="54">
        <f>SUMIFS(RuralPorc!$I:$I,RuralPorc!$P:$P,W$5,RuralPorc!$A:$A,$C17)*100</f>
        <v>12.180471420288086</v>
      </c>
      <c r="X17" s="54">
        <f>SUMIFS(RuralPorc!$I:$I,RuralPorc!$P:$P,X$5,RuralPorc!$A:$A,$C17)*100</f>
        <v>24.496853351593018</v>
      </c>
      <c r="Y17" s="54">
        <f>SUMIFS(RuralPorc!$I:$I,RuralPorc!$P:$P,Y$5,RuralPorc!$A:$A,$C17)*100</f>
        <v>40.258026123046875</v>
      </c>
      <c r="Z17" s="54">
        <f>SUMIFS(RuralPorc!$I:$I,RuralPorc!$P:$P,Z$5,RuralPorc!$A:$A,$C17)*100</f>
        <v>45.979329943656921</v>
      </c>
      <c r="AA17" s="56"/>
      <c r="AB17" s="53">
        <f>SUMIFS(UrbanPop!$I:$I,UrbanPop!$S:$S,AB$5,UrbanPop!$A:$A,$C17)/1000</f>
        <v>589.81700000000001</v>
      </c>
      <c r="AC17" s="53">
        <f>SUMIFS(UrbanPop!$I:$I,UrbanPop!$S:$S,AC$5,UrbanPop!$A:$A,$C17)/1000</f>
        <v>596.64099999999996</v>
      </c>
      <c r="AD17" s="53">
        <f>SUMIFS(UrbanPop!$I:$I,UrbanPop!$S:$S,AD$5,UrbanPop!$A:$A,$C17)/1000</f>
        <v>1083.3989999999999</v>
      </c>
      <c r="AE17" s="53">
        <f>SUMIFS(UrbanPop!$I:$I,UrbanPop!$S:$S,AE$5,UrbanPop!$A:$A,$C17)/1000</f>
        <v>1304.547</v>
      </c>
      <c r="AF17" s="53">
        <f>SUMIFS(UrbanPop!$I:$I,UrbanPop!$S:$S,AF$5,UrbanPop!$A:$A,$C17)/1000</f>
        <v>1375.2739999999999</v>
      </c>
      <c r="AG17" s="52"/>
      <c r="AH17" s="54">
        <f>SUMIFS(UrbanPorc!$I:$I,UrbanPorc!$P:$P,AH$5,UrbanPorc!$A:$A,$C17)*100</f>
        <v>14.194674789905548</v>
      </c>
      <c r="AI17" s="54">
        <f>SUMIFS(UrbanPorc!$I:$I,UrbanPorc!$P:$P,AI$5,UrbanPorc!$A:$A,$C17)*100</f>
        <v>14.339202642440796</v>
      </c>
      <c r="AJ17" s="54">
        <f>SUMIFS(UrbanPorc!$I:$I,UrbanPorc!$P:$P,AJ$5,UrbanPorc!$A:$A,$C17)*100</f>
        <v>25.00031590461731</v>
      </c>
      <c r="AK17" s="54">
        <f>SUMIFS(UrbanPorc!$I:$I,UrbanPorc!$P:$P,AK$5,UrbanPorc!$A:$A,$C17)*100</f>
        <v>30.00105619430542</v>
      </c>
      <c r="AL17" s="54">
        <f>SUMIFS(UrbanPorc!$I:$I,UrbanPorc!$P:$P,AL$5,UrbanPorc!$A:$A,$C17)*100</f>
        <v>29.404234886169434</v>
      </c>
      <c r="AN17" s="53">
        <f>SUMIFS(SexoPop!$J:$J,SexoPop!$T:$T,AN$5,SexoPop!$A:$A,$C17,SexoPop!$B:$B,2)/1000</f>
        <v>369.9</v>
      </c>
      <c r="AO17" s="53">
        <f>SUMIFS(SexoPop!$J:$J,SexoPop!$T:$T,AO$5,SexoPop!$A:$A,$C17,SexoPop!$B:$B,2)/1000</f>
        <v>383.58300000000003</v>
      </c>
      <c r="AP17" s="53">
        <f>SUMIFS(SexoPop!$J:$J,SexoPop!$T:$T,AP$5,SexoPop!$A:$A,$C17,SexoPop!$B:$B,2)/1000</f>
        <v>735.83600000000001</v>
      </c>
      <c r="AQ17" s="53">
        <f>SUMIFS(SexoPop!$J:$J,SexoPop!$T:$T,AQ$5,SexoPop!$A:$A,$C17,SexoPop!$B:$B,2)/1000</f>
        <v>1003.0309999999999</v>
      </c>
      <c r="AR17" s="53">
        <f>SUMIFS(SexoPop!$J:$J,SexoPop!$T:$T,AR$5,SexoPop!$A:$A,$C17,SexoPop!$B:$B,2)/1000</f>
        <v>1098.3900000000001</v>
      </c>
      <c r="AS17" s="52"/>
      <c r="AT17" s="54">
        <f>SUMIFS(SexoPorc!$J:$J,SexoPorc!$Q:$Q,AT$5,SexoPorc!$A:$A,$C17,SexoPorc!$B:$B,2)*100</f>
        <v>11.885590106248856</v>
      </c>
      <c r="AU17" s="54">
        <f>SUMIFS(SexoPorc!$J:$J,SexoPorc!$Q:$Q,AU$5,SexoPorc!$A:$A,$C17,SexoPorc!$B:$B,2)*100</f>
        <v>12.056940793991089</v>
      </c>
      <c r="AV17" s="54">
        <f>SUMIFS(SexoPorc!$J:$J,SexoPorc!$Q:$Q,AV$5,SexoPorc!$A:$A,$C17,SexoPorc!$B:$B,2)*100</f>
        <v>22.857564687728882</v>
      </c>
      <c r="AW17" s="54">
        <f>SUMIFS(SexoPorc!$J:$J,SexoPorc!$Q:$Q,AW$5,SexoPorc!$A:$A,$C17,SexoPorc!$B:$B,2)*100</f>
        <v>30.754294991493225</v>
      </c>
      <c r="AX17" s="54">
        <f>SUMIFS(SexoPorc!$J:$J,SexoPorc!$Q:$Q,AX$5,SexoPorc!$A:$A,$C17,SexoPorc!$B:$B,2)*100</f>
        <v>33.011749386787415</v>
      </c>
      <c r="AZ17" s="53">
        <f>SUMIFS(SexoPop!$J:$J,SexoPop!$T:$T,AZ$5,SexoPop!$A:$A,$C17,SexoPop!$B:$B,1)/1000</f>
        <v>429.29599999999999</v>
      </c>
      <c r="BA17" s="53">
        <f>SUMIFS(SexoPop!$J:$J,SexoPop!$T:$T,BA$5,SexoPop!$A:$A,$C17,SexoPop!$B:$B,1)/1000</f>
        <v>446.01</v>
      </c>
      <c r="BB17" s="53">
        <f>SUMIFS(SexoPop!$J:$J,SexoPop!$T:$T,BB$5,SexoPop!$A:$A,$C17,SexoPop!$B:$B,1)/1000</f>
        <v>804.56600000000003</v>
      </c>
      <c r="BC17" s="53">
        <f>SUMIFS(SexoPop!$J:$J,SexoPop!$T:$T,BC$5,SexoPop!$A:$A,$C17,SexoPop!$B:$B,1)/1000</f>
        <v>1078.134</v>
      </c>
      <c r="BD17" s="53">
        <f>SUMIFS(SexoPop!$J:$J,SexoPop!$T:$T,BD$5,SexoPop!$A:$A,$C17,SexoPop!$B:$B,1)/1000</f>
        <v>1032.752</v>
      </c>
      <c r="BE17" s="52"/>
      <c r="BF17" s="54">
        <f>SUMIFS(SexoPorc!$J:$J,SexoPorc!$Q:$Q,BF$5,SexoPorc!$A:$A,$C17,SexoPorc!$B:$B,1)*100</f>
        <v>15.160523355007172</v>
      </c>
      <c r="BG17" s="54">
        <f>SUMIFS(SexoPorc!$J:$J,SexoPorc!$Q:$Q,BG$5,SexoPorc!$A:$A,$C17,SexoPorc!$B:$B,1)*100</f>
        <v>15.422290563583374</v>
      </c>
      <c r="BH17" s="54">
        <f>SUMIFS(SexoPorc!$J:$J,SexoPorc!$Q:$Q,BH$5,SexoPorc!$A:$A,$C17,SexoPorc!$B:$B,1)*100</f>
        <v>26.999983191490173</v>
      </c>
      <c r="BI17" s="54">
        <f>SUMIFS(SexoPorc!$J:$J,SexoPorc!$Q:$Q,BI$5,SexoPorc!$A:$A,$C17,SexoPorc!$B:$B,1)*100</f>
        <v>35.747101902961731</v>
      </c>
      <c r="BJ17" s="54">
        <f>SUMIFS(SexoPorc!$J:$J,SexoPorc!$Q:$Q,BJ$5,SexoPorc!$A:$A,$C17,SexoPorc!$B:$B,1)*100</f>
        <v>34.496486186981201</v>
      </c>
    </row>
    <row r="18" spans="3:62" x14ac:dyDescent="0.25">
      <c r="C18" s="52" t="s">
        <v>12</v>
      </c>
      <c r="D18" s="53">
        <f>'Cuadro 4'!Q20</f>
        <v>462.16</v>
      </c>
      <c r="E18" s="53">
        <f>'Cuadro 4'!R20</f>
        <v>482.738</v>
      </c>
      <c r="F18" s="53">
        <f>'Cuadro 4'!S20</f>
        <v>1191.3910000000001</v>
      </c>
      <c r="G18" s="53">
        <f>'Cuadro 4'!T20</f>
        <v>1899.095</v>
      </c>
      <c r="H18" s="53">
        <f>'Cuadro 4'!U20</f>
        <v>1400.5239999999999</v>
      </c>
      <c r="I18" s="52"/>
      <c r="J18" s="54">
        <f>'Cuadro 5'!K20</f>
        <v>13.3221105064</v>
      </c>
      <c r="K18" s="54">
        <f>'Cuadro 5'!L20</f>
        <v>13.778885000000001</v>
      </c>
      <c r="L18" s="54">
        <f>'Cuadro 5'!M20</f>
        <v>33.478151645899999</v>
      </c>
      <c r="M18" s="54">
        <f>'Cuadro 5'!N20</f>
        <v>52.739454025400001</v>
      </c>
      <c r="N18" s="54">
        <f>'Cuadro 5'!O20</f>
        <v>38.858347173799999</v>
      </c>
      <c r="O18" s="52"/>
      <c r="P18" s="53">
        <f>SUMIFS(RuralPop!$I:$I,RuralPop!$S:$S,P$5,RuralPop!$A:$A,$C18)/1000</f>
        <v>169.834</v>
      </c>
      <c r="Q18" s="53">
        <f>SUMIFS(RuralPop!$I:$I,RuralPop!$S:$S,Q$5,RuralPop!$A:$A,$C18)/1000</f>
        <v>190.27500000000001</v>
      </c>
      <c r="R18" s="53">
        <f>SUMIFS(RuralPop!$I:$I,RuralPop!$S:$S,R$5,RuralPop!$A:$A,$C18)/1000</f>
        <v>534.05100000000004</v>
      </c>
      <c r="S18" s="53">
        <f>SUMIFS(RuralPop!$I:$I,RuralPop!$S:$S,S$5,RuralPop!$A:$A,$C18)/1000</f>
        <v>977.88400000000001</v>
      </c>
      <c r="T18" s="53">
        <f>SUMIFS(RuralPop!$I:$I,RuralPop!$S:$S,T$5,RuralPop!$A:$A,$C18)/1000</f>
        <v>640.84299999999996</v>
      </c>
      <c r="U18" s="52"/>
      <c r="V18" s="54">
        <f>SUMIFS(RuralPorc!$I:$I,RuralPorc!$P:$P,V$5,RuralPorc!$A:$A,$C18)*100</f>
        <v>11.709176748991013</v>
      </c>
      <c r="W18" s="54">
        <f>SUMIFS(RuralPorc!$I:$I,RuralPorc!$P:$P,W$5,RuralPorc!$A:$A,$C18)*100</f>
        <v>12.378048896789551</v>
      </c>
      <c r="X18" s="54">
        <f>SUMIFS(RuralPorc!$I:$I,RuralPorc!$P:$P,X$5,RuralPorc!$A:$A,$C18)*100</f>
        <v>35.886520147323608</v>
      </c>
      <c r="Y18" s="54">
        <f>SUMIFS(RuralPorc!$I:$I,RuralPorc!$P:$P,Y$5,RuralPorc!$A:$A,$C18)*100</f>
        <v>61.661213636398315</v>
      </c>
      <c r="Z18" s="54">
        <f>SUMIFS(RuralPorc!$I:$I,RuralPorc!$P:$P,Z$5,RuralPorc!$A:$A,$C18)*100</f>
        <v>43.263545632362366</v>
      </c>
      <c r="AA18" s="56"/>
      <c r="AB18" s="53">
        <f>SUMIFS(UrbanPop!$I:$I,UrbanPop!$S:$S,AB$5,UrbanPop!$A:$A,$C18)/1000</f>
        <v>292.32600000000002</v>
      </c>
      <c r="AC18" s="53">
        <f>SUMIFS(UrbanPop!$I:$I,UrbanPop!$S:$S,AC$5,UrbanPop!$A:$A,$C18)/1000</f>
        <v>292.46300000000002</v>
      </c>
      <c r="AD18" s="53">
        <f>SUMIFS(UrbanPop!$I:$I,UrbanPop!$S:$S,AD$5,UrbanPop!$A:$A,$C18)/1000</f>
        <v>657.34</v>
      </c>
      <c r="AE18" s="53">
        <f>SUMIFS(UrbanPop!$I:$I,UrbanPop!$S:$S,AE$5,UrbanPop!$A:$A,$C18)/1000</f>
        <v>921.21100000000001</v>
      </c>
      <c r="AF18" s="53">
        <f>SUMIFS(UrbanPop!$I:$I,UrbanPop!$S:$S,AF$5,UrbanPop!$A:$A,$C18)/1000</f>
        <v>759.68100000000004</v>
      </c>
      <c r="AG18" s="52"/>
      <c r="AH18" s="54">
        <f>SUMIFS(UrbanPorc!$I:$I,UrbanPorc!$P:$P,AH$5,UrbanPorc!$A:$A,$C18)*100</f>
        <v>14.481011033058167</v>
      </c>
      <c r="AI18" s="54">
        <f>SUMIFS(UrbanPorc!$I:$I,UrbanPorc!$P:$P,AI$5,UrbanPorc!$A:$A,$C18)*100</f>
        <v>14.874038100242615</v>
      </c>
      <c r="AJ18" s="54">
        <f>SUMIFS(UrbanPorc!$I:$I,UrbanPorc!$P:$P,AJ$5,UrbanPorc!$A:$A,$C18)*100</f>
        <v>31.747180223464966</v>
      </c>
      <c r="AK18" s="54">
        <f>SUMIFS(UrbanPorc!$I:$I,UrbanPorc!$P:$P,AK$5,UrbanPorc!$A:$A,$C18)*100</f>
        <v>45.717620849609375</v>
      </c>
      <c r="AL18" s="54">
        <f>SUMIFS(UrbanPorc!$I:$I,UrbanPorc!$P:$P,AL$5,UrbanPorc!$A:$A,$C18)*100</f>
        <v>35.784652829170227</v>
      </c>
      <c r="AN18" s="53">
        <f>SUMIFS(SexoPop!$J:$J,SexoPop!$T:$T,AN$5,SexoPop!$A:$A,$C18,SexoPop!$B:$B,2)/1000</f>
        <v>195.626</v>
      </c>
      <c r="AO18" s="53">
        <f>SUMIFS(SexoPop!$J:$J,SexoPop!$T:$T,AO$5,SexoPop!$A:$A,$C18,SexoPop!$B:$B,2)/1000</f>
        <v>199.84299999999999</v>
      </c>
      <c r="AP18" s="53">
        <f>SUMIFS(SexoPop!$J:$J,SexoPop!$T:$T,AP$5,SexoPop!$A:$A,$C18,SexoPop!$B:$B,2)/1000</f>
        <v>559.25800000000004</v>
      </c>
      <c r="AQ18" s="53">
        <f>SUMIFS(SexoPop!$J:$J,SexoPop!$T:$T,AQ$5,SexoPop!$A:$A,$C18,SexoPop!$B:$B,2)/1000</f>
        <v>944.78200000000004</v>
      </c>
      <c r="AR18" s="53">
        <f>SUMIFS(SexoPop!$J:$J,SexoPop!$T:$T,AR$5,SexoPop!$A:$A,$C18,SexoPop!$B:$B,2)/1000</f>
        <v>689.67</v>
      </c>
      <c r="AS18" s="52"/>
      <c r="AT18" s="54">
        <f>SUMIFS(SexoPorc!$J:$J,SexoPorc!$Q:$Q,AT$5,SexoPorc!$A:$A,$C18,SexoPorc!$B:$B,2)*100</f>
        <v>10.784049332141876</v>
      </c>
      <c r="AU18" s="54">
        <f>SUMIFS(SexoPorc!$J:$J,SexoPorc!$Q:$Q,AU$5,SexoPorc!$A:$A,$C18,SexoPorc!$B:$B,2)*100</f>
        <v>10.924668610095978</v>
      </c>
      <c r="AV18" s="54">
        <f>SUMIFS(SexoPorc!$J:$J,SexoPorc!$Q:$Q,AV$5,SexoPorc!$A:$A,$C18,SexoPorc!$B:$B,2)*100</f>
        <v>30.099660158157349</v>
      </c>
      <c r="AW18" s="54">
        <f>SUMIFS(SexoPorc!$J:$J,SexoPorc!$Q:$Q,AW$5,SexoPorc!$A:$A,$C18,SexoPorc!$B:$B,2)*100</f>
        <v>49.868121743202209</v>
      </c>
      <c r="AX18" s="54">
        <f>SUMIFS(SexoPorc!$J:$J,SexoPorc!$Q:$Q,AX$5,SexoPorc!$A:$A,$C18,SexoPorc!$B:$B,2)*100</f>
        <v>35.875076055526733</v>
      </c>
      <c r="AZ18" s="53">
        <f>SUMIFS(SexoPop!$J:$J,SexoPop!$T:$T,AZ$5,SexoPop!$A:$A,$C18,SexoPop!$B:$B,1)/1000</f>
        <v>266.53399999999999</v>
      </c>
      <c r="BA18" s="53">
        <f>SUMIFS(SexoPop!$J:$J,SexoPop!$T:$T,BA$5,SexoPop!$A:$A,$C18,SexoPop!$B:$B,1)/1000</f>
        <v>282.89499999999998</v>
      </c>
      <c r="BB18" s="53">
        <f>SUMIFS(SexoPop!$J:$J,SexoPop!$T:$T,BB$5,SexoPop!$A:$A,$C18,SexoPop!$B:$B,1)/1000</f>
        <v>632.13300000000004</v>
      </c>
      <c r="BC18" s="53">
        <f>SUMIFS(SexoPop!$J:$J,SexoPop!$T:$T,BC$5,SexoPop!$A:$A,$C18,SexoPop!$B:$B,1)/1000</f>
        <v>954.31299999999999</v>
      </c>
      <c r="BD18" s="53">
        <f>SUMIFS(SexoPop!$J:$J,SexoPop!$T:$T,BD$5,SexoPop!$A:$A,$C18,SexoPop!$B:$B,1)/1000</f>
        <v>710.85400000000004</v>
      </c>
      <c r="BE18" s="52"/>
      <c r="BF18" s="54">
        <f>SUMIFS(SexoPorc!$J:$J,SexoPorc!$Q:$Q,BF$5,SexoPorc!$A:$A,$C18,SexoPorc!$B:$B,1)*100</f>
        <v>16.10390692949295</v>
      </c>
      <c r="BG18" s="54">
        <f>SUMIFS(SexoPorc!$J:$J,SexoPorc!$Q:$Q,BG$5,SexoPorc!$A:$A,$C18,SexoPorc!$B:$B,1)*100</f>
        <v>16.897526383399963</v>
      </c>
      <c r="BH18" s="54">
        <f>SUMIFS(SexoPorc!$J:$J,SexoPorc!$Q:$Q,BH$5,SexoPorc!$A:$A,$C18,SexoPorc!$B:$B,1)*100</f>
        <v>37.169185280799866</v>
      </c>
      <c r="BI18" s="54">
        <f>SUMIFS(SexoPorc!$J:$J,SexoPorc!$Q:$Q,BI$5,SexoPorc!$A:$A,$C18,SexoPorc!$B:$B,1)*100</f>
        <v>55.927515029907227</v>
      </c>
      <c r="BJ18" s="54">
        <f>SUMIFS(SexoPorc!$J:$J,SexoPorc!$Q:$Q,BJ$5,SexoPorc!$A:$A,$C18,SexoPorc!$B:$B,1)*100</f>
        <v>42.268532514572144</v>
      </c>
    </row>
    <row r="19" spans="3:62" x14ac:dyDescent="0.25">
      <c r="C19" s="52" t="s">
        <v>13</v>
      </c>
      <c r="D19" s="53">
        <f>'Cuadro 4'!Q21</f>
        <v>424.58800000000002</v>
      </c>
      <c r="E19" s="53">
        <f>'Cuadro 4'!R21</f>
        <v>439.10500000000002</v>
      </c>
      <c r="F19" s="53">
        <f>'Cuadro 4'!S21</f>
        <v>833.29500000000007</v>
      </c>
      <c r="G19" s="53">
        <f>'Cuadro 4'!T21</f>
        <v>1591.4950000000001</v>
      </c>
      <c r="H19" s="53">
        <f>'Cuadro 4'!U21</f>
        <v>1405.9059999999999</v>
      </c>
      <c r="I19" s="52"/>
      <c r="J19" s="54">
        <f>'Cuadro 5'!K21</f>
        <v>14.432520113000001</v>
      </c>
      <c r="K19" s="54">
        <f>'Cuadro 5'!L21</f>
        <v>14.4327731645</v>
      </c>
      <c r="L19" s="54">
        <f>'Cuadro 5'!M21</f>
        <v>26.926293313200002</v>
      </c>
      <c r="M19" s="54">
        <f>'Cuadro 5'!N21</f>
        <v>50.4085911839</v>
      </c>
      <c r="N19" s="54">
        <f>'Cuadro 5'!O21</f>
        <v>43.526124231700003</v>
      </c>
      <c r="O19" s="52"/>
      <c r="P19" s="53">
        <f>SUMIFS(RuralPop!$I:$I,RuralPop!$S:$S,P$5,RuralPop!$A:$A,$C19)/1000</f>
        <v>159.77799999999999</v>
      </c>
      <c r="Q19" s="53">
        <f>SUMIFS(RuralPop!$I:$I,RuralPop!$S:$S,Q$5,RuralPop!$A:$A,$C19)/1000</f>
        <v>178.27699999999999</v>
      </c>
      <c r="R19" s="53">
        <f>SUMIFS(RuralPop!$I:$I,RuralPop!$S:$S,R$5,RuralPop!$A:$A,$C19)/1000</f>
        <v>399.16</v>
      </c>
      <c r="S19" s="53">
        <f>SUMIFS(RuralPop!$I:$I,RuralPop!$S:$S,S$5,RuralPop!$A:$A,$C19)/1000</f>
        <v>879.57</v>
      </c>
      <c r="T19" s="53">
        <f>SUMIFS(RuralPop!$I:$I,RuralPop!$S:$S,T$5,RuralPop!$A:$A,$C19)/1000</f>
        <v>719.59299999999996</v>
      </c>
      <c r="U19" s="52"/>
      <c r="V19" s="54">
        <f>SUMIFS(RuralPorc!$I:$I,RuralPorc!$P:$P,V$5,RuralPorc!$A:$A,$C19)*100</f>
        <v>11.372180283069611</v>
      </c>
      <c r="W19" s="54">
        <f>SUMIFS(RuralPorc!$I:$I,RuralPorc!$P:$P,W$5,RuralPorc!$A:$A,$C19)*100</f>
        <v>12.380209565162659</v>
      </c>
      <c r="X19" s="54">
        <f>SUMIFS(RuralPorc!$I:$I,RuralPorc!$P:$P,X$5,RuralPorc!$A:$A,$C19)*100</f>
        <v>26.986369490623474</v>
      </c>
      <c r="Y19" s="54">
        <f>SUMIFS(RuralPorc!$I:$I,RuralPorc!$P:$P,Y$5,RuralPorc!$A:$A,$C19)*100</f>
        <v>57.506048679351807</v>
      </c>
      <c r="Z19" s="54">
        <f>SUMIFS(RuralPorc!$I:$I,RuralPorc!$P:$P,Z$5,RuralPorc!$A:$A,$C19)*100</f>
        <v>47.623437643051147</v>
      </c>
      <c r="AA19" s="56"/>
      <c r="AB19" s="53">
        <f>SUMIFS(UrbanPop!$I:$I,UrbanPop!$S:$S,AB$5,UrbanPop!$A:$A,$C19)/1000</f>
        <v>264.81</v>
      </c>
      <c r="AC19" s="53">
        <f>SUMIFS(UrbanPop!$I:$I,UrbanPop!$S:$S,AC$5,UrbanPop!$A:$A,$C19)/1000</f>
        <v>260.82799999999997</v>
      </c>
      <c r="AD19" s="53">
        <f>SUMIFS(UrbanPop!$I:$I,UrbanPop!$S:$S,AD$5,UrbanPop!$A:$A,$C19)/1000</f>
        <v>434.13499999999999</v>
      </c>
      <c r="AE19" s="53">
        <f>SUMIFS(UrbanPop!$I:$I,UrbanPop!$S:$S,AE$5,UrbanPop!$A:$A,$C19)/1000</f>
        <v>711.92499999999995</v>
      </c>
      <c r="AF19" s="53">
        <f>SUMIFS(UrbanPop!$I:$I,UrbanPop!$S:$S,AF$5,UrbanPop!$A:$A,$C19)/1000</f>
        <v>686.31299999999999</v>
      </c>
      <c r="AG19" s="52"/>
      <c r="AH19" s="54">
        <f>SUMIFS(UrbanPorc!$I:$I,UrbanPorc!$P:$P,AH$5,UrbanPorc!$A:$A,$C19)*100</f>
        <v>17.230205237865448</v>
      </c>
      <c r="AI19" s="54">
        <f>SUMIFS(UrbanPorc!$I:$I,UrbanPorc!$P:$P,AI$5,UrbanPorc!$A:$A,$C19)*100</f>
        <v>16.277334094047546</v>
      </c>
      <c r="AJ19" s="54">
        <f>SUMIFS(UrbanPorc!$I:$I,UrbanPorc!$P:$P,AJ$5,UrbanPorc!$A:$A,$C19)*100</f>
        <v>26.871290802955627</v>
      </c>
      <c r="AK19" s="54">
        <f>SUMIFS(UrbanPorc!$I:$I,UrbanPorc!$P:$P,AK$5,UrbanPorc!$A:$A,$C19)*100</f>
        <v>43.739065527915955</v>
      </c>
      <c r="AL19" s="54">
        <f>SUMIFS(UrbanPorc!$I:$I,UrbanPorc!$P:$P,AL$5,UrbanPorc!$A:$A,$C19)*100</f>
        <v>39.924618601799011</v>
      </c>
      <c r="AN19" s="53">
        <f>SUMIFS(SexoPop!$J:$J,SexoPop!$T:$T,AN$5,SexoPop!$A:$A,$C19,SexoPop!$B:$B,2)/1000</f>
        <v>186.60599999999999</v>
      </c>
      <c r="AO19" s="53">
        <f>SUMIFS(SexoPop!$J:$J,SexoPop!$T:$T,AO$5,SexoPop!$A:$A,$C19,SexoPop!$B:$B,2)/1000</f>
        <v>175.62100000000001</v>
      </c>
      <c r="AP19" s="53">
        <f>SUMIFS(SexoPop!$J:$J,SexoPop!$T:$T,AP$5,SexoPop!$A:$A,$C19,SexoPop!$B:$B,2)/1000</f>
        <v>408.19</v>
      </c>
      <c r="AQ19" s="53">
        <f>SUMIFS(SexoPop!$J:$J,SexoPop!$T:$T,AQ$5,SexoPop!$A:$A,$C19,SexoPop!$B:$B,2)/1000</f>
        <v>808.86099999999999</v>
      </c>
      <c r="AR19" s="53">
        <f>SUMIFS(SexoPop!$J:$J,SexoPop!$T:$T,AR$5,SexoPop!$A:$A,$C19,SexoPop!$B:$B,2)/1000</f>
        <v>722.92700000000002</v>
      </c>
      <c r="AS19" s="52"/>
      <c r="AT19" s="54">
        <f>SUMIFS(SexoPorc!$J:$J,SexoPorc!$Q:$Q,AT$5,SexoPorc!$A:$A,$C19,SexoPorc!$B:$B,2)*100</f>
        <v>12.354888021945953</v>
      </c>
      <c r="AU19" s="54">
        <f>SUMIFS(SexoPorc!$J:$J,SexoPorc!$Q:$Q,AU$5,SexoPorc!$A:$A,$C19,SexoPorc!$B:$B,2)*100</f>
        <v>11.178560554981232</v>
      </c>
      <c r="AV19" s="54">
        <f>SUMIFS(SexoPorc!$J:$J,SexoPorc!$Q:$Q,AV$5,SexoPorc!$A:$A,$C19,SexoPorc!$B:$B,2)*100</f>
        <v>24.986226856708527</v>
      </c>
      <c r="AW19" s="54">
        <f>SUMIFS(SexoPorc!$J:$J,SexoPorc!$Q:$Q,AW$5,SexoPorc!$A:$A,$C19,SexoPorc!$B:$B,2)*100</f>
        <v>48.550060391426086</v>
      </c>
      <c r="AX19" s="54">
        <f>SUMIFS(SexoPorc!$J:$J,SexoPorc!$Q:$Q,AX$5,SexoPorc!$A:$A,$C19,SexoPorc!$B:$B,2)*100</f>
        <v>42.323014140129089</v>
      </c>
      <c r="AZ19" s="53">
        <f>SUMIFS(SexoPop!$J:$J,SexoPop!$T:$T,AZ$5,SexoPop!$A:$A,$C19,SexoPop!$B:$B,1)/1000</f>
        <v>237.982</v>
      </c>
      <c r="BA19" s="53">
        <f>SUMIFS(SexoPop!$J:$J,SexoPop!$T:$T,BA$5,SexoPop!$A:$A,$C19,SexoPop!$B:$B,1)/1000</f>
        <v>263.48399999999998</v>
      </c>
      <c r="BB19" s="53">
        <f>SUMIFS(SexoPop!$J:$J,SexoPop!$T:$T,BB$5,SexoPop!$A:$A,$C19,SexoPop!$B:$B,1)/1000</f>
        <v>425.10500000000002</v>
      </c>
      <c r="BC19" s="53">
        <f>SUMIFS(SexoPop!$J:$J,SexoPop!$T:$T,BC$5,SexoPop!$A:$A,$C19,SexoPop!$B:$B,1)/1000</f>
        <v>782.63400000000001</v>
      </c>
      <c r="BD19" s="53">
        <f>SUMIFS(SexoPop!$J:$J,SexoPop!$T:$T,BD$5,SexoPop!$A:$A,$C19,SexoPop!$B:$B,1)/1000</f>
        <v>682.97900000000004</v>
      </c>
      <c r="BE19" s="52"/>
      <c r="BF19" s="54">
        <f>SUMIFS(SexoPorc!$J:$J,SexoPorc!$Q:$Q,BF$5,SexoPorc!$A:$A,$C19,SexoPorc!$B:$B,1)*100</f>
        <v>16.624636948108673</v>
      </c>
      <c r="BG19" s="54">
        <f>SUMIFS(SexoPorc!$J:$J,SexoPorc!$Q:$Q,BG$5,SexoPorc!$A:$A,$C19,SexoPorc!$B:$B,1)*100</f>
        <v>17.907465994358063</v>
      </c>
      <c r="BH19" s="54">
        <f>SUMIFS(SexoPorc!$J:$J,SexoPorc!$Q:$Q,BH$5,SexoPorc!$A:$A,$C19,SexoPorc!$B:$B,1)*100</f>
        <v>29.095536470413208</v>
      </c>
      <c r="BI19" s="54">
        <f>SUMIFS(SexoPorc!$J:$J,SexoPorc!$Q:$Q,BI$5,SexoPorc!$A:$A,$C19,SexoPorc!$B:$B,1)*100</f>
        <v>52.485084533691406</v>
      </c>
      <c r="BJ19" s="54">
        <f>SUMIFS(SexoPorc!$J:$J,SexoPorc!$Q:$Q,BJ$5,SexoPorc!$A:$A,$C19,SexoPorc!$B:$B,1)*100</f>
        <v>44.87643837928772</v>
      </c>
    </row>
    <row r="20" spans="3:62" x14ac:dyDescent="0.25">
      <c r="C20" s="52" t="s">
        <v>14</v>
      </c>
      <c r="D20" s="53">
        <f>'Cuadro 4'!Q22</f>
        <v>1400.241</v>
      </c>
      <c r="E20" s="53">
        <f>'Cuadro 4'!R22</f>
        <v>1590.9930000000002</v>
      </c>
      <c r="F20" s="53">
        <f>'Cuadro 4'!S22</f>
        <v>2689.828</v>
      </c>
      <c r="G20" s="53">
        <f>'Cuadro 4'!T22</f>
        <v>3156.5680000000002</v>
      </c>
      <c r="H20" s="53">
        <f>'Cuadro 4'!U22</f>
        <v>2797.0070000000001</v>
      </c>
      <c r="I20" s="52"/>
      <c r="J20" s="54">
        <f>'Cuadro 5'!K22</f>
        <v>17.582518450600002</v>
      </c>
      <c r="K20" s="54">
        <f>'Cuadro 5'!L22</f>
        <v>19.351052131399999</v>
      </c>
      <c r="L20" s="54">
        <f>'Cuadro 5'!M22</f>
        <v>32.088341393100002</v>
      </c>
      <c r="M20" s="54">
        <f>'Cuadro 5'!N22</f>
        <v>37.130673039400001</v>
      </c>
      <c r="N20" s="54">
        <f>'Cuadro 5'!O22</f>
        <v>32.041441382400002</v>
      </c>
      <c r="O20" s="52"/>
      <c r="P20" s="53">
        <f>SUMIFS(RuralPop!$I:$I,RuralPop!$S:$S,P$5,RuralPop!$A:$A,$C20)/1000</f>
        <v>182.1</v>
      </c>
      <c r="Q20" s="53">
        <f>SUMIFS(RuralPop!$I:$I,RuralPop!$S:$S,Q$5,RuralPop!$A:$A,$C20)/1000</f>
        <v>179.78800000000001</v>
      </c>
      <c r="R20" s="53">
        <f>SUMIFS(RuralPop!$I:$I,RuralPop!$S:$S,R$5,RuralPop!$A:$A,$C20)/1000</f>
        <v>367.601</v>
      </c>
      <c r="S20" s="53">
        <f>SUMIFS(RuralPop!$I:$I,RuralPop!$S:$S,S$5,RuralPop!$A:$A,$C20)/1000</f>
        <v>731.41200000000003</v>
      </c>
      <c r="T20" s="53">
        <f>SUMIFS(RuralPop!$I:$I,RuralPop!$S:$S,T$5,RuralPop!$A:$A,$C20)/1000</f>
        <v>412.315</v>
      </c>
      <c r="U20" s="52"/>
      <c r="V20" s="54">
        <f>SUMIFS(RuralPorc!$I:$I,RuralPorc!$P:$P,V$5,RuralPorc!$A:$A,$C20)*100</f>
        <v>17.058995366096497</v>
      </c>
      <c r="W20" s="54">
        <f>SUMIFS(RuralPorc!$I:$I,RuralPorc!$P:$P,W$5,RuralPorc!$A:$A,$C20)*100</f>
        <v>14.496448636054993</v>
      </c>
      <c r="X20" s="54">
        <f>SUMIFS(RuralPorc!$I:$I,RuralPorc!$P:$P,X$5,RuralPorc!$A:$A,$C20)*100</f>
        <v>32.717552781105042</v>
      </c>
      <c r="Y20" s="54">
        <f>SUMIFS(RuralPorc!$I:$I,RuralPorc!$P:$P,Y$5,RuralPorc!$A:$A,$C20)*100</f>
        <v>54.741901159286499</v>
      </c>
      <c r="Z20" s="54">
        <f>SUMIFS(RuralPorc!$I:$I,RuralPorc!$P:$P,Z$5,RuralPorc!$A:$A,$C20)*100</f>
        <v>40.646794438362122</v>
      </c>
      <c r="AA20" s="56"/>
      <c r="AB20" s="53">
        <f>SUMIFS(UrbanPop!$I:$I,UrbanPop!$S:$S,AB$5,UrbanPop!$A:$A,$C20)/1000</f>
        <v>1218.1410000000001</v>
      </c>
      <c r="AC20" s="53">
        <f>SUMIFS(UrbanPop!$I:$I,UrbanPop!$S:$S,AC$5,UrbanPop!$A:$A,$C20)/1000</f>
        <v>1411.2049999999999</v>
      </c>
      <c r="AD20" s="53">
        <f>SUMIFS(UrbanPop!$I:$I,UrbanPop!$S:$S,AD$5,UrbanPop!$A:$A,$C20)/1000</f>
        <v>2322.2269999999999</v>
      </c>
      <c r="AE20" s="53">
        <f>SUMIFS(UrbanPop!$I:$I,UrbanPop!$S:$S,AE$5,UrbanPop!$A:$A,$C20)/1000</f>
        <v>2425.1559999999999</v>
      </c>
      <c r="AF20" s="53">
        <f>SUMIFS(UrbanPop!$I:$I,UrbanPop!$S:$S,AF$5,UrbanPop!$A:$A,$C20)/1000</f>
        <v>2384.692</v>
      </c>
      <c r="AG20" s="52"/>
      <c r="AH20" s="54">
        <f>SUMIFS(UrbanPorc!$I:$I,UrbanPorc!$P:$P,AH$5,UrbanPorc!$A:$A,$C20)*100</f>
        <v>17.663553357124329</v>
      </c>
      <c r="AI20" s="54">
        <f>SUMIFS(UrbanPorc!$I:$I,UrbanPorc!$P:$P,AI$5,UrbanPorc!$A:$A,$C20)*100</f>
        <v>20.21344006061554</v>
      </c>
      <c r="AJ20" s="54">
        <f>SUMIFS(UrbanPorc!$I:$I,UrbanPorc!$P:$P,AJ$5,UrbanPorc!$A:$A,$C20)*100</f>
        <v>31.990951299667358</v>
      </c>
      <c r="AK20" s="54">
        <f>SUMIFS(UrbanPorc!$I:$I,UrbanPorc!$P:$P,AK$5,UrbanPorc!$A:$A,$C20)*100</f>
        <v>33.846637606620789</v>
      </c>
      <c r="AL20" s="54">
        <f>SUMIFS(UrbanPorc!$I:$I,UrbanPorc!$P:$P,AL$5,UrbanPorc!$A:$A,$C20)*100</f>
        <v>30.909985303878784</v>
      </c>
      <c r="AN20" s="53">
        <f>SUMIFS(SexoPop!$J:$J,SexoPop!$T:$T,AN$5,SexoPop!$A:$A,$C20,SexoPop!$B:$B,2)/1000</f>
        <v>636.86699999999996</v>
      </c>
      <c r="AO20" s="53">
        <f>SUMIFS(SexoPop!$J:$J,SexoPop!$T:$T,AO$5,SexoPop!$A:$A,$C20,SexoPop!$B:$B,2)/1000</f>
        <v>708.49699999999996</v>
      </c>
      <c r="AP20" s="53">
        <f>SUMIFS(SexoPop!$J:$J,SexoPop!$T:$T,AP$5,SexoPop!$A:$A,$C20,SexoPop!$B:$B,2)/1000</f>
        <v>1284.297</v>
      </c>
      <c r="AQ20" s="53">
        <f>SUMIFS(SexoPop!$J:$J,SexoPop!$T:$T,AQ$5,SexoPop!$A:$A,$C20,SexoPop!$B:$B,2)/1000</f>
        <v>1577.644</v>
      </c>
      <c r="AR20" s="53">
        <f>SUMIFS(SexoPop!$J:$J,SexoPop!$T:$T,AR$5,SexoPop!$A:$A,$C20,SexoPop!$B:$B,2)/1000</f>
        <v>1374.124</v>
      </c>
      <c r="AS20" s="52"/>
      <c r="AT20" s="54">
        <f>SUMIFS(SexoPorc!$J:$J,SexoPorc!$Q:$Q,AT$5,SexoPorc!$A:$A,$C20,SexoPorc!$B:$B,2)*100</f>
        <v>15.567384660243988</v>
      </c>
      <c r="AU20" s="54">
        <f>SUMIFS(SexoPorc!$J:$J,SexoPorc!$Q:$Q,AU$5,SexoPorc!$A:$A,$C20,SexoPorc!$B:$B,2)*100</f>
        <v>16.789497435092926</v>
      </c>
      <c r="AV20" s="54">
        <f>SUMIFS(SexoPorc!$J:$J,SexoPorc!$Q:$Q,AV$5,SexoPorc!$A:$A,$C20,SexoPorc!$B:$B,2)*100</f>
        <v>29.608613252639771</v>
      </c>
      <c r="AW20" s="54">
        <f>SUMIFS(SexoPorc!$J:$J,SexoPorc!$Q:$Q,AW$5,SexoPorc!$A:$A,$C20,SexoPorc!$B:$B,2)*100</f>
        <v>35.807165503501892</v>
      </c>
      <c r="AX20" s="54">
        <f>SUMIFS(SexoPorc!$J:$J,SexoPorc!$Q:$Q,AX$5,SexoPorc!$A:$A,$C20,SexoPorc!$B:$B,2)*100</f>
        <v>30.555596947669983</v>
      </c>
      <c r="AZ20" s="53">
        <f>SUMIFS(SexoPop!$J:$J,SexoPop!$T:$T,AZ$5,SexoPop!$A:$A,$C20,SexoPop!$B:$B,1)/1000</f>
        <v>763.37400000000002</v>
      </c>
      <c r="BA20" s="53">
        <f>SUMIFS(SexoPop!$J:$J,SexoPop!$T:$T,BA$5,SexoPop!$A:$A,$C20,SexoPop!$B:$B,1)/1000</f>
        <v>882.49599999999998</v>
      </c>
      <c r="BB20" s="53">
        <f>SUMIFS(SexoPop!$J:$J,SexoPop!$T:$T,BB$5,SexoPop!$A:$A,$C20,SexoPop!$B:$B,1)/1000</f>
        <v>1405.5309999999999</v>
      </c>
      <c r="BC20" s="53">
        <f>SUMIFS(SexoPop!$J:$J,SexoPop!$T:$T,BC$5,SexoPop!$A:$A,$C20,SexoPop!$B:$B,1)/1000</f>
        <v>1578.924</v>
      </c>
      <c r="BD20" s="53">
        <f>SUMIFS(SexoPop!$J:$J,SexoPop!$T:$T,BD$5,SexoPop!$A:$A,$C20,SexoPop!$B:$B,1)/1000</f>
        <v>1422.883</v>
      </c>
      <c r="BE20" s="52"/>
      <c r="BF20" s="54">
        <f>SUMIFS(SexoPorc!$J:$J,SexoPorc!$Q:$Q,BF$5,SexoPorc!$A:$A,$C20,SexoPorc!$B:$B,1)*100</f>
        <v>19.711211323738098</v>
      </c>
      <c r="BG20" s="54">
        <f>SUMIFS(SexoPorc!$J:$J,SexoPorc!$Q:$Q,BG$5,SexoPorc!$A:$A,$C20,SexoPorc!$B:$B,1)*100</f>
        <v>22.052162885665894</v>
      </c>
      <c r="BH20" s="54">
        <f>SUMIFS(SexoPorc!$J:$J,SexoPorc!$Q:$Q,BH$5,SexoPorc!$A:$A,$C20,SexoPorc!$B:$B,1)*100</f>
        <v>34.74743664264679</v>
      </c>
      <c r="BI20" s="54">
        <f>SUMIFS(SexoPorc!$J:$J,SexoPorc!$Q:$Q,BI$5,SexoPorc!$A:$A,$C20,SexoPorc!$B:$B,1)*100</f>
        <v>38.55457603931427</v>
      </c>
      <c r="BJ20" s="54">
        <f>SUMIFS(SexoPorc!$J:$J,SexoPorc!$Q:$Q,BJ$5,SexoPorc!$A:$A,$C20,SexoPorc!$B:$B,1)*100</f>
        <v>33.620291948318481</v>
      </c>
    </row>
    <row r="21" spans="3:62" x14ac:dyDescent="0.25">
      <c r="C21" s="52" t="s">
        <v>15</v>
      </c>
      <c r="D21" s="53">
        <f>'Cuadro 4'!Q23</f>
        <v>2560.7580000000003</v>
      </c>
      <c r="E21" s="53">
        <f>'Cuadro 4'!R23</f>
        <v>3327.212</v>
      </c>
      <c r="F21" s="53">
        <f>'Cuadro 4'!S23</f>
        <v>5845.0050000000001</v>
      </c>
      <c r="G21" s="53">
        <f>'Cuadro 4'!T23</f>
        <v>7648.7800000000007</v>
      </c>
      <c r="H21" s="53">
        <f>'Cuadro 4'!U23</f>
        <v>7132.835</v>
      </c>
      <c r="I21" s="52"/>
      <c r="J21" s="54">
        <f>'Cuadro 5'!K23</f>
        <v>15.521183750900001</v>
      </c>
      <c r="K21" s="54">
        <f>'Cuadro 5'!L23</f>
        <v>19.753680706800001</v>
      </c>
      <c r="L21" s="54">
        <f>'Cuadro 5'!M23</f>
        <v>34.235975225700003</v>
      </c>
      <c r="M21" s="54">
        <f>'Cuadro 5'!N23</f>
        <v>44.154365886299999</v>
      </c>
      <c r="N21" s="54">
        <f>'Cuadro 5'!O23</f>
        <v>40.235124547600002</v>
      </c>
      <c r="O21" s="52"/>
      <c r="P21" s="53">
        <f>SUMIFS(RuralPop!$I:$I,RuralPop!$S:$S,P$5,RuralPop!$A:$A,$C21)/1000</f>
        <v>282.04399999999998</v>
      </c>
      <c r="Q21" s="53">
        <f>SUMIFS(RuralPop!$I:$I,RuralPop!$S:$S,Q$5,RuralPop!$A:$A,$C21)/1000</f>
        <v>410.85399999999998</v>
      </c>
      <c r="R21" s="53">
        <f>SUMIFS(RuralPop!$I:$I,RuralPop!$S:$S,R$5,RuralPop!$A:$A,$C21)/1000</f>
        <v>842.31</v>
      </c>
      <c r="S21" s="53">
        <f>SUMIFS(RuralPop!$I:$I,RuralPop!$S:$S,S$5,RuralPop!$A:$A,$C21)/1000</f>
        <v>1527.662</v>
      </c>
      <c r="T21" s="53">
        <f>SUMIFS(RuralPop!$I:$I,RuralPop!$S:$S,T$5,RuralPop!$A:$A,$C21)/1000</f>
        <v>1240.607</v>
      </c>
      <c r="U21" s="52"/>
      <c r="V21" s="54">
        <f>SUMIFS(RuralPorc!$I:$I,RuralPorc!$P:$P,V$5,RuralPorc!$A:$A,$C21)*100</f>
        <v>13.146422803401947</v>
      </c>
      <c r="W21" s="54">
        <f>SUMIFS(RuralPorc!$I:$I,RuralPorc!$P:$P,W$5,RuralPorc!$A:$A,$C21)*100</f>
        <v>16.511267423629761</v>
      </c>
      <c r="X21" s="54">
        <f>SUMIFS(RuralPorc!$I:$I,RuralPorc!$P:$P,X$5,RuralPorc!$A:$A,$C21)*100</f>
        <v>37.924399971961975</v>
      </c>
      <c r="Y21" s="54">
        <f>SUMIFS(RuralPorc!$I:$I,RuralPorc!$P:$P,Y$5,RuralPorc!$A:$A,$C21)*100</f>
        <v>58.420246839523315</v>
      </c>
      <c r="Z21" s="54">
        <f>SUMIFS(RuralPorc!$I:$I,RuralPorc!$P:$P,Z$5,RuralPorc!$A:$A,$C21)*100</f>
        <v>50.491154193878174</v>
      </c>
      <c r="AA21" s="56"/>
      <c r="AB21" s="53">
        <f>SUMIFS(UrbanPop!$I:$I,UrbanPop!$S:$S,AB$5,UrbanPop!$A:$A,$C21)/1000</f>
        <v>2278.7139999999999</v>
      </c>
      <c r="AC21" s="53">
        <f>SUMIFS(UrbanPop!$I:$I,UrbanPop!$S:$S,AC$5,UrbanPop!$A:$A,$C21)/1000</f>
        <v>2916.3580000000002</v>
      </c>
      <c r="AD21" s="53">
        <f>SUMIFS(UrbanPop!$I:$I,UrbanPop!$S:$S,AD$5,UrbanPop!$A:$A,$C21)/1000</f>
        <v>5002.6949999999997</v>
      </c>
      <c r="AE21" s="53">
        <f>SUMIFS(UrbanPop!$I:$I,UrbanPop!$S:$S,AE$5,UrbanPop!$A:$A,$C21)/1000</f>
        <v>6121.1180000000004</v>
      </c>
      <c r="AF21" s="53">
        <f>SUMIFS(UrbanPop!$I:$I,UrbanPop!$S:$S,AF$5,UrbanPop!$A:$A,$C21)/1000</f>
        <v>5892.2280000000001</v>
      </c>
      <c r="AG21" s="52"/>
      <c r="AH21" s="54">
        <f>SUMIFS(UrbanPorc!$I:$I,UrbanPorc!$P:$P,AH$5,UrbanPorc!$A:$A,$C21)*100</f>
        <v>15.876148641109467</v>
      </c>
      <c r="AI21" s="54">
        <f>SUMIFS(UrbanPorc!$I:$I,UrbanPorc!$P:$P,AI$5,UrbanPorc!$A:$A,$C21)*100</f>
        <v>20.31572014093399</v>
      </c>
      <c r="AJ21" s="54">
        <f>SUMIFS(UrbanPorc!$I:$I,UrbanPorc!$P:$P,AJ$5,UrbanPorc!$A:$A,$C21)*100</f>
        <v>33.68438184261322</v>
      </c>
      <c r="AK21" s="54">
        <f>SUMIFS(UrbanPorc!$I:$I,UrbanPorc!$P:$P,AK$5,UrbanPorc!$A:$A,$C21)*100</f>
        <v>41.617995500564575</v>
      </c>
      <c r="AL21" s="54">
        <f>SUMIFS(UrbanPorc!$I:$I,UrbanPorc!$P:$P,AL$5,UrbanPorc!$A:$A,$C21)*100</f>
        <v>38.584926724433899</v>
      </c>
      <c r="AN21" s="53">
        <f>SUMIFS(SexoPop!$J:$J,SexoPop!$T:$T,AN$5,SexoPop!$A:$A,$C21,SexoPop!$B:$B,2)/1000</f>
        <v>1140.8009999999999</v>
      </c>
      <c r="AO21" s="53">
        <f>SUMIFS(SexoPop!$J:$J,SexoPop!$T:$T,AO$5,SexoPop!$A:$A,$C21,SexoPop!$B:$B,2)/1000</f>
        <v>1594.7329999999999</v>
      </c>
      <c r="AP21" s="53">
        <f>SUMIFS(SexoPop!$J:$J,SexoPop!$T:$T,AP$5,SexoPop!$A:$A,$C21,SexoPop!$B:$B,2)/1000</f>
        <v>2829.154</v>
      </c>
      <c r="AQ21" s="53">
        <f>SUMIFS(SexoPop!$J:$J,SexoPop!$T:$T,AQ$5,SexoPop!$A:$A,$C21,SexoPop!$B:$B,2)/1000</f>
        <v>3813.2310000000002</v>
      </c>
      <c r="AR21" s="53">
        <f>SUMIFS(SexoPop!$J:$J,SexoPop!$T:$T,AR$5,SexoPop!$A:$A,$C21,SexoPop!$B:$B,2)/1000</f>
        <v>3599.6790000000001</v>
      </c>
      <c r="AS21" s="52"/>
      <c r="AT21" s="54">
        <f>SUMIFS(SexoPorc!$J:$J,SexoPorc!$Q:$Q,AT$5,SexoPorc!$A:$A,$C21,SexoPorc!$B:$B,2)*100</f>
        <v>13.218683004379272</v>
      </c>
      <c r="AU21" s="54">
        <f>SUMIFS(SexoPorc!$J:$J,SexoPorc!$Q:$Q,AU$5,SexoPorc!$A:$A,$C21,SexoPorc!$B:$B,2)*100</f>
        <v>18.425415456295013</v>
      </c>
      <c r="AV21" s="54">
        <f>SUMIFS(SexoPorc!$J:$J,SexoPorc!$Q:$Q,AV$5,SexoPorc!$A:$A,$C21,SexoPorc!$B:$B,2)*100</f>
        <v>32.378742098808289</v>
      </c>
      <c r="AW21" s="54">
        <f>SUMIFS(SexoPorc!$J:$J,SexoPorc!$Q:$Q,AW$5,SexoPorc!$A:$A,$C21,SexoPorc!$B:$B,2)*100</f>
        <v>42.521968483924866</v>
      </c>
      <c r="AX21" s="54">
        <f>SUMIFS(SexoPorc!$J:$J,SexoPorc!$Q:$Q,AX$5,SexoPorc!$A:$A,$C21,SexoPorc!$B:$B,2)*100</f>
        <v>39.065435528755188</v>
      </c>
      <c r="AZ21" s="53">
        <f>SUMIFS(SexoPop!$J:$J,SexoPop!$T:$T,AZ$5,SexoPop!$A:$A,$C21,SexoPop!$B:$B,1)/1000</f>
        <v>1419.9570000000001</v>
      </c>
      <c r="BA21" s="53">
        <f>SUMIFS(SexoPop!$J:$J,SexoPop!$T:$T,BA$5,SexoPop!$A:$A,$C21,SexoPop!$B:$B,1)/1000</f>
        <v>1732.479</v>
      </c>
      <c r="BB21" s="53">
        <f>SUMIFS(SexoPop!$J:$J,SexoPop!$T:$T,BB$5,SexoPop!$A:$A,$C21,SexoPop!$B:$B,1)/1000</f>
        <v>3015.8510000000001</v>
      </c>
      <c r="BC21" s="53">
        <f>SUMIFS(SexoPop!$J:$J,SexoPop!$T:$T,BC$5,SexoPop!$A:$A,$C21,SexoPop!$B:$B,1)/1000</f>
        <v>3835.549</v>
      </c>
      <c r="BD21" s="53">
        <f>SUMIFS(SexoPop!$J:$J,SexoPop!$T:$T,BD$5,SexoPop!$A:$A,$C21,SexoPop!$B:$B,1)/1000</f>
        <v>3533.1559999999999</v>
      </c>
      <c r="BE21" s="52"/>
      <c r="BF21" s="54">
        <f>SUMIFS(SexoPorc!$J:$J,SexoPorc!$Q:$Q,BF$5,SexoPorc!$A:$A,$C21,SexoPorc!$B:$B,1)*100</f>
        <v>18.046659231185913</v>
      </c>
      <c r="BG21" s="54">
        <f>SUMIFS(SexoPorc!$J:$J,SexoPorc!$Q:$Q,BG$5,SexoPorc!$A:$A,$C21,SexoPorc!$B:$B,1)*100</f>
        <v>21.157640218734741</v>
      </c>
      <c r="BH21" s="54">
        <f>SUMIFS(SexoPorc!$J:$J,SexoPorc!$Q:$Q,BH$5,SexoPorc!$A:$A,$C21,SexoPorc!$B:$B,1)*100</f>
        <v>36.182937026023865</v>
      </c>
      <c r="BI21" s="54">
        <f>SUMIFS(SexoPorc!$J:$J,SexoPorc!$Q:$Q,BI$5,SexoPorc!$A:$A,$C21,SexoPorc!$B:$B,1)*100</f>
        <v>45.906439423561096</v>
      </c>
      <c r="BJ21" s="54">
        <f>SUMIFS(SexoPorc!$J:$J,SexoPorc!$Q:$Q,BJ$5,SexoPorc!$A:$A,$C21,SexoPorc!$B:$B,1)*100</f>
        <v>41.501140594482422</v>
      </c>
    </row>
    <row r="22" spans="3:62" x14ac:dyDescent="0.25">
      <c r="C22" s="52" t="s">
        <v>16</v>
      </c>
      <c r="D22" s="53">
        <f>'Cuadro 4'!Q24</f>
        <v>1021.567</v>
      </c>
      <c r="E22" s="53">
        <f>'Cuadro 4'!R24</f>
        <v>987.53399999999999</v>
      </c>
      <c r="F22" s="53">
        <f>'Cuadro 4'!S24</f>
        <v>1853.078</v>
      </c>
      <c r="G22" s="53">
        <f>'Cuadro 4'!T24</f>
        <v>2531.4160000000002</v>
      </c>
      <c r="H22" s="53">
        <f>'Cuadro 4'!U24</f>
        <v>2274.6779999999999</v>
      </c>
      <c r="I22" s="52"/>
      <c r="J22" s="54">
        <f>'Cuadro 5'!K24</f>
        <v>22.777753870600002</v>
      </c>
      <c r="K22" s="54">
        <f>'Cuadro 5'!L24</f>
        <v>21.1943683083</v>
      </c>
      <c r="L22" s="54">
        <f>'Cuadro 5'!M24</f>
        <v>38.655093016599999</v>
      </c>
      <c r="M22" s="54">
        <f>'Cuadro 5'!N24</f>
        <v>51.213930813300003</v>
      </c>
      <c r="N22" s="54">
        <f>'Cuadro 5'!O24</f>
        <v>46.054214800099999</v>
      </c>
      <c r="O22" s="52"/>
      <c r="P22" s="53">
        <f>SUMIFS(RuralPop!$I:$I,RuralPop!$S:$S,P$5,RuralPop!$A:$A,$C22)/1000</f>
        <v>281.30500000000001</v>
      </c>
      <c r="Q22" s="53">
        <f>SUMIFS(RuralPop!$I:$I,RuralPop!$S:$S,Q$5,RuralPop!$A:$A,$C22)/1000</f>
        <v>328.90100000000001</v>
      </c>
      <c r="R22" s="53">
        <f>SUMIFS(RuralPop!$I:$I,RuralPop!$S:$S,R$5,RuralPop!$A:$A,$C22)/1000</f>
        <v>629.55999999999995</v>
      </c>
      <c r="S22" s="53">
        <f>SUMIFS(RuralPop!$I:$I,RuralPop!$S:$S,S$5,RuralPop!$A:$A,$C22)/1000</f>
        <v>1039.6089999999999</v>
      </c>
      <c r="T22" s="53">
        <f>SUMIFS(RuralPop!$I:$I,RuralPop!$S:$S,T$5,RuralPop!$A:$A,$C22)/1000</f>
        <v>899.14400000000001</v>
      </c>
      <c r="U22" s="52"/>
      <c r="V22" s="54">
        <f>SUMIFS(RuralPorc!$I:$I,RuralPorc!$P:$P,V$5,RuralPorc!$A:$A,$C22)*100</f>
        <v>20.026853680610657</v>
      </c>
      <c r="W22" s="54">
        <f>SUMIFS(RuralPorc!$I:$I,RuralPorc!$P:$P,W$5,RuralPorc!$A:$A,$C22)*100</f>
        <v>20.025072991847992</v>
      </c>
      <c r="X22" s="54">
        <f>SUMIFS(RuralPorc!$I:$I,RuralPorc!$P:$P,X$5,RuralPorc!$A:$A,$C22)*100</f>
        <v>41.931474208831787</v>
      </c>
      <c r="Y22" s="54">
        <f>SUMIFS(RuralPorc!$I:$I,RuralPorc!$P:$P,Y$5,RuralPorc!$A:$A,$C22)*100</f>
        <v>63.4746253490448</v>
      </c>
      <c r="Z22" s="54">
        <f>SUMIFS(RuralPorc!$I:$I,RuralPorc!$P:$P,Z$5,RuralPorc!$A:$A,$C22)*100</f>
        <v>60.94825267791748</v>
      </c>
      <c r="AA22" s="56"/>
      <c r="AB22" s="53">
        <f>SUMIFS(UrbanPop!$I:$I,UrbanPop!$S:$S,AB$5,UrbanPop!$A:$A,$C22)/1000</f>
        <v>740.26199999999994</v>
      </c>
      <c r="AC22" s="53">
        <f>SUMIFS(UrbanPop!$I:$I,UrbanPop!$S:$S,AC$5,UrbanPop!$A:$A,$C22)/1000</f>
        <v>658.63300000000004</v>
      </c>
      <c r="AD22" s="53">
        <f>SUMIFS(UrbanPop!$I:$I,UrbanPop!$S:$S,AD$5,UrbanPop!$A:$A,$C22)/1000</f>
        <v>1223.518</v>
      </c>
      <c r="AE22" s="53">
        <f>SUMIFS(UrbanPop!$I:$I,UrbanPop!$S:$S,AE$5,UrbanPop!$A:$A,$C22)/1000</f>
        <v>1491.807</v>
      </c>
      <c r="AF22" s="53">
        <f>SUMIFS(UrbanPop!$I:$I,UrbanPop!$S:$S,AF$5,UrbanPop!$A:$A,$C22)/1000</f>
        <v>1375.5340000000001</v>
      </c>
      <c r="AG22" s="52"/>
      <c r="AH22" s="54">
        <f>SUMIFS(UrbanPorc!$I:$I,UrbanPorc!$P:$P,AH$5,UrbanPorc!$A:$A,$C22)*100</f>
        <v>24.032185971736908</v>
      </c>
      <c r="AI22" s="54">
        <f>SUMIFS(UrbanPorc!$I:$I,UrbanPorc!$P:$P,AI$5,UrbanPorc!$A:$A,$C22)*100</f>
        <v>21.830935776233673</v>
      </c>
      <c r="AJ22" s="54">
        <f>SUMIFS(UrbanPorc!$I:$I,UrbanPorc!$P:$P,AJ$5,UrbanPorc!$A:$A,$C22)*100</f>
        <v>37.161031365394592</v>
      </c>
      <c r="AK22" s="54">
        <f>SUMIFS(UrbanPorc!$I:$I,UrbanPorc!$P:$P,AK$5,UrbanPorc!$A:$A,$C22)*100</f>
        <v>45.137977600097656</v>
      </c>
      <c r="AL22" s="54">
        <f>SUMIFS(UrbanPorc!$I:$I,UrbanPorc!$P:$P,AL$5,UrbanPorc!$A:$A,$C22)*100</f>
        <v>39.710867404937744</v>
      </c>
      <c r="AN22" s="53">
        <f>SUMIFS(SexoPop!$J:$J,SexoPop!$T:$T,AN$5,SexoPop!$A:$A,$C22,SexoPop!$B:$B,2)/1000</f>
        <v>455.29899999999998</v>
      </c>
      <c r="AO22" s="53">
        <f>SUMIFS(SexoPop!$J:$J,SexoPop!$T:$T,AO$5,SexoPop!$A:$A,$C22,SexoPop!$B:$B,2)/1000</f>
        <v>455.27199999999999</v>
      </c>
      <c r="AP22" s="53">
        <f>SUMIFS(SexoPop!$J:$J,SexoPop!$T:$T,AP$5,SexoPop!$A:$A,$C22,SexoPop!$B:$B,2)/1000</f>
        <v>884.8</v>
      </c>
      <c r="AQ22" s="53">
        <f>SUMIFS(SexoPop!$J:$J,SexoPop!$T:$T,AQ$5,SexoPop!$A:$A,$C22,SexoPop!$B:$B,2)/1000</f>
        <v>1304.626</v>
      </c>
      <c r="AR22" s="53">
        <f>SUMIFS(SexoPop!$J:$J,SexoPop!$T:$T,AR$5,SexoPop!$A:$A,$C22,SexoPop!$B:$B,2)/1000</f>
        <v>1175.654</v>
      </c>
      <c r="AS22" s="52"/>
      <c r="AT22" s="54">
        <f>SUMIFS(SexoPorc!$J:$J,SexoPorc!$Q:$Q,AT$5,SexoPorc!$A:$A,$C22,SexoPorc!$B:$B,2)*100</f>
        <v>19.925880432128906</v>
      </c>
      <c r="AU22" s="54">
        <f>SUMIFS(SexoPorc!$J:$J,SexoPorc!$Q:$Q,AU$5,SexoPorc!$A:$A,$C22,SexoPorc!$B:$B,2)*100</f>
        <v>18.724647164344788</v>
      </c>
      <c r="AV22" s="54">
        <f>SUMIFS(SexoPorc!$J:$J,SexoPorc!$Q:$Q,AV$5,SexoPorc!$A:$A,$C22,SexoPorc!$B:$B,2)*100</f>
        <v>35.83219051361084</v>
      </c>
      <c r="AW22" s="54">
        <f>SUMIFS(SexoPorc!$J:$J,SexoPorc!$Q:$Q,AW$5,SexoPorc!$A:$A,$C22,SexoPorc!$B:$B,2)*100</f>
        <v>50.013971328735352</v>
      </c>
      <c r="AX22" s="54">
        <f>SUMIFS(SexoPorc!$J:$J,SexoPorc!$Q:$Q,AX$5,SexoPorc!$A:$A,$C22,SexoPorc!$B:$B,2)*100</f>
        <v>45.266243815422058</v>
      </c>
      <c r="AZ22" s="53">
        <f>SUMIFS(SexoPop!$J:$J,SexoPop!$T:$T,AZ$5,SexoPop!$A:$A,$C22,SexoPop!$B:$B,1)/1000</f>
        <v>566.26800000000003</v>
      </c>
      <c r="BA22" s="53">
        <f>SUMIFS(SexoPop!$J:$J,SexoPop!$T:$T,BA$5,SexoPop!$A:$A,$C22,SexoPop!$B:$B,1)/1000</f>
        <v>532.26199999999994</v>
      </c>
      <c r="BB22" s="53">
        <f>SUMIFS(SexoPop!$J:$J,SexoPop!$T:$T,BB$5,SexoPop!$A:$A,$C22,SexoPop!$B:$B,1)/1000</f>
        <v>968.27800000000002</v>
      </c>
      <c r="BC22" s="53">
        <f>SUMIFS(SexoPop!$J:$J,SexoPop!$T:$T,BC$5,SexoPop!$A:$A,$C22,SexoPop!$B:$B,1)/1000</f>
        <v>1226.79</v>
      </c>
      <c r="BD22" s="53">
        <f>SUMIFS(SexoPop!$J:$J,SexoPop!$T:$T,BD$5,SexoPop!$A:$A,$C22,SexoPop!$B:$B,1)/1000</f>
        <v>1099.0239999999999</v>
      </c>
      <c r="BE22" s="52"/>
      <c r="BF22" s="54">
        <f>SUMIFS(SexoPorc!$J:$J,SexoPorc!$Q:$Q,BF$5,SexoPorc!$A:$A,$C22,SexoPorc!$B:$B,1)*100</f>
        <v>25.739806890487671</v>
      </c>
      <c r="BG22" s="54">
        <f>SUMIFS(SexoPorc!$J:$J,SexoPorc!$Q:$Q,BG$5,SexoPorc!$A:$A,$C22,SexoPorc!$B:$B,1)*100</f>
        <v>23.88954758644104</v>
      </c>
      <c r="BH22" s="54">
        <f>SUMIFS(SexoPorc!$J:$J,SexoPorc!$Q:$Q,BH$5,SexoPorc!$A:$A,$C22,SexoPorc!$B:$B,1)*100</f>
        <v>41.653710603713989</v>
      </c>
      <c r="BI22" s="54">
        <f>SUMIFS(SexoPorc!$J:$J,SexoPorc!$Q:$Q,BI$5,SexoPorc!$A:$A,$C22,SexoPorc!$B:$B,1)*100</f>
        <v>52.554851770401001</v>
      </c>
      <c r="BJ22" s="54">
        <f>SUMIFS(SexoPorc!$J:$J,SexoPorc!$Q:$Q,BJ$5,SexoPorc!$A:$A,$C22,SexoPorc!$B:$B,1)*100</f>
        <v>46.928071975708008</v>
      </c>
    </row>
    <row r="23" spans="3:62" x14ac:dyDescent="0.25">
      <c r="C23" s="52" t="s">
        <v>17</v>
      </c>
      <c r="D23" s="53">
        <f>'Cuadro 4'!Q25</f>
        <v>288.22700000000003</v>
      </c>
      <c r="E23" s="53">
        <f>'Cuadro 4'!R25</f>
        <v>330.02199999999999</v>
      </c>
      <c r="F23" s="53">
        <f>'Cuadro 4'!S25</f>
        <v>627.846</v>
      </c>
      <c r="G23" s="53">
        <f>'Cuadro 4'!T25</f>
        <v>933.48500000000001</v>
      </c>
      <c r="H23" s="53">
        <f>'Cuadro 4'!U25</f>
        <v>867.58399999999995</v>
      </c>
      <c r="I23" s="52"/>
      <c r="J23" s="54">
        <f>'Cuadro 5'!K25</f>
        <v>15.044898185000001</v>
      </c>
      <c r="K23" s="54">
        <f>'Cuadro 5'!L25</f>
        <v>16.813263456000001</v>
      </c>
      <c r="L23" s="54">
        <f>'Cuadro 5'!M25</f>
        <v>31.772409217700002</v>
      </c>
      <c r="M23" s="54">
        <f>'Cuadro 5'!N25</f>
        <v>46.447516448500004</v>
      </c>
      <c r="N23" s="54">
        <f>'Cuadro 5'!O25</f>
        <v>43.994997986800001</v>
      </c>
      <c r="O23" s="52"/>
      <c r="P23" s="53">
        <f>SUMIFS(RuralPop!$I:$I,RuralPop!$S:$S,P$5,RuralPop!$A:$A,$C23)/1000</f>
        <v>35.637999999999998</v>
      </c>
      <c r="Q23" s="53">
        <f>SUMIFS(RuralPop!$I:$I,RuralPop!$S:$S,Q$5,RuralPop!$A:$A,$C23)/1000</f>
        <v>65.984999999999999</v>
      </c>
      <c r="R23" s="53">
        <f>SUMIFS(RuralPop!$I:$I,RuralPop!$S:$S,R$5,RuralPop!$A:$A,$C23)/1000</f>
        <v>102.16200000000001</v>
      </c>
      <c r="S23" s="53">
        <f>SUMIFS(RuralPop!$I:$I,RuralPop!$S:$S,S$5,RuralPop!$A:$A,$C23)/1000</f>
        <v>242.74199999999999</v>
      </c>
      <c r="T23" s="53">
        <f>SUMIFS(RuralPop!$I:$I,RuralPop!$S:$S,T$5,RuralPop!$A:$A,$C23)/1000</f>
        <v>183.578</v>
      </c>
      <c r="U23" s="52"/>
      <c r="V23" s="54">
        <f>SUMIFS(RuralPorc!$I:$I,RuralPorc!$P:$P,V$5,RuralPorc!$A:$A,$C23)*100</f>
        <v>11.524531245231628</v>
      </c>
      <c r="W23" s="54">
        <f>SUMIFS(RuralPorc!$I:$I,RuralPorc!$P:$P,W$5,RuralPorc!$A:$A,$C23)*100</f>
        <v>16.164197027683258</v>
      </c>
      <c r="X23" s="54">
        <f>SUMIFS(RuralPorc!$I:$I,RuralPorc!$P:$P,X$5,RuralPorc!$A:$A,$C23)*100</f>
        <v>32.023799419403076</v>
      </c>
      <c r="Y23" s="54">
        <f>SUMIFS(RuralPorc!$I:$I,RuralPorc!$P:$P,Y$5,RuralPorc!$A:$A,$C23)*100</f>
        <v>49.568316340446472</v>
      </c>
      <c r="Z23" s="54">
        <f>SUMIFS(RuralPorc!$I:$I,RuralPorc!$P:$P,Z$5,RuralPorc!$A:$A,$C23)*100</f>
        <v>50.178349018096924</v>
      </c>
      <c r="AA23" s="56"/>
      <c r="AB23" s="53">
        <f>SUMIFS(UrbanPop!$I:$I,UrbanPop!$S:$S,AB$5,UrbanPop!$A:$A,$C23)/1000</f>
        <v>252.589</v>
      </c>
      <c r="AC23" s="53">
        <f>SUMIFS(UrbanPop!$I:$I,UrbanPop!$S:$S,AC$5,UrbanPop!$A:$A,$C23)/1000</f>
        <v>264.03699999999998</v>
      </c>
      <c r="AD23" s="53">
        <f>SUMIFS(UrbanPop!$I:$I,UrbanPop!$S:$S,AD$5,UrbanPop!$A:$A,$C23)/1000</f>
        <v>525.68399999999997</v>
      </c>
      <c r="AE23" s="53">
        <f>SUMIFS(UrbanPop!$I:$I,UrbanPop!$S:$S,AE$5,UrbanPop!$A:$A,$C23)/1000</f>
        <v>690.74300000000005</v>
      </c>
      <c r="AF23" s="53">
        <f>SUMIFS(UrbanPop!$I:$I,UrbanPop!$S:$S,AF$5,UrbanPop!$A:$A,$C23)/1000</f>
        <v>684.00599999999997</v>
      </c>
      <c r="AG23" s="52"/>
      <c r="AH23" s="54">
        <f>SUMIFS(UrbanPorc!$I:$I,UrbanPorc!$P:$P,AH$5,UrbanPorc!$A:$A,$C23)*100</f>
        <v>15.722517669200897</v>
      </c>
      <c r="AI23" s="54">
        <f>SUMIFS(UrbanPorc!$I:$I,UrbanPorc!$P:$P,AI$5,UrbanPorc!$A:$A,$C23)*100</f>
        <v>16.983693838119507</v>
      </c>
      <c r="AJ23" s="54">
        <f>SUMIFS(UrbanPorc!$I:$I,UrbanPorc!$P:$P,AJ$5,UrbanPorc!$A:$A,$C23)*100</f>
        <v>31.724011898040771</v>
      </c>
      <c r="AK23" s="54">
        <f>SUMIFS(UrbanPorc!$I:$I,UrbanPorc!$P:$P,AK$5,UrbanPorc!$A:$A,$C23)*100</f>
        <v>45.442092418670654</v>
      </c>
      <c r="AL23" s="54">
        <f>SUMIFS(UrbanPorc!$I:$I,UrbanPorc!$P:$P,AL$5,UrbanPorc!$A:$A,$C23)*100</f>
        <v>42.586550116539001</v>
      </c>
      <c r="AN23" s="53">
        <f>SUMIFS(SexoPop!$J:$J,SexoPop!$T:$T,AN$5,SexoPop!$A:$A,$C23,SexoPop!$B:$B,2)/1000</f>
        <v>119.78</v>
      </c>
      <c r="AO23" s="53">
        <f>SUMIFS(SexoPop!$J:$J,SexoPop!$T:$T,AO$5,SexoPop!$A:$A,$C23,SexoPop!$B:$B,2)/1000</f>
        <v>136.88900000000001</v>
      </c>
      <c r="AP23" s="53">
        <f>SUMIFS(SexoPop!$J:$J,SexoPop!$T:$T,AP$5,SexoPop!$A:$A,$C23,SexoPop!$B:$B,2)/1000</f>
        <v>298.60599999999999</v>
      </c>
      <c r="AQ23" s="53">
        <f>SUMIFS(SexoPop!$J:$J,SexoPop!$T:$T,AQ$5,SexoPop!$A:$A,$C23,SexoPop!$B:$B,2)/1000</f>
        <v>473.90100000000001</v>
      </c>
      <c r="AR23" s="53">
        <f>SUMIFS(SexoPop!$J:$J,SexoPop!$T:$T,AR$5,SexoPop!$A:$A,$C23,SexoPop!$B:$B,2)/1000</f>
        <v>453.27800000000002</v>
      </c>
      <c r="AS23" s="52"/>
      <c r="AT23" s="54">
        <f>SUMIFS(SexoPorc!$J:$J,SexoPorc!$Q:$Q,AT$5,SexoPorc!$A:$A,$C23,SexoPorc!$B:$B,2)*100</f>
        <v>12.073270231485367</v>
      </c>
      <c r="AU23" s="54">
        <f>SUMIFS(SexoPorc!$J:$J,SexoPorc!$Q:$Q,AU$5,SexoPorc!$A:$A,$C23,SexoPorc!$B:$B,2)*100</f>
        <v>13.378113508224487</v>
      </c>
      <c r="AV23" s="54">
        <f>SUMIFS(SexoPorc!$J:$J,SexoPorc!$Q:$Q,AV$5,SexoPorc!$A:$A,$C23,SexoPorc!$B:$B,2)*100</f>
        <v>28.897896409034729</v>
      </c>
      <c r="AW23" s="54">
        <f>SUMIFS(SexoPorc!$J:$J,SexoPorc!$Q:$Q,AW$5,SexoPorc!$A:$A,$C23,SexoPorc!$B:$B,2)*100</f>
        <v>44.552841782569885</v>
      </c>
      <c r="AX23" s="54">
        <f>SUMIFS(SexoPorc!$J:$J,SexoPorc!$Q:$Q,AX$5,SexoPorc!$A:$A,$C23,SexoPorc!$B:$B,2)*100</f>
        <v>43.023094534873962</v>
      </c>
      <c r="AZ23" s="53">
        <f>SUMIFS(SexoPop!$J:$J,SexoPop!$T:$T,AZ$5,SexoPop!$A:$A,$C23,SexoPop!$B:$B,1)/1000</f>
        <v>168.447</v>
      </c>
      <c r="BA23" s="53">
        <f>SUMIFS(SexoPop!$J:$J,SexoPop!$T:$T,BA$5,SexoPop!$A:$A,$C23,SexoPop!$B:$B,1)/1000</f>
        <v>193.13300000000001</v>
      </c>
      <c r="BB23" s="53">
        <f>SUMIFS(SexoPop!$J:$J,SexoPop!$T:$T,BB$5,SexoPop!$A:$A,$C23,SexoPop!$B:$B,1)/1000</f>
        <v>329.24</v>
      </c>
      <c r="BC23" s="53">
        <f>SUMIFS(SexoPop!$J:$J,SexoPop!$T:$T,BC$5,SexoPop!$A:$A,$C23,SexoPop!$B:$B,1)/1000</f>
        <v>459.584</v>
      </c>
      <c r="BD23" s="53">
        <f>SUMIFS(SexoPop!$J:$J,SexoPop!$T:$T,BD$5,SexoPop!$A:$A,$C23,SexoPop!$B:$B,1)/1000</f>
        <v>414.30599999999998</v>
      </c>
      <c r="BE23" s="52"/>
      <c r="BF23" s="54">
        <f>SUMIFS(SexoPorc!$J:$J,SexoPorc!$Q:$Q,BF$5,SexoPorc!$A:$A,$C23,SexoPorc!$B:$B,1)*100</f>
        <v>18.236708641052246</v>
      </c>
      <c r="BG23" s="54">
        <f>SUMIFS(SexoPorc!$J:$J,SexoPorc!$Q:$Q,BG$5,SexoPorc!$A:$A,$C23,SexoPorc!$B:$B,1)*100</f>
        <v>20.554022490978241</v>
      </c>
      <c r="BH23" s="54">
        <f>SUMIFS(SexoPorc!$J:$J,SexoPorc!$Q:$Q,BH$5,SexoPorc!$A:$A,$C23,SexoPorc!$B:$B,1)*100</f>
        <v>34.923028945922852</v>
      </c>
      <c r="BI23" s="54">
        <f>SUMIFS(SexoPorc!$J:$J,SexoPorc!$Q:$Q,BI$5,SexoPorc!$A:$A,$C23,SexoPorc!$B:$B,1)*100</f>
        <v>48.57771098613739</v>
      </c>
      <c r="BJ23" s="54">
        <f>SUMIFS(SexoPorc!$J:$J,SexoPorc!$Q:$Q,BJ$5,SexoPorc!$A:$A,$C23,SexoPorc!$B:$B,1)*100</f>
        <v>45.10989785194397</v>
      </c>
    </row>
    <row r="24" spans="3:62" x14ac:dyDescent="0.25">
      <c r="C24" s="52" t="s">
        <v>18</v>
      </c>
      <c r="D24" s="53">
        <f>'Cuadro 4'!Q26</f>
        <v>177.733</v>
      </c>
      <c r="E24" s="53">
        <f>'Cuadro 4'!R26</f>
        <v>166.86</v>
      </c>
      <c r="F24" s="53">
        <f>'Cuadro 4'!S26</f>
        <v>306.26100000000002</v>
      </c>
      <c r="G24" s="53">
        <f>'Cuadro 4'!T26</f>
        <v>430.173</v>
      </c>
      <c r="H24" s="53">
        <f>'Cuadro 4'!U26</f>
        <v>319.35899999999998</v>
      </c>
      <c r="I24" s="52"/>
      <c r="J24" s="54">
        <f>'Cuadro 5'!K26</f>
        <v>15.048472994800001</v>
      </c>
      <c r="K24" s="54">
        <f>'Cuadro 5'!L26</f>
        <v>13.6543516188</v>
      </c>
      <c r="L24" s="54">
        <f>'Cuadro 5'!M26</f>
        <v>24.7283411734</v>
      </c>
      <c r="M24" s="54">
        <f>'Cuadro 5'!N26</f>
        <v>34.088553388100003</v>
      </c>
      <c r="N24" s="54">
        <f>'Cuadro 5'!O26</f>
        <v>25.697477558100001</v>
      </c>
      <c r="O24" s="52"/>
      <c r="P24" s="53">
        <f>SUMIFS(RuralPop!$I:$I,RuralPop!$S:$S,P$5,RuralPop!$A:$A,$C24)/1000</f>
        <v>47.057000000000002</v>
      </c>
      <c r="Q24" s="53">
        <f>SUMIFS(RuralPop!$I:$I,RuralPop!$S:$S,Q$5,RuralPop!$A:$A,$C24)/1000</f>
        <v>45.869</v>
      </c>
      <c r="R24" s="53">
        <f>SUMIFS(RuralPop!$I:$I,RuralPop!$S:$S,R$5,RuralPop!$A:$A,$C24)/1000</f>
        <v>96.384</v>
      </c>
      <c r="S24" s="53">
        <f>SUMIFS(RuralPop!$I:$I,RuralPop!$S:$S,S$5,RuralPop!$A:$A,$C24)/1000</f>
        <v>182.57499999999999</v>
      </c>
      <c r="T24" s="53">
        <f>SUMIFS(RuralPop!$I:$I,RuralPop!$S:$S,T$5,RuralPop!$A:$A,$C24)/1000</f>
        <v>101.444</v>
      </c>
      <c r="U24" s="52"/>
      <c r="V24" s="54">
        <f>SUMIFS(RuralPorc!$I:$I,RuralPorc!$P:$P,V$5,RuralPorc!$A:$A,$C24)*100</f>
        <v>12.822525203227997</v>
      </c>
      <c r="W24" s="54">
        <f>SUMIFS(RuralPorc!$I:$I,RuralPorc!$P:$P,W$5,RuralPorc!$A:$A,$C24)*100</f>
        <v>11.893019825220108</v>
      </c>
      <c r="X24" s="54">
        <f>SUMIFS(RuralPorc!$I:$I,RuralPorc!$P:$P,X$5,RuralPorc!$A:$A,$C24)*100</f>
        <v>25.055238604545593</v>
      </c>
      <c r="Y24" s="54">
        <f>SUMIFS(RuralPorc!$I:$I,RuralPorc!$P:$P,Y$5,RuralPorc!$A:$A,$C24)*100</f>
        <v>43.015605211257935</v>
      </c>
      <c r="Z24" s="54">
        <f>SUMIFS(RuralPorc!$I:$I,RuralPorc!$P:$P,Z$5,RuralPorc!$A:$A,$C24)*100</f>
        <v>29.791519045829773</v>
      </c>
      <c r="AA24" s="56"/>
      <c r="AB24" s="53">
        <f>SUMIFS(UrbanPop!$I:$I,UrbanPop!$S:$S,AB$5,UrbanPop!$A:$A,$C24)/1000</f>
        <v>130.67599999999999</v>
      </c>
      <c r="AC24" s="53">
        <f>SUMIFS(UrbanPop!$I:$I,UrbanPop!$S:$S,AC$5,UrbanPop!$A:$A,$C24)/1000</f>
        <v>120.991</v>
      </c>
      <c r="AD24" s="53">
        <f>SUMIFS(UrbanPop!$I:$I,UrbanPop!$S:$S,AD$5,UrbanPop!$A:$A,$C24)/1000</f>
        <v>209.87700000000001</v>
      </c>
      <c r="AE24" s="53">
        <f>SUMIFS(UrbanPop!$I:$I,UrbanPop!$S:$S,AE$5,UrbanPop!$A:$A,$C24)/1000</f>
        <v>247.59800000000001</v>
      </c>
      <c r="AF24" s="53">
        <f>SUMIFS(UrbanPop!$I:$I,UrbanPop!$S:$S,AF$5,UrbanPop!$A:$A,$C24)/1000</f>
        <v>217.91499999999999</v>
      </c>
      <c r="AG24" s="52"/>
      <c r="AH24" s="54">
        <f>SUMIFS(UrbanPorc!$I:$I,UrbanPorc!$P:$P,AH$5,UrbanPorc!$A:$A,$C24)*100</f>
        <v>16.051925718784332</v>
      </c>
      <c r="AI24" s="54">
        <f>SUMIFS(UrbanPorc!$I:$I,UrbanPorc!$P:$P,AI$5,UrbanPorc!$A:$A,$C24)*100</f>
        <v>14.466585218906403</v>
      </c>
      <c r="AJ24" s="54">
        <f>SUMIFS(UrbanPorc!$I:$I,UrbanPorc!$P:$P,AJ$5,UrbanPorc!$A:$A,$C24)*100</f>
        <v>24.581056833267212</v>
      </c>
      <c r="AK24" s="54">
        <f>SUMIFS(UrbanPorc!$I:$I,UrbanPorc!$P:$P,AK$5,UrbanPorc!$A:$A,$C24)*100</f>
        <v>29.564329981803894</v>
      </c>
      <c r="AL24" s="54">
        <f>SUMIFS(UrbanPorc!$I:$I,UrbanPorc!$P:$P,AL$5,UrbanPorc!$A:$A,$C24)*100</f>
        <v>24.152369797229767</v>
      </c>
      <c r="AN24" s="53">
        <f>SUMIFS(SexoPop!$J:$J,SexoPop!$T:$T,AN$5,SexoPop!$A:$A,$C24,SexoPop!$B:$B,2)/1000</f>
        <v>74.2</v>
      </c>
      <c r="AO24" s="53">
        <f>SUMIFS(SexoPop!$J:$J,SexoPop!$T:$T,AO$5,SexoPop!$A:$A,$C24,SexoPop!$B:$B,2)/1000</f>
        <v>66.149000000000001</v>
      </c>
      <c r="AP24" s="53">
        <f>SUMIFS(SexoPop!$J:$J,SexoPop!$T:$T,AP$5,SexoPop!$A:$A,$C24,SexoPop!$B:$B,2)/1000</f>
        <v>137.417</v>
      </c>
      <c r="AQ24" s="53">
        <f>SUMIFS(SexoPop!$J:$J,SexoPop!$T:$T,AQ$5,SexoPop!$A:$A,$C24,SexoPop!$B:$B,2)/1000</f>
        <v>204.22499999999999</v>
      </c>
      <c r="AR24" s="53">
        <f>SUMIFS(SexoPop!$J:$J,SexoPop!$T:$T,AR$5,SexoPop!$A:$A,$C24,SexoPop!$B:$B,2)/1000</f>
        <v>153.642</v>
      </c>
      <c r="AS24" s="52"/>
      <c r="AT24" s="54">
        <f>SUMIFS(SexoPorc!$J:$J,SexoPorc!$Q:$Q,AT$5,SexoPorc!$A:$A,$C24,SexoPorc!$B:$B,2)*100</f>
        <v>12.504845857620239</v>
      </c>
      <c r="AU24" s="54">
        <f>SUMIFS(SexoPorc!$J:$J,SexoPorc!$Q:$Q,AU$5,SexoPorc!$A:$A,$C24,SexoPorc!$B:$B,2)*100</f>
        <v>10.729312151670456</v>
      </c>
      <c r="AV24" s="54">
        <f>SUMIFS(SexoPorc!$J:$J,SexoPorc!$Q:$Q,AV$5,SexoPorc!$A:$A,$C24,SexoPorc!$B:$B,2)*100</f>
        <v>21.452601253986359</v>
      </c>
      <c r="AW24" s="54">
        <f>SUMIFS(SexoPorc!$J:$J,SexoPorc!$Q:$Q,AW$5,SexoPorc!$A:$A,$C24,SexoPorc!$B:$B,2)*100</f>
        <v>31.576287746429443</v>
      </c>
      <c r="AX24" s="54">
        <f>SUMIFS(SexoPorc!$J:$J,SexoPorc!$Q:$Q,AX$5,SexoPorc!$A:$A,$C24,SexoPorc!$B:$B,2)*100</f>
        <v>23.975169658660889</v>
      </c>
      <c r="AZ24" s="53">
        <f>SUMIFS(SexoPop!$J:$J,SexoPop!$T:$T,AZ$5,SexoPop!$A:$A,$C24,SexoPop!$B:$B,1)/1000</f>
        <v>103.533</v>
      </c>
      <c r="BA24" s="53">
        <f>SUMIFS(SexoPop!$J:$J,SexoPop!$T:$T,BA$5,SexoPop!$A:$A,$C24,SexoPop!$B:$B,1)/1000</f>
        <v>100.711</v>
      </c>
      <c r="BB24" s="53">
        <f>SUMIFS(SexoPop!$J:$J,SexoPop!$T:$T,BB$5,SexoPop!$A:$A,$C24,SexoPop!$B:$B,1)/1000</f>
        <v>168.84399999999999</v>
      </c>
      <c r="BC24" s="53">
        <f>SUMIFS(SexoPop!$J:$J,SexoPop!$T:$T,BC$5,SexoPop!$A:$A,$C24,SexoPop!$B:$B,1)/1000</f>
        <v>225.94800000000001</v>
      </c>
      <c r="BD24" s="53">
        <f>SUMIFS(SexoPop!$J:$J,SexoPop!$T:$T,BD$5,SexoPop!$A:$A,$C24,SexoPop!$B:$B,1)/1000</f>
        <v>165.71700000000001</v>
      </c>
      <c r="BE24" s="52"/>
      <c r="BF24" s="54">
        <f>SUMIFS(SexoPorc!$J:$J,SexoPorc!$Q:$Q,BF$5,SexoPorc!$A:$A,$C24,SexoPorc!$B:$B,1)*100</f>
        <v>17.616641521453857</v>
      </c>
      <c r="BG24" s="54">
        <f>SUMIFS(SexoPorc!$J:$J,SexoPorc!$Q:$Q,BG$5,SexoPorc!$A:$A,$C24,SexoPorc!$B:$B,1)*100</f>
        <v>16.632644832134247</v>
      </c>
      <c r="BH24" s="54">
        <f>SUMIFS(SexoPorc!$J:$J,SexoPorc!$Q:$Q,BH$5,SexoPorc!$A:$A,$C24,SexoPorc!$B:$B,1)*100</f>
        <v>28.237569332122803</v>
      </c>
      <c r="BI24" s="54">
        <f>SUMIFS(SexoPorc!$J:$J,SexoPorc!$Q:$Q,BI$5,SexoPorc!$A:$A,$C24,SexoPorc!$B:$B,1)*100</f>
        <v>36.729896068572998</v>
      </c>
      <c r="BJ24" s="54">
        <f>SUMIFS(SexoPorc!$J:$J,SexoPorc!$Q:$Q,BJ$5,SexoPorc!$A:$A,$C24,SexoPorc!$B:$B,1)*100</f>
        <v>27.531126141548157</v>
      </c>
    </row>
    <row r="25" spans="3:62" x14ac:dyDescent="0.25">
      <c r="C25" s="52" t="s">
        <v>19</v>
      </c>
      <c r="D25" s="53">
        <f>'Cuadro 4'!Q27</f>
        <v>705.72199999999998</v>
      </c>
      <c r="E25" s="53">
        <f>'Cuadro 4'!R27</f>
        <v>713.08699999999999</v>
      </c>
      <c r="F25" s="53">
        <f>'Cuadro 4'!S27</f>
        <v>1260.6469999999999</v>
      </c>
      <c r="G25" s="53">
        <f>'Cuadro 4'!T27</f>
        <v>1383.2429999999999</v>
      </c>
      <c r="H25" s="53">
        <f>'Cuadro 4'!U27</f>
        <v>969.78700000000003</v>
      </c>
      <c r="I25" s="52"/>
      <c r="J25" s="54">
        <f>'Cuadro 5'!K27</f>
        <v>13.323702253900001</v>
      </c>
      <c r="K25" s="54">
        <f>'Cuadro 5'!L27</f>
        <v>12.9598787118</v>
      </c>
      <c r="L25" s="54">
        <f>'Cuadro 5'!M27</f>
        <v>21.524758696399999</v>
      </c>
      <c r="M25" s="54">
        <f>'Cuadro 5'!N27</f>
        <v>22.833896982200002</v>
      </c>
      <c r="N25" s="54">
        <f>'Cuadro 5'!O27</f>
        <v>15.8220280235</v>
      </c>
      <c r="O25" s="52"/>
      <c r="P25" s="53">
        <f>SUMIFS(RuralPop!$I:$I,RuralPop!$S:$S,P$5,RuralPop!$A:$A,$C25)/1000</f>
        <v>35.688000000000002</v>
      </c>
      <c r="Q25" s="53">
        <f>SUMIFS(RuralPop!$I:$I,RuralPop!$S:$S,Q$5,RuralPop!$A:$A,$C25)/1000</f>
        <v>41.106999999999999</v>
      </c>
      <c r="R25" s="53">
        <f>SUMIFS(RuralPop!$I:$I,RuralPop!$S:$S,R$5,RuralPop!$A:$A,$C25)/1000</f>
        <v>72.876999999999995</v>
      </c>
      <c r="S25" s="53">
        <f>SUMIFS(RuralPop!$I:$I,RuralPop!$S:$S,S$5,RuralPop!$A:$A,$C25)/1000</f>
        <v>147.78399999999999</v>
      </c>
      <c r="T25" s="53">
        <f>SUMIFS(RuralPop!$I:$I,RuralPop!$S:$S,T$5,RuralPop!$A:$A,$C25)/1000</f>
        <v>38.152999999999999</v>
      </c>
      <c r="U25" s="52"/>
      <c r="V25" s="54">
        <f>SUMIFS(RuralPorc!$I:$I,RuralPorc!$P:$P,V$5,RuralPorc!$A:$A,$C25)*100</f>
        <v>12.671945989131927</v>
      </c>
      <c r="W25" s="54">
        <f>SUMIFS(RuralPorc!$I:$I,RuralPorc!$P:$P,W$5,RuralPorc!$A:$A,$C25)*100</f>
        <v>11.595311015844345</v>
      </c>
      <c r="X25" s="54">
        <f>SUMIFS(RuralPorc!$I:$I,RuralPorc!$P:$P,X$5,RuralPorc!$A:$A,$C25)*100</f>
        <v>23.419187963008881</v>
      </c>
      <c r="Y25" s="54">
        <f>SUMIFS(RuralPorc!$I:$I,RuralPorc!$P:$P,Y$5,RuralPorc!$A:$A,$C25)*100</f>
        <v>31.140872836112976</v>
      </c>
      <c r="Z25" s="54">
        <f>SUMIFS(RuralPorc!$I:$I,RuralPorc!$P:$P,Z$5,RuralPorc!$A:$A,$C25)*100</f>
        <v>16.855828464031219</v>
      </c>
      <c r="AA25" s="56"/>
      <c r="AB25" s="53">
        <f>SUMIFS(UrbanPop!$I:$I,UrbanPop!$S:$S,AB$5,UrbanPop!$A:$A,$C25)/1000</f>
        <v>670.03399999999999</v>
      </c>
      <c r="AC25" s="53">
        <f>SUMIFS(UrbanPop!$I:$I,UrbanPop!$S:$S,AC$5,UrbanPop!$A:$A,$C25)/1000</f>
        <v>671.98</v>
      </c>
      <c r="AD25" s="53">
        <f>SUMIFS(UrbanPop!$I:$I,UrbanPop!$S:$S,AD$5,UrbanPop!$A:$A,$C25)/1000</f>
        <v>1187.77</v>
      </c>
      <c r="AE25" s="53">
        <f>SUMIFS(UrbanPop!$I:$I,UrbanPop!$S:$S,AE$5,UrbanPop!$A:$A,$C25)/1000</f>
        <v>1235.4590000000001</v>
      </c>
      <c r="AF25" s="53">
        <f>SUMIFS(UrbanPop!$I:$I,UrbanPop!$S:$S,AF$5,UrbanPop!$A:$A,$C25)/1000</f>
        <v>931.63400000000001</v>
      </c>
      <c r="AG25" s="52"/>
      <c r="AH25" s="54">
        <f>SUMIFS(UrbanPorc!$I:$I,UrbanPorc!$P:$P,AH$5,UrbanPorc!$A:$A,$C25)*100</f>
        <v>13.360302150249481</v>
      </c>
      <c r="AI25" s="54">
        <f>SUMIFS(UrbanPorc!$I:$I,UrbanPorc!$P:$P,AI$5,UrbanPorc!$A:$A,$C25)*100</f>
        <v>13.053853809833527</v>
      </c>
      <c r="AJ25" s="54">
        <f>SUMIFS(UrbanPorc!$I:$I,UrbanPorc!$P:$P,AJ$5,UrbanPorc!$A:$A,$C25)*100</f>
        <v>21.418453752994537</v>
      </c>
      <c r="AK25" s="54">
        <f>SUMIFS(UrbanPorc!$I:$I,UrbanPorc!$P:$P,AK$5,UrbanPorc!$A:$A,$C25)*100</f>
        <v>22.127823531627655</v>
      </c>
      <c r="AL25" s="54">
        <f>SUMIFS(UrbanPorc!$I:$I,UrbanPorc!$P:$P,AL$5,UrbanPorc!$A:$A,$C25)*100</f>
        <v>15.782387554645538</v>
      </c>
      <c r="AN25" s="53">
        <f>SUMIFS(SexoPop!$J:$J,SexoPop!$T:$T,AN$5,SexoPop!$A:$A,$C25,SexoPop!$B:$B,2)/1000</f>
        <v>316.55399999999997</v>
      </c>
      <c r="AO25" s="53">
        <f>SUMIFS(SexoPop!$J:$J,SexoPop!$T:$T,AO$5,SexoPop!$A:$A,$C25,SexoPop!$B:$B,2)/1000</f>
        <v>304.05900000000003</v>
      </c>
      <c r="AP25" s="53">
        <f>SUMIFS(SexoPop!$J:$J,SexoPop!$T:$T,AP$5,SexoPop!$A:$A,$C25,SexoPop!$B:$B,2)/1000</f>
        <v>574.12699999999995</v>
      </c>
      <c r="AQ25" s="53">
        <f>SUMIFS(SexoPop!$J:$J,SexoPop!$T:$T,AQ$5,SexoPop!$A:$A,$C25,SexoPop!$B:$B,2)/1000</f>
        <v>680.96100000000001</v>
      </c>
      <c r="AR25" s="53">
        <f>SUMIFS(SexoPop!$J:$J,SexoPop!$T:$T,AR$5,SexoPop!$A:$A,$C25,SexoPop!$B:$B,2)/1000</f>
        <v>447.34300000000002</v>
      </c>
      <c r="AS25" s="52"/>
      <c r="AT25" s="54">
        <f>SUMIFS(SexoPorc!$J:$J,SexoPorc!$Q:$Q,AT$5,SexoPorc!$A:$A,$C25,SexoPorc!$B:$B,2)*100</f>
        <v>12.077009677886963</v>
      </c>
      <c r="AU25" s="54">
        <f>SUMIFS(SexoPorc!$J:$J,SexoPorc!$Q:$Q,AU$5,SexoPorc!$A:$A,$C25,SexoPorc!$B:$B,2)*100</f>
        <v>11.156158894300461</v>
      </c>
      <c r="AV25" s="54">
        <f>SUMIFS(SexoPorc!$J:$J,SexoPorc!$Q:$Q,AV$5,SexoPorc!$A:$A,$C25,SexoPorc!$B:$B,2)*100</f>
        <v>19.305653870105743</v>
      </c>
      <c r="AW25" s="54">
        <f>SUMIFS(SexoPorc!$J:$J,SexoPorc!$Q:$Q,AW$5,SexoPorc!$A:$A,$C25,SexoPorc!$B:$B,2)*100</f>
        <v>22.245964407920837</v>
      </c>
      <c r="AX25" s="54">
        <f>SUMIFS(SexoPorc!$J:$J,SexoPorc!$Q:$Q,AX$5,SexoPorc!$A:$A,$C25,SexoPorc!$B:$B,2)*100</f>
        <v>14.593932032585144</v>
      </c>
      <c r="AZ25" s="53">
        <f>SUMIFS(SexoPop!$J:$J,SexoPop!$T:$T,AZ$5,SexoPop!$A:$A,$C25,SexoPop!$B:$B,1)/1000</f>
        <v>389.16800000000001</v>
      </c>
      <c r="BA25" s="53">
        <f>SUMIFS(SexoPop!$J:$J,SexoPop!$T:$T,BA$5,SexoPop!$A:$A,$C25,SexoPop!$B:$B,1)/1000</f>
        <v>409.02800000000002</v>
      </c>
      <c r="BB25" s="53">
        <f>SUMIFS(SexoPop!$J:$J,SexoPop!$T:$T,BB$5,SexoPop!$A:$A,$C25,SexoPop!$B:$B,1)/1000</f>
        <v>686.52</v>
      </c>
      <c r="BC25" s="53">
        <f>SUMIFS(SexoPop!$J:$J,SexoPop!$T:$T,BC$5,SexoPop!$A:$A,$C25,SexoPop!$B:$B,1)/1000</f>
        <v>702.28200000000004</v>
      </c>
      <c r="BD25" s="53">
        <f>SUMIFS(SexoPop!$J:$J,SexoPop!$T:$T,BD$5,SexoPop!$A:$A,$C25,SexoPop!$B:$B,1)/1000</f>
        <v>522.44399999999996</v>
      </c>
      <c r="BE25" s="52"/>
      <c r="BF25" s="54">
        <f>SUMIFS(SexoPorc!$J:$J,SexoPorc!$Q:$Q,BF$5,SexoPorc!$A:$A,$C25,SexoPorc!$B:$B,1)*100</f>
        <v>14.545008540153503</v>
      </c>
      <c r="BG25" s="54">
        <f>SUMIFS(SexoPorc!$J:$J,SexoPorc!$Q:$Q,BG$5,SexoPorc!$A:$A,$C25,SexoPorc!$B:$B,1)*100</f>
        <v>14.730273187160492</v>
      </c>
      <c r="BH25" s="54">
        <f>SUMIFS(SexoPorc!$J:$J,SexoPorc!$Q:$Q,BH$5,SexoPorc!$A:$A,$C25,SexoPorc!$B:$B,1)*100</f>
        <v>23.813934624195099</v>
      </c>
      <c r="BI25" s="54">
        <f>SUMIFS(SexoPorc!$J:$J,SexoPorc!$Q:$Q,BI$5,SexoPorc!$A:$A,$C25,SexoPorc!$B:$B,1)*100</f>
        <v>23.434436321258545</v>
      </c>
      <c r="BJ25" s="54">
        <f>SUMIFS(SexoPorc!$J:$J,SexoPorc!$Q:$Q,BJ$5,SexoPorc!$A:$A,$C25,SexoPorc!$B:$B,1)*100</f>
        <v>17.050598561763763</v>
      </c>
    </row>
    <row r="26" spans="3:62" x14ac:dyDescent="0.25">
      <c r="C26" s="52" t="s">
        <v>20</v>
      </c>
      <c r="D26" s="53">
        <f>'Cuadro 4'!Q28</f>
        <v>621.35599999999999</v>
      </c>
      <c r="E26" s="53">
        <f>'Cuadro 4'!R28</f>
        <v>650.73900000000003</v>
      </c>
      <c r="F26" s="53">
        <f>'Cuadro 4'!S28</f>
        <v>1538.865</v>
      </c>
      <c r="G26" s="53">
        <f>'Cuadro 4'!T28</f>
        <v>2792.5419999999999</v>
      </c>
      <c r="H26" s="53">
        <f>'Cuadro 4'!U28</f>
        <v>1872.049</v>
      </c>
      <c r="I26" s="52"/>
      <c r="J26" s="54">
        <f>'Cuadro 5'!K28</f>
        <v>15.8760324687</v>
      </c>
      <c r="K26" s="54">
        <f>'Cuadro 5'!L28</f>
        <v>16.256493963900002</v>
      </c>
      <c r="L26" s="54">
        <f>'Cuadro 5'!M28</f>
        <v>36.925871109500001</v>
      </c>
      <c r="M26" s="54">
        <f>'Cuadro 5'!N28</f>
        <v>65.708741354799997</v>
      </c>
      <c r="N26" s="54">
        <f>'Cuadro 5'!O28</f>
        <v>43.850328130999998</v>
      </c>
      <c r="O26" s="52"/>
      <c r="P26" s="53">
        <f>SUMIFS(RuralPop!$I:$I,RuralPop!$S:$S,P$5,RuralPop!$A:$A,$C26)/1000</f>
        <v>262.06200000000001</v>
      </c>
      <c r="Q26" s="53">
        <f>SUMIFS(RuralPop!$I:$I,RuralPop!$S:$S,Q$5,RuralPop!$A:$A,$C26)/1000</f>
        <v>295.42500000000001</v>
      </c>
      <c r="R26" s="53">
        <f>SUMIFS(RuralPop!$I:$I,RuralPop!$S:$S,R$5,RuralPop!$A:$A,$C26)/1000</f>
        <v>763.77800000000002</v>
      </c>
      <c r="S26" s="53">
        <f>SUMIFS(RuralPop!$I:$I,RuralPop!$S:$S,S$5,RuralPop!$A:$A,$C26)/1000</f>
        <v>1688.6669999999999</v>
      </c>
      <c r="T26" s="53">
        <f>SUMIFS(RuralPop!$I:$I,RuralPop!$S:$S,T$5,RuralPop!$A:$A,$C26)/1000</f>
        <v>1032.3009999999999</v>
      </c>
      <c r="U26" s="52"/>
      <c r="V26" s="54">
        <f>SUMIFS(RuralPorc!$I:$I,RuralPorc!$P:$P,V$5,RuralPorc!$A:$A,$C26)*100</f>
        <v>12.711916863918304</v>
      </c>
      <c r="W26" s="54">
        <f>SUMIFS(RuralPorc!$I:$I,RuralPorc!$P:$P,W$5,RuralPorc!$A:$A,$C26)*100</f>
        <v>13.018739223480225</v>
      </c>
      <c r="X26" s="54">
        <f>SUMIFS(RuralPorc!$I:$I,RuralPorc!$P:$P,X$5,RuralPorc!$A:$A,$C26)*100</f>
        <v>34.793853759765625</v>
      </c>
      <c r="Y26" s="54">
        <f>SUMIFS(RuralPorc!$I:$I,RuralPorc!$P:$P,Y$5,RuralPorc!$A:$A,$C26)*100</f>
        <v>73.337340354919434</v>
      </c>
      <c r="Z26" s="54">
        <f>SUMIFS(RuralPorc!$I:$I,RuralPorc!$P:$P,Z$5,RuralPorc!$A:$A,$C26)*100</f>
        <v>46.815967559814453</v>
      </c>
      <c r="AA26" s="56"/>
      <c r="AB26" s="53">
        <f>SUMIFS(UrbanPop!$I:$I,UrbanPop!$S:$S,AB$5,UrbanPop!$A:$A,$C26)/1000</f>
        <v>359.29399999999998</v>
      </c>
      <c r="AC26" s="53">
        <f>SUMIFS(UrbanPop!$I:$I,UrbanPop!$S:$S,AC$5,UrbanPop!$A:$A,$C26)/1000</f>
        <v>355.31400000000002</v>
      </c>
      <c r="AD26" s="53">
        <f>SUMIFS(UrbanPop!$I:$I,UrbanPop!$S:$S,AD$5,UrbanPop!$A:$A,$C26)/1000</f>
        <v>775.08699999999999</v>
      </c>
      <c r="AE26" s="53">
        <f>SUMIFS(UrbanPop!$I:$I,UrbanPop!$S:$S,AE$5,UrbanPop!$A:$A,$C26)/1000</f>
        <v>1103.875</v>
      </c>
      <c r="AF26" s="53">
        <f>SUMIFS(UrbanPop!$I:$I,UrbanPop!$S:$S,AF$5,UrbanPop!$A:$A,$C26)/1000</f>
        <v>839.74800000000005</v>
      </c>
      <c r="AG26" s="52"/>
      <c r="AH26" s="54">
        <f>SUMIFS(UrbanPorc!$I:$I,UrbanPorc!$P:$P,AH$5,UrbanPorc!$A:$A,$C26)*100</f>
        <v>19.39767450094223</v>
      </c>
      <c r="AI26" s="54">
        <f>SUMIFS(UrbanPorc!$I:$I,UrbanPorc!$P:$P,AI$5,UrbanPorc!$A:$A,$C26)*100</f>
        <v>20.494323968887329</v>
      </c>
      <c r="AJ26" s="54">
        <f>SUMIFS(UrbanPorc!$I:$I,UrbanPorc!$P:$P,AJ$5,UrbanPorc!$A:$A,$C26)*100</f>
        <v>39.298796653747559</v>
      </c>
      <c r="AK26" s="54">
        <f>SUMIFS(UrbanPorc!$I:$I,UrbanPorc!$P:$P,AK$5,UrbanPorc!$A:$A,$C26)*100</f>
        <v>56.688135862350464</v>
      </c>
      <c r="AL26" s="54">
        <f>SUMIFS(UrbanPorc!$I:$I,UrbanPorc!$P:$P,AL$5,UrbanPorc!$A:$A,$C26)*100</f>
        <v>40.682312846183777</v>
      </c>
      <c r="AN26" s="53">
        <f>SUMIFS(SexoPop!$J:$J,SexoPop!$T:$T,AN$5,SexoPop!$A:$A,$C26,SexoPop!$B:$B,2)/1000</f>
        <v>283.233</v>
      </c>
      <c r="AO26" s="53">
        <f>SUMIFS(SexoPop!$J:$J,SexoPop!$T:$T,AO$5,SexoPop!$A:$A,$C26,SexoPop!$B:$B,2)/1000</f>
        <v>290.98500000000001</v>
      </c>
      <c r="AP26" s="53">
        <f>SUMIFS(SexoPop!$J:$J,SexoPop!$T:$T,AP$5,SexoPop!$A:$A,$C26,SexoPop!$B:$B,2)/1000</f>
        <v>766.87800000000004</v>
      </c>
      <c r="AQ26" s="53">
        <f>SUMIFS(SexoPop!$J:$J,SexoPop!$T:$T,AQ$5,SexoPop!$A:$A,$C26,SexoPop!$B:$B,2)/1000</f>
        <v>1468.432</v>
      </c>
      <c r="AR26" s="53">
        <f>SUMIFS(SexoPop!$J:$J,SexoPop!$T:$T,AR$5,SexoPop!$A:$A,$C26,SexoPop!$B:$B,2)/1000</f>
        <v>1004.071</v>
      </c>
      <c r="AS26" s="52"/>
      <c r="AT26" s="54">
        <f>SUMIFS(SexoPorc!$J:$J,SexoPorc!$Q:$Q,AT$5,SexoPorc!$A:$A,$C26,SexoPorc!$B:$B,2)*100</f>
        <v>13.863895833492279</v>
      </c>
      <c r="AU26" s="54">
        <f>SUMIFS(SexoPorc!$J:$J,SexoPorc!$Q:$Q,AU$5,SexoPorc!$A:$A,$C26,SexoPorc!$B:$B,2)*100</f>
        <v>13.957902789115906</v>
      </c>
      <c r="AV26" s="54">
        <f>SUMIFS(SexoPorc!$J:$J,SexoPorc!$Q:$Q,AV$5,SexoPorc!$A:$A,$C26,SexoPorc!$B:$B,2)*100</f>
        <v>34.840956330299377</v>
      </c>
      <c r="AW26" s="54">
        <f>SUMIFS(SexoPorc!$J:$J,SexoPorc!$Q:$Q,AW$5,SexoPorc!$A:$A,$C26,SexoPorc!$B:$B,2)*100</f>
        <v>64.765810966491699</v>
      </c>
      <c r="AX26" s="54">
        <f>SUMIFS(SexoPorc!$J:$J,SexoPorc!$Q:$Q,AX$5,SexoPorc!$A:$A,$C26,SexoPorc!$B:$B,2)*100</f>
        <v>43.360671401023865</v>
      </c>
      <c r="AZ26" s="53">
        <f>SUMIFS(SexoPop!$J:$J,SexoPop!$T:$T,AZ$5,SexoPop!$A:$A,$C26,SexoPop!$B:$B,1)/1000</f>
        <v>338.12299999999999</v>
      </c>
      <c r="BA26" s="53">
        <f>SUMIFS(SexoPop!$J:$J,SexoPop!$T:$T,BA$5,SexoPop!$A:$A,$C26,SexoPop!$B:$B,1)/1000</f>
        <v>359.75400000000002</v>
      </c>
      <c r="BB26" s="53">
        <f>SUMIFS(SexoPop!$J:$J,SexoPop!$T:$T,BB$5,SexoPop!$A:$A,$C26,SexoPop!$B:$B,1)/1000</f>
        <v>771.98699999999997</v>
      </c>
      <c r="BC26" s="53">
        <f>SUMIFS(SexoPop!$J:$J,SexoPop!$T:$T,BC$5,SexoPop!$A:$A,$C26,SexoPop!$B:$B,1)/1000</f>
        <v>1324.11</v>
      </c>
      <c r="BD26" s="53">
        <f>SUMIFS(SexoPop!$J:$J,SexoPop!$T:$T,BD$5,SexoPop!$A:$A,$C26,SexoPop!$B:$B,1)/1000</f>
        <v>867.97799999999995</v>
      </c>
      <c r="BE26" s="52"/>
      <c r="BF26" s="54">
        <f>SUMIFS(SexoPorc!$J:$J,SexoPorc!$Q:$Q,BF$5,SexoPorc!$A:$A,$C26,SexoPorc!$B:$B,1)*100</f>
        <v>18.073277175426483</v>
      </c>
      <c r="BG26" s="54">
        <f>SUMIFS(SexoPorc!$J:$J,SexoPorc!$Q:$Q,BG$5,SexoPorc!$A:$A,$C26,SexoPorc!$B:$B,1)*100</f>
        <v>18.754623830318451</v>
      </c>
      <c r="BH26" s="54">
        <f>SUMIFS(SexoPorc!$J:$J,SexoPorc!$Q:$Q,BH$5,SexoPorc!$A:$A,$C26,SexoPorc!$B:$B,1)*100</f>
        <v>39.259657263755798</v>
      </c>
      <c r="BI26" s="54">
        <f>SUMIFS(SexoPorc!$J:$J,SexoPorc!$Q:$Q,BI$5,SexoPorc!$A:$A,$C26,SexoPorc!$B:$B,1)*100</f>
        <v>66.787081956863403</v>
      </c>
      <c r="BJ26" s="54">
        <f>SUMIFS(SexoPorc!$J:$J,SexoPorc!$Q:$Q,BJ$5,SexoPorc!$A:$A,$C26,SexoPorc!$B:$B,1)*100</f>
        <v>44.430738687515259</v>
      </c>
    </row>
    <row r="27" spans="3:62" x14ac:dyDescent="0.25">
      <c r="C27" s="52" t="s">
        <v>21</v>
      </c>
      <c r="D27" s="53">
        <f>'Cuadro 4'!Q29</f>
        <v>1098.587</v>
      </c>
      <c r="E27" s="53">
        <f>'Cuadro 4'!R29</f>
        <v>1347.098</v>
      </c>
      <c r="F27" s="53">
        <f>'Cuadro 4'!S29</f>
        <v>2120.681</v>
      </c>
      <c r="G27" s="53">
        <f>'Cuadro 4'!T29</f>
        <v>3241.8969999999999</v>
      </c>
      <c r="H27" s="53">
        <f>'Cuadro 4'!U29</f>
        <v>3119.73</v>
      </c>
      <c r="I27" s="52"/>
      <c r="J27" s="54">
        <f>'Cuadro 5'!K29</f>
        <v>17.378149431400001</v>
      </c>
      <c r="K27" s="54">
        <f>'Cuadro 5'!L29</f>
        <v>20.803513144300002</v>
      </c>
      <c r="L27" s="54">
        <f>'Cuadro 5'!M29</f>
        <v>32.006940861000004</v>
      </c>
      <c r="M27" s="54">
        <f>'Cuadro 5'!N29</f>
        <v>48.283153201600001</v>
      </c>
      <c r="N27" s="54">
        <f>'Cuadro 5'!O29</f>
        <v>47.305061260800002</v>
      </c>
      <c r="O27" s="52"/>
      <c r="P27" s="53">
        <f>SUMIFS(RuralPop!$I:$I,RuralPop!$S:$S,P$5,RuralPop!$A:$A,$C27)/1000</f>
        <v>279.26400000000001</v>
      </c>
      <c r="Q27" s="53">
        <f>SUMIFS(RuralPop!$I:$I,RuralPop!$S:$S,Q$5,RuralPop!$A:$A,$C27)/1000</f>
        <v>318.11</v>
      </c>
      <c r="R27" s="53">
        <f>SUMIFS(RuralPop!$I:$I,RuralPop!$S:$S,R$5,RuralPop!$A:$A,$C27)/1000</f>
        <v>612.38699999999994</v>
      </c>
      <c r="S27" s="53">
        <f>SUMIFS(RuralPop!$I:$I,RuralPop!$S:$S,S$5,RuralPop!$A:$A,$C27)/1000</f>
        <v>1195.097</v>
      </c>
      <c r="T27" s="53">
        <f>SUMIFS(RuralPop!$I:$I,RuralPop!$S:$S,T$5,RuralPop!$A:$A,$C27)/1000</f>
        <v>1148.2329999999999</v>
      </c>
      <c r="U27" s="52"/>
      <c r="V27" s="54">
        <f>SUMIFS(RuralPorc!$I:$I,RuralPorc!$P:$P,V$5,RuralPorc!$A:$A,$C27)*100</f>
        <v>15.650293231010437</v>
      </c>
      <c r="W27" s="54">
        <f>SUMIFS(RuralPorc!$I:$I,RuralPorc!$P:$P,W$5,RuralPorc!$A:$A,$C27)*100</f>
        <v>16.77498072385788</v>
      </c>
      <c r="X27" s="54">
        <f>SUMIFS(RuralPorc!$I:$I,RuralPorc!$P:$P,X$5,RuralPorc!$A:$A,$C27)*100</f>
        <v>32.744133472442627</v>
      </c>
      <c r="Y27" s="54">
        <f>SUMIFS(RuralPorc!$I:$I,RuralPorc!$P:$P,Y$5,RuralPorc!$A:$A,$C27)*100</f>
        <v>59.2049241065979</v>
      </c>
      <c r="Z27" s="54">
        <f>SUMIFS(RuralPorc!$I:$I,RuralPorc!$P:$P,Z$5,RuralPorc!$A:$A,$C27)*100</f>
        <v>61.209321022033691</v>
      </c>
      <c r="AA27" s="56"/>
      <c r="AB27" s="53">
        <f>SUMIFS(UrbanPop!$I:$I,UrbanPop!$S:$S,AB$5,UrbanPop!$A:$A,$C27)/1000</f>
        <v>819.32299999999998</v>
      </c>
      <c r="AC27" s="53">
        <f>SUMIFS(UrbanPop!$I:$I,UrbanPop!$S:$S,AC$5,UrbanPop!$A:$A,$C27)/1000</f>
        <v>1028.9880000000001</v>
      </c>
      <c r="AD27" s="53">
        <f>SUMIFS(UrbanPop!$I:$I,UrbanPop!$S:$S,AD$5,UrbanPop!$A:$A,$C27)/1000</f>
        <v>1508.2940000000001</v>
      </c>
      <c r="AE27" s="53">
        <f>SUMIFS(UrbanPop!$I:$I,UrbanPop!$S:$S,AE$5,UrbanPop!$A:$A,$C27)/1000</f>
        <v>2046.8</v>
      </c>
      <c r="AF27" s="53">
        <f>SUMIFS(UrbanPop!$I:$I,UrbanPop!$S:$S,AF$5,UrbanPop!$A:$A,$C27)/1000</f>
        <v>1971.4970000000001</v>
      </c>
      <c r="AG27" s="52"/>
      <c r="AH27" s="54">
        <f>SUMIFS(UrbanPorc!$I:$I,UrbanPorc!$P:$P,AH$5,UrbanPorc!$A:$A,$C27)*100</f>
        <v>18.057675659656525</v>
      </c>
      <c r="AI27" s="54">
        <f>SUMIFS(UrbanPorc!$I:$I,UrbanPorc!$P:$P,AI$5,UrbanPorc!$A:$A,$C27)*100</f>
        <v>22.471879422664642</v>
      </c>
      <c r="AJ27" s="54">
        <f>SUMIFS(UrbanPorc!$I:$I,UrbanPorc!$P:$P,AJ$5,UrbanPorc!$A:$A,$C27)*100</f>
        <v>31.717020273208618</v>
      </c>
      <c r="AK27" s="54">
        <f>SUMIFS(UrbanPorc!$I:$I,UrbanPorc!$P:$P,AK$5,UrbanPorc!$A:$A,$C27)*100</f>
        <v>43.588194251060486</v>
      </c>
      <c r="AL27" s="54">
        <f>SUMIFS(UrbanPorc!$I:$I,UrbanPorc!$P:$P,AL$5,UrbanPorc!$A:$A,$C27)*100</f>
        <v>41.777801513671875</v>
      </c>
      <c r="AN27" s="53">
        <f>SUMIFS(SexoPop!$J:$J,SexoPop!$T:$T,AN$5,SexoPop!$A:$A,$C27,SexoPop!$B:$B,2)/1000</f>
        <v>511.73599999999999</v>
      </c>
      <c r="AO27" s="53">
        <f>SUMIFS(SexoPop!$J:$J,SexoPop!$T:$T,AO$5,SexoPop!$A:$A,$C27,SexoPop!$B:$B,2)/1000</f>
        <v>626.41800000000001</v>
      </c>
      <c r="AP27" s="53">
        <f>SUMIFS(SexoPop!$J:$J,SexoPop!$T:$T,AP$5,SexoPop!$A:$A,$C27,SexoPop!$B:$B,2)/1000</f>
        <v>1038.6990000000001</v>
      </c>
      <c r="AQ27" s="53">
        <f>SUMIFS(SexoPop!$J:$J,SexoPop!$T:$T,AQ$5,SexoPop!$A:$A,$C27,SexoPop!$B:$B,2)/1000</f>
        <v>1662.723</v>
      </c>
      <c r="AR27" s="53">
        <f>SUMIFS(SexoPop!$J:$J,SexoPop!$T:$T,AR$5,SexoPop!$A:$A,$C27,SexoPop!$B:$B,2)/1000</f>
        <v>1581.769</v>
      </c>
      <c r="AS27" s="52"/>
      <c r="AT27" s="54">
        <f>SUMIFS(SexoPorc!$J:$J,SexoPorc!$Q:$Q,AT$5,SexoPorc!$A:$A,$C27,SexoPorc!$B:$B,2)*100</f>
        <v>15.501402318477631</v>
      </c>
      <c r="AU27" s="54">
        <f>SUMIFS(SexoPorc!$J:$J,SexoPorc!$Q:$Q,AU$5,SexoPorc!$A:$A,$C27,SexoPorc!$B:$B,2)*100</f>
        <v>18.444293737411499</v>
      </c>
      <c r="AV27" s="54">
        <f>SUMIFS(SexoPorc!$J:$J,SexoPorc!$Q:$Q,AV$5,SexoPorc!$A:$A,$C27,SexoPorc!$B:$B,2)*100</f>
        <v>29.712980985641479</v>
      </c>
      <c r="AW27" s="54">
        <f>SUMIFS(SexoPorc!$J:$J,SexoPorc!$Q:$Q,AW$5,SexoPorc!$A:$A,$C27,SexoPorc!$B:$B,2)*100</f>
        <v>46.990284323692322</v>
      </c>
      <c r="AX27" s="54">
        <f>SUMIFS(SexoPorc!$J:$J,SexoPorc!$Q:$Q,AX$5,SexoPorc!$A:$A,$C27,SexoPorc!$B:$B,2)*100</f>
        <v>45.624184608459473</v>
      </c>
      <c r="AZ27" s="53">
        <f>SUMIFS(SexoPop!$J:$J,SexoPop!$T:$T,AZ$5,SexoPop!$A:$A,$C27,SexoPop!$B:$B,1)/1000</f>
        <v>586.851</v>
      </c>
      <c r="BA27" s="53">
        <f>SUMIFS(SexoPop!$J:$J,SexoPop!$T:$T,BA$5,SexoPop!$A:$A,$C27,SexoPop!$B:$B,1)/1000</f>
        <v>720.68</v>
      </c>
      <c r="BB27" s="53">
        <f>SUMIFS(SexoPop!$J:$J,SexoPop!$T:$T,BB$5,SexoPop!$A:$A,$C27,SexoPop!$B:$B,1)/1000</f>
        <v>1081.982</v>
      </c>
      <c r="BC27" s="53">
        <f>SUMIFS(SexoPop!$J:$J,SexoPop!$T:$T,BC$5,SexoPop!$A:$A,$C27,SexoPop!$B:$B,1)/1000</f>
        <v>1579.174</v>
      </c>
      <c r="BD27" s="53">
        <f>SUMIFS(SexoPop!$J:$J,SexoPop!$T:$T,BD$5,SexoPop!$A:$A,$C27,SexoPop!$B:$B,1)/1000</f>
        <v>1537.961</v>
      </c>
      <c r="BE27" s="52"/>
      <c r="BF27" s="54">
        <f>SUMIFS(SexoPorc!$J:$J,SexoPorc!$Q:$Q,BF$5,SexoPorc!$A:$A,$C27,SexoPorc!$B:$B,1)*100</f>
        <v>19.429366290569305</v>
      </c>
      <c r="BG27" s="54">
        <f>SUMIFS(SexoPorc!$J:$J,SexoPorc!$Q:$Q,BG$5,SexoPorc!$A:$A,$C27,SexoPorc!$B:$B,1)*100</f>
        <v>23.405776917934418</v>
      </c>
      <c r="BH27" s="54">
        <f>SUMIFS(SexoPorc!$J:$J,SexoPorc!$Q:$Q,BH$5,SexoPorc!$A:$A,$C27,SexoPorc!$B:$B,1)*100</f>
        <v>34.569042921066284</v>
      </c>
      <c r="BI27" s="54">
        <f>SUMIFS(SexoPorc!$J:$J,SexoPorc!$Q:$Q,BI$5,SexoPorc!$A:$A,$C27,SexoPorc!$B:$B,1)*100</f>
        <v>49.723607301712036</v>
      </c>
      <c r="BJ27" s="54">
        <f>SUMIFS(SexoPorc!$J:$J,SexoPorc!$Q:$Q,BJ$5,SexoPorc!$A:$A,$C27,SexoPorc!$B:$B,1)*100</f>
        <v>49.168100953102112</v>
      </c>
    </row>
    <row r="28" spans="3:62" x14ac:dyDescent="0.25">
      <c r="C28" s="52" t="s">
        <v>22</v>
      </c>
      <c r="D28" s="53">
        <f>'Cuadro 4'!Q30</f>
        <v>284.10700000000003</v>
      </c>
      <c r="E28" s="53">
        <f>'Cuadro 4'!R30</f>
        <v>271.24799999999999</v>
      </c>
      <c r="F28" s="53">
        <f>'Cuadro 4'!S30</f>
        <v>500.21700000000004</v>
      </c>
      <c r="G28" s="53">
        <f>'Cuadro 4'!T30</f>
        <v>753.11099999999999</v>
      </c>
      <c r="H28" s="53">
        <f>'Cuadro 4'!U30</f>
        <v>612.06100000000004</v>
      </c>
      <c r="I28" s="52"/>
      <c r="J28" s="54">
        <f>'Cuadro 5'!K30</f>
        <v>13.1750786149</v>
      </c>
      <c r="K28" s="54">
        <f>'Cuadro 5'!L30</f>
        <v>11.834611771700001</v>
      </c>
      <c r="L28" s="54">
        <f>'Cuadro 5'!M30</f>
        <v>20.881179191299999</v>
      </c>
      <c r="M28" s="54">
        <f>'Cuadro 5'!N30</f>
        <v>30.4314691788</v>
      </c>
      <c r="N28" s="54">
        <f>'Cuadro 5'!O30</f>
        <v>24.136448833300001</v>
      </c>
      <c r="O28" s="52"/>
      <c r="P28" s="53">
        <f>SUMIFS(RuralPop!$I:$I,RuralPop!$S:$S,P$5,RuralPop!$A:$A,$C28)/1000</f>
        <v>74.400000000000006</v>
      </c>
      <c r="Q28" s="53">
        <f>SUMIFS(RuralPop!$I:$I,RuralPop!$S:$S,Q$5,RuralPop!$A:$A,$C28)/1000</f>
        <v>74.801000000000002</v>
      </c>
      <c r="R28" s="53">
        <f>SUMIFS(RuralPop!$I:$I,RuralPop!$S:$S,R$5,RuralPop!$A:$A,$C28)/1000</f>
        <v>176.54</v>
      </c>
      <c r="S28" s="53">
        <f>SUMIFS(RuralPop!$I:$I,RuralPop!$S:$S,S$5,RuralPop!$A:$A,$C28)/1000</f>
        <v>297.52300000000002</v>
      </c>
      <c r="T28" s="53">
        <f>SUMIFS(RuralPop!$I:$I,RuralPop!$S:$S,T$5,RuralPop!$A:$A,$C28)/1000</f>
        <v>181.79900000000001</v>
      </c>
      <c r="U28" s="52"/>
      <c r="V28" s="54">
        <f>SUMIFS(RuralPorc!$I:$I,RuralPorc!$P:$P,V$5,RuralPorc!$A:$A,$C28)*100</f>
        <v>11.660217493772507</v>
      </c>
      <c r="W28" s="54">
        <f>SUMIFS(RuralPorc!$I:$I,RuralPorc!$P:$P,W$5,RuralPorc!$A:$A,$C28)*100</f>
        <v>10.187748819589615</v>
      </c>
      <c r="X28" s="54">
        <f>SUMIFS(RuralPorc!$I:$I,RuralPorc!$P:$P,X$5,RuralPorc!$A:$A,$C28)*100</f>
        <v>24.924325942993164</v>
      </c>
      <c r="Y28" s="54">
        <f>SUMIFS(RuralPorc!$I:$I,RuralPorc!$P:$P,Y$5,RuralPorc!$A:$A,$C28)*100</f>
        <v>38.366350531578064</v>
      </c>
      <c r="Z28" s="54">
        <f>SUMIFS(RuralPorc!$I:$I,RuralPorc!$P:$P,Z$5,RuralPorc!$A:$A,$C28)*100</f>
        <v>33.332479000091553</v>
      </c>
      <c r="AA28" s="56"/>
      <c r="AB28" s="53">
        <f>SUMIFS(UrbanPop!$I:$I,UrbanPop!$S:$S,AB$5,UrbanPop!$A:$A,$C28)/1000</f>
        <v>209.70699999999999</v>
      </c>
      <c r="AC28" s="53">
        <f>SUMIFS(UrbanPop!$I:$I,UrbanPop!$S:$S,AC$5,UrbanPop!$A:$A,$C28)/1000</f>
        <v>196.447</v>
      </c>
      <c r="AD28" s="53">
        <f>SUMIFS(UrbanPop!$I:$I,UrbanPop!$S:$S,AD$5,UrbanPop!$A:$A,$C28)/1000</f>
        <v>323.67700000000002</v>
      </c>
      <c r="AE28" s="53">
        <f>SUMIFS(UrbanPop!$I:$I,UrbanPop!$S:$S,AE$5,UrbanPop!$A:$A,$C28)/1000</f>
        <v>455.58800000000002</v>
      </c>
      <c r="AF28" s="53">
        <f>SUMIFS(UrbanPop!$I:$I,UrbanPop!$S:$S,AF$5,UrbanPop!$A:$A,$C28)/1000</f>
        <v>430.262</v>
      </c>
      <c r="AG28" s="52"/>
      <c r="AH28" s="54">
        <f>SUMIFS(UrbanPorc!$I:$I,UrbanPorc!$P:$P,AH$5,UrbanPorc!$A:$A,$C28)*100</f>
        <v>13.811688125133514</v>
      </c>
      <c r="AI28" s="54">
        <f>SUMIFS(UrbanPorc!$I:$I,UrbanPorc!$P:$P,AI$5,UrbanPorc!$A:$A,$C28)*100</f>
        <v>12.6108318567276</v>
      </c>
      <c r="AJ28" s="54">
        <f>SUMIFS(UrbanPorc!$I:$I,UrbanPorc!$P:$P,AJ$5,UrbanPorc!$A:$A,$C28)*100</f>
        <v>19.183860719203949</v>
      </c>
      <c r="AK28" s="54">
        <f>SUMIFS(UrbanPorc!$I:$I,UrbanPorc!$P:$P,AK$5,UrbanPorc!$A:$A,$C28)*100</f>
        <v>26.810365915298462</v>
      </c>
      <c r="AL28" s="54">
        <f>SUMIFS(UrbanPorc!$I:$I,UrbanPorc!$P:$P,AL$5,UrbanPorc!$A:$A,$C28)*100</f>
        <v>21.616578102111816</v>
      </c>
      <c r="AN28" s="53">
        <f>SUMIFS(SexoPop!$J:$J,SexoPop!$T:$T,AN$5,SexoPop!$A:$A,$C28,SexoPop!$B:$B,2)/1000</f>
        <v>123.161</v>
      </c>
      <c r="AO28" s="53">
        <f>SUMIFS(SexoPop!$J:$J,SexoPop!$T:$T,AO$5,SexoPop!$A:$A,$C28,SexoPop!$B:$B,2)/1000</f>
        <v>116.41200000000001</v>
      </c>
      <c r="AP28" s="53">
        <f>SUMIFS(SexoPop!$J:$J,SexoPop!$T:$T,AP$5,SexoPop!$A:$A,$C28,SexoPop!$B:$B,2)/1000</f>
        <v>238.303</v>
      </c>
      <c r="AQ28" s="53">
        <f>SUMIFS(SexoPop!$J:$J,SexoPop!$T:$T,AQ$5,SexoPop!$A:$A,$C28,SexoPop!$B:$B,2)/1000</f>
        <v>371.24700000000001</v>
      </c>
      <c r="AR28" s="53">
        <f>SUMIFS(SexoPop!$J:$J,SexoPop!$T:$T,AR$5,SexoPop!$A:$A,$C28,SexoPop!$B:$B,2)/1000</f>
        <v>296.733</v>
      </c>
      <c r="AS28" s="52"/>
      <c r="AT28" s="54">
        <f>SUMIFS(SexoPorc!$J:$J,SexoPorc!$Q:$Q,AT$5,SexoPorc!$A:$A,$C28,SexoPorc!$B:$B,2)*100</f>
        <v>11.059755831956863</v>
      </c>
      <c r="AU28" s="54">
        <f>SUMIFS(SexoPorc!$J:$J,SexoPorc!$Q:$Q,AU$5,SexoPorc!$A:$A,$C28,SexoPorc!$B:$B,2)*100</f>
        <v>9.744582325220108</v>
      </c>
      <c r="AV28" s="54">
        <f>SUMIFS(SexoPorc!$J:$J,SexoPorc!$Q:$Q,AV$5,SexoPorc!$A:$A,$C28,SexoPorc!$B:$B,2)*100</f>
        <v>19.072143733501434</v>
      </c>
      <c r="AW28" s="54">
        <f>SUMIFS(SexoPorc!$J:$J,SexoPorc!$Q:$Q,AW$5,SexoPorc!$A:$A,$C28,SexoPorc!$B:$B,2)*100</f>
        <v>28.963214159011841</v>
      </c>
      <c r="AX28" s="54">
        <f>SUMIFS(SexoPorc!$J:$J,SexoPorc!$Q:$Q,AX$5,SexoPorc!$A:$A,$C28,SexoPorc!$B:$B,2)*100</f>
        <v>22.22624272108078</v>
      </c>
      <c r="AZ28" s="53">
        <f>SUMIFS(SexoPop!$J:$J,SexoPop!$T:$T,AZ$5,SexoPop!$A:$A,$C28,SexoPop!$B:$B,1)/1000</f>
        <v>160.946</v>
      </c>
      <c r="BA28" s="53">
        <f>SUMIFS(SexoPop!$J:$J,SexoPop!$T:$T,BA$5,SexoPop!$A:$A,$C28,SexoPop!$B:$B,1)/1000</f>
        <v>154.83600000000001</v>
      </c>
      <c r="BB28" s="53">
        <f>SUMIFS(SexoPop!$J:$J,SexoPop!$T:$T,BB$5,SexoPop!$A:$A,$C28,SexoPop!$B:$B,1)/1000</f>
        <v>261.91399999999999</v>
      </c>
      <c r="BC28" s="53">
        <f>SUMIFS(SexoPop!$J:$J,SexoPop!$T:$T,BC$5,SexoPop!$A:$A,$C28,SexoPop!$B:$B,1)/1000</f>
        <v>381.86399999999998</v>
      </c>
      <c r="BD28" s="53">
        <f>SUMIFS(SexoPop!$J:$J,SexoPop!$T:$T,BD$5,SexoPop!$A:$A,$C28,SexoPop!$B:$B,1)/1000</f>
        <v>315.32799999999997</v>
      </c>
      <c r="BE28" s="52"/>
      <c r="BF28" s="54">
        <f>SUMIFS(SexoPorc!$J:$J,SexoPorc!$Q:$Q,BF$5,SexoPorc!$A:$A,$C28,SexoPorc!$B:$B,1)*100</f>
        <v>15.434008836746216</v>
      </c>
      <c r="BG28" s="54">
        <f>SUMIFS(SexoPorc!$J:$J,SexoPorc!$Q:$Q,BG$5,SexoPorc!$A:$A,$C28,SexoPorc!$B:$B,1)*100</f>
        <v>14.109915494918823</v>
      </c>
      <c r="BH28" s="54">
        <f>SUMIFS(SexoPorc!$J:$J,SexoPorc!$Q:$Q,BH$5,SexoPorc!$A:$A,$C28,SexoPorc!$B:$B,1)*100</f>
        <v>22.853468358516693</v>
      </c>
      <c r="BI28" s="54">
        <f>SUMIFS(SexoPorc!$J:$J,SexoPorc!$Q:$Q,BI$5,SexoPorc!$A:$A,$C28,SexoPorc!$B:$B,1)*100</f>
        <v>32.009011507034302</v>
      </c>
      <c r="BJ28" s="54">
        <f>SUMIFS(SexoPorc!$J:$J,SexoPorc!$Q:$Q,BJ$5,SexoPorc!$A:$A,$C28,SexoPorc!$B:$B,1)*100</f>
        <v>26.260262727737427</v>
      </c>
    </row>
    <row r="29" spans="3:62" x14ac:dyDescent="0.25">
      <c r="C29" s="52" t="s">
        <v>23</v>
      </c>
      <c r="D29" s="53">
        <f>'Cuadro 4'!Q31</f>
        <v>299.52800000000002</v>
      </c>
      <c r="E29" s="53">
        <f>'Cuadro 4'!R31</f>
        <v>282.92400000000004</v>
      </c>
      <c r="F29" s="53">
        <f>'Cuadro 4'!S31</f>
        <v>466.73900000000003</v>
      </c>
      <c r="G29" s="53">
        <f>'Cuadro 4'!T31</f>
        <v>620.54200000000003</v>
      </c>
      <c r="H29" s="53">
        <f>'Cuadro 4'!U31</f>
        <v>581.13800000000003</v>
      </c>
      <c r="I29" s="52"/>
      <c r="J29" s="54">
        <f>'Cuadro 5'!K31</f>
        <v>17.626386146000002</v>
      </c>
      <c r="K29" s="54">
        <f>'Cuadro 5'!L31</f>
        <v>15.634174766300001</v>
      </c>
      <c r="L29" s="54">
        <f>'Cuadro 5'!M31</f>
        <v>24.819717131000001</v>
      </c>
      <c r="M29" s="54">
        <f>'Cuadro 5'!N31</f>
        <v>32.370694219600004</v>
      </c>
      <c r="N29" s="54">
        <f>'Cuadro 5'!O31</f>
        <v>30.348169071699999</v>
      </c>
      <c r="O29" s="52"/>
      <c r="P29" s="53">
        <f>SUMIFS(RuralPop!$I:$I,RuralPop!$S:$S,P$5,RuralPop!$A:$A,$C29)/1000</f>
        <v>21.201000000000001</v>
      </c>
      <c r="Q29" s="53">
        <f>SUMIFS(RuralPop!$I:$I,RuralPop!$S:$S,Q$5,RuralPop!$A:$A,$C29)/1000</f>
        <v>23.792999999999999</v>
      </c>
      <c r="R29" s="53">
        <f>SUMIFS(RuralPop!$I:$I,RuralPop!$S:$S,R$5,RuralPop!$A:$A,$C29)/1000</f>
        <v>38.911999999999999</v>
      </c>
      <c r="S29" s="53">
        <f>SUMIFS(RuralPop!$I:$I,RuralPop!$S:$S,S$5,RuralPop!$A:$A,$C29)/1000</f>
        <v>143.25899999999999</v>
      </c>
      <c r="T29" s="53">
        <f>SUMIFS(RuralPop!$I:$I,RuralPop!$S:$S,T$5,RuralPop!$A:$A,$C29)/1000</f>
        <v>94.412999999999997</v>
      </c>
      <c r="U29" s="52"/>
      <c r="V29" s="54">
        <f>SUMIFS(RuralPorc!$I:$I,RuralPorc!$P:$P,V$5,RuralPorc!$A:$A,$C29)*100</f>
        <v>10.523102432489395</v>
      </c>
      <c r="W29" s="54">
        <f>SUMIFS(RuralPorc!$I:$I,RuralPorc!$P:$P,W$5,RuralPorc!$A:$A,$C29)*100</f>
        <v>10.738269984722137</v>
      </c>
      <c r="X29" s="54">
        <f>SUMIFS(RuralPorc!$I:$I,RuralPorc!$P:$P,X$5,RuralPorc!$A:$A,$C29)*100</f>
        <v>17.474010586738586</v>
      </c>
      <c r="Y29" s="54">
        <f>SUMIFS(RuralPorc!$I:$I,RuralPorc!$P:$P,Y$5,RuralPorc!$A:$A,$C29)*100</f>
        <v>54.812061786651611</v>
      </c>
      <c r="Z29" s="54">
        <f>SUMIFS(RuralPorc!$I:$I,RuralPorc!$P:$P,Z$5,RuralPorc!$A:$A,$C29)*100</f>
        <v>46.460804343223572</v>
      </c>
      <c r="AA29" s="56"/>
      <c r="AB29" s="53">
        <f>SUMIFS(UrbanPop!$I:$I,UrbanPop!$S:$S,AB$5,UrbanPop!$A:$A,$C29)/1000</f>
        <v>278.327</v>
      </c>
      <c r="AC29" s="53">
        <f>SUMIFS(UrbanPop!$I:$I,UrbanPop!$S:$S,AC$5,UrbanPop!$A:$A,$C29)/1000</f>
        <v>259.13099999999997</v>
      </c>
      <c r="AD29" s="53">
        <f>SUMIFS(UrbanPop!$I:$I,UrbanPop!$S:$S,AD$5,UrbanPop!$A:$A,$C29)/1000</f>
        <v>427.827</v>
      </c>
      <c r="AE29" s="53">
        <f>SUMIFS(UrbanPop!$I:$I,UrbanPop!$S:$S,AE$5,UrbanPop!$A:$A,$C29)/1000</f>
        <v>477.28300000000002</v>
      </c>
      <c r="AF29" s="53">
        <f>SUMIFS(UrbanPop!$I:$I,UrbanPop!$S:$S,AF$5,UrbanPop!$A:$A,$C29)/1000</f>
        <v>486.72500000000002</v>
      </c>
      <c r="AG29" s="52"/>
      <c r="AH29" s="54">
        <f>SUMIFS(UrbanPorc!$I:$I,UrbanPorc!$P:$P,AH$5,UrbanPorc!$A:$A,$C29)*100</f>
        <v>18.581829965114594</v>
      </c>
      <c r="AI29" s="54">
        <f>SUMIFS(UrbanPorc!$I:$I,UrbanPorc!$P:$P,AI$5,UrbanPorc!$A:$A,$C29)*100</f>
        <v>16.317261755466461</v>
      </c>
      <c r="AJ29" s="54">
        <f>SUMIFS(UrbanPorc!$I:$I,UrbanPorc!$P:$P,AJ$5,UrbanPorc!$A:$A,$C29)*100</f>
        <v>25.80641508102417</v>
      </c>
      <c r="AK29" s="54">
        <f>SUMIFS(UrbanPorc!$I:$I,UrbanPorc!$P:$P,AK$5,UrbanPorc!$A:$A,$C29)*100</f>
        <v>28.828001022338867</v>
      </c>
      <c r="AL29" s="54">
        <f>SUMIFS(UrbanPorc!$I:$I,UrbanPorc!$P:$P,AL$5,UrbanPorc!$A:$A,$C29)*100</f>
        <v>28.435298800468445</v>
      </c>
      <c r="AN29" s="53">
        <f>SUMIFS(SexoPop!$J:$J,SexoPop!$T:$T,AN$5,SexoPop!$A:$A,$C29,SexoPop!$B:$B,2)/1000</f>
        <v>140.245</v>
      </c>
      <c r="AO29" s="53">
        <f>SUMIFS(SexoPop!$J:$J,SexoPop!$T:$T,AO$5,SexoPop!$A:$A,$C29,SexoPop!$B:$B,2)/1000</f>
        <v>119.63800000000001</v>
      </c>
      <c r="AP29" s="53">
        <f>SUMIFS(SexoPop!$J:$J,SexoPop!$T:$T,AP$5,SexoPop!$A:$A,$C29,SexoPop!$B:$B,2)/1000</f>
        <v>207.93199999999999</v>
      </c>
      <c r="AQ29" s="53">
        <f>SUMIFS(SexoPop!$J:$J,SexoPop!$T:$T,AQ$5,SexoPop!$A:$A,$C29,SexoPop!$B:$B,2)/1000</f>
        <v>294.58100000000002</v>
      </c>
      <c r="AR29" s="53">
        <f>SUMIFS(SexoPop!$J:$J,SexoPop!$T:$T,AR$5,SexoPop!$A:$A,$C29,SexoPop!$B:$B,2)/1000</f>
        <v>276.709</v>
      </c>
      <c r="AS29" s="52"/>
      <c r="AT29" s="54">
        <f>SUMIFS(SexoPorc!$J:$J,SexoPorc!$Q:$Q,AT$5,SexoPorc!$A:$A,$C29,SexoPorc!$B:$B,2)*100</f>
        <v>16.278804838657379</v>
      </c>
      <c r="AU29" s="54">
        <f>SUMIFS(SexoPorc!$J:$J,SexoPorc!$Q:$Q,AU$5,SexoPorc!$A:$A,$C29,SexoPorc!$B:$B,2)*100</f>
        <v>13.354317843914032</v>
      </c>
      <c r="AV29" s="54">
        <f>SUMIFS(SexoPorc!$J:$J,SexoPorc!$Q:$Q,AV$5,SexoPorc!$A:$A,$C29,SexoPorc!$B:$B,2)*100</f>
        <v>22.265316545963287</v>
      </c>
      <c r="AW29" s="54">
        <f>SUMIFS(SexoPorc!$J:$J,SexoPorc!$Q:$Q,AW$5,SexoPorc!$A:$A,$C29,SexoPorc!$B:$B,2)*100</f>
        <v>30.618923902511597</v>
      </c>
      <c r="AX29" s="54">
        <f>SUMIFS(SexoPorc!$J:$J,SexoPorc!$Q:$Q,AX$5,SexoPorc!$A:$A,$C29,SexoPorc!$B:$B,2)*100</f>
        <v>28.822922706604004</v>
      </c>
      <c r="AZ29" s="53">
        <f>SUMIFS(SexoPop!$J:$J,SexoPop!$T:$T,AZ$5,SexoPop!$A:$A,$C29,SexoPop!$B:$B,1)/1000</f>
        <v>159.28299999999999</v>
      </c>
      <c r="BA29" s="53">
        <f>SUMIFS(SexoPop!$J:$J,SexoPop!$T:$T,BA$5,SexoPop!$A:$A,$C29,SexoPop!$B:$B,1)/1000</f>
        <v>163.286</v>
      </c>
      <c r="BB29" s="53">
        <f>SUMIFS(SexoPop!$J:$J,SexoPop!$T:$T,BB$5,SexoPop!$A:$A,$C29,SexoPop!$B:$B,1)/1000</f>
        <v>258.80700000000002</v>
      </c>
      <c r="BC29" s="53">
        <f>SUMIFS(SexoPop!$J:$J,SexoPop!$T:$T,BC$5,SexoPop!$A:$A,$C29,SexoPop!$B:$B,1)/1000</f>
        <v>325.96100000000001</v>
      </c>
      <c r="BD29" s="53">
        <f>SUMIFS(SexoPop!$J:$J,SexoPop!$T:$T,BD$5,SexoPop!$A:$A,$C29,SexoPop!$B:$B,1)/1000</f>
        <v>304.42899999999997</v>
      </c>
      <c r="BE29" s="52"/>
      <c r="BF29" s="54">
        <f>SUMIFS(SexoPorc!$J:$J,SexoPorc!$Q:$Q,BF$5,SexoPorc!$A:$A,$C29,SexoPorc!$B:$B,1)*100</f>
        <v>19.012123346328735</v>
      </c>
      <c r="BG29" s="54">
        <f>SUMIFS(SexoPorc!$J:$J,SexoPorc!$Q:$Q,BG$5,SexoPorc!$A:$A,$C29,SexoPorc!$B:$B,1)*100</f>
        <v>17.869368195533752</v>
      </c>
      <c r="BH29" s="54">
        <f>SUMIFS(SexoPorc!$J:$J,SexoPorc!$Q:$Q,BH$5,SexoPorc!$A:$A,$C29,SexoPorc!$B:$B,1)*100</f>
        <v>27.339711785316467</v>
      </c>
      <c r="BI29" s="54">
        <f>SUMIFS(SexoPorc!$J:$J,SexoPorc!$Q:$Q,BI$5,SexoPorc!$A:$A,$C29,SexoPorc!$B:$B,1)*100</f>
        <v>34.135651588439941</v>
      </c>
      <c r="BJ29" s="54">
        <f>SUMIFS(SexoPorc!$J:$J,SexoPorc!$Q:$Q,BJ$5,SexoPorc!$A:$A,$C29,SexoPorc!$B:$B,1)*100</f>
        <v>31.881654262542725</v>
      </c>
    </row>
    <row r="30" spans="3:62" x14ac:dyDescent="0.25">
      <c r="C30" s="52" t="s">
        <v>24</v>
      </c>
      <c r="D30" s="53">
        <f>'Cuadro 4'!Q32</f>
        <v>250.85000000000002</v>
      </c>
      <c r="E30" s="53">
        <f>'Cuadro 4'!R32</f>
        <v>251.154</v>
      </c>
      <c r="F30" s="53">
        <f>'Cuadro 4'!S32</f>
        <v>559.97500000000002</v>
      </c>
      <c r="G30" s="53">
        <f>'Cuadro 4'!T32</f>
        <v>992.43100000000004</v>
      </c>
      <c r="H30" s="53">
        <f>'Cuadro 4'!U32</f>
        <v>961.928</v>
      </c>
      <c r="I30" s="52"/>
      <c r="J30" s="54">
        <f>'Cuadro 5'!K32</f>
        <v>9.0902930455000011</v>
      </c>
      <c r="K30" s="54">
        <f>'Cuadro 5'!L32</f>
        <v>8.9575778154000005</v>
      </c>
      <c r="L30" s="54">
        <f>'Cuadro 5'!M32</f>
        <v>19.764104877299999</v>
      </c>
      <c r="M30" s="54">
        <f>'Cuadro 5'!N32</f>
        <v>34.550440535699998</v>
      </c>
      <c r="N30" s="54">
        <f>'Cuadro 5'!O32</f>
        <v>33.4315966833</v>
      </c>
      <c r="O30" s="52"/>
      <c r="P30" s="53">
        <f>SUMIFS(RuralPop!$I:$I,RuralPop!$S:$S,P$5,RuralPop!$A:$A,$C30)/1000</f>
        <v>64.272000000000006</v>
      </c>
      <c r="Q30" s="53">
        <f>SUMIFS(RuralPop!$I:$I,RuralPop!$S:$S,Q$5,RuralPop!$A:$A,$C30)/1000</f>
        <v>66.832999999999998</v>
      </c>
      <c r="R30" s="53">
        <f>SUMIFS(RuralPop!$I:$I,RuralPop!$S:$S,R$5,RuralPop!$A:$A,$C30)/1000</f>
        <v>238.60599999999999</v>
      </c>
      <c r="S30" s="53">
        <f>SUMIFS(RuralPop!$I:$I,RuralPop!$S:$S,S$5,RuralPop!$A:$A,$C30)/1000</f>
        <v>553.95399999999995</v>
      </c>
      <c r="T30" s="53">
        <f>SUMIFS(RuralPop!$I:$I,RuralPop!$S:$S,T$5,RuralPop!$A:$A,$C30)/1000</f>
        <v>410.892</v>
      </c>
      <c r="U30" s="52"/>
      <c r="V30" s="54">
        <f>SUMIFS(RuralPorc!$I:$I,RuralPorc!$P:$P,V$5,RuralPorc!$A:$A,$C30)*100</f>
        <v>6.4412355422973633</v>
      </c>
      <c r="W30" s="54">
        <f>SUMIFS(RuralPorc!$I:$I,RuralPorc!$P:$P,W$5,RuralPorc!$A:$A,$C30)*100</f>
        <v>6.3822552561759949</v>
      </c>
      <c r="X30" s="54">
        <f>SUMIFS(RuralPorc!$I:$I,RuralPorc!$P:$P,X$5,RuralPorc!$A:$A,$C30)*100</f>
        <v>23.290586471557617</v>
      </c>
      <c r="Y30" s="54">
        <f>SUMIFS(RuralPorc!$I:$I,RuralPorc!$P:$P,Y$5,RuralPorc!$A:$A,$C30)*100</f>
        <v>53.451836109161377</v>
      </c>
      <c r="Z30" s="54">
        <f>SUMIFS(RuralPorc!$I:$I,RuralPorc!$P:$P,Z$5,RuralPorc!$A:$A,$C30)*100</f>
        <v>43.609941005706787</v>
      </c>
      <c r="AA30" s="56"/>
      <c r="AB30" s="53">
        <f>SUMIFS(UrbanPop!$I:$I,UrbanPop!$S:$S,AB$5,UrbanPop!$A:$A,$C30)/1000</f>
        <v>186.578</v>
      </c>
      <c r="AC30" s="53">
        <f>SUMIFS(UrbanPop!$I:$I,UrbanPop!$S:$S,AC$5,UrbanPop!$A:$A,$C30)/1000</f>
        <v>184.321</v>
      </c>
      <c r="AD30" s="53">
        <f>SUMIFS(UrbanPop!$I:$I,UrbanPop!$S:$S,AD$5,UrbanPop!$A:$A,$C30)/1000</f>
        <v>321.36900000000003</v>
      </c>
      <c r="AE30" s="53">
        <f>SUMIFS(UrbanPop!$I:$I,UrbanPop!$S:$S,AE$5,UrbanPop!$A:$A,$C30)/1000</f>
        <v>438.47699999999998</v>
      </c>
      <c r="AF30" s="53">
        <f>SUMIFS(UrbanPop!$I:$I,UrbanPop!$S:$S,AF$5,UrbanPop!$A:$A,$C30)/1000</f>
        <v>551.03599999999994</v>
      </c>
      <c r="AG30" s="52"/>
      <c r="AH30" s="54">
        <f>SUMIFS(UrbanPorc!$I:$I,UrbanPorc!$P:$P,AH$5,UrbanPorc!$A:$A,$C30)*100</f>
        <v>10.590697079896927</v>
      </c>
      <c r="AI30" s="54">
        <f>SUMIFS(UrbanPorc!$I:$I,UrbanPorc!$P:$P,AI$5,UrbanPorc!$A:$A,$C30)*100</f>
        <v>10.492774099111557</v>
      </c>
      <c r="AJ30" s="54">
        <f>SUMIFS(UrbanPorc!$I:$I,UrbanPorc!$P:$P,AJ$5,UrbanPorc!$A:$A,$C30)*100</f>
        <v>17.766785621643066</v>
      </c>
      <c r="AK30" s="54">
        <f>SUMIFS(UrbanPorc!$I:$I,UrbanPorc!$P:$P,AK$5,UrbanPorc!$A:$A,$C30)*100</f>
        <v>23.881526291370392</v>
      </c>
      <c r="AL30" s="54">
        <f>SUMIFS(UrbanPorc!$I:$I,UrbanPorc!$P:$P,AL$5,UrbanPorc!$A:$A,$C30)*100</f>
        <v>28.47578227519989</v>
      </c>
      <c r="AN30" s="53">
        <f>SUMIFS(SexoPop!$J:$J,SexoPop!$T:$T,AN$5,SexoPop!$A:$A,$C30,SexoPop!$B:$B,2)/1000</f>
        <v>101.401</v>
      </c>
      <c r="AO30" s="53">
        <f>SUMIFS(SexoPop!$J:$J,SexoPop!$T:$T,AO$5,SexoPop!$A:$A,$C30,SexoPop!$B:$B,2)/1000</f>
        <v>104.557</v>
      </c>
      <c r="AP30" s="53">
        <f>SUMIFS(SexoPop!$J:$J,SexoPop!$T:$T,AP$5,SexoPop!$A:$A,$C30,SexoPop!$B:$B,2)/1000</f>
        <v>255.09</v>
      </c>
      <c r="AQ30" s="53">
        <f>SUMIFS(SexoPop!$J:$J,SexoPop!$T:$T,AQ$5,SexoPop!$A:$A,$C30,SexoPop!$B:$B,2)/1000</f>
        <v>508.36500000000001</v>
      </c>
      <c r="AR30" s="53">
        <f>SUMIFS(SexoPop!$J:$J,SexoPop!$T:$T,AR$5,SexoPop!$A:$A,$C30,SexoPop!$B:$B,2)/1000</f>
        <v>485.476</v>
      </c>
      <c r="AS30" s="52"/>
      <c r="AT30" s="54">
        <f>SUMIFS(SexoPorc!$J:$J,SexoPorc!$Q:$Q,AT$5,SexoPorc!$A:$A,$C30,SexoPorc!$B:$B,2)*100</f>
        <v>7.1346603333950043</v>
      </c>
      <c r="AU30" s="54">
        <f>SUMIFS(SexoPorc!$J:$J,SexoPorc!$Q:$Q,AU$5,SexoPorc!$A:$A,$C30,SexoPorc!$B:$B,2)*100</f>
        <v>7.1408860385417938</v>
      </c>
      <c r="AV30" s="54">
        <f>SUMIFS(SexoPorc!$J:$J,SexoPorc!$Q:$Q,AV$5,SexoPorc!$A:$A,$C30,SexoPorc!$B:$B,2)*100</f>
        <v>17.335325479507446</v>
      </c>
      <c r="AW30" s="54">
        <f>SUMIFS(SexoPorc!$J:$J,SexoPorc!$Q:$Q,AW$5,SexoPorc!$A:$A,$C30,SexoPorc!$B:$B,2)*100</f>
        <v>33.738523721694946</v>
      </c>
      <c r="AX30" s="54">
        <f>SUMIFS(SexoPorc!$J:$J,SexoPorc!$Q:$Q,AX$5,SexoPorc!$A:$A,$C30,SexoPorc!$B:$B,2)*100</f>
        <v>32.139107584953308</v>
      </c>
      <c r="AZ30" s="53">
        <f>SUMIFS(SexoPop!$J:$J,SexoPop!$T:$T,AZ$5,SexoPop!$A:$A,$C30,SexoPop!$B:$B,1)/1000</f>
        <v>149.44900000000001</v>
      </c>
      <c r="BA30" s="53">
        <f>SUMIFS(SexoPop!$J:$J,SexoPop!$T:$T,BA$5,SexoPop!$A:$A,$C30,SexoPop!$B:$B,1)/1000</f>
        <v>146.59700000000001</v>
      </c>
      <c r="BB30" s="53">
        <f>SUMIFS(SexoPop!$J:$J,SexoPop!$T:$T,BB$5,SexoPop!$A:$A,$C30,SexoPop!$B:$B,1)/1000</f>
        <v>304.88499999999999</v>
      </c>
      <c r="BC30" s="53">
        <f>SUMIFS(SexoPop!$J:$J,SexoPop!$T:$T,BC$5,SexoPop!$A:$A,$C30,SexoPop!$B:$B,1)/1000</f>
        <v>484.06599999999997</v>
      </c>
      <c r="BD30" s="53">
        <f>SUMIFS(SexoPop!$J:$J,SexoPop!$T:$T,BD$5,SexoPop!$A:$A,$C30,SexoPop!$B:$B,1)/1000</f>
        <v>476.452</v>
      </c>
      <c r="BE30" s="52"/>
      <c r="BF30" s="54">
        <f>SUMIFS(SexoPorc!$J:$J,SexoPorc!$Q:$Q,BF$5,SexoPorc!$A:$A,$C30,SexoPorc!$B:$B,1)*100</f>
        <v>11.167144030332565</v>
      </c>
      <c r="BG30" s="54">
        <f>SUMIFS(SexoPorc!$J:$J,SexoPorc!$Q:$Q,BG$5,SexoPorc!$A:$A,$C30,SexoPorc!$B:$B,1)*100</f>
        <v>10.943227261304855</v>
      </c>
      <c r="BH30" s="54">
        <f>SUMIFS(SexoPorc!$J:$J,SexoPorc!$Q:$Q,BH$5,SexoPorc!$A:$A,$C30,SexoPorc!$B:$B,1)*100</f>
        <v>22.388564050197601</v>
      </c>
      <c r="BI30" s="54">
        <f>SUMIFS(SexoPorc!$J:$J,SexoPorc!$Q:$Q,BI$5,SexoPorc!$A:$A,$C30,SexoPorc!$B:$B,1)*100</f>
        <v>35.446274280548096</v>
      </c>
      <c r="BJ30" s="54">
        <f>SUMIFS(SexoPorc!$J:$J,SexoPorc!$Q:$Q,BJ$5,SexoPorc!$A:$A,$C30,SexoPorc!$B:$B,1)*100</f>
        <v>34.860062599182129</v>
      </c>
    </row>
    <row r="31" spans="3:62" x14ac:dyDescent="0.25">
      <c r="C31" s="52" t="s">
        <v>25</v>
      </c>
      <c r="D31" s="53">
        <f>'Cuadro 4'!Q33</f>
        <v>359.09100000000001</v>
      </c>
      <c r="E31" s="53">
        <f>'Cuadro 4'!R33</f>
        <v>394.14400000000001</v>
      </c>
      <c r="F31" s="53">
        <f>'Cuadro 4'!S33</f>
        <v>595.35900000000004</v>
      </c>
      <c r="G31" s="53">
        <f>'Cuadro 4'!T33</f>
        <v>820.62200000000007</v>
      </c>
      <c r="H31" s="53">
        <f>'Cuadro 4'!U33</f>
        <v>774.79600000000005</v>
      </c>
      <c r="I31" s="52"/>
      <c r="J31" s="54">
        <f>'Cuadro 5'!K33</f>
        <v>12.210304041100001</v>
      </c>
      <c r="K31" s="54">
        <f>'Cuadro 5'!L33</f>
        <v>13.1603567892</v>
      </c>
      <c r="L31" s="54">
        <f>'Cuadro 5'!M33</f>
        <v>19.5731548549</v>
      </c>
      <c r="M31" s="54">
        <f>'Cuadro 5'!N33</f>
        <v>26.575123229700001</v>
      </c>
      <c r="N31" s="54">
        <f>'Cuadro 5'!O33</f>
        <v>24.706292388400001</v>
      </c>
      <c r="O31" s="52"/>
      <c r="P31" s="53">
        <f>SUMIFS(RuralPop!$I:$I,RuralPop!$S:$S,P$5,RuralPop!$A:$A,$C31)/1000</f>
        <v>81.063000000000002</v>
      </c>
      <c r="Q31" s="53">
        <f>SUMIFS(RuralPop!$I:$I,RuralPop!$S:$S,Q$5,RuralPop!$A:$A,$C31)/1000</f>
        <v>86.317999999999998</v>
      </c>
      <c r="R31" s="53">
        <f>SUMIFS(RuralPop!$I:$I,RuralPop!$S:$S,R$5,RuralPop!$A:$A,$C31)/1000</f>
        <v>165.155</v>
      </c>
      <c r="S31" s="53">
        <f>SUMIFS(RuralPop!$I:$I,RuralPop!$S:$S,S$5,RuralPop!$A:$A,$C31)/1000</f>
        <v>297.01799999999997</v>
      </c>
      <c r="T31" s="53">
        <f>SUMIFS(RuralPop!$I:$I,RuralPop!$S:$S,T$5,RuralPop!$A:$A,$C31)/1000</f>
        <v>231.636</v>
      </c>
      <c r="U31" s="52"/>
      <c r="V31" s="54">
        <f>SUMIFS(RuralPorc!$I:$I,RuralPorc!$P:$P,V$5,RuralPorc!$A:$A,$C31)*100</f>
        <v>10.146445780992508</v>
      </c>
      <c r="W31" s="54">
        <f>SUMIFS(RuralPorc!$I:$I,RuralPorc!$P:$P,W$5,RuralPorc!$A:$A,$C31)*100</f>
        <v>10.947808623313904</v>
      </c>
      <c r="X31" s="54">
        <f>SUMIFS(RuralPorc!$I:$I,RuralPorc!$P:$P,X$5,RuralPorc!$A:$A,$C31)*100</f>
        <v>19.984197616577148</v>
      </c>
      <c r="Y31" s="54">
        <f>SUMIFS(RuralPorc!$I:$I,RuralPorc!$P:$P,Y$5,RuralPorc!$A:$A,$C31)*100</f>
        <v>34.575855731964111</v>
      </c>
      <c r="Z31" s="54">
        <f>SUMIFS(RuralPorc!$I:$I,RuralPorc!$P:$P,Z$5,RuralPorc!$A:$A,$C31)*100</f>
        <v>32.781121134757996</v>
      </c>
      <c r="AA31" s="56"/>
      <c r="AB31" s="53">
        <f>SUMIFS(UrbanPop!$I:$I,UrbanPop!$S:$S,AB$5,UrbanPop!$A:$A,$C31)/1000</f>
        <v>278.02800000000002</v>
      </c>
      <c r="AC31" s="53">
        <f>SUMIFS(UrbanPop!$I:$I,UrbanPop!$S:$S,AC$5,UrbanPop!$A:$A,$C31)/1000</f>
        <v>307.82600000000002</v>
      </c>
      <c r="AD31" s="53">
        <f>SUMIFS(UrbanPop!$I:$I,UrbanPop!$S:$S,AD$5,UrbanPop!$A:$A,$C31)/1000</f>
        <v>430.20400000000001</v>
      </c>
      <c r="AE31" s="53">
        <f>SUMIFS(UrbanPop!$I:$I,UrbanPop!$S:$S,AE$5,UrbanPop!$A:$A,$C31)/1000</f>
        <v>523.60400000000004</v>
      </c>
      <c r="AF31" s="53">
        <f>SUMIFS(UrbanPop!$I:$I,UrbanPop!$S:$S,AF$5,UrbanPop!$A:$A,$C31)/1000</f>
        <v>543.16</v>
      </c>
      <c r="AG31" s="52"/>
      <c r="AH31" s="54">
        <f>SUMIFS(UrbanPorc!$I:$I,UrbanPorc!$P:$P,AH$5,UrbanPorc!$A:$A,$C31)*100</f>
        <v>12.980104982852936</v>
      </c>
      <c r="AI31" s="54">
        <f>SUMIFS(UrbanPorc!$I:$I,UrbanPorc!$P:$P,AI$5,UrbanPorc!$A:$A,$C31)*100</f>
        <v>13.950973749160767</v>
      </c>
      <c r="AJ31" s="54">
        <f>SUMIFS(UrbanPorc!$I:$I,UrbanPorc!$P:$P,AJ$5,UrbanPorc!$A:$A,$C31)*100</f>
        <v>19.41981315612793</v>
      </c>
      <c r="AK31" s="54">
        <f>SUMIFS(UrbanPorc!$I:$I,UrbanPorc!$P:$P,AK$5,UrbanPorc!$A:$A,$C31)*100</f>
        <v>23.491588234901428</v>
      </c>
      <c r="AL31" s="54">
        <f>SUMIFS(UrbanPorc!$I:$I,UrbanPorc!$P:$P,AL$5,UrbanPorc!$A:$A,$C31)*100</f>
        <v>22.357663512229919</v>
      </c>
      <c r="AN31" s="53">
        <f>SUMIFS(SexoPop!$J:$J,SexoPop!$T:$T,AN$5,SexoPop!$A:$A,$C31,SexoPop!$B:$B,2)/1000</f>
        <v>139.495</v>
      </c>
      <c r="AO31" s="53">
        <f>SUMIFS(SexoPop!$J:$J,SexoPop!$T:$T,AO$5,SexoPop!$A:$A,$C31,SexoPop!$B:$B,2)/1000</f>
        <v>159.958</v>
      </c>
      <c r="AP31" s="53">
        <f>SUMIFS(SexoPop!$J:$J,SexoPop!$T:$T,AP$5,SexoPop!$A:$A,$C31,SexoPop!$B:$B,2)/1000</f>
        <v>260.17599999999999</v>
      </c>
      <c r="AQ31" s="53">
        <f>SUMIFS(SexoPop!$J:$J,SexoPop!$T:$T,AQ$5,SexoPop!$A:$A,$C31,SexoPop!$B:$B,2)/1000</f>
        <v>385.44200000000001</v>
      </c>
      <c r="AR31" s="53">
        <f>SUMIFS(SexoPop!$J:$J,SexoPop!$T:$T,AR$5,SexoPop!$A:$A,$C31,SexoPop!$B:$B,2)/1000</f>
        <v>365.351</v>
      </c>
      <c r="AS31" s="52"/>
      <c r="AT31" s="54">
        <f>SUMIFS(SexoPorc!$J:$J,SexoPorc!$Q:$Q,AT$5,SexoPorc!$A:$A,$C31,SexoPorc!$B:$B,2)*100</f>
        <v>9.2517487704753876</v>
      </c>
      <c r="AU31" s="54">
        <f>SUMIFS(SexoPorc!$J:$J,SexoPorc!$Q:$Q,AU$5,SexoPorc!$A:$A,$C31,SexoPorc!$B:$B,2)*100</f>
        <v>10.492964088916779</v>
      </c>
      <c r="AV31" s="54">
        <f>SUMIFS(SexoPorc!$J:$J,SexoPorc!$Q:$Q,AV$5,SexoPorc!$A:$A,$C31,SexoPorc!$B:$B,2)*100</f>
        <v>16.68340265750885</v>
      </c>
      <c r="AW31" s="54">
        <f>SUMIFS(SexoPorc!$J:$J,SexoPorc!$Q:$Q,AW$5,SexoPorc!$A:$A,$C31,SexoPorc!$B:$B,2)*100</f>
        <v>23.909281194210052</v>
      </c>
      <c r="AX31" s="54">
        <f>SUMIFS(SexoPorc!$J:$J,SexoPorc!$Q:$Q,AX$5,SexoPorc!$A:$A,$C31,SexoPorc!$B:$B,2)*100</f>
        <v>22.755150496959686</v>
      </c>
      <c r="AZ31" s="53">
        <f>SUMIFS(SexoPop!$J:$J,SexoPop!$T:$T,AZ$5,SexoPop!$A:$A,$C31,SexoPop!$B:$B,1)/1000</f>
        <v>219.596</v>
      </c>
      <c r="BA31" s="53">
        <f>SUMIFS(SexoPop!$J:$J,SexoPop!$T:$T,BA$5,SexoPop!$A:$A,$C31,SexoPop!$B:$B,1)/1000</f>
        <v>234.18600000000001</v>
      </c>
      <c r="BB31" s="53">
        <f>SUMIFS(SexoPop!$J:$J,SexoPop!$T:$T,BB$5,SexoPop!$A:$A,$C31,SexoPop!$B:$B,1)/1000</f>
        <v>335.18299999999999</v>
      </c>
      <c r="BC31" s="53">
        <f>SUMIFS(SexoPop!$J:$J,SexoPop!$T:$T,BC$5,SexoPop!$A:$A,$C31,SexoPop!$B:$B,1)/1000</f>
        <v>435.18</v>
      </c>
      <c r="BD31" s="53">
        <f>SUMIFS(SexoPop!$J:$J,SexoPop!$T:$T,BD$5,SexoPop!$A:$A,$C31,SexoPop!$B:$B,1)/1000</f>
        <v>409.44499999999999</v>
      </c>
      <c r="BE31" s="52"/>
      <c r="BF31" s="54">
        <f>SUMIFS(SexoPorc!$J:$J,SexoPorc!$Q:$Q,BF$5,SexoPorc!$A:$A,$C31,SexoPorc!$B:$B,1)*100</f>
        <v>15.322974324226379</v>
      </c>
      <c r="BG31" s="54">
        <f>SUMIFS(SexoPorc!$J:$J,SexoPorc!$Q:$Q,BG$5,SexoPorc!$A:$A,$C31,SexoPorc!$B:$B,1)*100</f>
        <v>15.925571322441101</v>
      </c>
      <c r="BH31" s="54">
        <f>SUMIFS(SexoPorc!$J:$J,SexoPorc!$Q:$Q,BH$5,SexoPorc!$A:$A,$C31,SexoPorc!$B:$B,1)*100</f>
        <v>22.61354923248291</v>
      </c>
      <c r="BI31" s="54">
        <f>SUMIFS(SexoPorc!$J:$J,SexoPorc!$Q:$Q,BI$5,SexoPorc!$A:$A,$C31,SexoPorc!$B:$B,1)*100</f>
        <v>29.487115144729614</v>
      </c>
      <c r="BJ31" s="54">
        <f>SUMIFS(SexoPorc!$J:$J,SexoPorc!$Q:$Q,BJ$5,SexoPorc!$A:$A,$C31,SexoPorc!$B:$B,1)*100</f>
        <v>26.753208041191101</v>
      </c>
    </row>
    <row r="32" spans="3:62" x14ac:dyDescent="0.25">
      <c r="C32" s="52" t="s">
        <v>26</v>
      </c>
      <c r="D32" s="53">
        <f>'Cuadro 4'!Q34</f>
        <v>417.649</v>
      </c>
      <c r="E32" s="53">
        <f>'Cuadro 4'!R34</f>
        <v>366.815</v>
      </c>
      <c r="F32" s="53">
        <f>'Cuadro 4'!S34</f>
        <v>593.59900000000005</v>
      </c>
      <c r="G32" s="53">
        <f>'Cuadro 4'!T34</f>
        <v>732.404</v>
      </c>
      <c r="H32" s="53">
        <f>'Cuadro 4'!U34</f>
        <v>737.64700000000005</v>
      </c>
      <c r="I32" s="52"/>
      <c r="J32" s="54">
        <f>'Cuadro 5'!K34</f>
        <v>14.686930095500001</v>
      </c>
      <c r="K32" s="54">
        <f>'Cuadro 5'!L34</f>
        <v>12.633232446100001</v>
      </c>
      <c r="L32" s="54">
        <f>'Cuadro 5'!M34</f>
        <v>20.0703816997</v>
      </c>
      <c r="M32" s="54">
        <f>'Cuadro 5'!N34</f>
        <v>24.428905735100003</v>
      </c>
      <c r="N32" s="54">
        <f>'Cuadro 5'!O34</f>
        <v>24.118872043700001</v>
      </c>
      <c r="O32" s="52"/>
      <c r="P32" s="53">
        <f>SUMIFS(RuralPop!$I:$I,RuralPop!$S:$S,P$5,RuralPop!$A:$A,$C32)/1000</f>
        <v>50.845999999999997</v>
      </c>
      <c r="Q32" s="53">
        <f>SUMIFS(RuralPop!$I:$I,RuralPop!$S:$S,Q$5,RuralPop!$A:$A,$C32)/1000</f>
        <v>50.238999999999997</v>
      </c>
      <c r="R32" s="53">
        <f>SUMIFS(RuralPop!$I:$I,RuralPop!$S:$S,R$5,RuralPop!$A:$A,$C32)/1000</f>
        <v>114.117</v>
      </c>
      <c r="S32" s="53">
        <f>SUMIFS(RuralPop!$I:$I,RuralPop!$S:$S,S$5,RuralPop!$A:$A,$C32)/1000</f>
        <v>153.452</v>
      </c>
      <c r="T32" s="53">
        <f>SUMIFS(RuralPop!$I:$I,RuralPop!$S:$S,T$5,RuralPop!$A:$A,$C32)/1000</f>
        <v>137.78200000000001</v>
      </c>
      <c r="U32" s="52"/>
      <c r="V32" s="54">
        <f>SUMIFS(RuralPorc!$I:$I,RuralPorc!$P:$P,V$5,RuralPorc!$A:$A,$C32)*100</f>
        <v>12.787200510501862</v>
      </c>
      <c r="W32" s="54">
        <f>SUMIFS(RuralPorc!$I:$I,RuralPorc!$P:$P,W$5,RuralPorc!$A:$A,$C32)*100</f>
        <v>12.033034116029739</v>
      </c>
      <c r="X32" s="54">
        <f>SUMIFS(RuralPorc!$I:$I,RuralPorc!$P:$P,X$5,RuralPorc!$A:$A,$C32)*100</f>
        <v>27.607637643814087</v>
      </c>
      <c r="Y32" s="54">
        <f>SUMIFS(RuralPorc!$I:$I,RuralPorc!$P:$P,Y$5,RuralPorc!$A:$A,$C32)*100</f>
        <v>31.369680166244507</v>
      </c>
      <c r="Z32" s="54">
        <f>SUMIFS(RuralPorc!$I:$I,RuralPorc!$P:$P,Z$5,RuralPorc!$A:$A,$C32)*100</f>
        <v>37.663054466247559</v>
      </c>
      <c r="AA32" s="56"/>
      <c r="AB32" s="53">
        <f>SUMIFS(UrbanPop!$I:$I,UrbanPop!$S:$S,AB$5,UrbanPop!$A:$A,$C32)/1000</f>
        <v>366.803</v>
      </c>
      <c r="AC32" s="53">
        <f>SUMIFS(UrbanPop!$I:$I,UrbanPop!$S:$S,AC$5,UrbanPop!$A:$A,$C32)/1000</f>
        <v>316.57600000000002</v>
      </c>
      <c r="AD32" s="53">
        <f>SUMIFS(UrbanPop!$I:$I,UrbanPop!$S:$S,AD$5,UrbanPop!$A:$A,$C32)/1000</f>
        <v>479.48200000000003</v>
      </c>
      <c r="AE32" s="53">
        <f>SUMIFS(UrbanPop!$I:$I,UrbanPop!$S:$S,AE$5,UrbanPop!$A:$A,$C32)/1000</f>
        <v>578.952</v>
      </c>
      <c r="AF32" s="53">
        <f>SUMIFS(UrbanPop!$I:$I,UrbanPop!$S:$S,AF$5,UrbanPop!$A:$A,$C32)/1000</f>
        <v>599.86500000000001</v>
      </c>
      <c r="AG32" s="52"/>
      <c r="AH32" s="54">
        <f>SUMIFS(UrbanPorc!$I:$I,UrbanPorc!$P:$P,AH$5,UrbanPorc!$A:$A,$C32)*100</f>
        <v>14.995752274990082</v>
      </c>
      <c r="AI32" s="54">
        <f>SUMIFS(UrbanPorc!$I:$I,UrbanPorc!$P:$P,AI$5,UrbanPorc!$A:$A,$C32)*100</f>
        <v>12.734030187129974</v>
      </c>
      <c r="AJ32" s="54">
        <f>SUMIFS(UrbanPorc!$I:$I,UrbanPorc!$P:$P,AJ$5,UrbanPorc!$A:$A,$C32)*100</f>
        <v>18.845829367637634</v>
      </c>
      <c r="AK32" s="54">
        <f>SUMIFS(UrbanPorc!$I:$I,UrbanPorc!$P:$P,AK$5,UrbanPorc!$A:$A,$C32)*100</f>
        <v>23.075644671916962</v>
      </c>
      <c r="AL32" s="54">
        <f>SUMIFS(UrbanPorc!$I:$I,UrbanPorc!$P:$P,AL$5,UrbanPorc!$A:$A,$C32)*100</f>
        <v>22.278669476509094</v>
      </c>
      <c r="AN32" s="53">
        <f>SUMIFS(SexoPop!$J:$J,SexoPop!$T:$T,AN$5,SexoPop!$A:$A,$C32,SexoPop!$B:$B,2)/1000</f>
        <v>170.15799999999999</v>
      </c>
      <c r="AO32" s="53">
        <f>SUMIFS(SexoPop!$J:$J,SexoPop!$T:$T,AO$5,SexoPop!$A:$A,$C32,SexoPop!$B:$B,2)/1000</f>
        <v>137.51900000000001</v>
      </c>
      <c r="AP32" s="53">
        <f>SUMIFS(SexoPop!$J:$J,SexoPop!$T:$T,AP$5,SexoPop!$A:$A,$C32,SexoPop!$B:$B,2)/1000</f>
        <v>261.10700000000003</v>
      </c>
      <c r="AQ32" s="53">
        <f>SUMIFS(SexoPop!$J:$J,SexoPop!$T:$T,AQ$5,SexoPop!$A:$A,$C32,SexoPop!$B:$B,2)/1000</f>
        <v>335.80500000000001</v>
      </c>
      <c r="AR32" s="53">
        <f>SUMIFS(SexoPop!$J:$J,SexoPop!$T:$T,AR$5,SexoPop!$A:$A,$C32,SexoPop!$B:$B,2)/1000</f>
        <v>341.03100000000001</v>
      </c>
      <c r="AS32" s="52"/>
      <c r="AT32" s="54">
        <f>SUMIFS(SexoPorc!$J:$J,SexoPorc!$Q:$Q,AT$5,SexoPorc!$A:$A,$C32,SexoPorc!$B:$B,2)*100</f>
        <v>11.92258894443512</v>
      </c>
      <c r="AU32" s="54">
        <f>SUMIFS(SexoPorc!$J:$J,SexoPorc!$Q:$Q,AU$5,SexoPorc!$A:$A,$C32,SexoPorc!$B:$B,2)*100</f>
        <v>9.4144411385059357</v>
      </c>
      <c r="AV32" s="54">
        <f>SUMIFS(SexoPorc!$J:$J,SexoPorc!$Q:$Q,AV$5,SexoPorc!$A:$A,$C32,SexoPorc!$B:$B,2)*100</f>
        <v>17.571379244327545</v>
      </c>
      <c r="AW32" s="54">
        <f>SUMIFS(SexoPorc!$J:$J,SexoPorc!$Q:$Q,AW$5,SexoPorc!$A:$A,$C32,SexoPorc!$B:$B,2)*100</f>
        <v>22.205463051795959</v>
      </c>
      <c r="AX32" s="54">
        <f>SUMIFS(SexoPorc!$J:$J,SexoPorc!$Q:$Q,AX$5,SexoPorc!$A:$A,$C32,SexoPorc!$B:$B,2)*100</f>
        <v>21.517020463943481</v>
      </c>
      <c r="AZ32" s="53">
        <f>SUMIFS(SexoPop!$J:$J,SexoPop!$T:$T,AZ$5,SexoPop!$A:$A,$C32,SexoPop!$B:$B,1)/1000</f>
        <v>247.49100000000001</v>
      </c>
      <c r="BA32" s="53">
        <f>SUMIFS(SexoPop!$J:$J,SexoPop!$T:$T,BA$5,SexoPop!$A:$A,$C32,SexoPop!$B:$B,1)/1000</f>
        <v>229.29599999999999</v>
      </c>
      <c r="BB32" s="53">
        <f>SUMIFS(SexoPop!$J:$J,SexoPop!$T:$T,BB$5,SexoPop!$A:$A,$C32,SexoPop!$B:$B,1)/1000</f>
        <v>332.49200000000002</v>
      </c>
      <c r="BC32" s="53">
        <f>SUMIFS(SexoPop!$J:$J,SexoPop!$T:$T,BC$5,SexoPop!$A:$A,$C32,SexoPop!$B:$B,1)/1000</f>
        <v>396.59899999999999</v>
      </c>
      <c r="BD32" s="53">
        <f>SUMIFS(SexoPop!$J:$J,SexoPop!$T:$T,BD$5,SexoPop!$A:$A,$C32,SexoPop!$B:$B,1)/1000</f>
        <v>396.61599999999999</v>
      </c>
      <c r="BE32" s="52"/>
      <c r="BF32" s="54">
        <f>SUMIFS(SexoPorc!$J:$J,SexoPorc!$Q:$Q,BF$5,SexoPorc!$A:$A,$C32,SexoPorc!$B:$B,1)*100</f>
        <v>17.472156882286072</v>
      </c>
      <c r="BG32" s="54">
        <f>SUMIFS(SexoPorc!$J:$J,SexoPorc!$Q:$Q,BG$5,SexoPorc!$A:$A,$C32,SexoPorc!$B:$B,1)*100</f>
        <v>15.891902148723602</v>
      </c>
      <c r="BH32" s="54">
        <f>SUMIFS(SexoPorc!$J:$J,SexoPorc!$Q:$Q,BH$5,SexoPorc!$A:$A,$C32,SexoPorc!$B:$B,1)*100</f>
        <v>22.593788802623749</v>
      </c>
      <c r="BI32" s="54">
        <f>SUMIFS(SexoPorc!$J:$J,SexoPorc!$Q:$Q,BI$5,SexoPorc!$A:$A,$C32,SexoPorc!$B:$B,1)*100</f>
        <v>26.691886782646179</v>
      </c>
      <c r="BJ32" s="54">
        <f>SUMIFS(SexoPorc!$J:$J,SexoPorc!$Q:$Q,BJ$5,SexoPorc!$A:$A,$C32,SexoPorc!$B:$B,1)*100</f>
        <v>26.917597651481628</v>
      </c>
    </row>
    <row r="33" spans="3:62" x14ac:dyDescent="0.25">
      <c r="C33" s="52" t="s">
        <v>27</v>
      </c>
      <c r="D33" s="53">
        <f>'Cuadro 4'!Q35</f>
        <v>312.77100000000002</v>
      </c>
      <c r="E33" s="53">
        <f>'Cuadro 4'!R35</f>
        <v>299.22000000000003</v>
      </c>
      <c r="F33" s="53">
        <f>'Cuadro 4'!S35</f>
        <v>652.13700000000006</v>
      </c>
      <c r="G33" s="53">
        <f>'Cuadro 4'!T35</f>
        <v>1094.136</v>
      </c>
      <c r="H33" s="53">
        <f>'Cuadro 4'!U35</f>
        <v>888.38400000000001</v>
      </c>
      <c r="I33" s="52"/>
      <c r="J33" s="54">
        <f>'Cuadro 5'!K35</f>
        <v>13.4084843964</v>
      </c>
      <c r="K33" s="54">
        <f>'Cuadro 5'!L35</f>
        <v>12.647527007300001</v>
      </c>
      <c r="L33" s="54">
        <f>'Cuadro 5'!M35</f>
        <v>26.9942578884</v>
      </c>
      <c r="M33" s="54">
        <f>'Cuadro 5'!N35</f>
        <v>44.8000340667</v>
      </c>
      <c r="N33" s="54">
        <f>'Cuadro 5'!O35</f>
        <v>35.075049085800003</v>
      </c>
      <c r="O33" s="52"/>
      <c r="P33" s="53">
        <f>SUMIFS(RuralPop!$I:$I,RuralPop!$S:$S,P$5,RuralPop!$A:$A,$C33)/1000</f>
        <v>108.85</v>
      </c>
      <c r="Q33" s="53">
        <f>SUMIFS(RuralPop!$I:$I,RuralPop!$S:$S,Q$5,RuralPop!$A:$A,$C33)/1000</f>
        <v>134.35900000000001</v>
      </c>
      <c r="R33" s="53">
        <f>SUMIFS(RuralPop!$I:$I,RuralPop!$S:$S,R$5,RuralPop!$A:$A,$C33)/1000</f>
        <v>332.05500000000001</v>
      </c>
      <c r="S33" s="53">
        <f>SUMIFS(RuralPop!$I:$I,RuralPop!$S:$S,S$5,RuralPop!$A:$A,$C33)/1000</f>
        <v>619.48199999999997</v>
      </c>
      <c r="T33" s="53">
        <f>SUMIFS(RuralPop!$I:$I,RuralPop!$S:$S,T$5,RuralPop!$A:$A,$C33)/1000</f>
        <v>501.476</v>
      </c>
      <c r="U33" s="52"/>
      <c r="V33" s="54">
        <f>SUMIFS(RuralPorc!$I:$I,RuralPorc!$P:$P,V$5,RuralPorc!$A:$A,$C33)*100</f>
        <v>10.948193073272705</v>
      </c>
      <c r="W33" s="54">
        <f>SUMIFS(RuralPorc!$I:$I,RuralPorc!$P:$P,W$5,RuralPorc!$A:$A,$C33)*100</f>
        <v>12.70281970500946</v>
      </c>
      <c r="X33" s="54">
        <f>SUMIFS(RuralPorc!$I:$I,RuralPorc!$P:$P,X$5,RuralPorc!$A:$A,$C33)*100</f>
        <v>32.250058650970459</v>
      </c>
      <c r="Y33" s="54">
        <f>SUMIFS(RuralPorc!$I:$I,RuralPorc!$P:$P,Y$5,RuralPorc!$A:$A,$C33)*100</f>
        <v>54.131078720092773</v>
      </c>
      <c r="Z33" s="54">
        <f>SUMIFS(RuralPorc!$I:$I,RuralPorc!$P:$P,Z$5,RuralPorc!$A:$A,$C33)*100</f>
        <v>43.924930691719055</v>
      </c>
      <c r="AA33" s="56"/>
      <c r="AB33" s="53">
        <f>SUMIFS(UrbanPop!$I:$I,UrbanPop!$S:$S,AB$5,UrbanPop!$A:$A,$C33)/1000</f>
        <v>203.92099999999999</v>
      </c>
      <c r="AC33" s="53">
        <f>SUMIFS(UrbanPop!$I:$I,UrbanPop!$S:$S,AC$5,UrbanPop!$A:$A,$C33)/1000</f>
        <v>164.86099999999999</v>
      </c>
      <c r="AD33" s="53">
        <f>SUMIFS(UrbanPop!$I:$I,UrbanPop!$S:$S,AD$5,UrbanPop!$A:$A,$C33)/1000</f>
        <v>320.08199999999999</v>
      </c>
      <c r="AE33" s="53">
        <f>SUMIFS(UrbanPop!$I:$I,UrbanPop!$S:$S,AE$5,UrbanPop!$A:$A,$C33)/1000</f>
        <v>474.654</v>
      </c>
      <c r="AF33" s="53">
        <f>SUMIFS(UrbanPop!$I:$I,UrbanPop!$S:$S,AF$5,UrbanPop!$A:$A,$C33)/1000</f>
        <v>386.90800000000002</v>
      </c>
      <c r="AG33" s="52"/>
      <c r="AH33" s="54">
        <f>SUMIFS(UrbanPorc!$I:$I,UrbanPorc!$P:$P,AH$5,UrbanPorc!$A:$A,$C33)*100</f>
        <v>15.236097574234009</v>
      </c>
      <c r="AI33" s="54">
        <f>SUMIFS(UrbanPorc!$I:$I,UrbanPorc!$P:$P,AI$5,UrbanPorc!$A:$A,$C33)*100</f>
        <v>12.602818012237549</v>
      </c>
      <c r="AJ33" s="54">
        <f>SUMIFS(UrbanPorc!$I:$I,UrbanPorc!$P:$P,AJ$5,UrbanPorc!$A:$A,$C33)*100</f>
        <v>23.090441524982452</v>
      </c>
      <c r="AK33" s="54">
        <f>SUMIFS(UrbanPorc!$I:$I,UrbanPorc!$P:$P,AK$5,UrbanPorc!$A:$A,$C33)*100</f>
        <v>36.572191119194031</v>
      </c>
      <c r="AL33" s="54">
        <f>SUMIFS(UrbanPorc!$I:$I,UrbanPorc!$P:$P,AL$5,UrbanPorc!$A:$A,$C33)*100</f>
        <v>27.812236547470093</v>
      </c>
      <c r="AN33" s="53">
        <f>SUMIFS(SexoPop!$J:$J,SexoPop!$T:$T,AN$5,SexoPop!$A:$A,$C33,SexoPop!$B:$B,2)/1000</f>
        <v>122.672</v>
      </c>
      <c r="AO33" s="53">
        <f>SUMIFS(SexoPop!$J:$J,SexoPop!$T:$T,AO$5,SexoPop!$A:$A,$C33,SexoPop!$B:$B,2)/1000</f>
        <v>114.425</v>
      </c>
      <c r="AP33" s="53">
        <f>SUMIFS(SexoPop!$J:$J,SexoPop!$T:$T,AP$5,SexoPop!$A:$A,$C33,SexoPop!$B:$B,2)/1000</f>
        <v>307.63799999999998</v>
      </c>
      <c r="AQ33" s="53">
        <f>SUMIFS(SexoPop!$J:$J,SexoPop!$T:$T,AQ$5,SexoPop!$A:$A,$C33,SexoPop!$B:$B,2)/1000</f>
        <v>544.02300000000002</v>
      </c>
      <c r="AR33" s="53">
        <f>SUMIFS(SexoPop!$J:$J,SexoPop!$T:$T,AR$5,SexoPop!$A:$A,$C33,SexoPop!$B:$B,2)/1000</f>
        <v>439.52499999999998</v>
      </c>
      <c r="AS33" s="52"/>
      <c r="AT33" s="54">
        <f>SUMIFS(SexoPorc!$J:$J,SexoPorc!$Q:$Q,AT$5,SexoPorc!$A:$A,$C33,SexoPorc!$B:$B,2)*100</f>
        <v>10.321147739887238</v>
      </c>
      <c r="AU33" s="54">
        <f>SUMIFS(SexoPorc!$J:$J,SexoPorc!$Q:$Q,AU$5,SexoPorc!$A:$A,$C33,SexoPorc!$B:$B,2)*100</f>
        <v>9.2688068747520447</v>
      </c>
      <c r="AV33" s="54">
        <f>SUMIFS(SexoPorc!$J:$J,SexoPorc!$Q:$Q,AV$5,SexoPorc!$A:$A,$C33,SexoPorc!$B:$B,2)*100</f>
        <v>24.682044982910156</v>
      </c>
      <c r="AW33" s="54">
        <f>SUMIFS(SexoPorc!$J:$J,SexoPorc!$Q:$Q,AW$5,SexoPorc!$A:$A,$C33,SexoPorc!$B:$B,2)*100</f>
        <v>42.965623736381531</v>
      </c>
      <c r="AX33" s="54">
        <f>SUMIFS(SexoPorc!$J:$J,SexoPorc!$Q:$Q,AX$5,SexoPorc!$A:$A,$C33,SexoPorc!$B:$B,2)*100</f>
        <v>33.01127552986145</v>
      </c>
      <c r="AZ33" s="53">
        <f>SUMIFS(SexoPop!$J:$J,SexoPop!$T:$T,AZ$5,SexoPop!$A:$A,$C33,SexoPop!$B:$B,1)/1000</f>
        <v>190.09899999999999</v>
      </c>
      <c r="BA33" s="53">
        <f>SUMIFS(SexoPop!$J:$J,SexoPop!$T:$T,BA$5,SexoPop!$A:$A,$C33,SexoPop!$B:$B,1)/1000</f>
        <v>184.79499999999999</v>
      </c>
      <c r="BB33" s="53">
        <f>SUMIFS(SexoPop!$J:$J,SexoPop!$T:$T,BB$5,SexoPop!$A:$A,$C33,SexoPop!$B:$B,1)/1000</f>
        <v>344.49900000000002</v>
      </c>
      <c r="BC33" s="53">
        <f>SUMIFS(SexoPop!$J:$J,SexoPop!$T:$T,BC$5,SexoPop!$A:$A,$C33,SexoPop!$B:$B,1)/1000</f>
        <v>550.11300000000006</v>
      </c>
      <c r="BD33" s="53">
        <f>SUMIFS(SexoPop!$J:$J,SexoPop!$T:$T,BD$5,SexoPop!$A:$A,$C33,SexoPop!$B:$B,1)/1000</f>
        <v>448.85899999999998</v>
      </c>
      <c r="BE33" s="52"/>
      <c r="BF33" s="54">
        <f>SUMIFS(SexoPorc!$J:$J,SexoPorc!$Q:$Q,BF$5,SexoPorc!$A:$A,$C33,SexoPorc!$B:$B,1)*100</f>
        <v>16.615810990333557</v>
      </c>
      <c r="BG33" s="54">
        <f>SUMIFS(SexoPorc!$J:$J,SexoPorc!$Q:$Q,BG$5,SexoPorc!$A:$A,$C33,SexoPorc!$B:$B,1)*100</f>
        <v>16.334444284439087</v>
      </c>
      <c r="BH33" s="54">
        <f>SUMIFS(SexoPorc!$J:$J,SexoPorc!$Q:$Q,BH$5,SexoPorc!$A:$A,$C33,SexoPorc!$B:$B,1)*100</f>
        <v>29.458659887313843</v>
      </c>
      <c r="BI33" s="54">
        <f>SUMIFS(SexoPorc!$J:$J,SexoPorc!$Q:$Q,BI$5,SexoPorc!$A:$A,$C33,SexoPorc!$B:$B,1)*100</f>
        <v>46.774974465370178</v>
      </c>
      <c r="BJ33" s="54">
        <f>SUMIFS(SexoPorc!$J:$J,SexoPorc!$Q:$Q,BJ$5,SexoPorc!$A:$A,$C33,SexoPorc!$B:$B,1)*100</f>
        <v>37.362262606620789</v>
      </c>
    </row>
    <row r="34" spans="3:62" x14ac:dyDescent="0.25">
      <c r="C34" s="52" t="s">
        <v>28</v>
      </c>
      <c r="D34" s="53">
        <f>'Cuadro 4'!Q36</f>
        <v>436.79900000000004</v>
      </c>
      <c r="E34" s="53">
        <f>'Cuadro 4'!R36</f>
        <v>418.053</v>
      </c>
      <c r="F34" s="53">
        <f>'Cuadro 4'!S36</f>
        <v>690.47699999999998</v>
      </c>
      <c r="G34" s="53">
        <f>'Cuadro 4'!T36</f>
        <v>1002.941</v>
      </c>
      <c r="H34" s="53">
        <f>'Cuadro 4'!U36</f>
        <v>898.12400000000002</v>
      </c>
      <c r="I34" s="52"/>
      <c r="J34" s="54">
        <f>'Cuadro 5'!K36</f>
        <v>12.754745079700001</v>
      </c>
      <c r="K34" s="54">
        <f>'Cuadro 5'!L36</f>
        <v>11.981620575300001</v>
      </c>
      <c r="L34" s="54">
        <f>'Cuadro 5'!M36</f>
        <v>19.552738508200001</v>
      </c>
      <c r="M34" s="54">
        <f>'Cuadro 5'!N36</f>
        <v>27.9477171391</v>
      </c>
      <c r="N34" s="54">
        <f>'Cuadro 5'!O36</f>
        <v>25.123452973999999</v>
      </c>
      <c r="O34" s="52"/>
      <c r="P34" s="53">
        <f>SUMIFS(RuralPop!$I:$I,RuralPop!$S:$S,P$5,RuralPop!$A:$A,$C34)/1000</f>
        <v>51.055999999999997</v>
      </c>
      <c r="Q34" s="53">
        <f>SUMIFS(RuralPop!$I:$I,RuralPop!$S:$S,Q$5,RuralPop!$A:$A,$C34)/1000</f>
        <v>38.485999999999997</v>
      </c>
      <c r="R34" s="53">
        <f>SUMIFS(RuralPop!$I:$I,RuralPop!$S:$S,R$5,RuralPop!$A:$A,$C34)/1000</f>
        <v>72.728999999999999</v>
      </c>
      <c r="S34" s="53">
        <f>SUMIFS(RuralPop!$I:$I,RuralPop!$S:$S,S$5,RuralPop!$A:$A,$C34)/1000</f>
        <v>139.827</v>
      </c>
      <c r="T34" s="53">
        <f>SUMIFS(RuralPop!$I:$I,RuralPop!$S:$S,T$5,RuralPop!$A:$A,$C34)/1000</f>
        <v>106.956</v>
      </c>
      <c r="U34" s="52"/>
      <c r="V34" s="54">
        <f>SUMIFS(RuralPorc!$I:$I,RuralPorc!$P:$P,V$5,RuralPorc!$A:$A,$C34)*100</f>
        <v>12.216809391975403</v>
      </c>
      <c r="W34" s="54">
        <f>SUMIFS(RuralPorc!$I:$I,RuralPorc!$P:$P,W$5,RuralPorc!$A:$A,$C34)*100</f>
        <v>9.2468410730361938</v>
      </c>
      <c r="X34" s="54">
        <f>SUMIFS(RuralPorc!$I:$I,RuralPorc!$P:$P,X$5,RuralPorc!$A:$A,$C34)*100</f>
        <v>16.871698200702667</v>
      </c>
      <c r="Y34" s="54">
        <f>SUMIFS(RuralPorc!$I:$I,RuralPorc!$P:$P,Y$5,RuralPorc!$A:$A,$C34)*100</f>
        <v>32.983434200286865</v>
      </c>
      <c r="Z34" s="54">
        <f>SUMIFS(RuralPorc!$I:$I,RuralPorc!$P:$P,Z$5,RuralPorc!$A:$A,$C34)*100</f>
        <v>30.410280823707581</v>
      </c>
      <c r="AA34" s="56"/>
      <c r="AB34" s="53">
        <f>SUMIFS(UrbanPop!$I:$I,UrbanPop!$S:$S,AB$5,UrbanPop!$A:$A,$C34)/1000</f>
        <v>385.74299999999999</v>
      </c>
      <c r="AC34" s="53">
        <f>SUMIFS(UrbanPop!$I:$I,UrbanPop!$S:$S,AC$5,UrbanPop!$A:$A,$C34)/1000</f>
        <v>379.56700000000001</v>
      </c>
      <c r="AD34" s="53">
        <f>SUMIFS(UrbanPop!$I:$I,UrbanPop!$S:$S,AD$5,UrbanPop!$A:$A,$C34)/1000</f>
        <v>617.74800000000005</v>
      </c>
      <c r="AE34" s="53">
        <f>SUMIFS(UrbanPop!$I:$I,UrbanPop!$S:$S,AE$5,UrbanPop!$A:$A,$C34)/1000</f>
        <v>863.11400000000003</v>
      </c>
      <c r="AF34" s="53">
        <f>SUMIFS(UrbanPop!$I:$I,UrbanPop!$S:$S,AF$5,UrbanPop!$A:$A,$C34)/1000</f>
        <v>791.16800000000001</v>
      </c>
      <c r="AG34" s="52"/>
      <c r="AH34" s="54">
        <f>SUMIFS(UrbanPorc!$I:$I,UrbanPorc!$P:$P,AH$5,UrbanPorc!$A:$A,$C34)*100</f>
        <v>12.829515337944031</v>
      </c>
      <c r="AI34" s="54">
        <f>SUMIFS(UrbanPorc!$I:$I,UrbanPorc!$P:$P,AI$5,UrbanPorc!$A:$A,$C34)*100</f>
        <v>12.352029234170914</v>
      </c>
      <c r="AJ34" s="54">
        <f>SUMIFS(UrbanPorc!$I:$I,UrbanPorc!$P:$P,AJ$5,UrbanPorc!$A:$A,$C34)*100</f>
        <v>19.925516843795776</v>
      </c>
      <c r="AK34" s="54">
        <f>SUMIFS(UrbanPorc!$I:$I,UrbanPorc!$P:$P,AK$5,UrbanPorc!$A:$A,$C34)*100</f>
        <v>27.273151278495789</v>
      </c>
      <c r="AL34" s="54">
        <f>SUMIFS(UrbanPorc!$I:$I,UrbanPorc!$P:$P,AL$5,UrbanPorc!$A:$A,$C34)*100</f>
        <v>24.546551704406738</v>
      </c>
      <c r="AN34" s="53">
        <f>SUMIFS(SexoPop!$J:$J,SexoPop!$T:$T,AN$5,SexoPop!$A:$A,$C34,SexoPop!$B:$B,2)/1000</f>
        <v>198.43899999999999</v>
      </c>
      <c r="AO34" s="53">
        <f>SUMIFS(SexoPop!$J:$J,SexoPop!$T:$T,AO$5,SexoPop!$A:$A,$C34,SexoPop!$B:$B,2)/1000</f>
        <v>196.27500000000001</v>
      </c>
      <c r="AP34" s="53">
        <f>SUMIFS(SexoPop!$J:$J,SexoPop!$T:$T,AP$5,SexoPop!$A:$A,$C34,SexoPop!$B:$B,2)/1000</f>
        <v>320.85899999999998</v>
      </c>
      <c r="AQ34" s="53">
        <f>SUMIFS(SexoPop!$J:$J,SexoPop!$T:$T,AQ$5,SexoPop!$A:$A,$C34,SexoPop!$B:$B,2)/1000</f>
        <v>495.03100000000001</v>
      </c>
      <c r="AR34" s="53">
        <f>SUMIFS(SexoPop!$J:$J,SexoPop!$T:$T,AR$5,SexoPop!$A:$A,$C34,SexoPop!$B:$B,2)/1000</f>
        <v>430.86599999999999</v>
      </c>
      <c r="AS34" s="52"/>
      <c r="AT34" s="54">
        <f>SUMIFS(SexoPorc!$J:$J,SexoPorc!$Q:$Q,AT$5,SexoPorc!$A:$A,$C34,SexoPorc!$B:$B,2)*100</f>
        <v>11.250792443752289</v>
      </c>
      <c r="AU34" s="54">
        <f>SUMIFS(SexoPorc!$J:$J,SexoPorc!$Q:$Q,AU$5,SexoPorc!$A:$A,$C34,SexoPorc!$B:$B,2)*100</f>
        <v>10.955872386693954</v>
      </c>
      <c r="AV34" s="54">
        <f>SUMIFS(SexoPorc!$J:$J,SexoPorc!$Q:$Q,AV$5,SexoPorc!$A:$A,$C34,SexoPorc!$B:$B,2)*100</f>
        <v>17.839385569095612</v>
      </c>
      <c r="AW34" s="54">
        <f>SUMIFS(SexoPorc!$J:$J,SexoPorc!$Q:$Q,AW$5,SexoPorc!$A:$A,$C34,SexoPorc!$B:$B,2)*100</f>
        <v>26.592710614204407</v>
      </c>
      <c r="AX34" s="54">
        <f>SUMIFS(SexoPorc!$J:$J,SexoPorc!$Q:$Q,AX$5,SexoPorc!$A:$A,$C34,SexoPorc!$B:$B,2)*100</f>
        <v>23.313418030738831</v>
      </c>
      <c r="AZ34" s="53">
        <f>SUMIFS(SexoPop!$J:$J,SexoPop!$T:$T,AZ$5,SexoPop!$A:$A,$C34,SexoPop!$B:$B,1)/1000</f>
        <v>238.36</v>
      </c>
      <c r="BA34" s="53">
        <f>SUMIFS(SexoPop!$J:$J,SexoPop!$T:$T,BA$5,SexoPop!$A:$A,$C34,SexoPop!$B:$B,1)/1000</f>
        <v>221.77799999999999</v>
      </c>
      <c r="BB34" s="53">
        <f>SUMIFS(SexoPop!$J:$J,SexoPop!$T:$T,BB$5,SexoPop!$A:$A,$C34,SexoPop!$B:$B,1)/1000</f>
        <v>369.61799999999999</v>
      </c>
      <c r="BC34" s="53">
        <f>SUMIFS(SexoPop!$J:$J,SexoPop!$T:$T,BC$5,SexoPop!$A:$A,$C34,SexoPop!$B:$B,1)/1000</f>
        <v>507.91</v>
      </c>
      <c r="BD34" s="53">
        <f>SUMIFS(SexoPop!$J:$J,SexoPop!$T:$T,BD$5,SexoPop!$A:$A,$C34,SexoPop!$B:$B,1)/1000</f>
        <v>467.25799999999998</v>
      </c>
      <c r="BE34" s="52"/>
      <c r="BF34" s="54">
        <f>SUMIFS(SexoPorc!$J:$J,SexoPorc!$Q:$Q,BF$5,SexoPorc!$A:$A,$C34,SexoPorc!$B:$B,1)*100</f>
        <v>14.351929724216461</v>
      </c>
      <c r="BG34" s="54">
        <f>SUMIFS(SexoPorc!$J:$J,SexoPorc!$Q:$Q,BG$5,SexoPorc!$A:$A,$C34,SexoPorc!$B:$B,1)*100</f>
        <v>13.064099848270416</v>
      </c>
      <c r="BH34" s="54">
        <f>SUMIFS(SexoPorc!$J:$J,SexoPorc!$Q:$Q,BH$5,SexoPorc!$A:$A,$C34,SexoPorc!$B:$B,1)*100</f>
        <v>21.331195533275604</v>
      </c>
      <c r="BI34" s="54">
        <f>SUMIFS(SexoPorc!$J:$J,SexoPorc!$Q:$Q,BI$5,SexoPorc!$A:$A,$C34,SexoPorc!$B:$B,1)*100</f>
        <v>29.408189654350281</v>
      </c>
      <c r="BJ34" s="54">
        <f>SUMIFS(SexoPorc!$J:$J,SexoPorc!$Q:$Q,BJ$5,SexoPorc!$A:$A,$C34,SexoPorc!$B:$B,1)*100</f>
        <v>27.060797810554504</v>
      </c>
    </row>
    <row r="35" spans="3:62" x14ac:dyDescent="0.25">
      <c r="C35" s="52" t="s">
        <v>29</v>
      </c>
      <c r="D35" s="53">
        <f>'Cuadro 4'!Q37</f>
        <v>159.27100000000002</v>
      </c>
      <c r="E35" s="53">
        <f>'Cuadro 4'!R37</f>
        <v>179.19300000000001</v>
      </c>
      <c r="F35" s="53">
        <f>'Cuadro 4'!S37</f>
        <v>372.10200000000003</v>
      </c>
      <c r="G35" s="53">
        <f>'Cuadro 4'!T37</f>
        <v>619.91899999999998</v>
      </c>
      <c r="H35" s="53">
        <f>'Cuadro 4'!U37</f>
        <v>576.16300000000001</v>
      </c>
      <c r="I35" s="52"/>
      <c r="J35" s="54">
        <f>'Cuadro 5'!K37</f>
        <v>12.524574024</v>
      </c>
      <c r="K35" s="54">
        <f>'Cuadro 5'!L37</f>
        <v>13.7368011934</v>
      </c>
      <c r="L35" s="54">
        <f>'Cuadro 5'!M37</f>
        <v>27.5621311242</v>
      </c>
      <c r="M35" s="54">
        <f>'Cuadro 5'!N37</f>
        <v>45.2308754194</v>
      </c>
      <c r="N35" s="54">
        <f>'Cuadro 5'!O37</f>
        <v>39.270203438400003</v>
      </c>
      <c r="O35" s="52"/>
      <c r="P35" s="53">
        <f>SUMIFS(RuralPop!$I:$I,RuralPop!$S:$S,P$5,RuralPop!$A:$A,$C35)/1000</f>
        <v>21.536999999999999</v>
      </c>
      <c r="Q35" s="53">
        <f>SUMIFS(RuralPop!$I:$I,RuralPop!$S:$S,Q$5,RuralPop!$A:$A,$C35)/1000</f>
        <v>34.012</v>
      </c>
      <c r="R35" s="53">
        <f>SUMIFS(RuralPop!$I:$I,RuralPop!$S:$S,R$5,RuralPop!$A:$A,$C35)/1000</f>
        <v>69.649000000000001</v>
      </c>
      <c r="S35" s="53">
        <f>SUMIFS(RuralPop!$I:$I,RuralPop!$S:$S,S$5,RuralPop!$A:$A,$C35)/1000</f>
        <v>132.33699999999999</v>
      </c>
      <c r="T35" s="53">
        <f>SUMIFS(RuralPop!$I:$I,RuralPop!$S:$S,T$5,RuralPop!$A:$A,$C35)/1000</f>
        <v>98.221999999999994</v>
      </c>
      <c r="U35" s="52"/>
      <c r="V35" s="54">
        <f>SUMIFS(RuralPorc!$I:$I,RuralPorc!$P:$P,V$5,RuralPorc!$A:$A,$C35)*100</f>
        <v>8.4067501127719879</v>
      </c>
      <c r="W35" s="54">
        <f>SUMIFS(RuralPorc!$I:$I,RuralPorc!$P:$P,W$5,RuralPorc!$A:$A,$C35)*100</f>
        <v>12.568967044353485</v>
      </c>
      <c r="X35" s="54">
        <f>SUMIFS(RuralPorc!$I:$I,RuralPorc!$P:$P,X$5,RuralPorc!$A:$A,$C35)*100</f>
        <v>25.60352087020874</v>
      </c>
      <c r="Y35" s="54">
        <f>SUMIFS(RuralPorc!$I:$I,RuralPorc!$P:$P,Y$5,RuralPorc!$A:$A,$C35)*100</f>
        <v>48.01795482635498</v>
      </c>
      <c r="Z35" s="54">
        <f>SUMIFS(RuralPorc!$I:$I,RuralPorc!$P:$P,Z$5,RuralPorc!$A:$A,$C35)*100</f>
        <v>40.187719464302063</v>
      </c>
      <c r="AA35" s="56"/>
      <c r="AB35" s="53">
        <f>SUMIFS(UrbanPop!$I:$I,UrbanPop!$S:$S,AB$5,UrbanPop!$A:$A,$C35)/1000</f>
        <v>137.73400000000001</v>
      </c>
      <c r="AC35" s="53">
        <f>SUMIFS(UrbanPop!$I:$I,UrbanPop!$S:$S,AC$5,UrbanPop!$A:$A,$C35)/1000</f>
        <v>145.18100000000001</v>
      </c>
      <c r="AD35" s="53">
        <f>SUMIFS(UrbanPop!$I:$I,UrbanPop!$S:$S,AD$5,UrbanPop!$A:$A,$C35)/1000</f>
        <v>302.45299999999997</v>
      </c>
      <c r="AE35" s="53">
        <f>SUMIFS(UrbanPop!$I:$I,UrbanPop!$S:$S,AE$5,UrbanPop!$A:$A,$C35)/1000</f>
        <v>487.58199999999999</v>
      </c>
      <c r="AF35" s="53">
        <f>SUMIFS(UrbanPop!$I:$I,UrbanPop!$S:$S,AF$5,UrbanPop!$A:$A,$C35)/1000</f>
        <v>477.94099999999997</v>
      </c>
      <c r="AG35" s="52"/>
      <c r="AH35" s="54">
        <f>SUMIFS(UrbanPorc!$I:$I,UrbanPorc!$P:$P,AH$5,UrbanPorc!$A:$A,$C35)*100</f>
        <v>13.563424348831177</v>
      </c>
      <c r="AI35" s="54">
        <f>SUMIFS(UrbanPorc!$I:$I,UrbanPorc!$P:$P,AI$5,UrbanPorc!$A:$A,$C35)*100</f>
        <v>14.042466878890991</v>
      </c>
      <c r="AJ35" s="54">
        <f>SUMIFS(UrbanPorc!$I:$I,UrbanPorc!$P:$P,AJ$5,UrbanPorc!$A:$A,$C35)*100</f>
        <v>28.056371212005615</v>
      </c>
      <c r="AK35" s="54">
        <f>SUMIFS(UrbanPorc!$I:$I,UrbanPorc!$P:$P,AK$5,UrbanPorc!$A:$A,$C35)*100</f>
        <v>44.529378414154053</v>
      </c>
      <c r="AL35" s="54">
        <f>SUMIFS(UrbanPorc!$I:$I,UrbanPorc!$P:$P,AL$5,UrbanPorc!$A:$A,$C35)*100</f>
        <v>39.086809754371643</v>
      </c>
      <c r="AN35" s="53">
        <f>SUMIFS(SexoPop!$J:$J,SexoPop!$T:$T,AN$5,SexoPop!$A:$A,$C35,SexoPop!$B:$B,2)/1000</f>
        <v>71.941999999999993</v>
      </c>
      <c r="AO35" s="53">
        <f>SUMIFS(SexoPop!$J:$J,SexoPop!$T:$T,AO$5,SexoPop!$A:$A,$C35,SexoPop!$B:$B,2)/1000</f>
        <v>76.965000000000003</v>
      </c>
      <c r="AP35" s="53">
        <f>SUMIFS(SexoPop!$J:$J,SexoPop!$T:$T,AP$5,SexoPop!$A:$A,$C35,SexoPop!$B:$B,2)/1000</f>
        <v>180.672</v>
      </c>
      <c r="AQ35" s="53">
        <f>SUMIFS(SexoPop!$J:$J,SexoPop!$T:$T,AQ$5,SexoPop!$A:$A,$C35,SexoPop!$B:$B,2)/1000</f>
        <v>313.36700000000002</v>
      </c>
      <c r="AR35" s="53">
        <f>SUMIFS(SexoPop!$J:$J,SexoPop!$T:$T,AR$5,SexoPop!$A:$A,$C35,SexoPop!$B:$B,2)/1000</f>
        <v>291.20699999999999</v>
      </c>
      <c r="AS35" s="52"/>
      <c r="AT35" s="54">
        <f>SUMIFS(SexoPorc!$J:$J,SexoPorc!$Q:$Q,AT$5,SexoPorc!$A:$A,$C35,SexoPorc!$B:$B,2)*100</f>
        <v>10.881474614143372</v>
      </c>
      <c r="AU35" s="54">
        <f>SUMIFS(SexoPorc!$J:$J,SexoPorc!$Q:$Q,AU$5,SexoPorc!$A:$A,$C35,SexoPorc!$B:$B,2)*100</f>
        <v>11.361338198184967</v>
      </c>
      <c r="AV35" s="54">
        <f>SUMIFS(SexoPorc!$J:$J,SexoPorc!$Q:$Q,AV$5,SexoPorc!$A:$A,$C35,SexoPorc!$B:$B,2)*100</f>
        <v>25.757628679275513</v>
      </c>
      <c r="AW35" s="54">
        <f>SUMIFS(SexoPorc!$J:$J,SexoPorc!$Q:$Q,AW$5,SexoPorc!$A:$A,$C35,SexoPorc!$B:$B,2)*100</f>
        <v>43.472114205360413</v>
      </c>
      <c r="AX35" s="54">
        <f>SUMIFS(SexoPorc!$J:$J,SexoPorc!$Q:$Q,AX$5,SexoPorc!$A:$A,$C35,SexoPorc!$B:$B,2)*100</f>
        <v>37.319973111152649</v>
      </c>
      <c r="AZ35" s="53">
        <f>SUMIFS(SexoPop!$J:$J,SexoPop!$T:$T,AZ$5,SexoPop!$A:$A,$C35,SexoPop!$B:$B,1)/1000</f>
        <v>87.328999999999994</v>
      </c>
      <c r="BA35" s="53">
        <f>SUMIFS(SexoPop!$J:$J,SexoPop!$T:$T,BA$5,SexoPop!$A:$A,$C35,SexoPop!$B:$B,1)/1000</f>
        <v>102.22799999999999</v>
      </c>
      <c r="BB35" s="53">
        <f>SUMIFS(SexoPop!$J:$J,SexoPop!$T:$T,BB$5,SexoPop!$A:$A,$C35,SexoPop!$B:$B,1)/1000</f>
        <v>191.43</v>
      </c>
      <c r="BC35" s="53">
        <f>SUMIFS(SexoPop!$J:$J,SexoPop!$T:$T,BC$5,SexoPop!$A:$A,$C35,SexoPop!$B:$B,1)/1000</f>
        <v>306.55200000000002</v>
      </c>
      <c r="BD35" s="53">
        <f>SUMIFS(SexoPop!$J:$J,SexoPop!$T:$T,BD$5,SexoPop!$A:$A,$C35,SexoPop!$B:$B,1)/1000</f>
        <v>284.95600000000002</v>
      </c>
      <c r="BE35" s="52"/>
      <c r="BF35" s="54">
        <f>SUMIFS(SexoPorc!$J:$J,SexoPorc!$Q:$Q,BF$5,SexoPorc!$A:$A,$C35,SexoPorc!$B:$B,1)*100</f>
        <v>14.303895831108093</v>
      </c>
      <c r="BG35" s="54">
        <f>SUMIFS(SexoPorc!$J:$J,SexoPorc!$Q:$Q,BG$5,SexoPorc!$A:$A,$C35,SexoPorc!$B:$B,1)*100</f>
        <v>16.303135454654694</v>
      </c>
      <c r="BH35" s="54">
        <f>SUMIFS(SexoPorc!$J:$J,SexoPorc!$Q:$Q,BH$5,SexoPorc!$A:$A,$C35,SexoPorc!$B:$B,1)*100</f>
        <v>29.513564705848694</v>
      </c>
      <c r="BI35" s="54">
        <f>SUMIFS(SexoPorc!$J:$J,SexoPorc!$Q:$Q,BI$5,SexoPorc!$A:$A,$C35,SexoPorc!$B:$B,1)*100</f>
        <v>47.182169556617737</v>
      </c>
      <c r="BJ35" s="54">
        <f>SUMIFS(SexoPorc!$J:$J,SexoPorc!$Q:$Q,BJ$5,SexoPorc!$A:$A,$C35,SexoPorc!$B:$B,1)*100</f>
        <v>41.485679149627686</v>
      </c>
    </row>
    <row r="36" spans="3:62" x14ac:dyDescent="0.25">
      <c r="C36" s="52" t="s">
        <v>30</v>
      </c>
      <c r="D36" s="53">
        <f>'Cuadro 4'!Q38</f>
        <v>1523.7660000000001</v>
      </c>
      <c r="E36" s="53">
        <f>'Cuadro 4'!R38</f>
        <v>1329.6610000000001</v>
      </c>
      <c r="F36" s="53">
        <f>'Cuadro 4'!S38</f>
        <v>2508.904</v>
      </c>
      <c r="G36" s="53">
        <f>'Cuadro 4'!T38</f>
        <v>4038.4380000000001</v>
      </c>
      <c r="H36" s="53">
        <f>'Cuadro 4'!U38</f>
        <v>3296.201</v>
      </c>
      <c r="I36" s="52"/>
      <c r="J36" s="54">
        <f>'Cuadro 5'!K38</f>
        <v>19.4287181682</v>
      </c>
      <c r="K36" s="54">
        <f>'Cuadro 5'!L38</f>
        <v>16.745234010699999</v>
      </c>
      <c r="L36" s="54">
        <f>'Cuadro 5'!M38</f>
        <v>30.955932069500001</v>
      </c>
      <c r="M36" s="54">
        <f>'Cuadro 5'!N38</f>
        <v>49.219064212799999</v>
      </c>
      <c r="N36" s="54">
        <f>'Cuadro 5'!O38</f>
        <v>40.724760157399999</v>
      </c>
      <c r="O36" s="52"/>
      <c r="P36" s="53">
        <f>SUMIFS(RuralPop!$I:$I,RuralPop!$S:$S,P$5,RuralPop!$A:$A,$C36)/1000</f>
        <v>485.43400000000003</v>
      </c>
      <c r="Q36" s="53">
        <f>SUMIFS(RuralPop!$I:$I,RuralPop!$S:$S,Q$5,RuralPop!$A:$A,$C36)/1000</f>
        <v>433.63400000000001</v>
      </c>
      <c r="R36" s="53">
        <f>SUMIFS(RuralPop!$I:$I,RuralPop!$S:$S,R$5,RuralPop!$A:$A,$C36)/1000</f>
        <v>970.64400000000001</v>
      </c>
      <c r="S36" s="53">
        <f>SUMIFS(RuralPop!$I:$I,RuralPop!$S:$S,S$5,RuralPop!$A:$A,$C36)/1000</f>
        <v>1965.6559999999999</v>
      </c>
      <c r="T36" s="53">
        <f>SUMIFS(RuralPop!$I:$I,RuralPop!$S:$S,T$5,RuralPop!$A:$A,$C36)/1000</f>
        <v>1539.1</v>
      </c>
      <c r="U36" s="52"/>
      <c r="V36" s="54">
        <f>SUMIFS(RuralPorc!$I:$I,RuralPorc!$P:$P,V$5,RuralPorc!$A:$A,$C36)*100</f>
        <v>15.895460546016693</v>
      </c>
      <c r="W36" s="54">
        <f>SUMIFS(RuralPorc!$I:$I,RuralPorc!$P:$P,W$5,RuralPorc!$A:$A,$C36)*100</f>
        <v>13.668647408485413</v>
      </c>
      <c r="X36" s="54">
        <f>SUMIFS(RuralPorc!$I:$I,RuralPorc!$P:$P,X$5,RuralPorc!$A:$A,$C36)*100</f>
        <v>30.756467580795288</v>
      </c>
      <c r="Y36" s="54">
        <f>SUMIFS(RuralPorc!$I:$I,RuralPorc!$P:$P,Y$5,RuralPorc!$A:$A,$C36)*100</f>
        <v>60.725373029708862</v>
      </c>
      <c r="Z36" s="54">
        <f>SUMIFS(RuralPorc!$I:$I,RuralPorc!$P:$P,Z$5,RuralPorc!$A:$A,$C36)*100</f>
        <v>48.6276775598526</v>
      </c>
      <c r="AA36" s="56"/>
      <c r="AB36" s="53">
        <f>SUMIFS(UrbanPop!$I:$I,UrbanPop!$S:$S,AB$5,UrbanPop!$A:$A,$C36)/1000</f>
        <v>1038.3320000000001</v>
      </c>
      <c r="AC36" s="53">
        <f>SUMIFS(UrbanPop!$I:$I,UrbanPop!$S:$S,AC$5,UrbanPop!$A:$A,$C36)/1000</f>
        <v>896.02700000000004</v>
      </c>
      <c r="AD36" s="53">
        <f>SUMIFS(UrbanPop!$I:$I,UrbanPop!$S:$S,AD$5,UrbanPop!$A:$A,$C36)/1000</f>
        <v>1538.26</v>
      </c>
      <c r="AE36" s="53">
        <f>SUMIFS(UrbanPop!$I:$I,UrbanPop!$S:$S,AE$5,UrbanPop!$A:$A,$C36)/1000</f>
        <v>2072.7820000000002</v>
      </c>
      <c r="AF36" s="53">
        <f>SUMIFS(UrbanPop!$I:$I,UrbanPop!$S:$S,AF$5,UrbanPop!$A:$A,$C36)/1000</f>
        <v>1757.1010000000001</v>
      </c>
      <c r="AG36" s="52"/>
      <c r="AH36" s="54">
        <f>SUMIFS(UrbanPorc!$I:$I,UrbanPorc!$P:$P,AH$5,UrbanPorc!$A:$A,$C36)*100</f>
        <v>21.681883931159973</v>
      </c>
      <c r="AI36" s="54">
        <f>SUMIFS(UrbanPorc!$I:$I,UrbanPorc!$P:$P,AI$5,UrbanPorc!$A:$A,$C36)*100</f>
        <v>18.792268633842468</v>
      </c>
      <c r="AJ36" s="54">
        <f>SUMIFS(UrbanPorc!$I:$I,UrbanPorc!$P:$P,AJ$5,UrbanPorc!$A:$A,$C36)*100</f>
        <v>31.083130836486816</v>
      </c>
      <c r="AK36" s="54">
        <f>SUMIFS(UrbanPorc!$I:$I,UrbanPorc!$P:$P,AK$5,UrbanPorc!$A:$A,$C36)*100</f>
        <v>41.722095012664795</v>
      </c>
      <c r="AL36" s="54">
        <f>SUMIFS(UrbanPorc!$I:$I,UrbanPorc!$P:$P,AL$5,UrbanPorc!$A:$A,$C36)*100</f>
        <v>35.649815201759338</v>
      </c>
      <c r="AN36" s="53">
        <f>SUMIFS(SexoPop!$J:$J,SexoPop!$T:$T,AN$5,SexoPop!$A:$A,$C36,SexoPop!$B:$B,2)/1000</f>
        <v>672.33299999999997</v>
      </c>
      <c r="AO36" s="53">
        <f>SUMIFS(SexoPop!$J:$J,SexoPop!$T:$T,AO$5,SexoPop!$A:$A,$C36,SexoPop!$B:$B,2)/1000</f>
        <v>594.83600000000001</v>
      </c>
      <c r="AP36" s="53">
        <f>SUMIFS(SexoPop!$J:$J,SexoPop!$T:$T,AP$5,SexoPop!$A:$A,$C36,SexoPop!$B:$B,2)/1000</f>
        <v>1188.47</v>
      </c>
      <c r="AQ36" s="53">
        <f>SUMIFS(SexoPop!$J:$J,SexoPop!$T:$T,AQ$5,SexoPop!$A:$A,$C36,SexoPop!$B:$B,2)/1000</f>
        <v>2057.8609999999999</v>
      </c>
      <c r="AR36" s="53">
        <f>SUMIFS(SexoPop!$J:$J,SexoPop!$T:$T,AR$5,SexoPop!$A:$A,$C36,SexoPop!$B:$B,2)/1000</f>
        <v>1700.7470000000001</v>
      </c>
      <c r="AS36" s="52"/>
      <c r="AT36" s="54">
        <f>SUMIFS(SexoPorc!$J:$J,SexoPorc!$Q:$Q,AT$5,SexoPorc!$A:$A,$C36,SexoPorc!$B:$B,2)*100</f>
        <v>16.661152243614197</v>
      </c>
      <c r="AU36" s="54">
        <f>SUMIFS(SexoPorc!$J:$J,SexoPorc!$Q:$Q,AU$5,SexoPorc!$A:$A,$C36,SexoPorc!$B:$B,2)*100</f>
        <v>14.483422040939331</v>
      </c>
      <c r="AV36" s="54">
        <f>SUMIFS(SexoPorc!$J:$J,SexoPorc!$Q:$Q,AV$5,SexoPorc!$A:$A,$C36,SexoPorc!$B:$B,2)*100</f>
        <v>28.343650698661804</v>
      </c>
      <c r="AW36" s="54">
        <f>SUMIFS(SexoPorc!$J:$J,SexoPorc!$Q:$Q,AW$5,SexoPorc!$A:$A,$C36,SexoPorc!$B:$B,2)*100</f>
        <v>47.226494550704956</v>
      </c>
      <c r="AX36" s="54">
        <f>SUMIFS(SexoPorc!$J:$J,SexoPorc!$Q:$Q,AX$5,SexoPorc!$A:$A,$C36,SexoPorc!$B:$B,2)*100</f>
        <v>39.511540532112122</v>
      </c>
      <c r="AZ36" s="53">
        <f>SUMIFS(SexoPop!$J:$J,SexoPop!$T:$T,AZ$5,SexoPop!$A:$A,$C36,SexoPop!$B:$B,1)/1000</f>
        <v>851.43299999999999</v>
      </c>
      <c r="BA36" s="53">
        <f>SUMIFS(SexoPop!$J:$J,SexoPop!$T:$T,BA$5,SexoPop!$A:$A,$C36,SexoPop!$B:$B,1)/1000</f>
        <v>734.82500000000005</v>
      </c>
      <c r="BB36" s="53">
        <f>SUMIFS(SexoPop!$J:$J,SexoPop!$T:$T,BB$5,SexoPop!$A:$A,$C36,SexoPop!$B:$B,1)/1000</f>
        <v>1320.434</v>
      </c>
      <c r="BC36" s="53">
        <f>SUMIFS(SexoPop!$J:$J,SexoPop!$T:$T,BC$5,SexoPop!$A:$A,$C36,SexoPop!$B:$B,1)/1000</f>
        <v>1980.577</v>
      </c>
      <c r="BD36" s="53">
        <f>SUMIFS(SexoPop!$J:$J,SexoPop!$T:$T,BD$5,SexoPop!$A:$A,$C36,SexoPop!$B:$B,1)/1000</f>
        <v>1595.454</v>
      </c>
      <c r="BE36" s="52"/>
      <c r="BF36" s="54">
        <f>SUMIFS(SexoPorc!$J:$J,SexoPorc!$Q:$Q,BF$5,SexoPorc!$A:$A,$C36,SexoPorc!$B:$B,1)*100</f>
        <v>22.361873090267181</v>
      </c>
      <c r="BG36" s="54">
        <f>SUMIFS(SexoPorc!$J:$J,SexoPorc!$Q:$Q,BG$5,SexoPorc!$A:$A,$C36,SexoPorc!$B:$B,1)*100</f>
        <v>19.168409705162048</v>
      </c>
      <c r="BH36" s="54">
        <f>SUMIFS(SexoPorc!$J:$J,SexoPorc!$Q:$Q,BH$5,SexoPorc!$A:$A,$C36,SexoPorc!$B:$B,1)*100</f>
        <v>33.756124973297119</v>
      </c>
      <c r="BI36" s="54">
        <f>SUMIFS(SexoPorc!$J:$J,SexoPorc!$Q:$Q,BI$5,SexoPorc!$A:$A,$C36,SexoPorc!$B:$B,1)*100</f>
        <v>51.475661993026733</v>
      </c>
      <c r="BJ36" s="54">
        <f>SUMIFS(SexoPorc!$J:$J,SexoPorc!$Q:$Q,BJ$5,SexoPorc!$A:$A,$C36,SexoPorc!$B:$B,1)*100</f>
        <v>42.102867364883423</v>
      </c>
    </row>
    <row r="37" spans="3:62" x14ac:dyDescent="0.25">
      <c r="C37" s="52" t="s">
        <v>31</v>
      </c>
      <c r="D37" s="53">
        <f>'Cuadro 4'!Q39</f>
        <v>313.69400000000002</v>
      </c>
      <c r="E37" s="53">
        <f>'Cuadro 4'!R39</f>
        <v>316.93099999999998</v>
      </c>
      <c r="F37" s="53">
        <f>'Cuadro 4'!S39</f>
        <v>578.46400000000006</v>
      </c>
      <c r="G37" s="53">
        <f>'Cuadro 4'!T39</f>
        <v>833.673</v>
      </c>
      <c r="H37" s="53">
        <f>'Cuadro 4'!U39</f>
        <v>619.74699999999996</v>
      </c>
      <c r="I37" s="52"/>
      <c r="J37" s="54">
        <f>'Cuadro 5'!K39</f>
        <v>14.4105018139</v>
      </c>
      <c r="K37" s="54">
        <f>'Cuadro 5'!L39</f>
        <v>14.063345870300001</v>
      </c>
      <c r="L37" s="54">
        <f>'Cuadro 5'!M39</f>
        <v>24.744010806800002</v>
      </c>
      <c r="M37" s="54">
        <f>'Cuadro 5'!N39</f>
        <v>35.1272683145</v>
      </c>
      <c r="N37" s="54">
        <f>'Cuadro 5'!O39</f>
        <v>26.055959938200001</v>
      </c>
      <c r="O37" s="52"/>
      <c r="P37" s="53">
        <f>SUMIFS(RuralPop!$I:$I,RuralPop!$S:$S,P$5,RuralPop!$A:$A,$C37)/1000</f>
        <v>26.256</v>
      </c>
      <c r="Q37" s="53">
        <f>SUMIFS(RuralPop!$I:$I,RuralPop!$S:$S,Q$5,RuralPop!$A:$A,$C37)/1000</f>
        <v>42.390999999999998</v>
      </c>
      <c r="R37" s="53">
        <f>SUMIFS(RuralPop!$I:$I,RuralPop!$S:$S,R$5,RuralPop!$A:$A,$C37)/1000</f>
        <v>91.763000000000005</v>
      </c>
      <c r="S37" s="53">
        <f>SUMIFS(RuralPop!$I:$I,RuralPop!$S:$S,S$5,RuralPop!$A:$A,$C37)/1000</f>
        <v>178.53899999999999</v>
      </c>
      <c r="T37" s="53">
        <f>SUMIFS(RuralPop!$I:$I,RuralPop!$S:$S,T$5,RuralPop!$A:$A,$C37)/1000</f>
        <v>128.60400000000001</v>
      </c>
      <c r="U37" s="52"/>
      <c r="V37" s="54">
        <f>SUMIFS(RuralPorc!$I:$I,RuralPorc!$P:$P,V$5,RuralPorc!$A:$A,$C37)*100</f>
        <v>7.5378313660621643</v>
      </c>
      <c r="W37" s="54">
        <f>SUMIFS(RuralPorc!$I:$I,RuralPorc!$P:$P,W$5,RuralPorc!$A:$A,$C37)*100</f>
        <v>10.847181081771851</v>
      </c>
      <c r="X37" s="54">
        <f>SUMIFS(RuralPorc!$I:$I,RuralPorc!$P:$P,X$5,RuralPorc!$A:$A,$C37)*100</f>
        <v>24.529920518398285</v>
      </c>
      <c r="Y37" s="54">
        <f>SUMIFS(RuralPorc!$I:$I,RuralPorc!$P:$P,Y$5,RuralPorc!$A:$A,$C37)*100</f>
        <v>42.479145526885986</v>
      </c>
      <c r="Z37" s="54">
        <f>SUMIFS(RuralPorc!$I:$I,RuralPorc!$P:$P,Z$5,RuralPorc!$A:$A,$C37)*100</f>
        <v>35.946199297904968</v>
      </c>
      <c r="AA37" s="56"/>
      <c r="AB37" s="53">
        <f>SUMIFS(UrbanPop!$I:$I,UrbanPop!$S:$S,AB$5,UrbanPop!$A:$A,$C37)/1000</f>
        <v>287.43799999999999</v>
      </c>
      <c r="AC37" s="53">
        <f>SUMIFS(UrbanPop!$I:$I,UrbanPop!$S:$S,AC$5,UrbanPop!$A:$A,$C37)/1000</f>
        <v>274.54000000000002</v>
      </c>
      <c r="AD37" s="53">
        <f>SUMIFS(UrbanPop!$I:$I,UrbanPop!$S:$S,AD$5,UrbanPop!$A:$A,$C37)/1000</f>
        <v>486.70100000000002</v>
      </c>
      <c r="AE37" s="53">
        <f>SUMIFS(UrbanPop!$I:$I,UrbanPop!$S:$S,AE$5,UrbanPop!$A:$A,$C37)/1000</f>
        <v>655.13400000000001</v>
      </c>
      <c r="AF37" s="53">
        <f>SUMIFS(UrbanPop!$I:$I,UrbanPop!$S:$S,AF$5,UrbanPop!$A:$A,$C37)/1000</f>
        <v>491.14299999999997</v>
      </c>
      <c r="AG37" s="52"/>
      <c r="AH37" s="54">
        <f>SUMIFS(UrbanPorc!$I:$I,UrbanPorc!$P:$P,AH$5,UrbanPorc!$A:$A,$C37)*100</f>
        <v>15.719707310199738</v>
      </c>
      <c r="AI37" s="54">
        <f>SUMIFS(UrbanPorc!$I:$I,UrbanPorc!$P:$P,AI$5,UrbanPorc!$A:$A,$C37)*100</f>
        <v>14.73807692527771</v>
      </c>
      <c r="AJ37" s="54">
        <f>SUMIFS(UrbanPorc!$I:$I,UrbanPorc!$P:$P,AJ$5,UrbanPorc!$A:$A,$C37)*100</f>
        <v>24.784794449806213</v>
      </c>
      <c r="AK37" s="54">
        <f>SUMIFS(UrbanPorc!$I:$I,UrbanPorc!$P:$P,AK$5,UrbanPorc!$A:$A,$C37)*100</f>
        <v>33.545094728469849</v>
      </c>
      <c r="AL37" s="54">
        <f>SUMIFS(UrbanPorc!$I:$I,UrbanPorc!$P:$P,AL$5,UrbanPorc!$A:$A,$C37)*100</f>
        <v>24.30492490530014</v>
      </c>
      <c r="AN37" s="53">
        <f>SUMIFS(SexoPop!$J:$J,SexoPop!$T:$T,AN$5,SexoPop!$A:$A,$C37,SexoPop!$B:$B,2)/1000</f>
        <v>127.994</v>
      </c>
      <c r="AO37" s="53">
        <f>SUMIFS(SexoPop!$J:$J,SexoPop!$T:$T,AO$5,SexoPop!$A:$A,$C37,SexoPop!$B:$B,2)/1000</f>
        <v>133.30199999999999</v>
      </c>
      <c r="AP37" s="53">
        <f>SUMIFS(SexoPop!$J:$J,SexoPop!$T:$T,AP$5,SexoPop!$A:$A,$C37,SexoPop!$B:$B,2)/1000</f>
        <v>280.11399999999998</v>
      </c>
      <c r="AQ37" s="53">
        <f>SUMIFS(SexoPop!$J:$J,SexoPop!$T:$T,AQ$5,SexoPop!$A:$A,$C37,SexoPop!$B:$B,2)/1000</f>
        <v>403.51799999999997</v>
      </c>
      <c r="AR37" s="53">
        <f>SUMIFS(SexoPop!$J:$J,SexoPop!$T:$T,AR$5,SexoPop!$A:$A,$C37,SexoPop!$B:$B,2)/1000</f>
        <v>303.63900000000001</v>
      </c>
      <c r="AS37" s="52"/>
      <c r="AT37" s="54">
        <f>SUMIFS(SexoPorc!$J:$J,SexoPorc!$Q:$Q,AT$5,SexoPorc!$A:$A,$C37,SexoPorc!$B:$B,2)*100</f>
        <v>11.50706484913826</v>
      </c>
      <c r="AU37" s="54">
        <f>SUMIFS(SexoPorc!$J:$J,SexoPorc!$Q:$Q,AU$5,SexoPorc!$A:$A,$C37,SexoPorc!$B:$B,2)*100</f>
        <v>11.700814962387085</v>
      </c>
      <c r="AV37" s="54">
        <f>SUMIFS(SexoPorc!$J:$J,SexoPorc!$Q:$Q,AV$5,SexoPorc!$A:$A,$C37,SexoPorc!$B:$B,2)*100</f>
        <v>22.745536267757416</v>
      </c>
      <c r="AW37" s="54">
        <f>SUMIFS(SexoPorc!$J:$J,SexoPorc!$Q:$Q,AW$5,SexoPorc!$A:$A,$C37,SexoPorc!$B:$B,2)*100</f>
        <v>33.230310678482056</v>
      </c>
      <c r="AX37" s="54">
        <f>SUMIFS(SexoPorc!$J:$J,SexoPorc!$Q:$Q,AX$5,SexoPorc!$A:$A,$C37,SexoPorc!$B:$B,2)*100</f>
        <v>24.64374303817749</v>
      </c>
      <c r="AZ37" s="53">
        <f>SUMIFS(SexoPop!$J:$J,SexoPop!$T:$T,AZ$5,SexoPop!$A:$A,$C37,SexoPop!$B:$B,1)/1000</f>
        <v>185.7</v>
      </c>
      <c r="BA37" s="53">
        <f>SUMIFS(SexoPop!$J:$J,SexoPop!$T:$T,BA$5,SexoPop!$A:$A,$C37,SexoPop!$B:$B,1)/1000</f>
        <v>183.62899999999999</v>
      </c>
      <c r="BB37" s="53">
        <f>SUMIFS(SexoPop!$J:$J,SexoPop!$T:$T,BB$5,SexoPop!$A:$A,$C37,SexoPop!$B:$B,1)/1000</f>
        <v>298.35000000000002</v>
      </c>
      <c r="BC37" s="53">
        <f>SUMIFS(SexoPop!$J:$J,SexoPop!$T:$T,BC$5,SexoPop!$A:$A,$C37,SexoPop!$B:$B,1)/1000</f>
        <v>430.15499999999997</v>
      </c>
      <c r="BD37" s="53">
        <f>SUMIFS(SexoPop!$J:$J,SexoPop!$T:$T,BD$5,SexoPop!$A:$A,$C37,SexoPop!$B:$B,1)/1000</f>
        <v>316.108</v>
      </c>
      <c r="BE37" s="52"/>
      <c r="BF37" s="54">
        <f>SUMIFS(SexoPorc!$J:$J,SexoPorc!$Q:$Q,BF$5,SexoPorc!$A:$A,$C37,SexoPorc!$B:$B,1)*100</f>
        <v>17.444236576557159</v>
      </c>
      <c r="BG37" s="54">
        <f>SUMIFS(SexoPorc!$J:$J,SexoPorc!$Q:$Q,BG$5,SexoPorc!$A:$A,$C37,SexoPorc!$B:$B,1)*100</f>
        <v>16.47869348526001</v>
      </c>
      <c r="BH37" s="54">
        <f>SUMIFS(SexoPorc!$J:$J,SexoPorc!$Q:$Q,BH$5,SexoPorc!$A:$A,$C37,SexoPorc!$B:$B,1)*100</f>
        <v>26.968711614608765</v>
      </c>
      <c r="BI37" s="54">
        <f>SUMIFS(SexoPorc!$J:$J,SexoPorc!$Q:$Q,BI$5,SexoPorc!$A:$A,$C37,SexoPorc!$B:$B,1)*100</f>
        <v>37.114772200584412</v>
      </c>
      <c r="BJ37" s="54">
        <f>SUMIFS(SexoPorc!$J:$J,SexoPorc!$Q:$Q,BJ$5,SexoPorc!$A:$A,$C37,SexoPorc!$B:$B,1)*100</f>
        <v>27.573755383491516</v>
      </c>
    </row>
    <row r="38" spans="3:62" x14ac:dyDescent="0.25">
      <c r="C38" s="52" t="s">
        <v>32</v>
      </c>
      <c r="D38" s="53">
        <f>'Cuadro 4'!Q40</f>
        <v>182.98699999999999</v>
      </c>
      <c r="E38" s="53">
        <f>'Cuadro 4'!R40</f>
        <v>188.73000000000002</v>
      </c>
      <c r="F38" s="53">
        <f>'Cuadro 4'!S40</f>
        <v>387.85</v>
      </c>
      <c r="G38" s="53">
        <f>'Cuadro 4'!T40</f>
        <v>602.67200000000003</v>
      </c>
      <c r="H38" s="53">
        <f>'Cuadro 4'!U40</f>
        <v>561.34500000000003</v>
      </c>
      <c r="I38" s="52"/>
      <c r="J38" s="54">
        <f>'Cuadro 5'!K40</f>
        <v>11.476043155500001</v>
      </c>
      <c r="K38" s="54">
        <f>'Cuadro 5'!L40</f>
        <v>11.6825886532</v>
      </c>
      <c r="L38" s="54">
        <f>'Cuadro 5'!M40</f>
        <v>23.804701405500001</v>
      </c>
      <c r="M38" s="54">
        <f>'Cuadro 5'!N40</f>
        <v>36.720975859399999</v>
      </c>
      <c r="N38" s="54">
        <f>'Cuadro 5'!O40</f>
        <v>33.780717949699998</v>
      </c>
      <c r="O38" s="52"/>
      <c r="P38" s="53">
        <f>SUMIFS(RuralPop!$I:$I,RuralPop!$S:$S,P$5,RuralPop!$A:$A,$C38)/1000</f>
        <v>70.048000000000002</v>
      </c>
      <c r="Q38" s="53">
        <f>SUMIFS(RuralPop!$I:$I,RuralPop!$S:$S,Q$5,RuralPop!$A:$A,$C38)/1000</f>
        <v>77.313999999999993</v>
      </c>
      <c r="R38" s="53">
        <f>SUMIFS(RuralPop!$I:$I,RuralPop!$S:$S,R$5,RuralPop!$A:$A,$C38)/1000</f>
        <v>185.35300000000001</v>
      </c>
      <c r="S38" s="53">
        <f>SUMIFS(RuralPop!$I:$I,RuralPop!$S:$S,S$5,RuralPop!$A:$A,$C38)/1000</f>
        <v>305.20800000000003</v>
      </c>
      <c r="T38" s="53">
        <f>SUMIFS(RuralPop!$I:$I,RuralPop!$S:$S,T$5,RuralPop!$A:$A,$C38)/1000</f>
        <v>271.90100000000001</v>
      </c>
      <c r="U38" s="52"/>
      <c r="V38" s="54">
        <f>SUMIFS(RuralPorc!$I:$I,RuralPorc!$P:$P,V$5,RuralPorc!$A:$A,$C38)*100</f>
        <v>10.842622071504593</v>
      </c>
      <c r="W38" s="54">
        <f>SUMIFS(RuralPorc!$I:$I,RuralPorc!$P:$P,W$5,RuralPorc!$A:$A,$C38)*100</f>
        <v>11.083745211362839</v>
      </c>
      <c r="X38" s="54">
        <f>SUMIFS(RuralPorc!$I:$I,RuralPorc!$P:$P,X$5,RuralPorc!$A:$A,$C38)*100</f>
        <v>28.085276484489441</v>
      </c>
      <c r="Y38" s="54">
        <f>SUMIFS(RuralPorc!$I:$I,RuralPorc!$P:$P,Y$5,RuralPorc!$A:$A,$C38)*100</f>
        <v>47.058096528053284</v>
      </c>
      <c r="Z38" s="54">
        <f>SUMIFS(RuralPorc!$I:$I,RuralPorc!$P:$P,Z$5,RuralPorc!$A:$A,$C38)*100</f>
        <v>43.886640667915344</v>
      </c>
      <c r="AA38" s="56"/>
      <c r="AB38" s="53">
        <f>SUMIFS(UrbanPop!$I:$I,UrbanPop!$S:$S,AB$5,UrbanPop!$A:$A,$C38)/1000</f>
        <v>112.93899999999999</v>
      </c>
      <c r="AC38" s="53">
        <f>SUMIFS(UrbanPop!$I:$I,UrbanPop!$S:$S,AC$5,UrbanPop!$A:$A,$C38)/1000</f>
        <v>111.416</v>
      </c>
      <c r="AD38" s="53">
        <f>SUMIFS(UrbanPop!$I:$I,UrbanPop!$S:$S,AD$5,UrbanPop!$A:$A,$C38)/1000</f>
        <v>202.49700000000001</v>
      </c>
      <c r="AE38" s="53">
        <f>SUMIFS(UrbanPop!$I:$I,UrbanPop!$S:$S,AE$5,UrbanPop!$A:$A,$C38)/1000</f>
        <v>297.464</v>
      </c>
      <c r="AF38" s="53">
        <f>SUMIFS(UrbanPop!$I:$I,UrbanPop!$S:$S,AF$5,UrbanPop!$A:$A,$C38)/1000</f>
        <v>289.44400000000002</v>
      </c>
      <c r="AG38" s="52"/>
      <c r="AH38" s="54">
        <f>SUMIFS(UrbanPorc!$I:$I,UrbanPorc!$P:$P,AH$5,UrbanPorc!$A:$A,$C38)*100</f>
        <v>11.907493323087692</v>
      </c>
      <c r="AI38" s="54">
        <f>SUMIFS(UrbanPorc!$I:$I,UrbanPorc!$P:$P,AI$5,UrbanPorc!$A:$A,$C38)*100</f>
        <v>12.137652188539505</v>
      </c>
      <c r="AJ38" s="54">
        <f>SUMIFS(UrbanPorc!$I:$I,UrbanPorc!$P:$P,AJ$5,UrbanPorc!$A:$A,$C38)*100</f>
        <v>20.890301465988159</v>
      </c>
      <c r="AK38" s="54">
        <f>SUMIFS(UrbanPorc!$I:$I,UrbanPorc!$P:$P,AK$5,UrbanPorc!$A:$A,$C38)*100</f>
        <v>29.966866970062256</v>
      </c>
      <c r="AL38" s="54">
        <f>SUMIFS(UrbanPorc!$I:$I,UrbanPorc!$P:$P,AL$5,UrbanPorc!$A:$A,$C38)*100</f>
        <v>27.772963047027588</v>
      </c>
      <c r="AN38" s="53">
        <f>SUMIFS(SexoPop!$J:$J,SexoPop!$T:$T,AN$5,SexoPop!$A:$A,$C38,SexoPop!$B:$B,2)/1000</f>
        <v>83.036000000000001</v>
      </c>
      <c r="AO38" s="53">
        <f>SUMIFS(SexoPop!$J:$J,SexoPop!$T:$T,AO$5,SexoPop!$A:$A,$C38,SexoPop!$B:$B,2)/1000</f>
        <v>85.831000000000003</v>
      </c>
      <c r="AP38" s="53">
        <f>SUMIFS(SexoPop!$J:$J,SexoPop!$T:$T,AP$5,SexoPop!$A:$A,$C38,SexoPop!$B:$B,2)/1000</f>
        <v>188.41399999999999</v>
      </c>
      <c r="AQ38" s="53">
        <f>SUMIFS(SexoPop!$J:$J,SexoPop!$T:$T,AQ$5,SexoPop!$A:$A,$C38,SexoPop!$B:$B,2)/1000</f>
        <v>297.702</v>
      </c>
      <c r="AR38" s="53">
        <f>SUMIFS(SexoPop!$J:$J,SexoPop!$T:$T,AR$5,SexoPop!$A:$A,$C38,SexoPop!$B:$B,2)/1000</f>
        <v>288.03300000000002</v>
      </c>
      <c r="AS38" s="52"/>
      <c r="AT38" s="54">
        <f>SUMIFS(SexoPorc!$J:$J,SexoPorc!$Q:$Q,AT$5,SexoPorc!$A:$A,$C38,SexoPorc!$B:$B,2)*100</f>
        <v>10.05188375711441</v>
      </c>
      <c r="AU38" s="54">
        <f>SUMIFS(SexoPorc!$J:$J,SexoPorc!$Q:$Q,AU$5,SexoPorc!$A:$A,$C38,SexoPorc!$B:$B,2)*100</f>
        <v>10.236682742834091</v>
      </c>
      <c r="AV38" s="54">
        <f>SUMIFS(SexoPorc!$J:$J,SexoPorc!$Q:$Q,AV$5,SexoPorc!$A:$A,$C38,SexoPorc!$B:$B,2)*100</f>
        <v>22.319146990776062</v>
      </c>
      <c r="AW38" s="54">
        <f>SUMIFS(SexoPorc!$J:$J,SexoPorc!$Q:$Q,AW$5,SexoPorc!$A:$A,$C38,SexoPorc!$B:$B,2)*100</f>
        <v>34.784284234046936</v>
      </c>
      <c r="AX38" s="54">
        <f>SUMIFS(SexoPorc!$J:$J,SexoPorc!$Q:$Q,AX$5,SexoPorc!$A:$A,$C38,SexoPorc!$B:$B,2)*100</f>
        <v>33.220228552818298</v>
      </c>
      <c r="AZ38" s="53">
        <f>SUMIFS(SexoPop!$J:$J,SexoPop!$T:$T,AZ$5,SexoPop!$A:$A,$C38,SexoPop!$B:$B,1)/1000</f>
        <v>99.950999999999993</v>
      </c>
      <c r="BA38" s="53">
        <f>SUMIFS(SexoPop!$J:$J,SexoPop!$T:$T,BA$5,SexoPop!$A:$A,$C38,SexoPop!$B:$B,1)/1000</f>
        <v>102.899</v>
      </c>
      <c r="BB38" s="53">
        <f>SUMIFS(SexoPop!$J:$J,SexoPop!$T:$T,BB$5,SexoPop!$A:$A,$C38,SexoPop!$B:$B,1)/1000</f>
        <v>199.43600000000001</v>
      </c>
      <c r="BC38" s="53">
        <f>SUMIFS(SexoPop!$J:$J,SexoPop!$T:$T,BC$5,SexoPop!$A:$A,$C38,SexoPop!$B:$B,1)/1000</f>
        <v>304.97000000000003</v>
      </c>
      <c r="BD38" s="53">
        <f>SUMIFS(SexoPop!$J:$J,SexoPop!$T:$T,BD$5,SexoPop!$A:$A,$C38,SexoPop!$B:$B,1)/1000</f>
        <v>273.31200000000001</v>
      </c>
      <c r="BE38" s="52"/>
      <c r="BF38" s="54">
        <f>SUMIFS(SexoPorc!$J:$J,SexoPorc!$Q:$Q,BF$5,SexoPorc!$A:$A,$C38,SexoPorc!$B:$B,1)*100</f>
        <v>13.007017970085144</v>
      </c>
      <c r="BG38" s="54">
        <f>SUMIFS(SexoPorc!$J:$J,SexoPorc!$Q:$Q,BG$5,SexoPorc!$A:$A,$C38,SexoPorc!$B:$B,1)*100</f>
        <v>13.242842257022858</v>
      </c>
      <c r="BH38" s="54">
        <f>SUMIFS(SexoPorc!$J:$J,SexoPorc!$Q:$Q,BH$5,SexoPorc!$A:$A,$C38,SexoPorc!$B:$B,1)*100</f>
        <v>25.4020094871521</v>
      </c>
      <c r="BI38" s="54">
        <f>SUMIFS(SexoPorc!$J:$J,SexoPorc!$Q:$Q,BI$5,SexoPorc!$A:$A,$C38,SexoPorc!$B:$B,1)*100</f>
        <v>38.831478357315063</v>
      </c>
      <c r="BJ38" s="54">
        <f>SUMIFS(SexoPorc!$J:$J,SexoPorc!$Q:$Q,BJ$5,SexoPorc!$A:$A,$C38,SexoPorc!$B:$B,1)*100</f>
        <v>34.392234683036804</v>
      </c>
    </row>
    <row r="40" spans="3:62" x14ac:dyDescent="0.25">
      <c r="D40" s="56"/>
      <c r="E40" s="56"/>
      <c r="F40" s="56"/>
      <c r="G40" s="56"/>
      <c r="H40" s="56"/>
    </row>
    <row r="41" spans="3:62" x14ac:dyDescent="0.25">
      <c r="P41" s="56"/>
      <c r="Q41" s="56"/>
      <c r="R41" s="56"/>
      <c r="S41" s="56"/>
      <c r="T41" s="56"/>
      <c r="AB41" s="56"/>
      <c r="AC41" s="56"/>
      <c r="AD41" s="56"/>
      <c r="AE41" s="56"/>
      <c r="AF41" s="56"/>
      <c r="AN41" s="56"/>
      <c r="AO41" s="56"/>
      <c r="AP41" s="56"/>
      <c r="AQ41" s="56"/>
      <c r="AR41" s="56"/>
      <c r="AZ41" s="56"/>
      <c r="BA41" s="56"/>
      <c r="BB41" s="56"/>
      <c r="BC41" s="56"/>
      <c r="BD41" s="56"/>
    </row>
    <row r="44" spans="3:62" x14ac:dyDescent="0.25">
      <c r="AY44" s="52"/>
      <c r="AZ44" s="56"/>
      <c r="BA44" s="56"/>
      <c r="BB44" s="56"/>
      <c r="BC44" s="56"/>
      <c r="BD44" s="56"/>
    </row>
    <row r="45" spans="3:62" x14ac:dyDescent="0.25">
      <c r="AA45" s="52"/>
      <c r="AB45" s="56"/>
      <c r="AC45" s="56"/>
      <c r="AD45" s="56"/>
      <c r="AE45" s="56"/>
      <c r="AF45" s="56"/>
      <c r="AN45" s="56"/>
      <c r="AO45" s="56"/>
      <c r="AP45" s="56"/>
      <c r="AQ45" s="56"/>
      <c r="AR45" s="56"/>
      <c r="AY45" s="52"/>
      <c r="AZ45" s="56"/>
      <c r="BA45" s="56"/>
      <c r="BB45" s="56"/>
      <c r="BC45" s="56"/>
      <c r="BD45" s="56"/>
    </row>
    <row r="46" spans="3:62" x14ac:dyDescent="0.25">
      <c r="AA46" s="52"/>
      <c r="AB46" s="56"/>
      <c r="AC46" s="56"/>
      <c r="AD46" s="56"/>
      <c r="AE46" s="56"/>
      <c r="AF46" s="56"/>
      <c r="AN46" s="56"/>
      <c r="AO46" s="56"/>
      <c r="AP46" s="56"/>
      <c r="AQ46" s="56"/>
      <c r="AR46" s="56"/>
      <c r="AY46" s="52"/>
      <c r="AZ46" s="56"/>
      <c r="BA46" s="56"/>
      <c r="BB46" s="56"/>
      <c r="BC46" s="56"/>
      <c r="BD46" s="56"/>
    </row>
    <row r="47" spans="3:62" x14ac:dyDescent="0.25">
      <c r="AA47" s="52"/>
      <c r="AB47" s="56"/>
      <c r="AC47" s="56"/>
      <c r="AD47" s="56"/>
      <c r="AE47" s="56"/>
      <c r="AF47" s="56"/>
      <c r="AN47" s="56"/>
      <c r="AO47" s="56"/>
      <c r="AP47" s="56"/>
      <c r="AQ47" s="56"/>
      <c r="AR47" s="56"/>
      <c r="AY47" s="52"/>
      <c r="AZ47" s="56"/>
      <c r="BA47" s="56"/>
      <c r="BB47" s="56"/>
      <c r="BC47" s="56"/>
      <c r="BD47" s="56"/>
    </row>
    <row r="48" spans="3:62" x14ac:dyDescent="0.25">
      <c r="AA48" s="52"/>
      <c r="AB48" s="56"/>
      <c r="AC48" s="56"/>
      <c r="AD48" s="56"/>
      <c r="AE48" s="56"/>
      <c r="AF48" s="56"/>
      <c r="AN48" s="56"/>
      <c r="AO48" s="56"/>
      <c r="AP48" s="56"/>
      <c r="AQ48" s="56"/>
      <c r="AR48" s="56"/>
      <c r="AY48" s="52"/>
      <c r="AZ48" s="56"/>
      <c r="BA48" s="56"/>
      <c r="BB48" s="56"/>
      <c r="BC48" s="56"/>
      <c r="BD48" s="56"/>
    </row>
    <row r="49" spans="27:56" x14ac:dyDescent="0.25">
      <c r="AA49" s="52"/>
      <c r="AB49" s="56"/>
      <c r="AC49" s="56"/>
      <c r="AD49" s="56"/>
      <c r="AE49" s="56"/>
      <c r="AF49" s="56"/>
      <c r="AN49" s="56"/>
      <c r="AO49" s="56"/>
      <c r="AP49" s="56"/>
      <c r="AQ49" s="56"/>
      <c r="AR49" s="56"/>
      <c r="AY49" s="52"/>
      <c r="AZ49" s="56"/>
      <c r="BA49" s="56"/>
      <c r="BB49" s="56"/>
      <c r="BC49" s="56"/>
      <c r="BD49" s="56"/>
    </row>
    <row r="50" spans="27:56" x14ac:dyDescent="0.25">
      <c r="AA50" s="52"/>
      <c r="AB50" s="56"/>
      <c r="AC50" s="56"/>
      <c r="AD50" s="56"/>
      <c r="AE50" s="56"/>
      <c r="AF50" s="56"/>
      <c r="AN50" s="56"/>
      <c r="AO50" s="56"/>
      <c r="AP50" s="56"/>
      <c r="AQ50" s="56"/>
      <c r="AR50" s="56"/>
      <c r="AY50" s="52"/>
      <c r="AZ50" s="56"/>
      <c r="BA50" s="56"/>
      <c r="BB50" s="56"/>
      <c r="BC50" s="56"/>
      <c r="BD50" s="56"/>
    </row>
    <row r="51" spans="27:56" x14ac:dyDescent="0.25">
      <c r="AA51" s="52"/>
      <c r="AB51" s="56"/>
      <c r="AC51" s="56"/>
      <c r="AD51" s="56"/>
      <c r="AE51" s="56"/>
      <c r="AF51" s="56"/>
      <c r="AN51" s="56"/>
      <c r="AO51" s="56"/>
      <c r="AP51" s="56"/>
      <c r="AQ51" s="56"/>
      <c r="AR51" s="56"/>
      <c r="AY51" s="52"/>
      <c r="AZ51" s="56"/>
      <c r="BA51" s="56"/>
      <c r="BB51" s="56"/>
      <c r="BC51" s="56"/>
      <c r="BD51" s="56"/>
    </row>
    <row r="52" spans="27:56" x14ac:dyDescent="0.25">
      <c r="AA52" s="52"/>
      <c r="AB52" s="56"/>
      <c r="AC52" s="56"/>
      <c r="AD52" s="56"/>
      <c r="AE52" s="56"/>
      <c r="AF52" s="56"/>
      <c r="AN52" s="56"/>
      <c r="AO52" s="56"/>
      <c r="AP52" s="56"/>
      <c r="AQ52" s="56"/>
      <c r="AR52" s="56"/>
      <c r="AY52" s="52"/>
      <c r="AZ52" s="56"/>
      <c r="BA52" s="56"/>
      <c r="BB52" s="56"/>
      <c r="BC52" s="56"/>
      <c r="BD52" s="56"/>
    </row>
    <row r="53" spans="27:56" x14ac:dyDescent="0.25">
      <c r="AA53" s="52"/>
      <c r="AB53" s="56"/>
      <c r="AC53" s="56"/>
      <c r="AD53" s="56"/>
      <c r="AE53" s="56"/>
      <c r="AF53" s="56"/>
      <c r="AN53" s="56"/>
      <c r="AO53" s="56"/>
      <c r="AP53" s="56"/>
      <c r="AQ53" s="56"/>
      <c r="AR53" s="56"/>
      <c r="AY53" s="52"/>
      <c r="AZ53" s="56"/>
      <c r="BA53" s="56"/>
      <c r="BB53" s="56"/>
      <c r="BC53" s="56"/>
      <c r="BD53" s="56"/>
    </row>
    <row r="54" spans="27:56" x14ac:dyDescent="0.25">
      <c r="AA54" s="52"/>
      <c r="AB54" s="56"/>
      <c r="AC54" s="56"/>
      <c r="AD54" s="56"/>
      <c r="AE54" s="56"/>
      <c r="AF54" s="56"/>
      <c r="AN54" s="56"/>
      <c r="AO54" s="56"/>
      <c r="AP54" s="56"/>
      <c r="AQ54" s="56"/>
      <c r="AR54" s="56"/>
      <c r="AY54" s="52"/>
      <c r="AZ54" s="56"/>
      <c r="BA54" s="56"/>
      <c r="BB54" s="56"/>
      <c r="BC54" s="56"/>
      <c r="BD54" s="56"/>
    </row>
    <row r="55" spans="27:56" x14ac:dyDescent="0.25">
      <c r="AA55" s="52"/>
      <c r="AB55" s="56"/>
      <c r="AC55" s="56"/>
      <c r="AD55" s="56"/>
      <c r="AE55" s="56"/>
      <c r="AF55" s="56"/>
      <c r="AN55" s="56"/>
      <c r="AO55" s="56"/>
      <c r="AP55" s="56"/>
      <c r="AQ55" s="56"/>
      <c r="AR55" s="56"/>
      <c r="AY55" s="52"/>
      <c r="AZ55" s="56"/>
      <c r="BA55" s="56"/>
      <c r="BB55" s="56"/>
      <c r="BC55" s="56"/>
      <c r="BD55" s="56"/>
    </row>
    <row r="56" spans="27:56" x14ac:dyDescent="0.25">
      <c r="AA56" s="52"/>
      <c r="AB56" s="56"/>
      <c r="AC56" s="56"/>
      <c r="AD56" s="56"/>
      <c r="AE56" s="56"/>
      <c r="AF56" s="56"/>
      <c r="AN56" s="56"/>
      <c r="AO56" s="56"/>
      <c r="AP56" s="56"/>
      <c r="AQ56" s="56"/>
      <c r="AR56" s="56"/>
      <c r="AY56" s="52"/>
      <c r="AZ56" s="56"/>
      <c r="BA56" s="56"/>
      <c r="BB56" s="56"/>
      <c r="BC56" s="56"/>
      <c r="BD56" s="56"/>
    </row>
    <row r="57" spans="27:56" x14ac:dyDescent="0.25">
      <c r="AA57" s="52"/>
      <c r="AB57" s="56"/>
      <c r="AC57" s="56"/>
      <c r="AD57" s="56"/>
      <c r="AE57" s="56"/>
      <c r="AF57" s="56"/>
      <c r="AN57" s="56"/>
      <c r="AO57" s="56"/>
      <c r="AP57" s="56"/>
      <c r="AQ57" s="56"/>
      <c r="AR57" s="56"/>
      <c r="AY57" s="52"/>
      <c r="AZ57" s="56"/>
      <c r="BA57" s="56"/>
      <c r="BB57" s="56"/>
      <c r="BC57" s="56"/>
      <c r="BD57" s="56"/>
    </row>
    <row r="58" spans="27:56" x14ac:dyDescent="0.25">
      <c r="AA58" s="52"/>
      <c r="AB58" s="56"/>
      <c r="AC58" s="56"/>
      <c r="AD58" s="56"/>
      <c r="AE58" s="56"/>
      <c r="AF58" s="56"/>
      <c r="AN58" s="56"/>
      <c r="AO58" s="56"/>
      <c r="AP58" s="56"/>
      <c r="AQ58" s="56"/>
      <c r="AR58" s="56"/>
      <c r="AY58" s="52"/>
      <c r="AZ58" s="56"/>
      <c r="BA58" s="56"/>
      <c r="BB58" s="56"/>
      <c r="BC58" s="56"/>
      <c r="BD58" s="56"/>
    </row>
    <row r="59" spans="27:56" x14ac:dyDescent="0.25">
      <c r="AA59" s="52"/>
      <c r="AB59" s="56"/>
      <c r="AC59" s="56"/>
      <c r="AD59" s="56"/>
      <c r="AE59" s="56"/>
      <c r="AF59" s="56"/>
      <c r="AN59" s="56"/>
      <c r="AO59" s="56"/>
      <c r="AP59" s="56"/>
      <c r="AQ59" s="56"/>
      <c r="AR59" s="56"/>
      <c r="AY59" s="52"/>
      <c r="AZ59" s="56"/>
      <c r="BA59" s="56"/>
      <c r="BB59" s="56"/>
      <c r="BC59" s="56"/>
      <c r="BD59" s="56"/>
    </row>
    <row r="60" spans="27:56" x14ac:dyDescent="0.25">
      <c r="AA60" s="52"/>
      <c r="AB60" s="56"/>
      <c r="AC60" s="56"/>
      <c r="AD60" s="56"/>
      <c r="AE60" s="56"/>
      <c r="AF60" s="56"/>
      <c r="AN60" s="56"/>
      <c r="AO60" s="56"/>
      <c r="AP60" s="56"/>
      <c r="AQ60" s="56"/>
      <c r="AR60" s="56"/>
      <c r="AY60" s="52"/>
      <c r="AZ60" s="56"/>
      <c r="BA60" s="56"/>
      <c r="BB60" s="56"/>
      <c r="BC60" s="56"/>
      <c r="BD60" s="56"/>
    </row>
    <row r="61" spans="27:56" x14ac:dyDescent="0.25">
      <c r="AA61" s="52"/>
      <c r="AB61" s="56"/>
      <c r="AC61" s="56"/>
      <c r="AD61" s="56"/>
      <c r="AE61" s="56"/>
      <c r="AF61" s="56"/>
      <c r="AN61" s="56"/>
      <c r="AO61" s="56"/>
      <c r="AP61" s="56"/>
      <c r="AQ61" s="56"/>
      <c r="AR61" s="56"/>
      <c r="AY61" s="52"/>
      <c r="AZ61" s="56"/>
      <c r="BA61" s="56"/>
      <c r="BB61" s="56"/>
      <c r="BC61" s="56"/>
      <c r="BD61" s="56"/>
    </row>
    <row r="62" spans="27:56" x14ac:dyDescent="0.25">
      <c r="AA62" s="52"/>
      <c r="AB62" s="56"/>
      <c r="AC62" s="56"/>
      <c r="AD62" s="56"/>
      <c r="AE62" s="56"/>
      <c r="AF62" s="56"/>
      <c r="AN62" s="56"/>
      <c r="AO62" s="56"/>
      <c r="AP62" s="56"/>
      <c r="AQ62" s="56"/>
      <c r="AR62" s="56"/>
      <c r="AY62" s="52"/>
      <c r="AZ62" s="56"/>
      <c r="BA62" s="56"/>
      <c r="BB62" s="56"/>
      <c r="BC62" s="56"/>
      <c r="BD62" s="56"/>
    </row>
    <row r="63" spans="27:56" x14ac:dyDescent="0.25">
      <c r="AA63" s="52"/>
      <c r="AB63" s="56"/>
      <c r="AC63" s="56"/>
      <c r="AD63" s="56"/>
      <c r="AE63" s="56"/>
      <c r="AF63" s="56"/>
      <c r="AN63" s="56"/>
      <c r="AO63" s="56"/>
      <c r="AP63" s="56"/>
      <c r="AQ63" s="56"/>
      <c r="AR63" s="56"/>
      <c r="AY63" s="52"/>
      <c r="AZ63" s="56"/>
      <c r="BA63" s="56"/>
      <c r="BB63" s="56"/>
      <c r="BC63" s="56"/>
      <c r="BD63" s="56"/>
    </row>
    <row r="64" spans="27:56" x14ac:dyDescent="0.25">
      <c r="AA64" s="52"/>
      <c r="AB64" s="56"/>
      <c r="AC64" s="56"/>
      <c r="AD64" s="56"/>
      <c r="AE64" s="56"/>
      <c r="AF64" s="56"/>
      <c r="AN64" s="56"/>
      <c r="AO64" s="56"/>
      <c r="AP64" s="56"/>
      <c r="AQ64" s="56"/>
      <c r="AR64" s="56"/>
      <c r="AY64" s="52"/>
      <c r="AZ64" s="56"/>
      <c r="BA64" s="56"/>
      <c r="BB64" s="56"/>
      <c r="BC64" s="56"/>
      <c r="BD64" s="56"/>
    </row>
    <row r="65" spans="27:56" x14ac:dyDescent="0.25">
      <c r="AA65" s="52"/>
      <c r="AB65" s="56"/>
      <c r="AC65" s="56"/>
      <c r="AD65" s="56"/>
      <c r="AE65" s="56"/>
      <c r="AF65" s="56"/>
      <c r="AN65" s="56"/>
      <c r="AO65" s="56"/>
      <c r="AP65" s="56"/>
      <c r="AQ65" s="56"/>
      <c r="AR65" s="56"/>
      <c r="AY65" s="52"/>
      <c r="AZ65" s="56"/>
      <c r="BA65" s="56"/>
      <c r="BB65" s="56"/>
      <c r="BC65" s="56"/>
      <c r="BD65" s="56"/>
    </row>
    <row r="66" spans="27:56" x14ac:dyDescent="0.25">
      <c r="AA66" s="52"/>
      <c r="AB66" s="56"/>
      <c r="AC66" s="56"/>
      <c r="AD66" s="56"/>
      <c r="AE66" s="56"/>
      <c r="AF66" s="56"/>
      <c r="AN66" s="56"/>
      <c r="AO66" s="56"/>
      <c r="AP66" s="56"/>
      <c r="AQ66" s="56"/>
      <c r="AR66" s="56"/>
      <c r="AY66" s="52"/>
      <c r="AZ66" s="56"/>
      <c r="BA66" s="56"/>
      <c r="BB66" s="56"/>
      <c r="BC66" s="56"/>
      <c r="BD66" s="56"/>
    </row>
    <row r="67" spans="27:56" x14ac:dyDescent="0.25">
      <c r="AA67" s="52"/>
      <c r="AB67" s="56"/>
      <c r="AC67" s="56"/>
      <c r="AD67" s="56"/>
      <c r="AE67" s="56"/>
      <c r="AF67" s="56"/>
      <c r="AN67" s="56"/>
      <c r="AO67" s="56"/>
      <c r="AP67" s="56"/>
      <c r="AQ67" s="56"/>
      <c r="AR67" s="56"/>
      <c r="AY67" s="52"/>
      <c r="AZ67" s="56"/>
      <c r="BA67" s="56"/>
      <c r="BB67" s="56"/>
      <c r="BC67" s="56"/>
      <c r="BD67" s="56"/>
    </row>
    <row r="68" spans="27:56" x14ac:dyDescent="0.25">
      <c r="AA68" s="52"/>
      <c r="AB68" s="56"/>
      <c r="AC68" s="56"/>
      <c r="AD68" s="56"/>
      <c r="AE68" s="56"/>
      <c r="AF68" s="56"/>
      <c r="AN68" s="56"/>
      <c r="AO68" s="56"/>
      <c r="AP68" s="56"/>
      <c r="AQ68" s="56"/>
      <c r="AR68" s="56"/>
      <c r="AY68" s="52"/>
      <c r="AZ68" s="56"/>
      <c r="BA68" s="56"/>
      <c r="BB68" s="56"/>
      <c r="BC68" s="56"/>
      <c r="BD68" s="56"/>
    </row>
    <row r="69" spans="27:56" x14ac:dyDescent="0.25">
      <c r="AA69" s="52"/>
      <c r="AB69" s="56"/>
      <c r="AC69" s="56"/>
      <c r="AD69" s="56"/>
      <c r="AE69" s="56"/>
      <c r="AF69" s="56"/>
      <c r="AN69" s="56"/>
      <c r="AO69" s="56"/>
      <c r="AP69" s="56"/>
      <c r="AQ69" s="56"/>
      <c r="AR69" s="56"/>
      <c r="AY69" s="52"/>
      <c r="AZ69" s="56"/>
      <c r="BA69" s="56"/>
      <c r="BB69" s="56"/>
      <c r="BC69" s="56"/>
      <c r="BD69" s="56"/>
    </row>
    <row r="70" spans="27:56" x14ac:dyDescent="0.25">
      <c r="AA70" s="52"/>
      <c r="AB70" s="56"/>
      <c r="AC70" s="56"/>
      <c r="AD70" s="56"/>
      <c r="AE70" s="56"/>
      <c r="AF70" s="56"/>
      <c r="AN70" s="56"/>
      <c r="AO70" s="56"/>
      <c r="AP70" s="56"/>
      <c r="AQ70" s="56"/>
      <c r="AR70" s="56"/>
      <c r="AY70" s="52"/>
      <c r="AZ70" s="56"/>
      <c r="BA70" s="56"/>
      <c r="BB70" s="56"/>
      <c r="BC70" s="56"/>
      <c r="BD70" s="56"/>
    </row>
    <row r="71" spans="27:56" x14ac:dyDescent="0.25">
      <c r="AA71" s="52"/>
      <c r="AB71" s="56"/>
      <c r="AC71" s="56"/>
      <c r="AD71" s="56"/>
      <c r="AE71" s="56"/>
      <c r="AF71" s="56"/>
      <c r="AN71" s="56"/>
      <c r="AO71" s="56"/>
      <c r="AP71" s="56"/>
      <c r="AQ71" s="56"/>
      <c r="AR71" s="56"/>
      <c r="AY71" s="52"/>
      <c r="AZ71" s="56"/>
      <c r="BA71" s="56"/>
      <c r="BB71" s="56"/>
      <c r="BC71" s="56"/>
      <c r="BD71" s="56"/>
    </row>
    <row r="72" spans="27:56" x14ac:dyDescent="0.25">
      <c r="AA72" s="52"/>
      <c r="AB72" s="56"/>
      <c r="AC72" s="56"/>
      <c r="AD72" s="56"/>
      <c r="AE72" s="56"/>
      <c r="AF72" s="56"/>
      <c r="AN72" s="56"/>
      <c r="AO72" s="56"/>
      <c r="AP72" s="56"/>
      <c r="AQ72" s="56"/>
      <c r="AR72" s="56"/>
      <c r="AY72" s="52"/>
      <c r="AZ72" s="56"/>
      <c r="BA72" s="56"/>
      <c r="BB72" s="56"/>
      <c r="BC72" s="56"/>
      <c r="BD72" s="56"/>
    </row>
    <row r="73" spans="27:56" x14ac:dyDescent="0.25">
      <c r="AA73" s="52"/>
      <c r="AB73" s="56"/>
      <c r="AC73" s="56"/>
      <c r="AD73" s="56"/>
      <c r="AE73" s="56"/>
      <c r="AF73" s="56"/>
      <c r="AN73" s="56"/>
      <c r="AO73" s="56"/>
      <c r="AP73" s="56"/>
      <c r="AQ73" s="56"/>
      <c r="AR73" s="56"/>
      <c r="AY73" s="52"/>
      <c r="AZ73" s="56"/>
      <c r="BA73" s="56"/>
      <c r="BB73" s="56"/>
      <c r="BC73" s="56"/>
      <c r="BD73" s="56"/>
    </row>
    <row r="74" spans="27:56" x14ac:dyDescent="0.25">
      <c r="AA74" s="52"/>
      <c r="AB74" s="56"/>
      <c r="AC74" s="56"/>
      <c r="AD74" s="56"/>
      <c r="AE74" s="56"/>
      <c r="AF74" s="56"/>
      <c r="AN74" s="56"/>
      <c r="AO74" s="56"/>
      <c r="AP74" s="56"/>
      <c r="AQ74" s="56"/>
      <c r="AR74" s="56"/>
      <c r="AY74" s="52"/>
      <c r="AZ74" s="56"/>
      <c r="BA74" s="56"/>
      <c r="BB74" s="56"/>
      <c r="BC74" s="56"/>
      <c r="BD74" s="56"/>
    </row>
    <row r="75" spans="27:56" x14ac:dyDescent="0.25">
      <c r="AA75" s="52"/>
      <c r="AB75" s="56"/>
      <c r="AC75" s="56"/>
      <c r="AD75" s="56"/>
      <c r="AE75" s="56"/>
      <c r="AF75" s="56"/>
      <c r="AN75" s="56"/>
      <c r="AO75" s="56"/>
      <c r="AP75" s="56"/>
      <c r="AQ75" s="56"/>
      <c r="AR75" s="56"/>
      <c r="AY75" s="52"/>
      <c r="AZ75" s="56"/>
      <c r="BA75" s="56"/>
      <c r="BB75" s="56"/>
      <c r="BC75" s="56"/>
      <c r="BD75" s="56"/>
    </row>
    <row r="76" spans="27:56" x14ac:dyDescent="0.25">
      <c r="AA76" s="52"/>
      <c r="AB76" s="56"/>
      <c r="AC76" s="56"/>
      <c r="AD76" s="56"/>
      <c r="AE76" s="56"/>
      <c r="AF76" s="56"/>
      <c r="AN76" s="56"/>
      <c r="AO76" s="56"/>
      <c r="AP76" s="56"/>
      <c r="AQ76" s="56"/>
      <c r="AR76" s="56"/>
    </row>
  </sheetData>
  <mergeCells count="20">
    <mergeCell ref="D3:N3"/>
    <mergeCell ref="P3:Z3"/>
    <mergeCell ref="AB3:AL3"/>
    <mergeCell ref="AN3:AX3"/>
    <mergeCell ref="AZ3:BJ3"/>
    <mergeCell ref="D2:N2"/>
    <mergeCell ref="P2:Z2"/>
    <mergeCell ref="AB2:AL2"/>
    <mergeCell ref="AN2:AX2"/>
    <mergeCell ref="AZ2:BJ2"/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</mergeCells>
  <conditionalFormatting sqref="D7:D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3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3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3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T3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3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:AC3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D3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3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:AF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N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:AO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:AQ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:AR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AZ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:BB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C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7:BD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BJ76"/>
  <sheetViews>
    <sheetView zoomScale="90" zoomScaleNormal="90" workbookViewId="0">
      <selection activeCell="E68" sqref="E68"/>
    </sheetView>
  </sheetViews>
  <sheetFormatPr defaultColWidth="9.140625"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59" t="s">
        <v>43</v>
      </c>
      <c r="E2" s="59"/>
      <c r="F2" s="59"/>
      <c r="G2" s="59"/>
      <c r="H2" s="59"/>
      <c r="I2" s="59"/>
      <c r="J2" s="59"/>
      <c r="K2" s="59"/>
      <c r="L2" s="59"/>
      <c r="M2" s="59"/>
      <c r="N2" s="59"/>
      <c r="P2" s="59" t="s">
        <v>43</v>
      </c>
      <c r="Q2" s="59"/>
      <c r="R2" s="59"/>
      <c r="S2" s="59"/>
      <c r="T2" s="59"/>
      <c r="U2" s="59"/>
      <c r="V2" s="59"/>
      <c r="W2" s="59"/>
      <c r="X2" s="59"/>
      <c r="Y2" s="59"/>
      <c r="Z2" s="59"/>
      <c r="AB2" s="59" t="s">
        <v>43</v>
      </c>
      <c r="AC2" s="59"/>
      <c r="AD2" s="59"/>
      <c r="AE2" s="59"/>
      <c r="AF2" s="59"/>
      <c r="AG2" s="59"/>
      <c r="AH2" s="59"/>
      <c r="AI2" s="59"/>
      <c r="AJ2" s="59"/>
      <c r="AK2" s="59"/>
      <c r="AL2" s="59"/>
      <c r="AN2" s="59" t="s">
        <v>43</v>
      </c>
      <c r="AO2" s="59"/>
      <c r="AP2" s="59"/>
      <c r="AQ2" s="59"/>
      <c r="AR2" s="59"/>
      <c r="AS2" s="59"/>
      <c r="AT2" s="59"/>
      <c r="AU2" s="59"/>
      <c r="AV2" s="59"/>
      <c r="AW2" s="59"/>
      <c r="AX2" s="59"/>
      <c r="AZ2" s="59" t="s">
        <v>43</v>
      </c>
      <c r="BA2" s="59"/>
      <c r="BB2" s="59"/>
      <c r="BC2" s="59"/>
      <c r="BD2" s="59"/>
      <c r="BE2" s="59"/>
      <c r="BF2" s="59"/>
      <c r="BG2" s="59"/>
      <c r="BH2" s="59"/>
      <c r="BI2" s="59"/>
      <c r="BJ2" s="59"/>
    </row>
    <row r="3" spans="3:62" ht="21" customHeight="1" x14ac:dyDescent="0.25">
      <c r="D3" s="60" t="s">
        <v>66</v>
      </c>
      <c r="E3" s="60"/>
      <c r="F3" s="60"/>
      <c r="G3" s="60"/>
      <c r="H3" s="60"/>
      <c r="I3" s="60"/>
      <c r="J3" s="60"/>
      <c r="K3" s="60"/>
      <c r="L3" s="60"/>
      <c r="M3" s="60"/>
      <c r="N3" s="60"/>
      <c r="P3" s="60" t="s">
        <v>64</v>
      </c>
      <c r="Q3" s="60"/>
      <c r="R3" s="60"/>
      <c r="S3" s="60"/>
      <c r="T3" s="60"/>
      <c r="U3" s="60"/>
      <c r="V3" s="60"/>
      <c r="W3" s="60"/>
      <c r="X3" s="60"/>
      <c r="Y3" s="60"/>
      <c r="Z3" s="60"/>
      <c r="AB3" s="60" t="s">
        <v>65</v>
      </c>
      <c r="AC3" s="60"/>
      <c r="AD3" s="60"/>
      <c r="AE3" s="60"/>
      <c r="AF3" s="60"/>
      <c r="AG3" s="60"/>
      <c r="AH3" s="60"/>
      <c r="AI3" s="60"/>
      <c r="AJ3" s="60"/>
      <c r="AK3" s="60"/>
      <c r="AL3" s="60"/>
      <c r="AN3" s="60" t="s">
        <v>67</v>
      </c>
      <c r="AO3" s="60"/>
      <c r="AP3" s="60"/>
      <c r="AQ3" s="60"/>
      <c r="AR3" s="60"/>
      <c r="AS3" s="60"/>
      <c r="AT3" s="60"/>
      <c r="AU3" s="60"/>
      <c r="AV3" s="60"/>
      <c r="AW3" s="60"/>
      <c r="AX3" s="60"/>
      <c r="AZ3" s="60" t="s">
        <v>68</v>
      </c>
      <c r="BA3" s="60"/>
      <c r="BB3" s="60"/>
      <c r="BC3" s="60"/>
      <c r="BD3" s="60"/>
      <c r="BE3" s="60"/>
      <c r="BF3" s="60"/>
      <c r="BG3" s="60"/>
      <c r="BH3" s="60"/>
      <c r="BI3" s="60"/>
      <c r="BJ3" s="60"/>
    </row>
    <row r="4" spans="3:62" x14ac:dyDescent="0.25">
      <c r="D4" s="61" t="s">
        <v>62</v>
      </c>
      <c r="E4" s="61"/>
      <c r="F4" s="61"/>
      <c r="G4" s="61"/>
      <c r="H4" s="61"/>
      <c r="J4" s="61" t="s">
        <v>63</v>
      </c>
      <c r="K4" s="61"/>
      <c r="L4" s="61"/>
      <c r="M4" s="61"/>
      <c r="N4" s="61"/>
      <c r="P4" s="61" t="s">
        <v>62</v>
      </c>
      <c r="Q4" s="61"/>
      <c r="R4" s="61"/>
      <c r="S4" s="61"/>
      <c r="T4" s="61"/>
      <c r="V4" s="62" t="s">
        <v>63</v>
      </c>
      <c r="W4" s="62"/>
      <c r="X4" s="62"/>
      <c r="Y4" s="62"/>
      <c r="Z4" s="62"/>
      <c r="AB4" s="62" t="s">
        <v>62</v>
      </c>
      <c r="AC4" s="62"/>
      <c r="AD4" s="62"/>
      <c r="AE4" s="62"/>
      <c r="AF4" s="62"/>
      <c r="AH4" s="62" t="s">
        <v>63</v>
      </c>
      <c r="AI4" s="62"/>
      <c r="AJ4" s="62"/>
      <c r="AK4" s="62"/>
      <c r="AL4" s="62"/>
      <c r="AN4" s="61" t="s">
        <v>62</v>
      </c>
      <c r="AO4" s="61"/>
      <c r="AP4" s="61"/>
      <c r="AQ4" s="61"/>
      <c r="AR4" s="61"/>
      <c r="AT4" s="62" t="s">
        <v>63</v>
      </c>
      <c r="AU4" s="62"/>
      <c r="AV4" s="62"/>
      <c r="AW4" s="62"/>
      <c r="AX4" s="62"/>
      <c r="AZ4" s="62" t="s">
        <v>62</v>
      </c>
      <c r="BA4" s="62"/>
      <c r="BB4" s="62"/>
      <c r="BC4" s="62"/>
      <c r="BD4" s="62"/>
      <c r="BF4" s="62" t="s">
        <v>63</v>
      </c>
      <c r="BG4" s="62"/>
      <c r="BH4" s="62"/>
      <c r="BI4" s="62"/>
      <c r="BJ4" s="62"/>
    </row>
    <row r="5" spans="3:62" x14ac:dyDescent="0.25">
      <c r="D5" s="49">
        <v>2016</v>
      </c>
      <c r="E5" s="49">
        <v>2018</v>
      </c>
      <c r="F5" s="49">
        <v>2020</v>
      </c>
      <c r="G5" s="49">
        <v>2022</v>
      </c>
      <c r="H5" s="49">
        <v>2024</v>
      </c>
      <c r="J5" s="49">
        <v>2016</v>
      </c>
      <c r="K5" s="49">
        <v>2018</v>
      </c>
      <c r="L5" s="49">
        <v>2020</v>
      </c>
      <c r="M5" s="49">
        <v>2022</v>
      </c>
      <c r="N5" s="49">
        <v>2024</v>
      </c>
      <c r="P5" s="49">
        <v>2016</v>
      </c>
      <c r="Q5" s="49">
        <v>2018</v>
      </c>
      <c r="R5" s="49">
        <v>2020</v>
      </c>
      <c r="S5" s="49">
        <v>2022</v>
      </c>
      <c r="T5" s="49">
        <v>2024</v>
      </c>
      <c r="V5" s="13">
        <v>2016</v>
      </c>
      <c r="W5" s="13">
        <v>2018</v>
      </c>
      <c r="X5" s="13">
        <v>2020</v>
      </c>
      <c r="Y5" s="13">
        <v>2022</v>
      </c>
      <c r="Z5" s="13">
        <v>2024</v>
      </c>
      <c r="AB5" s="13">
        <v>2016</v>
      </c>
      <c r="AC5" s="13">
        <v>2018</v>
      </c>
      <c r="AD5" s="13">
        <v>2020</v>
      </c>
      <c r="AE5" s="13">
        <v>2022</v>
      </c>
      <c r="AF5" s="13">
        <v>2024</v>
      </c>
      <c r="AH5" s="13">
        <v>2016</v>
      </c>
      <c r="AI5" s="13">
        <v>2018</v>
      </c>
      <c r="AJ5" s="13">
        <v>2020</v>
      </c>
      <c r="AK5" s="13">
        <v>2022</v>
      </c>
      <c r="AL5" s="13">
        <v>2024</v>
      </c>
      <c r="AN5" s="49">
        <v>2016</v>
      </c>
      <c r="AO5" s="49">
        <v>2018</v>
      </c>
      <c r="AP5" s="49">
        <v>2020</v>
      </c>
      <c r="AQ5" s="49">
        <v>2022</v>
      </c>
      <c r="AR5" s="49">
        <v>2024</v>
      </c>
      <c r="AT5" s="13">
        <v>2016</v>
      </c>
      <c r="AU5" s="13">
        <v>2018</v>
      </c>
      <c r="AV5" s="13">
        <v>2020</v>
      </c>
      <c r="AW5" s="13">
        <v>2022</v>
      </c>
      <c r="AX5" s="13">
        <v>2024</v>
      </c>
      <c r="AZ5" s="13">
        <v>2016</v>
      </c>
      <c r="BA5" s="13">
        <v>2018</v>
      </c>
      <c r="BB5" s="13">
        <v>2020</v>
      </c>
      <c r="BC5" s="13">
        <v>2022</v>
      </c>
      <c r="BD5" s="13">
        <v>2024</v>
      </c>
      <c r="BF5" s="13">
        <v>2016</v>
      </c>
      <c r="BG5" s="13">
        <v>2018</v>
      </c>
      <c r="BH5" s="13">
        <v>2020</v>
      </c>
      <c r="BI5" s="13">
        <v>2022</v>
      </c>
      <c r="BJ5" s="13">
        <v>2024</v>
      </c>
    </row>
    <row r="6" spans="3:62" x14ac:dyDescent="0.25">
      <c r="C6" s="50" t="s">
        <v>0</v>
      </c>
      <c r="D6" s="53">
        <f>'Cuadro 4'!W8</f>
        <v>65367.459000000003</v>
      </c>
      <c r="E6" s="53">
        <f>'Cuadro 4'!X8</f>
        <v>66201.077000000005</v>
      </c>
      <c r="F6" s="53">
        <f>'Cuadro 4'!Y8</f>
        <v>65966.517000000007</v>
      </c>
      <c r="G6" s="53">
        <f>'Cuadro 4'!Z8</f>
        <v>64680.69</v>
      </c>
      <c r="H6" s="53">
        <f>'Cuadro 4'!AA8</f>
        <v>62719.283000000003</v>
      </c>
      <c r="I6" s="51"/>
      <c r="J6" s="54">
        <f>'Cuadro 5'!Q8</f>
        <v>54.114759141200004</v>
      </c>
      <c r="K6" s="54">
        <f>'Cuadro 5'!R8</f>
        <v>53.462504557300001</v>
      </c>
      <c r="L6" s="54">
        <f>'Cuadro 5'!S8</f>
        <v>52.047784898300002</v>
      </c>
      <c r="M6" s="54">
        <f>'Cuadro 5'!T8</f>
        <v>50.183772831200002</v>
      </c>
      <c r="N6" s="54">
        <f>'Cuadro 5'!U8</f>
        <v>48.165544133799997</v>
      </c>
      <c r="O6" s="51"/>
      <c r="P6" s="53">
        <f>SUMIFS(RuralPop!$J:$J,RuralPop!$S:$S,P$5)/1000</f>
        <v>22028.901999999998</v>
      </c>
      <c r="Q6" s="53">
        <f>SUMIFS(RuralPop!$J:$J,RuralPop!$S:$S,Q$5)/1000</f>
        <v>23440.034</v>
      </c>
      <c r="R6" s="53">
        <f>SUMIFS(RuralPop!$J:$J,RuralPop!$S:$S,R$5)/1000</f>
        <v>21769.91</v>
      </c>
      <c r="S6" s="53">
        <f>SUMIFS(RuralPop!$J:$J,RuralPop!$S:$S,S$5)/1000</f>
        <v>23233.629000000001</v>
      </c>
      <c r="T6" s="53">
        <f>SUMIFS(RuralPop!$J:$J,RuralPop!$S:$S,T$5)/1000</f>
        <v>21247.312000000002</v>
      </c>
      <c r="U6" s="51"/>
      <c r="V6" s="54"/>
      <c r="W6" s="54"/>
      <c r="X6" s="54"/>
      <c r="Y6" s="54"/>
      <c r="Z6" s="54"/>
      <c r="AB6" s="53">
        <f>SUMIFS(UrbanPop!$J:$J,UrbanPop!$S:$S,AB$5)/1000</f>
        <v>43338.557000000001</v>
      </c>
      <c r="AC6" s="53">
        <f>SUMIFS(UrbanPop!$J:$J,UrbanPop!$S:$S,AC$5)/1000</f>
        <v>42761.042999999998</v>
      </c>
      <c r="AD6" s="53">
        <f>SUMIFS(UrbanPop!$J:$J,UrbanPop!$S:$S,AD$5)/1000</f>
        <v>44196.607000000004</v>
      </c>
      <c r="AE6" s="53">
        <f>SUMIFS(UrbanPop!$J:$J,UrbanPop!$S:$S,AE$5)/1000</f>
        <v>41447.061000000002</v>
      </c>
      <c r="AF6" s="53">
        <f>SUMIFS(UrbanPop!$J:$J,UrbanPop!$S:$S,AF$5)/1000</f>
        <v>41471.970999999998</v>
      </c>
      <c r="AG6" s="51"/>
      <c r="AH6" s="54"/>
      <c r="AI6" s="54"/>
      <c r="AJ6" s="54"/>
      <c r="AK6" s="54"/>
      <c r="AL6" s="54"/>
      <c r="AN6" s="53">
        <f>SUMIFS(SexoPop!$K:$K,SexoPop!$T:$T,AN$5,SexoPop!$B:$B,2)/1000</f>
        <v>33325.326000000001</v>
      </c>
      <c r="AO6" s="53">
        <f>SUMIFS(SexoPop!$K:$K,SexoPop!$T:$T,AO$5,SexoPop!$B:$B,2)/1000</f>
        <v>33556.078000000001</v>
      </c>
      <c r="AP6" s="53">
        <f>SUMIFS(SexoPop!$K:$K,SexoPop!$T:$T,AP$5,SexoPop!$B:$B,2)/1000</f>
        <v>33332.288999999997</v>
      </c>
      <c r="AQ6" s="53">
        <f>SUMIFS(SexoPop!$K:$K,SexoPop!$T:$T,AQ$5,SexoPop!$B:$B,2)/1000</f>
        <v>32977.178999999996</v>
      </c>
      <c r="AR6" s="53">
        <f>SUMIFS(SexoPop!$K:$K,SexoPop!$T:$T,AR$5,SexoPop!$B:$B,2)/1000</f>
        <v>32065.993999999999</v>
      </c>
      <c r="AS6" s="51"/>
      <c r="AT6" s="54"/>
      <c r="AU6" s="54"/>
      <c r="AV6" s="54"/>
      <c r="AW6" s="54"/>
      <c r="AX6" s="54"/>
      <c r="AZ6" s="53">
        <f>SUMIFS(SexoPop!$K:$K,SexoPop!$T:$T,AZ$5,SexoPop!$B:$B,1)/1000</f>
        <v>32042.133000000002</v>
      </c>
      <c r="BA6" s="53">
        <f>SUMIFS(SexoPop!$K:$K,SexoPop!$T:$T,BA$5,SexoPop!$B:$B,1)/1000</f>
        <v>32644.999</v>
      </c>
      <c r="BB6" s="53">
        <f>SUMIFS(SexoPop!$K:$K,SexoPop!$T:$T,BB$5,SexoPop!$B:$B,1)/1000</f>
        <v>32634.227999999999</v>
      </c>
      <c r="BC6" s="53">
        <f>SUMIFS(SexoPop!$K:$K,SexoPop!$T:$T,BC$5,SexoPop!$B:$B,1)/1000</f>
        <v>31703.510999999999</v>
      </c>
      <c r="BD6" s="53">
        <f>SUMIFS(SexoPop!$K:$K,SexoPop!$T:$T,BD$5,SexoPop!$B:$B,1)/1000</f>
        <v>30653.289000000001</v>
      </c>
      <c r="BE6" s="51"/>
      <c r="BF6" s="54"/>
      <c r="BG6" s="54"/>
      <c r="BH6" s="54"/>
      <c r="BI6" s="54"/>
      <c r="BJ6" s="54"/>
    </row>
    <row r="7" spans="3:62" x14ac:dyDescent="0.25">
      <c r="C7" s="52" t="s">
        <v>1</v>
      </c>
      <c r="D7" s="53">
        <f>'Cuadro 4'!W9</f>
        <v>492.73500000000001</v>
      </c>
      <c r="E7" s="53">
        <f>'Cuadro 4'!X9</f>
        <v>491.78700000000003</v>
      </c>
      <c r="F7" s="53">
        <f>'Cuadro 4'!Y9</f>
        <v>516.36700000000008</v>
      </c>
      <c r="G7" s="53">
        <f>'Cuadro 4'!Z9</f>
        <v>514.98900000000003</v>
      </c>
      <c r="H7" s="53">
        <f>'Cuadro 4'!AA9</f>
        <v>490.84500000000003</v>
      </c>
      <c r="I7" s="52"/>
      <c r="J7" s="54">
        <f>'Cuadro 5'!Q9</f>
        <v>37.398247484900004</v>
      </c>
      <c r="K7" s="54">
        <f>'Cuadro 5'!R9</f>
        <v>35.796891309400003</v>
      </c>
      <c r="L7" s="54">
        <f>'Cuadro 5'!S9</f>
        <v>35.982133213499999</v>
      </c>
      <c r="M7" s="54">
        <f>'Cuadro 5'!T9</f>
        <v>34.706925763299999</v>
      </c>
      <c r="N7" s="54">
        <f>'Cuadro 5'!U9</f>
        <v>32.7986117329</v>
      </c>
      <c r="O7" s="52"/>
      <c r="P7" s="53">
        <f>SUMIFS(RuralPop!$J:$J,RuralPop!$S:$S,P$5,RuralPop!$A:$A,$C7)/1000</f>
        <v>124.664</v>
      </c>
      <c r="Q7" s="53">
        <f>SUMIFS(RuralPop!$J:$J,RuralPop!$S:$S,Q$5,RuralPop!$A:$A,$C7)/1000</f>
        <v>143.11600000000001</v>
      </c>
      <c r="R7" s="53">
        <f>SUMIFS(RuralPop!$J:$J,RuralPop!$S:$S,R$5,RuralPop!$A:$A,$C7)/1000</f>
        <v>129.626</v>
      </c>
      <c r="S7" s="53">
        <f>SUMIFS(RuralPop!$J:$J,RuralPop!$S:$S,S$5,RuralPop!$A:$A,$C7)/1000</f>
        <v>167.345</v>
      </c>
      <c r="T7" s="53">
        <f>SUMIFS(RuralPop!$J:$J,RuralPop!$S:$S,T$5,RuralPop!$A:$A,$C7)/1000</f>
        <v>111.185</v>
      </c>
      <c r="U7" s="52"/>
      <c r="V7" s="54">
        <f>SUMIFS(RuralPorc!$J:$J,RuralPorc!$P:$P,V$5,RuralPorc!$A:$A,$C7)*100</f>
        <v>49.306660890579224</v>
      </c>
      <c r="W7" s="54">
        <f>SUMIFS(RuralPorc!$J:$J,RuralPorc!$P:$P,W$5,RuralPorc!$A:$A,$C7)*100</f>
        <v>44.876891374588013</v>
      </c>
      <c r="X7" s="54">
        <f>SUMIFS(RuralPorc!$J:$J,RuralPorc!$P:$P,X$5,RuralPorc!$A:$A,$C7)*100</f>
        <v>47.085189819335938</v>
      </c>
      <c r="Y7" s="54">
        <f>SUMIFS(RuralPorc!$J:$J,RuralPorc!$P:$P,Y$5,RuralPorc!$A:$A,$C7)*100</f>
        <v>46.721312403678894</v>
      </c>
      <c r="Z7" s="54">
        <f>SUMIFS(RuralPorc!$J:$J,RuralPorc!$P:$P,Z$5,RuralPorc!$A:$A,$C7)*100</f>
        <v>49.650123715400696</v>
      </c>
      <c r="AA7" s="56"/>
      <c r="AB7" s="53">
        <f>SUMIFS(UrbanPop!$J:$J,UrbanPop!$S:$S,AB$5,UrbanPop!$A:$A,$C7)/1000</f>
        <v>368.07100000000003</v>
      </c>
      <c r="AC7" s="53">
        <f>SUMIFS(UrbanPop!$J:$J,UrbanPop!$S:$S,AC$5,UrbanPop!$A:$A,$C7)/1000</f>
        <v>348.67099999999999</v>
      </c>
      <c r="AD7" s="53">
        <f>SUMIFS(UrbanPop!$J:$J,UrbanPop!$S:$S,AD$5,UrbanPop!$A:$A,$C7)/1000</f>
        <v>386.74099999999999</v>
      </c>
      <c r="AE7" s="53">
        <f>SUMIFS(UrbanPop!$J:$J,UrbanPop!$S:$S,AE$5,UrbanPop!$A:$A,$C7)/1000</f>
        <v>347.64400000000001</v>
      </c>
      <c r="AF7" s="53">
        <f>SUMIFS(UrbanPop!$J:$J,UrbanPop!$S:$S,AF$5,UrbanPop!$A:$A,$C7)/1000</f>
        <v>379.66</v>
      </c>
      <c r="AG7" s="52"/>
      <c r="AH7" s="54">
        <f>SUMIFS(UrbanPorc!$J:$J,UrbanPorc!$P:$P,AH$5,UrbanPorc!$A:$A,$C7)*100</f>
        <v>34.570363163948059</v>
      </c>
      <c r="AI7" s="54">
        <f>SUMIFS(UrbanPorc!$J:$J,UrbanPorc!$P:$P,AI$5,UrbanPorc!$A:$A,$C7)*100</f>
        <v>33.051952719688416</v>
      </c>
      <c r="AJ7" s="54">
        <f>SUMIFS(UrbanPorc!$J:$J,UrbanPorc!$P:$P,AJ$5,UrbanPorc!$A:$A,$C7)*100</f>
        <v>33.346524834632874</v>
      </c>
      <c r="AK7" s="54">
        <f>SUMIFS(UrbanPorc!$J:$J,UrbanPorc!$P:$P,AK$5,UrbanPorc!$A:$A,$C7)*100</f>
        <v>30.88398277759552</v>
      </c>
      <c r="AL7" s="54">
        <f>SUMIFS(UrbanPorc!$J:$J,UrbanPorc!$P:$P,AL$5,UrbanPorc!$A:$A,$C7)*100</f>
        <v>29.833295941352844</v>
      </c>
      <c r="AN7" s="53">
        <f>SUMIFS(SexoPop!$K:$K,SexoPop!$T:$T,AN$5,SexoPop!$A:$A,$C7,SexoPop!$B:$B,2)/1000</f>
        <v>254.27</v>
      </c>
      <c r="AO7" s="53">
        <f>SUMIFS(SexoPop!$K:$K,SexoPop!$T:$T,AO$5,SexoPop!$A:$A,$C7,SexoPop!$B:$B,2)/1000</f>
        <v>252.851</v>
      </c>
      <c r="AP7" s="53">
        <f>SUMIFS(SexoPop!$K:$K,SexoPop!$T:$T,AP$5,SexoPop!$A:$A,$C7,SexoPop!$B:$B,2)/1000</f>
        <v>260.14699999999999</v>
      </c>
      <c r="AQ7" s="53">
        <f>SUMIFS(SexoPop!$K:$K,SexoPop!$T:$T,AQ$5,SexoPop!$A:$A,$C7,SexoPop!$B:$B,2)/1000</f>
        <v>264.53399999999999</v>
      </c>
      <c r="AR7" s="53">
        <f>SUMIFS(SexoPop!$K:$K,SexoPop!$T:$T,AR$5,SexoPop!$A:$A,$C7,SexoPop!$B:$B,2)/1000</f>
        <v>249.55799999999999</v>
      </c>
      <c r="AS7" s="52"/>
      <c r="AT7" s="54">
        <f>SUMIFS(SexoPorc!$K:$K,SexoPorc!$Q:$Q,AT$5,SexoPorc!$A:$A,$C7,SexoPorc!$B:$B,2)*100</f>
        <v>37.441816926002502</v>
      </c>
      <c r="AU7" s="54">
        <f>SUMIFS(SexoPorc!$K:$K,SexoPorc!$Q:$Q,AU$5,SexoPorc!$A:$A,$C7,SexoPorc!$B:$B,2)*100</f>
        <v>35.708022117614746</v>
      </c>
      <c r="AV7" s="54">
        <f>SUMIFS(SexoPorc!$K:$K,SexoPorc!$Q:$Q,AV$5,SexoPorc!$A:$A,$C7,SexoPorc!$B:$B,2)*100</f>
        <v>34.742966294288635</v>
      </c>
      <c r="AW7" s="54">
        <f>SUMIFS(SexoPorc!$K:$K,SexoPorc!$Q:$Q,AW$5,SexoPorc!$A:$A,$C7,SexoPorc!$B:$B,2)*100</f>
        <v>33.981621265411377</v>
      </c>
      <c r="AX7" s="54">
        <f>SUMIFS(SexoPorc!$K:$K,SexoPorc!$Q:$Q,AX$5,SexoPorc!$A:$A,$C7,SexoPorc!$B:$B,2)*100</f>
        <v>31.780260801315308</v>
      </c>
      <c r="AY7" s="56"/>
      <c r="AZ7" s="53">
        <f>SUMIFS(SexoPop!$K:$K,SexoPop!$T:$T,AZ$5,SexoPop!$A:$A,$C7,SexoPop!$B:$B,1)/1000</f>
        <v>238.465</v>
      </c>
      <c r="BA7" s="53">
        <f>SUMIFS(SexoPop!$K:$K,SexoPop!$T:$T,BA$5,SexoPop!$A:$A,$C7,SexoPop!$B:$B,1)/1000</f>
        <v>238.93600000000001</v>
      </c>
      <c r="BB7" s="53">
        <f>SUMIFS(SexoPop!$K:$K,SexoPop!$T:$T,BB$5,SexoPop!$A:$A,$C7,SexoPop!$B:$B,1)/1000</f>
        <v>256.22000000000003</v>
      </c>
      <c r="BC7" s="53">
        <f>SUMIFS(SexoPop!$K:$K,SexoPop!$T:$T,BC$5,SexoPop!$A:$A,$C7,SexoPop!$B:$B,1)/1000</f>
        <v>250.45500000000001</v>
      </c>
      <c r="BD7" s="53">
        <f>SUMIFS(SexoPop!$K:$K,SexoPop!$T:$T,BD$5,SexoPop!$A:$A,$C7,SexoPop!$B:$B,1)/1000</f>
        <v>241.28700000000001</v>
      </c>
      <c r="BE7" s="52"/>
      <c r="BF7" s="54">
        <f>SUMIFS(SexoPorc!$K:$K,SexoPorc!$Q:$Q,BF$5,SexoPorc!$A:$A,$C7,SexoPorc!$B:$B,1)*100</f>
        <v>37.351903319358826</v>
      </c>
      <c r="BG7" s="54">
        <f>SUMIFS(SexoPorc!$K:$K,SexoPorc!$Q:$Q,BG$5,SexoPorc!$A:$A,$C7,SexoPorc!$B:$B,1)*100</f>
        <v>35.891419649124146</v>
      </c>
      <c r="BH7" s="54">
        <f>SUMIFS(SexoPorc!$K:$K,SexoPorc!$Q:$Q,BH$5,SexoPorc!$A:$A,$C7,SexoPorc!$B:$B,1)*100</f>
        <v>37.334126234054565</v>
      </c>
      <c r="BI7" s="54">
        <f>SUMIFS(SexoPorc!$K:$K,SexoPorc!$Q:$Q,BI$5,SexoPorc!$A:$A,$C7,SexoPorc!$B:$B,1)*100</f>
        <v>35.507401823997498</v>
      </c>
      <c r="BJ7" s="54">
        <f>SUMIFS(SexoPorc!$K:$K,SexoPorc!$Q:$Q,BJ$5,SexoPorc!$A:$A,$C7,SexoPorc!$B:$B,1)*100</f>
        <v>33.922880887985229</v>
      </c>
    </row>
    <row r="8" spans="3:62" x14ac:dyDescent="0.25">
      <c r="C8" s="52" t="s">
        <v>2</v>
      </c>
      <c r="D8" s="53">
        <f>'Cuadro 4'!W10</f>
        <v>1330.9090000000001</v>
      </c>
      <c r="E8" s="53">
        <f>'Cuadro 4'!X10</f>
        <v>1374.7</v>
      </c>
      <c r="F8" s="53">
        <f>'Cuadro 4'!Y10</f>
        <v>1472.481</v>
      </c>
      <c r="G8" s="53">
        <f>'Cuadro 4'!Z10</f>
        <v>1325.0450000000001</v>
      </c>
      <c r="H8" s="53">
        <f>'Cuadro 4'!AA10</f>
        <v>1209.528</v>
      </c>
      <c r="I8" s="52"/>
      <c r="J8" s="54">
        <f>'Cuadro 5'!Q10</f>
        <v>36.7126447435</v>
      </c>
      <c r="K8" s="54">
        <f>'Cuadro 5'!R10</f>
        <v>36.690249633600004</v>
      </c>
      <c r="L8" s="54">
        <f>'Cuadro 5'!S10</f>
        <v>38.917130418600003</v>
      </c>
      <c r="M8" s="54">
        <f>'Cuadro 5'!T10</f>
        <v>34.6686003676</v>
      </c>
      <c r="N8" s="54">
        <f>'Cuadro 5'!U10</f>
        <v>31.976134908399999</v>
      </c>
      <c r="O8" s="52"/>
      <c r="P8" s="53">
        <f>SUMIFS(RuralPop!$J:$J,RuralPop!$S:$S,P$5,RuralPop!$A:$A,$C8)/1000</f>
        <v>136.50399999999999</v>
      </c>
      <c r="Q8" s="53">
        <f>SUMIFS(RuralPop!$J:$J,RuralPop!$S:$S,Q$5,RuralPop!$A:$A,$C8)/1000</f>
        <v>173.46700000000001</v>
      </c>
      <c r="R8" s="53">
        <f>SUMIFS(RuralPop!$J:$J,RuralPop!$S:$S,R$5,RuralPop!$A:$A,$C8)/1000</f>
        <v>128.328</v>
      </c>
      <c r="S8" s="53">
        <f>SUMIFS(RuralPop!$J:$J,RuralPop!$S:$S,S$5,RuralPop!$A:$A,$C8)/1000</f>
        <v>168.38900000000001</v>
      </c>
      <c r="T8" s="53">
        <f>SUMIFS(RuralPop!$J:$J,RuralPop!$S:$S,T$5,RuralPop!$A:$A,$C8)/1000</f>
        <v>98.912000000000006</v>
      </c>
      <c r="U8" s="52"/>
      <c r="V8" s="54">
        <f>SUMIFS(RuralPorc!$J:$J,RuralPorc!$P:$P,V$5,RuralPorc!$A:$A,$C8)*100</f>
        <v>48.910388350486755</v>
      </c>
      <c r="W8" s="54">
        <f>SUMIFS(RuralPorc!$J:$J,RuralPorc!$P:$P,W$5,RuralPorc!$A:$A,$C8)*100</f>
        <v>47.1535325050354</v>
      </c>
      <c r="X8" s="54">
        <f>SUMIFS(RuralPorc!$J:$J,RuralPorc!$P:$P,X$5,RuralPorc!$A:$A,$C8)*100</f>
        <v>44.02710497379303</v>
      </c>
      <c r="Y8" s="54">
        <f>SUMIFS(RuralPorc!$J:$J,RuralPorc!$P:$P,Y$5,RuralPorc!$A:$A,$C8)*100</f>
        <v>41.26180112361908</v>
      </c>
      <c r="Z8" s="54">
        <f>SUMIFS(RuralPorc!$J:$J,RuralPorc!$P:$P,Z$5,RuralPorc!$A:$A,$C8)*100</f>
        <v>40.431490540504456</v>
      </c>
      <c r="AA8" s="56"/>
      <c r="AB8" s="53">
        <f>SUMIFS(UrbanPop!$J:$J,UrbanPop!$S:$S,AB$5,UrbanPop!$A:$A,$C8)/1000</f>
        <v>1194.405</v>
      </c>
      <c r="AC8" s="53">
        <f>SUMIFS(UrbanPop!$J:$J,UrbanPop!$S:$S,AC$5,UrbanPop!$A:$A,$C8)/1000</f>
        <v>1201.2329999999999</v>
      </c>
      <c r="AD8" s="53">
        <f>SUMIFS(UrbanPop!$J:$J,UrbanPop!$S:$S,AD$5,UrbanPop!$A:$A,$C8)/1000</f>
        <v>1344.153</v>
      </c>
      <c r="AE8" s="53">
        <f>SUMIFS(UrbanPop!$J:$J,UrbanPop!$S:$S,AE$5,UrbanPop!$A:$A,$C8)/1000</f>
        <v>1156.6559999999999</v>
      </c>
      <c r="AF8" s="53">
        <f>SUMIFS(UrbanPop!$J:$J,UrbanPop!$S:$S,AF$5,UrbanPop!$A:$A,$C8)/1000</f>
        <v>1110.616</v>
      </c>
      <c r="AG8" s="52"/>
      <c r="AH8" s="54">
        <f>SUMIFS(UrbanPorc!$J:$J,UrbanPorc!$P:$P,AH$5,UrbanPorc!$A:$A,$C8)*100</f>
        <v>35.695266723632813</v>
      </c>
      <c r="AI8" s="54">
        <f>SUMIFS(UrbanPorc!$J:$J,UrbanPorc!$P:$P,AI$5,UrbanPorc!$A:$A,$C8)*100</f>
        <v>35.551059246063232</v>
      </c>
      <c r="AJ8" s="54">
        <f>SUMIFS(UrbanPorc!$J:$J,UrbanPorc!$P:$P,AJ$5,UrbanPorc!$A:$A,$C8)*100</f>
        <v>38.490623235702515</v>
      </c>
      <c r="AK8" s="54">
        <f>SUMIFS(UrbanPorc!$J:$J,UrbanPorc!$P:$P,AK$5,UrbanPorc!$A:$A,$C8)*100</f>
        <v>33.880454301834106</v>
      </c>
      <c r="AL8" s="54">
        <f>SUMIFS(UrbanPorc!$J:$J,UrbanPorc!$P:$P,AL$5,UrbanPorc!$A:$A,$C8)*100</f>
        <v>31.391468644142151</v>
      </c>
      <c r="AN8" s="53">
        <f>SUMIFS(SexoPop!$K:$K,SexoPop!$T:$T,AN$5,SexoPop!$A:$A,$C8,SexoPop!$B:$B,2)/1000</f>
        <v>649.92399999999998</v>
      </c>
      <c r="AO8" s="53">
        <f>SUMIFS(SexoPop!$K:$K,SexoPop!$T:$T,AO$5,SexoPop!$A:$A,$C8,SexoPop!$B:$B,2)/1000</f>
        <v>663.553</v>
      </c>
      <c r="AP8" s="53">
        <f>SUMIFS(SexoPop!$K:$K,SexoPop!$T:$T,AP$5,SexoPop!$A:$A,$C8,SexoPop!$B:$B,2)/1000</f>
        <v>701.29399999999998</v>
      </c>
      <c r="AQ8" s="53">
        <f>SUMIFS(SexoPop!$K:$K,SexoPop!$T:$T,AQ$5,SexoPop!$A:$A,$C8,SexoPop!$B:$B,2)/1000</f>
        <v>639.89200000000005</v>
      </c>
      <c r="AR8" s="53">
        <f>SUMIFS(SexoPop!$K:$K,SexoPop!$T:$T,AR$5,SexoPop!$A:$A,$C8,SexoPop!$B:$B,2)/1000</f>
        <v>593.04700000000003</v>
      </c>
      <c r="AS8" s="52"/>
      <c r="AT8" s="54">
        <f>SUMIFS(SexoPorc!$K:$K,SexoPorc!$Q:$Q,AT$5,SexoPorc!$A:$A,$C8,SexoPorc!$B:$B,2)*100</f>
        <v>35.774052143096924</v>
      </c>
      <c r="AU8" s="54">
        <f>SUMIFS(SexoPorc!$K:$K,SexoPorc!$Q:$Q,AU$5,SexoPorc!$A:$A,$C8,SexoPorc!$B:$B,2)*100</f>
        <v>35.493341088294983</v>
      </c>
      <c r="AV8" s="54">
        <f>SUMIFS(SexoPorc!$K:$K,SexoPorc!$Q:$Q,AV$5,SexoPorc!$A:$A,$C8,SexoPorc!$B:$B,2)*100</f>
        <v>36.890155076980591</v>
      </c>
      <c r="AW8" s="54">
        <f>SUMIFS(SexoPorc!$K:$K,SexoPorc!$Q:$Q,AW$5,SexoPorc!$A:$A,$C8,SexoPorc!$B:$B,2)*100</f>
        <v>33.197322487831116</v>
      </c>
      <c r="AX8" s="54">
        <f>SUMIFS(SexoPorc!$K:$K,SexoPorc!$Q:$Q,AX$5,SexoPorc!$A:$A,$C8,SexoPorc!$B:$B,2)*100</f>
        <v>30.52823543548584</v>
      </c>
      <c r="AY8" s="56"/>
      <c r="AZ8" s="53">
        <f>SUMIFS(SexoPop!$K:$K,SexoPop!$T:$T,AZ$5,SexoPop!$A:$A,$C8,SexoPop!$B:$B,1)/1000</f>
        <v>680.98500000000001</v>
      </c>
      <c r="BA8" s="53">
        <f>SUMIFS(SexoPop!$K:$K,SexoPop!$T:$T,BA$5,SexoPop!$A:$A,$C8,SexoPop!$B:$B,1)/1000</f>
        <v>711.14700000000005</v>
      </c>
      <c r="BB8" s="53">
        <f>SUMIFS(SexoPop!$K:$K,SexoPop!$T:$T,BB$5,SexoPop!$A:$A,$C8,SexoPop!$B:$B,1)/1000</f>
        <v>771.18700000000001</v>
      </c>
      <c r="BC8" s="53">
        <f>SUMIFS(SexoPop!$K:$K,SexoPop!$T:$T,BC$5,SexoPop!$A:$A,$C8,SexoPop!$B:$B,1)/1000</f>
        <v>685.15300000000002</v>
      </c>
      <c r="BD8" s="53">
        <f>SUMIFS(SexoPop!$K:$K,SexoPop!$T:$T,BD$5,SexoPop!$A:$A,$C8,SexoPop!$B:$B,1)/1000</f>
        <v>616.48099999999999</v>
      </c>
      <c r="BE8" s="52"/>
      <c r="BF8" s="54">
        <f>SUMIFS(SexoPorc!$K:$K,SexoPorc!$Q:$Q,BF$5,SexoPorc!$A:$A,$C8,SexoPorc!$B:$B,1)*100</f>
        <v>37.655541300773621</v>
      </c>
      <c r="BG8" s="54">
        <f>SUMIFS(SexoPorc!$K:$K,SexoPorc!$Q:$Q,BG$5,SexoPorc!$A:$A,$C8,SexoPorc!$B:$B,1)*100</f>
        <v>37.88222074508667</v>
      </c>
      <c r="BH8" s="54">
        <f>SUMIFS(SexoPorc!$K:$K,SexoPorc!$Q:$Q,BH$5,SexoPorc!$A:$A,$C8,SexoPorc!$B:$B,1)*100</f>
        <v>40.963953733444214</v>
      </c>
      <c r="BI8" s="54">
        <f>SUMIFS(SexoPorc!$K:$K,SexoPorc!$Q:$Q,BI$5,SexoPorc!$A:$A,$C8,SexoPorc!$B:$B,1)*100</f>
        <v>36.165544390678406</v>
      </c>
      <c r="BJ8" s="54">
        <f>SUMIFS(SexoPorc!$K:$K,SexoPorc!$Q:$Q,BJ$5,SexoPorc!$A:$A,$C8,SexoPorc!$B:$B,1)*100</f>
        <v>33.504801988601685</v>
      </c>
    </row>
    <row r="9" spans="3:62" x14ac:dyDescent="0.25">
      <c r="C9" s="52" t="s">
        <v>3</v>
      </c>
      <c r="D9" s="53">
        <f>'Cuadro 4'!W11</f>
        <v>245.59300000000002</v>
      </c>
      <c r="E9" s="53">
        <f>'Cuadro 4'!X11</f>
        <v>234.869</v>
      </c>
      <c r="F9" s="53">
        <f>'Cuadro 4'!Y11</f>
        <v>264.50600000000003</v>
      </c>
      <c r="G9" s="53">
        <f>'Cuadro 4'!Z11</f>
        <v>251.25900000000001</v>
      </c>
      <c r="H9" s="53">
        <f>'Cuadro 4'!AA11</f>
        <v>250.49299999999999</v>
      </c>
      <c r="I9" s="52"/>
      <c r="J9" s="54">
        <f>'Cuadro 5'!Q11</f>
        <v>34.007408176700004</v>
      </c>
      <c r="K9" s="54">
        <f>'Cuadro 5'!R11</f>
        <v>30.856475460000002</v>
      </c>
      <c r="L9" s="54">
        <f>'Cuadro 5'!S11</f>
        <v>32.676402242900004</v>
      </c>
      <c r="M9" s="54">
        <f>'Cuadro 5'!T11</f>
        <v>29.862406092800001</v>
      </c>
      <c r="N9" s="54">
        <f>'Cuadro 5'!U11</f>
        <v>28.5328792245</v>
      </c>
      <c r="O9" s="52"/>
      <c r="P9" s="53">
        <f>SUMIFS(RuralPop!$J:$J,RuralPop!$S:$S,P$5,RuralPop!$A:$A,$C9)/1000</f>
        <v>40.389000000000003</v>
      </c>
      <c r="Q9" s="53">
        <f>SUMIFS(RuralPop!$J:$J,RuralPop!$S:$S,Q$5,RuralPop!$A:$A,$C9)/1000</f>
        <v>48.436</v>
      </c>
      <c r="R9" s="53">
        <f>SUMIFS(RuralPop!$J:$J,RuralPop!$S:$S,R$5,RuralPop!$A:$A,$C9)/1000</f>
        <v>42.911000000000001</v>
      </c>
      <c r="S9" s="53">
        <f>SUMIFS(RuralPop!$J:$J,RuralPop!$S:$S,S$5,RuralPop!$A:$A,$C9)/1000</f>
        <v>47.593000000000004</v>
      </c>
      <c r="T9" s="53">
        <f>SUMIFS(RuralPop!$J:$J,RuralPop!$S:$S,T$5,RuralPop!$A:$A,$C9)/1000</f>
        <v>30.202999999999999</v>
      </c>
      <c r="U9" s="52"/>
      <c r="V9" s="54">
        <f>SUMIFS(RuralPorc!$J:$J,RuralPorc!$P:$P,V$5,RuralPorc!$A:$A,$C9)*100</f>
        <v>40.370026230812073</v>
      </c>
      <c r="W9" s="54">
        <f>SUMIFS(RuralPorc!$J:$J,RuralPorc!$P:$P,W$5,RuralPorc!$A:$A,$C9)*100</f>
        <v>41.298750042915344</v>
      </c>
      <c r="X9" s="54">
        <f>SUMIFS(RuralPorc!$J:$J,RuralPorc!$P:$P,X$5,RuralPorc!$A:$A,$C9)*100</f>
        <v>38.247144222259521</v>
      </c>
      <c r="Y9" s="54">
        <f>SUMIFS(RuralPorc!$J:$J,RuralPorc!$P:$P,Y$5,RuralPorc!$A:$A,$C9)*100</f>
        <v>38.587772846221924</v>
      </c>
      <c r="Z9" s="54">
        <f>SUMIFS(RuralPorc!$J:$J,RuralPorc!$P:$P,Z$5,RuralPorc!$A:$A,$C9)*100</f>
        <v>40.377801656723022</v>
      </c>
      <c r="AA9" s="56"/>
      <c r="AB9" s="53">
        <f>SUMIFS(UrbanPop!$J:$J,UrbanPop!$S:$S,AB$5,UrbanPop!$A:$A,$C9)/1000</f>
        <v>205.20400000000001</v>
      </c>
      <c r="AC9" s="53">
        <f>SUMIFS(UrbanPop!$J:$J,UrbanPop!$S:$S,AC$5,UrbanPop!$A:$A,$C9)/1000</f>
        <v>186.43299999999999</v>
      </c>
      <c r="AD9" s="53">
        <f>SUMIFS(UrbanPop!$J:$J,UrbanPop!$S:$S,AD$5,UrbanPop!$A:$A,$C9)/1000</f>
        <v>221.595</v>
      </c>
      <c r="AE9" s="53">
        <f>SUMIFS(UrbanPop!$J:$J,UrbanPop!$S:$S,AE$5,UrbanPop!$A:$A,$C9)/1000</f>
        <v>203.666</v>
      </c>
      <c r="AF9" s="53">
        <f>SUMIFS(UrbanPop!$J:$J,UrbanPop!$S:$S,AF$5,UrbanPop!$A:$A,$C9)/1000</f>
        <v>220.29</v>
      </c>
      <c r="AG9" s="52"/>
      <c r="AH9" s="54">
        <f>SUMIFS(UrbanPorc!$J:$J,UrbanPorc!$P:$P,AH$5,UrbanPorc!$A:$A,$C9)*100</f>
        <v>32.984209060668945</v>
      </c>
      <c r="AI9" s="54">
        <f>SUMIFS(UrbanPorc!$J:$J,UrbanPorc!$P:$P,AI$5,UrbanPorc!$A:$A,$C9)*100</f>
        <v>28.954440355300903</v>
      </c>
      <c r="AJ9" s="54">
        <f>SUMIFS(UrbanPorc!$J:$J,UrbanPorc!$P:$P,AJ$5,UrbanPorc!$A:$A,$C9)*100</f>
        <v>31.780052185058594</v>
      </c>
      <c r="AK9" s="54">
        <f>SUMIFS(UrbanPorc!$J:$J,UrbanPorc!$P:$P,AK$5,UrbanPorc!$A:$A,$C9)*100</f>
        <v>28.363683819770813</v>
      </c>
      <c r="AL9" s="54">
        <f>SUMIFS(UrbanPorc!$J:$J,UrbanPorc!$P:$P,AL$5,UrbanPorc!$A:$A,$C9)*100</f>
        <v>27.429652214050293</v>
      </c>
      <c r="AN9" s="53">
        <f>SUMIFS(SexoPop!$K:$K,SexoPop!$T:$T,AN$5,SexoPop!$A:$A,$C9,SexoPop!$B:$B,2)/1000</f>
        <v>116.006</v>
      </c>
      <c r="AO9" s="53">
        <f>SUMIFS(SexoPop!$K:$K,SexoPop!$T:$T,AO$5,SexoPop!$A:$A,$C9,SexoPop!$B:$B,2)/1000</f>
        <v>112.08499999999999</v>
      </c>
      <c r="AP9" s="53">
        <f>SUMIFS(SexoPop!$K:$K,SexoPop!$T:$T,AP$5,SexoPop!$A:$A,$C9,SexoPop!$B:$B,2)/1000</f>
        <v>123.60599999999999</v>
      </c>
      <c r="AQ9" s="53">
        <f>SUMIFS(SexoPop!$K:$K,SexoPop!$T:$T,AQ$5,SexoPop!$A:$A,$C9,SexoPop!$B:$B,2)/1000</f>
        <v>119.69199999999999</v>
      </c>
      <c r="AR9" s="53">
        <f>SUMIFS(SexoPop!$K:$K,SexoPop!$T:$T,AR$5,SexoPop!$A:$A,$C9,SexoPop!$B:$B,2)/1000</f>
        <v>121.18</v>
      </c>
      <c r="AS9" s="52"/>
      <c r="AT9" s="54">
        <f>SUMIFS(SexoPorc!$K:$K,SexoPorc!$Q:$Q,AT$5,SexoPorc!$A:$A,$C9,SexoPorc!$B:$B,2)*100</f>
        <v>32.841119170188904</v>
      </c>
      <c r="AU9" s="54">
        <f>SUMIFS(SexoPorc!$K:$K,SexoPorc!$Q:$Q,AU$5,SexoPorc!$A:$A,$C9,SexoPorc!$B:$B,2)*100</f>
        <v>30.496829748153687</v>
      </c>
      <c r="AV9" s="54">
        <f>SUMIFS(SexoPorc!$K:$K,SexoPorc!$Q:$Q,AV$5,SexoPorc!$A:$A,$C9,SexoPorc!$B:$B,2)*100</f>
        <v>30.707886815071106</v>
      </c>
      <c r="AW9" s="54">
        <f>SUMIFS(SexoPorc!$K:$K,SexoPorc!$Q:$Q,AW$5,SexoPorc!$A:$A,$C9,SexoPorc!$B:$B,2)*100</f>
        <v>28.152754902839661</v>
      </c>
      <c r="AX9" s="54">
        <f>SUMIFS(SexoPorc!$K:$K,SexoPorc!$Q:$Q,AX$5,SexoPorc!$A:$A,$C9,SexoPorc!$B:$B,2)*100</f>
        <v>27.460524439811707</v>
      </c>
      <c r="AY9" s="56"/>
      <c r="AZ9" s="53">
        <f>SUMIFS(SexoPop!$K:$K,SexoPop!$T:$T,AZ$5,SexoPop!$A:$A,$C9,SexoPop!$B:$B,1)/1000</f>
        <v>129.58699999999999</v>
      </c>
      <c r="BA9" s="53">
        <f>SUMIFS(SexoPop!$K:$K,SexoPop!$T:$T,BA$5,SexoPop!$A:$A,$C9,SexoPop!$B:$B,1)/1000</f>
        <v>122.78400000000001</v>
      </c>
      <c r="BB9" s="53">
        <f>SUMIFS(SexoPop!$K:$K,SexoPop!$T:$T,BB$5,SexoPop!$A:$A,$C9,SexoPop!$B:$B,1)/1000</f>
        <v>140.9</v>
      </c>
      <c r="BC9" s="53">
        <f>SUMIFS(SexoPop!$K:$K,SexoPop!$T:$T,BC$5,SexoPop!$A:$A,$C9,SexoPop!$B:$B,1)/1000</f>
        <v>131.56700000000001</v>
      </c>
      <c r="BD9" s="53">
        <f>SUMIFS(SexoPop!$K:$K,SexoPop!$T:$T,BD$5,SexoPop!$A:$A,$C9,SexoPop!$B:$B,1)/1000</f>
        <v>129.31299999999999</v>
      </c>
      <c r="BE9" s="52"/>
      <c r="BF9" s="54">
        <f>SUMIFS(SexoPorc!$K:$K,SexoPorc!$Q:$Q,BF$5,SexoPorc!$A:$A,$C9,SexoPorc!$B:$B,1)*100</f>
        <v>35.124045610427856</v>
      </c>
      <c r="BG9" s="54">
        <f>SUMIFS(SexoPorc!$K:$K,SexoPorc!$Q:$Q,BG$5,SexoPorc!$A:$A,$C9,SexoPorc!$B:$B,1)*100</f>
        <v>31.192269921302795</v>
      </c>
      <c r="BH9" s="54">
        <f>SUMIFS(SexoPorc!$K:$K,SexoPorc!$Q:$Q,BH$5,SexoPorc!$A:$A,$C9,SexoPorc!$B:$B,1)*100</f>
        <v>34.623503684997559</v>
      </c>
      <c r="BI9" s="54">
        <f>SUMIFS(SexoPorc!$K:$K,SexoPorc!$Q:$Q,BI$5,SexoPorc!$A:$A,$C9,SexoPorc!$B:$B,1)*100</f>
        <v>31.608673930168152</v>
      </c>
      <c r="BJ9" s="54">
        <f>SUMIFS(SexoPorc!$K:$K,SexoPorc!$Q:$Q,BJ$5,SexoPorc!$A:$A,$C9,SexoPorc!$B:$B,1)*100</f>
        <v>29.616692662239075</v>
      </c>
    </row>
    <row r="10" spans="3:62" x14ac:dyDescent="0.25">
      <c r="C10" s="52" t="s">
        <v>4</v>
      </c>
      <c r="D10" s="53">
        <f>'Cuadro 4'!W12</f>
        <v>499.51800000000003</v>
      </c>
      <c r="E10" s="53">
        <f>'Cuadro 4'!X12</f>
        <v>513.58699999999999</v>
      </c>
      <c r="F10" s="53">
        <f>'Cuadro 4'!Y12</f>
        <v>512.654</v>
      </c>
      <c r="G10" s="53">
        <f>'Cuadro 4'!Z12</f>
        <v>519.55500000000006</v>
      </c>
      <c r="H10" s="53">
        <f>'Cuadro 4'!AA12</f>
        <v>484.05599999999998</v>
      </c>
      <c r="I10" s="52"/>
      <c r="J10" s="54">
        <f>'Cuadro 5'!Q12</f>
        <v>58.2635634321</v>
      </c>
      <c r="K10" s="54">
        <f>'Cuadro 5'!R12</f>
        <v>58.366602911800001</v>
      </c>
      <c r="L10" s="54">
        <f>'Cuadro 5'!S12</f>
        <v>54.850951873</v>
      </c>
      <c r="M10" s="54">
        <f>'Cuadro 5'!T12</f>
        <v>54.659620758100004</v>
      </c>
      <c r="N10" s="54">
        <f>'Cuadro 5'!U12</f>
        <v>51.197556339899997</v>
      </c>
      <c r="O10" s="52"/>
      <c r="P10" s="53">
        <f>SUMIFS(RuralPop!$J:$J,RuralPop!$S:$S,P$5,RuralPop!$A:$A,$C10)/1000</f>
        <v>192.26400000000001</v>
      </c>
      <c r="Q10" s="53">
        <f>SUMIFS(RuralPop!$J:$J,RuralPop!$S:$S,Q$5,RuralPop!$A:$A,$C10)/1000</f>
        <v>215.55500000000001</v>
      </c>
      <c r="R10" s="53">
        <f>SUMIFS(RuralPop!$J:$J,RuralPop!$S:$S,R$5,RuralPop!$A:$A,$C10)/1000</f>
        <v>187.43299999999999</v>
      </c>
      <c r="S10" s="53">
        <f>SUMIFS(RuralPop!$J:$J,RuralPop!$S:$S,S$5,RuralPop!$A:$A,$C10)/1000</f>
        <v>231.28899999999999</v>
      </c>
      <c r="T10" s="53">
        <f>SUMIFS(RuralPop!$J:$J,RuralPop!$S:$S,T$5,RuralPop!$A:$A,$C10)/1000</f>
        <v>187.107</v>
      </c>
      <c r="U10" s="52"/>
      <c r="V10" s="54">
        <f>SUMIFS(RuralPorc!$J:$J,RuralPorc!$P:$P,V$5,RuralPorc!$A:$A,$C10)*100</f>
        <v>88.269400596618652</v>
      </c>
      <c r="W10" s="54">
        <f>SUMIFS(RuralPorc!$J:$J,RuralPorc!$P:$P,W$5,RuralPorc!$A:$A,$C10)*100</f>
        <v>88.100296258926392</v>
      </c>
      <c r="X10" s="54">
        <f>SUMIFS(RuralPorc!$J:$J,RuralPorc!$P:$P,X$5,RuralPorc!$A:$A,$C10)*100</f>
        <v>78.873330354690552</v>
      </c>
      <c r="Y10" s="54">
        <f>SUMIFS(RuralPorc!$J:$J,RuralPorc!$P:$P,Y$5,RuralPorc!$A:$A,$C10)*100</f>
        <v>81.198197603225708</v>
      </c>
      <c r="Z10" s="54">
        <f>SUMIFS(RuralPorc!$J:$J,RuralPorc!$P:$P,Z$5,RuralPorc!$A:$A,$C10)*100</f>
        <v>76.300132274627686</v>
      </c>
      <c r="AA10" s="56"/>
      <c r="AB10" s="53">
        <f>SUMIFS(UrbanPop!$J:$J,UrbanPop!$S:$S,AB$5,UrbanPop!$A:$A,$C10)/1000</f>
        <v>307.25400000000002</v>
      </c>
      <c r="AC10" s="53">
        <f>SUMIFS(UrbanPop!$J:$J,UrbanPop!$S:$S,AC$5,UrbanPop!$A:$A,$C10)/1000</f>
        <v>298.03199999999998</v>
      </c>
      <c r="AD10" s="53">
        <f>SUMIFS(UrbanPop!$J:$J,UrbanPop!$S:$S,AD$5,UrbanPop!$A:$A,$C10)/1000</f>
        <v>325.221</v>
      </c>
      <c r="AE10" s="53">
        <f>SUMIFS(UrbanPop!$J:$J,UrbanPop!$S:$S,AE$5,UrbanPop!$A:$A,$C10)/1000</f>
        <v>288.26600000000002</v>
      </c>
      <c r="AF10" s="53">
        <f>SUMIFS(UrbanPop!$J:$J,UrbanPop!$S:$S,AF$5,UrbanPop!$A:$A,$C10)/1000</f>
        <v>296.94900000000001</v>
      </c>
      <c r="AG10" s="52"/>
      <c r="AH10" s="54">
        <f>SUMIFS(UrbanPorc!$J:$J,UrbanPorc!$P:$P,AH$5,UrbanPorc!$A:$A,$C10)*100</f>
        <v>48.04394543170929</v>
      </c>
      <c r="AI10" s="54">
        <f>SUMIFS(UrbanPorc!$J:$J,UrbanPorc!$P:$P,AI$5,UrbanPorc!$A:$A,$C10)*100</f>
        <v>46.914741396903992</v>
      </c>
      <c r="AJ10" s="54">
        <f>SUMIFS(UrbanPorc!$J:$J,UrbanPorc!$P:$P,AJ$5,UrbanPorc!$A:$A,$C10)*100</f>
        <v>46.660584211349487</v>
      </c>
      <c r="AK10" s="54">
        <f>SUMIFS(UrbanPorc!$J:$J,UrbanPorc!$P:$P,AK$5,UrbanPorc!$A:$A,$C10)*100</f>
        <v>43.303793668746948</v>
      </c>
      <c r="AL10" s="54">
        <f>SUMIFS(UrbanPorc!$J:$J,UrbanPorc!$P:$P,AL$5,UrbanPorc!$A:$A,$C10)*100</f>
        <v>42.406624555587769</v>
      </c>
      <c r="AN10" s="53">
        <f>SUMIFS(SexoPop!$K:$K,SexoPop!$T:$T,AN$5,SexoPop!$A:$A,$C10,SexoPop!$B:$B,2)/1000</f>
        <v>251.07</v>
      </c>
      <c r="AO10" s="53">
        <f>SUMIFS(SexoPop!$K:$K,SexoPop!$T:$T,AO$5,SexoPop!$A:$A,$C10,SexoPop!$B:$B,2)/1000</f>
        <v>258.947</v>
      </c>
      <c r="AP10" s="53">
        <f>SUMIFS(SexoPop!$K:$K,SexoPop!$T:$T,AP$5,SexoPop!$A:$A,$C10,SexoPop!$B:$B,2)/1000</f>
        <v>256.904</v>
      </c>
      <c r="AQ10" s="53">
        <f>SUMIFS(SexoPop!$K:$K,SexoPop!$T:$T,AQ$5,SexoPop!$A:$A,$C10,SexoPop!$B:$B,2)/1000</f>
        <v>257.428</v>
      </c>
      <c r="AR10" s="53">
        <f>SUMIFS(SexoPop!$K:$K,SexoPop!$T:$T,AR$5,SexoPop!$A:$A,$C10,SexoPop!$B:$B,2)/1000</f>
        <v>241.62299999999999</v>
      </c>
      <c r="AS10" s="52"/>
      <c r="AT10" s="54">
        <f>SUMIFS(SexoPorc!$K:$K,SexoPorc!$Q:$Q,AT$5,SexoPorc!$A:$A,$C10,SexoPorc!$B:$B,2)*100</f>
        <v>57.130181789398193</v>
      </c>
      <c r="AU10" s="54">
        <f>SUMIFS(SexoPorc!$K:$K,SexoPorc!$Q:$Q,AU$5,SexoPorc!$A:$A,$C10,SexoPorc!$B:$B,2)*100</f>
        <v>57.42650032043457</v>
      </c>
      <c r="AV10" s="54">
        <f>SUMIFS(SexoPorc!$K:$K,SexoPorc!$Q:$Q,AV$5,SexoPorc!$A:$A,$C10,SexoPorc!$B:$B,2)*100</f>
        <v>53.61974835395813</v>
      </c>
      <c r="AW10" s="54">
        <f>SUMIFS(SexoPorc!$K:$K,SexoPorc!$Q:$Q,AW$5,SexoPorc!$A:$A,$C10,SexoPorc!$B:$B,2)*100</f>
        <v>53.368550539016724</v>
      </c>
      <c r="AX10" s="54">
        <f>SUMIFS(SexoPorc!$K:$K,SexoPorc!$Q:$Q,AX$5,SexoPorc!$A:$A,$C10,SexoPorc!$B:$B,2)*100</f>
        <v>49.623647332191467</v>
      </c>
      <c r="AY10" s="56"/>
      <c r="AZ10" s="53">
        <f>SUMIFS(SexoPop!$K:$K,SexoPop!$T:$T,AZ$5,SexoPop!$A:$A,$C10,SexoPop!$B:$B,1)/1000</f>
        <v>248.44800000000001</v>
      </c>
      <c r="BA10" s="53">
        <f>SUMIFS(SexoPop!$K:$K,SexoPop!$T:$T,BA$5,SexoPop!$A:$A,$C10,SexoPop!$B:$B,1)/1000</f>
        <v>254.64</v>
      </c>
      <c r="BB10" s="53">
        <f>SUMIFS(SexoPop!$K:$K,SexoPop!$T:$T,BB$5,SexoPop!$A:$A,$C10,SexoPop!$B:$B,1)/1000</f>
        <v>255.75</v>
      </c>
      <c r="BC10" s="53">
        <f>SUMIFS(SexoPop!$K:$K,SexoPop!$T:$T,BC$5,SexoPop!$A:$A,$C10,SexoPop!$B:$B,1)/1000</f>
        <v>262.12700000000001</v>
      </c>
      <c r="BD10" s="53">
        <f>SUMIFS(SexoPop!$K:$K,SexoPop!$T:$T,BD$5,SexoPop!$A:$A,$C10,SexoPop!$B:$B,1)/1000</f>
        <v>242.43299999999999</v>
      </c>
      <c r="BE10" s="52"/>
      <c r="BF10" s="54">
        <f>SUMIFS(SexoPorc!$K:$K,SexoPorc!$Q:$Q,BF$5,SexoPorc!$A:$A,$C10,SexoPorc!$B:$B,1)*100</f>
        <v>59.455525875091553</v>
      </c>
      <c r="BG10" s="54">
        <f>SUMIFS(SexoPorc!$K:$K,SexoPorc!$Q:$Q,BG$5,SexoPorc!$A:$A,$C10,SexoPorc!$B:$B,1)*100</f>
        <v>59.354704618453979</v>
      </c>
      <c r="BH10" s="54">
        <f>SUMIFS(SexoPorc!$K:$K,SexoPorc!$Q:$Q,BH$5,SexoPorc!$A:$A,$C10,SexoPorc!$B:$B,1)*100</f>
        <v>56.145983934402466</v>
      </c>
      <c r="BI10" s="54">
        <f>SUMIFS(SexoPorc!$K:$K,SexoPorc!$Q:$Q,BI$5,SexoPorc!$A:$A,$C10,SexoPorc!$B:$B,1)*100</f>
        <v>55.98982572555542</v>
      </c>
      <c r="BJ10" s="54">
        <f>SUMIFS(SexoPorc!$K:$K,SexoPorc!$Q:$Q,BJ$5,SexoPorc!$A:$A,$C10,SexoPorc!$B:$B,1)*100</f>
        <v>52.868789434432983</v>
      </c>
    </row>
    <row r="11" spans="3:62" x14ac:dyDescent="0.25">
      <c r="C11" s="52" t="s">
        <v>5</v>
      </c>
      <c r="D11" s="53">
        <f>'Cuadro 4'!W13</f>
        <v>810.25900000000001</v>
      </c>
      <c r="E11" s="53">
        <f>'Cuadro 4'!X13</f>
        <v>784.68299999999999</v>
      </c>
      <c r="F11" s="53">
        <f>'Cuadro 4'!Y13</f>
        <v>895.19299999999998</v>
      </c>
      <c r="G11" s="53">
        <f>'Cuadro 4'!Z13</f>
        <v>797.52600000000007</v>
      </c>
      <c r="H11" s="53">
        <f>'Cuadro 4'!AA13</f>
        <v>795.73199999999997</v>
      </c>
      <c r="I11" s="52"/>
      <c r="J11" s="54">
        <f>'Cuadro 5'!Q13</f>
        <v>27.410823205300002</v>
      </c>
      <c r="K11" s="54">
        <f>'Cuadro 5'!R13</f>
        <v>25.7248317703</v>
      </c>
      <c r="L11" s="54">
        <f>'Cuadro 5'!S13</f>
        <v>28.236578451900002</v>
      </c>
      <c r="M11" s="54">
        <f>'Cuadro 5'!T13</f>
        <v>24.3658367582</v>
      </c>
      <c r="N11" s="54">
        <f>'Cuadro 5'!U13</f>
        <v>23.355954560299999</v>
      </c>
      <c r="O11" s="52"/>
      <c r="P11" s="53">
        <f>SUMIFS(RuralPop!$J:$J,RuralPop!$S:$S,P$5,RuralPop!$A:$A,$C11)/1000</f>
        <v>124.10599999999999</v>
      </c>
      <c r="Q11" s="53">
        <f>SUMIFS(RuralPop!$J:$J,RuralPop!$S:$S,Q$5,RuralPop!$A:$A,$C11)/1000</f>
        <v>124.661</v>
      </c>
      <c r="R11" s="53">
        <f>SUMIFS(RuralPop!$J:$J,RuralPop!$S:$S,R$5,RuralPop!$A:$A,$C11)/1000</f>
        <v>129.042</v>
      </c>
      <c r="S11" s="53">
        <f>SUMIFS(RuralPop!$J:$J,RuralPop!$S:$S,S$5,RuralPop!$A:$A,$C11)/1000</f>
        <v>110.803</v>
      </c>
      <c r="T11" s="53">
        <f>SUMIFS(RuralPop!$J:$J,RuralPop!$S:$S,T$5,RuralPop!$A:$A,$C11)/1000</f>
        <v>96.260999999999996</v>
      </c>
      <c r="U11" s="52"/>
      <c r="V11" s="54">
        <f>SUMIFS(RuralPorc!$J:$J,RuralPorc!$P:$P,V$5,RuralPorc!$A:$A,$C11)*100</f>
        <v>41.976061463356018</v>
      </c>
      <c r="W11" s="54">
        <f>SUMIFS(RuralPorc!$J:$J,RuralPorc!$P:$P,W$5,RuralPorc!$A:$A,$C11)*100</f>
        <v>37.566938996315002</v>
      </c>
      <c r="X11" s="54">
        <f>SUMIFS(RuralPorc!$J:$J,RuralPorc!$P:$P,X$5,RuralPorc!$A:$A,$C11)*100</f>
        <v>40.681588649749756</v>
      </c>
      <c r="Y11" s="54">
        <f>SUMIFS(RuralPorc!$J:$J,RuralPorc!$P:$P,Y$5,RuralPorc!$A:$A,$C11)*100</f>
        <v>35.921001434326172</v>
      </c>
      <c r="Z11" s="54">
        <f>SUMIFS(RuralPorc!$J:$J,RuralPorc!$P:$P,Z$5,RuralPorc!$A:$A,$C11)*100</f>
        <v>34.916645288467407</v>
      </c>
      <c r="AA11" s="56"/>
      <c r="AB11" s="53">
        <f>SUMIFS(UrbanPop!$J:$J,UrbanPop!$S:$S,AB$5,UrbanPop!$A:$A,$C11)/1000</f>
        <v>686.15300000000002</v>
      </c>
      <c r="AC11" s="53">
        <f>SUMIFS(UrbanPop!$J:$J,UrbanPop!$S:$S,AC$5,UrbanPop!$A:$A,$C11)/1000</f>
        <v>660.02200000000005</v>
      </c>
      <c r="AD11" s="53">
        <f>SUMIFS(UrbanPop!$J:$J,UrbanPop!$S:$S,AD$5,UrbanPop!$A:$A,$C11)/1000</f>
        <v>766.15099999999995</v>
      </c>
      <c r="AE11" s="53">
        <f>SUMIFS(UrbanPop!$J:$J,UrbanPop!$S:$S,AE$5,UrbanPop!$A:$A,$C11)/1000</f>
        <v>686.72299999999996</v>
      </c>
      <c r="AF11" s="53">
        <f>SUMIFS(UrbanPop!$J:$J,UrbanPop!$S:$S,AF$5,UrbanPop!$A:$A,$C11)/1000</f>
        <v>699.471</v>
      </c>
      <c r="AG11" s="52"/>
      <c r="AH11" s="54">
        <f>SUMIFS(UrbanPorc!$J:$J,UrbanPorc!$P:$P,AH$5,UrbanPorc!$A:$A,$C11)*100</f>
        <v>25.792095065116882</v>
      </c>
      <c r="AI11" s="54">
        <f>SUMIFS(UrbanPorc!$J:$J,UrbanPorc!$P:$P,AI$5,UrbanPorc!$A:$A,$C11)*100</f>
        <v>24.279287457466125</v>
      </c>
      <c r="AJ11" s="54">
        <f>SUMIFS(UrbanPorc!$J:$J,UrbanPorc!$P:$P,AJ$5,UrbanPorc!$A:$A,$C11)*100</f>
        <v>26.852989196777344</v>
      </c>
      <c r="AK11" s="54">
        <f>SUMIFS(UrbanPorc!$J:$J,UrbanPorc!$P:$P,AK$5,UrbanPorc!$A:$A,$C11)*100</f>
        <v>23.163564503192902</v>
      </c>
      <c r="AL11" s="54">
        <f>SUMIFS(UrbanPorc!$J:$J,UrbanPorc!$P:$P,AL$5,UrbanPorc!$A:$A,$C11)*100</f>
        <v>22.338117659091949</v>
      </c>
      <c r="AN11" s="53">
        <f>SUMIFS(SexoPop!$K:$K,SexoPop!$T:$T,AN$5,SexoPop!$A:$A,$C11,SexoPop!$B:$B,2)/1000</f>
        <v>394.66500000000002</v>
      </c>
      <c r="AO11" s="53">
        <f>SUMIFS(SexoPop!$K:$K,SexoPop!$T:$T,AO$5,SexoPop!$A:$A,$C11,SexoPop!$B:$B,2)/1000</f>
        <v>387.15899999999999</v>
      </c>
      <c r="AP11" s="53">
        <f>SUMIFS(SexoPop!$K:$K,SexoPop!$T:$T,AP$5,SexoPop!$A:$A,$C11,SexoPop!$B:$B,2)/1000</f>
        <v>437.584</v>
      </c>
      <c r="AQ11" s="53">
        <f>SUMIFS(SexoPop!$K:$K,SexoPop!$T:$T,AQ$5,SexoPop!$A:$A,$C11,SexoPop!$B:$B,2)/1000</f>
        <v>389.68799999999999</v>
      </c>
      <c r="AR11" s="53">
        <f>SUMIFS(SexoPop!$K:$K,SexoPop!$T:$T,AR$5,SexoPop!$A:$A,$C11,SexoPop!$B:$B,2)/1000</f>
        <v>374.02</v>
      </c>
      <c r="AS11" s="52"/>
      <c r="AT11" s="54">
        <f>SUMIFS(SexoPorc!$K:$K,SexoPorc!$Q:$Q,AT$5,SexoPorc!$A:$A,$C11,SexoPorc!$B:$B,2)*100</f>
        <v>26.363480091094971</v>
      </c>
      <c r="AU11" s="54">
        <f>SUMIFS(SexoPorc!$K:$K,SexoPorc!$Q:$Q,AU$5,SexoPorc!$A:$A,$C11,SexoPorc!$B:$B,2)*100</f>
        <v>25.064706802368164</v>
      </c>
      <c r="AV11" s="54">
        <f>SUMIFS(SexoPorc!$K:$K,SexoPorc!$Q:$Q,AV$5,SexoPorc!$A:$A,$C11,SexoPorc!$B:$B,2)*100</f>
        <v>27.20390260219574</v>
      </c>
      <c r="AW11" s="54">
        <f>SUMIFS(SexoPorc!$K:$K,SexoPorc!$Q:$Q,AW$5,SexoPorc!$A:$A,$C11,SexoPorc!$B:$B,2)*100</f>
        <v>23.470345139503479</v>
      </c>
      <c r="AX11" s="54">
        <f>SUMIFS(SexoPorc!$K:$K,SexoPorc!$Q:$Q,AX$5,SexoPorc!$A:$A,$C11,SexoPorc!$B:$B,2)*100</f>
        <v>21.767647564411163</v>
      </c>
      <c r="AY11" s="56"/>
      <c r="AZ11" s="53">
        <f>SUMIFS(SexoPop!$K:$K,SexoPop!$T:$T,AZ$5,SexoPop!$A:$A,$C11,SexoPop!$B:$B,1)/1000</f>
        <v>415.59399999999999</v>
      </c>
      <c r="BA11" s="53">
        <f>SUMIFS(SexoPop!$K:$K,SexoPop!$T:$T,BA$5,SexoPop!$A:$A,$C11,SexoPop!$B:$B,1)/1000</f>
        <v>397.524</v>
      </c>
      <c r="BB11" s="53">
        <f>SUMIFS(SexoPop!$K:$K,SexoPop!$T:$T,BB$5,SexoPop!$A:$A,$C11,SexoPop!$B:$B,1)/1000</f>
        <v>457.60899999999998</v>
      </c>
      <c r="BC11" s="53">
        <f>SUMIFS(SexoPop!$K:$K,SexoPop!$T:$T,BC$5,SexoPop!$A:$A,$C11,SexoPop!$B:$B,1)/1000</f>
        <v>407.83800000000002</v>
      </c>
      <c r="BD11" s="53">
        <f>SUMIFS(SexoPop!$K:$K,SexoPop!$T:$T,BD$5,SexoPop!$A:$A,$C11,SexoPop!$B:$B,1)/1000</f>
        <v>421.71199999999999</v>
      </c>
      <c r="BE11" s="52"/>
      <c r="BF11" s="54">
        <f>SUMIFS(SexoPorc!$K:$K,SexoPorc!$Q:$Q,BF$5,SexoPorc!$A:$A,$C11,SexoPorc!$B:$B,1)*100</f>
        <v>28.485476970672607</v>
      </c>
      <c r="BG11" s="54">
        <f>SUMIFS(SexoPorc!$K:$K,SexoPorc!$Q:$Q,BG$5,SexoPorc!$A:$A,$C11,SexoPorc!$B:$B,1)*100</f>
        <v>26.402047276496887</v>
      </c>
      <c r="BH11" s="54">
        <f>SUMIFS(SexoPorc!$K:$K,SexoPorc!$Q:$Q,BH$5,SexoPorc!$A:$A,$C11,SexoPorc!$B:$B,1)*100</f>
        <v>29.300159215927124</v>
      </c>
      <c r="BI11" s="54">
        <f>SUMIFS(SexoPorc!$K:$K,SexoPorc!$Q:$Q,BI$5,SexoPorc!$A:$A,$C11,SexoPorc!$B:$B,1)*100</f>
        <v>25.287732481956482</v>
      </c>
      <c r="BJ11" s="54">
        <f>SUMIFS(SexoPorc!$K:$K,SexoPorc!$Q:$Q,BJ$5,SexoPorc!$A:$A,$C11,SexoPorc!$B:$B,1)*100</f>
        <v>24.972005188465118</v>
      </c>
    </row>
    <row r="12" spans="3:62" x14ac:dyDescent="0.25">
      <c r="C12" s="52" t="s">
        <v>6</v>
      </c>
      <c r="D12" s="53">
        <f>'Cuadro 4'!W14</f>
        <v>313.54400000000004</v>
      </c>
      <c r="E12" s="53">
        <f>'Cuadro 4'!X14</f>
        <v>317.17200000000003</v>
      </c>
      <c r="F12" s="53">
        <f>'Cuadro 4'!Y14</f>
        <v>309.75800000000004</v>
      </c>
      <c r="G12" s="53">
        <f>'Cuadro 4'!Z14</f>
        <v>277</v>
      </c>
      <c r="H12" s="53">
        <f>'Cuadro 4'!AA14</f>
        <v>270.59699999999998</v>
      </c>
      <c r="I12" s="52"/>
      <c r="J12" s="54">
        <f>'Cuadro 5'!Q14</f>
        <v>44.831643982300001</v>
      </c>
      <c r="K12" s="54">
        <f>'Cuadro 5'!R14</f>
        <v>43.883993242500004</v>
      </c>
      <c r="L12" s="54">
        <f>'Cuadro 5'!S14</f>
        <v>42.176711431600005</v>
      </c>
      <c r="M12" s="54">
        <f>'Cuadro 5'!T14</f>
        <v>35.929557314100002</v>
      </c>
      <c r="N12" s="54">
        <f>'Cuadro 5'!U14</f>
        <v>37.259021919200002</v>
      </c>
      <c r="O12" s="52"/>
      <c r="P12" s="53">
        <f>SUMIFS(RuralPop!$J:$J,RuralPop!$S:$S,P$5,RuralPop!$A:$A,$C12)/1000</f>
        <v>50.738</v>
      </c>
      <c r="Q12" s="53">
        <f>SUMIFS(RuralPop!$J:$J,RuralPop!$S:$S,Q$5,RuralPop!$A:$A,$C12)/1000</f>
        <v>59.286999999999999</v>
      </c>
      <c r="R12" s="53">
        <f>SUMIFS(RuralPop!$J:$J,RuralPop!$S:$S,R$5,RuralPop!$A:$A,$C12)/1000</f>
        <v>47.725999999999999</v>
      </c>
      <c r="S12" s="53">
        <f>SUMIFS(RuralPop!$J:$J,RuralPop!$S:$S,S$5,RuralPop!$A:$A,$C12)/1000</f>
        <v>45.662999999999997</v>
      </c>
      <c r="T12" s="53">
        <f>SUMIFS(RuralPop!$J:$J,RuralPop!$S:$S,T$5,RuralPop!$A:$A,$C12)/1000</f>
        <v>39.918999999999997</v>
      </c>
      <c r="U12" s="52"/>
      <c r="V12" s="54">
        <f>SUMIFS(RuralPorc!$J:$J,RuralPorc!$P:$P,V$5,RuralPorc!$A:$A,$C12)*100</f>
        <v>64.607232809066772</v>
      </c>
      <c r="W12" s="54">
        <f>SUMIFS(RuralPorc!$J:$J,RuralPorc!$P:$P,W$5,RuralPorc!$A:$A,$C12)*100</f>
        <v>64.200246334075928</v>
      </c>
      <c r="X12" s="54">
        <f>SUMIFS(RuralPorc!$J:$J,RuralPorc!$P:$P,X$5,RuralPorc!$A:$A,$C12)*100</f>
        <v>57.944512367248535</v>
      </c>
      <c r="Y12" s="54">
        <f>SUMIFS(RuralPorc!$J:$J,RuralPorc!$P:$P,Y$5,RuralPorc!$A:$A,$C12)*100</f>
        <v>54.951441287994385</v>
      </c>
      <c r="Z12" s="54">
        <f>SUMIFS(RuralPorc!$J:$J,RuralPorc!$P:$P,Z$5,RuralPorc!$A:$A,$C12)*100</f>
        <v>54.135531187057495</v>
      </c>
      <c r="AA12" s="56"/>
      <c r="AB12" s="53">
        <f>SUMIFS(UrbanPop!$J:$J,UrbanPop!$S:$S,AB$5,UrbanPop!$A:$A,$C12)/1000</f>
        <v>262.80599999999998</v>
      </c>
      <c r="AC12" s="53">
        <f>SUMIFS(UrbanPop!$J:$J,UrbanPop!$S:$S,AC$5,UrbanPop!$A:$A,$C12)/1000</f>
        <v>257.88499999999999</v>
      </c>
      <c r="AD12" s="53">
        <f>SUMIFS(UrbanPop!$J:$J,UrbanPop!$S:$S,AD$5,UrbanPop!$A:$A,$C12)/1000</f>
        <v>262.03199999999998</v>
      </c>
      <c r="AE12" s="53">
        <f>SUMIFS(UrbanPop!$J:$J,UrbanPop!$S:$S,AE$5,UrbanPop!$A:$A,$C12)/1000</f>
        <v>231.33699999999999</v>
      </c>
      <c r="AF12" s="53">
        <f>SUMIFS(UrbanPop!$J:$J,UrbanPop!$S:$S,AF$5,UrbanPop!$A:$A,$C12)/1000</f>
        <v>230.678</v>
      </c>
      <c r="AG12" s="52"/>
      <c r="AH12" s="54">
        <f>SUMIFS(UrbanPorc!$J:$J,UrbanPorc!$P:$P,AH$5,UrbanPorc!$A:$A,$C12)*100</f>
        <v>42.330166697502136</v>
      </c>
      <c r="AI12" s="54">
        <f>SUMIFS(UrbanPorc!$J:$J,UrbanPorc!$P:$P,AI$5,UrbanPorc!$A:$A,$C12)*100</f>
        <v>40.90789258480072</v>
      </c>
      <c r="AJ12" s="54">
        <f>SUMIFS(UrbanPorc!$J:$J,UrbanPorc!$P:$P,AJ$5,UrbanPorc!$A:$A,$C12)*100</f>
        <v>40.18501341342926</v>
      </c>
      <c r="AK12" s="54">
        <f>SUMIFS(UrbanPorc!$J:$J,UrbanPorc!$P:$P,AK$5,UrbanPorc!$A:$A,$C12)*100</f>
        <v>33.631601929664612</v>
      </c>
      <c r="AL12" s="54">
        <f>SUMIFS(UrbanPorc!$J:$J,UrbanPorc!$P:$P,AL$5,UrbanPorc!$A:$A,$C12)*100</f>
        <v>35.351866483688354</v>
      </c>
      <c r="AN12" s="53">
        <f>SUMIFS(SexoPop!$K:$K,SexoPop!$T:$T,AN$5,SexoPop!$A:$A,$C12,SexoPop!$B:$B,2)/1000</f>
        <v>159.76599999999999</v>
      </c>
      <c r="AO12" s="53">
        <f>SUMIFS(SexoPop!$K:$K,SexoPop!$T:$T,AO$5,SexoPop!$A:$A,$C12,SexoPop!$B:$B,2)/1000</f>
        <v>156.05600000000001</v>
      </c>
      <c r="AP12" s="53">
        <f>SUMIFS(SexoPop!$K:$K,SexoPop!$T:$T,AP$5,SexoPop!$A:$A,$C12,SexoPop!$B:$B,2)/1000</f>
        <v>154.33600000000001</v>
      </c>
      <c r="AQ12" s="53">
        <f>SUMIFS(SexoPop!$K:$K,SexoPop!$T:$T,AQ$5,SexoPop!$A:$A,$C12,SexoPop!$B:$B,2)/1000</f>
        <v>132.88499999999999</v>
      </c>
      <c r="AR12" s="53">
        <f>SUMIFS(SexoPop!$K:$K,SexoPop!$T:$T,AR$5,SexoPop!$A:$A,$C12,SexoPop!$B:$B,2)/1000</f>
        <v>132.065</v>
      </c>
      <c r="AS12" s="52"/>
      <c r="AT12" s="54">
        <f>SUMIFS(SexoPorc!$K:$K,SexoPorc!$Q:$Q,AT$5,SexoPorc!$A:$A,$C12,SexoPorc!$B:$B,2)*100</f>
        <v>44.104525446891785</v>
      </c>
      <c r="AU12" s="54">
        <f>SUMIFS(SexoPorc!$K:$K,SexoPorc!$Q:$Q,AU$5,SexoPorc!$A:$A,$C12,SexoPorc!$B:$B,2)*100</f>
        <v>42.295151948928833</v>
      </c>
      <c r="AV12" s="54">
        <f>SUMIFS(SexoPorc!$K:$K,SexoPorc!$Q:$Q,AV$5,SexoPorc!$A:$A,$C12,SexoPorc!$B:$B,2)*100</f>
        <v>40.853515267372131</v>
      </c>
      <c r="AW12" s="54">
        <f>SUMIFS(SexoPorc!$K:$K,SexoPorc!$Q:$Q,AW$5,SexoPorc!$A:$A,$C12,SexoPorc!$B:$B,2)*100</f>
        <v>33.583024144172668</v>
      </c>
      <c r="AX12" s="54">
        <f>SUMIFS(SexoPorc!$K:$K,SexoPorc!$Q:$Q,AX$5,SexoPorc!$A:$A,$C12,SexoPorc!$B:$B,2)*100</f>
        <v>35.354980826377869</v>
      </c>
      <c r="AY12" s="56"/>
      <c r="AZ12" s="53">
        <f>SUMIFS(SexoPop!$K:$K,SexoPop!$T:$T,AZ$5,SexoPop!$A:$A,$C12,SexoPop!$B:$B,1)/1000</f>
        <v>153.77799999999999</v>
      </c>
      <c r="BA12" s="53">
        <f>SUMIFS(SexoPop!$K:$K,SexoPop!$T:$T,BA$5,SexoPop!$A:$A,$C12,SexoPop!$B:$B,1)/1000</f>
        <v>161.11600000000001</v>
      </c>
      <c r="BB12" s="53">
        <f>SUMIFS(SexoPop!$K:$K,SexoPop!$T:$T,BB$5,SexoPop!$A:$A,$C12,SexoPop!$B:$B,1)/1000</f>
        <v>155.422</v>
      </c>
      <c r="BC12" s="53">
        <f>SUMIFS(SexoPop!$K:$K,SexoPop!$T:$T,BC$5,SexoPop!$A:$A,$C12,SexoPop!$B:$B,1)/1000</f>
        <v>144.11500000000001</v>
      </c>
      <c r="BD12" s="53">
        <f>SUMIFS(SexoPop!$K:$K,SexoPop!$T:$T,BD$5,SexoPop!$A:$A,$C12,SexoPop!$B:$B,1)/1000</f>
        <v>138.53200000000001</v>
      </c>
      <c r="BE12" s="52"/>
      <c r="BF12" s="54">
        <f>SUMIFS(SexoPorc!$K:$K,SexoPorc!$Q:$Q,BF$5,SexoPorc!$A:$A,$C12,SexoPorc!$B:$B,1)*100</f>
        <v>45.612910389900208</v>
      </c>
      <c r="BG12" s="54">
        <f>SUMIFS(SexoPorc!$K:$K,SexoPorc!$Q:$Q,BG$5,SexoPorc!$A:$A,$C12,SexoPorc!$B:$B,1)*100</f>
        <v>45.541039109230042</v>
      </c>
      <c r="BH12" s="54">
        <f>SUMIFS(SexoPorc!$K:$K,SexoPorc!$Q:$Q,BH$5,SexoPorc!$A:$A,$C12,SexoPorc!$B:$B,1)*100</f>
        <v>43.578296899795532</v>
      </c>
      <c r="BI12" s="54">
        <f>SUMIFS(SexoPorc!$K:$K,SexoPorc!$Q:$Q,BI$5,SexoPorc!$A:$A,$C12,SexoPorc!$B:$B,1)*100</f>
        <v>38.403835892677307</v>
      </c>
      <c r="BJ12" s="54">
        <f>SUMIFS(SexoPorc!$K:$K,SexoPorc!$Q:$Q,BJ$5,SexoPorc!$A:$A,$C12,SexoPorc!$B:$B,1)*100</f>
        <v>39.275458455085754</v>
      </c>
    </row>
    <row r="13" spans="3:62" x14ac:dyDescent="0.25">
      <c r="C13" s="52" t="s">
        <v>7</v>
      </c>
      <c r="D13" s="53">
        <f>'Cuadro 4'!W15</f>
        <v>4243.7470000000003</v>
      </c>
      <c r="E13" s="53">
        <f>'Cuadro 4'!X15</f>
        <v>4440.268</v>
      </c>
      <c r="F13" s="53">
        <f>'Cuadro 4'!Y15</f>
        <v>4410.4090000000006</v>
      </c>
      <c r="G13" s="53">
        <f>'Cuadro 4'!Z15</f>
        <v>4437.3519999999999</v>
      </c>
      <c r="H13" s="53">
        <f>'Cuadro 4'!AA15</f>
        <v>4478.18</v>
      </c>
      <c r="I13" s="52"/>
      <c r="J13" s="54">
        <f>'Cuadro 5'!Q15</f>
        <v>81.908492876899999</v>
      </c>
      <c r="K13" s="54">
        <f>'Cuadro 5'!R15</f>
        <v>83.130288002900002</v>
      </c>
      <c r="L13" s="54">
        <f>'Cuadro 5'!S15</f>
        <v>78.934426787000007</v>
      </c>
      <c r="M13" s="54">
        <f>'Cuadro 5'!T15</f>
        <v>77.877327578700005</v>
      </c>
      <c r="N13" s="54">
        <f>'Cuadro 5'!U15</f>
        <v>76.414694306599998</v>
      </c>
      <c r="O13" s="52"/>
      <c r="P13" s="53">
        <f>SUMIFS(RuralPop!$J:$J,RuralPop!$S:$S,P$5,RuralPop!$A:$A,$C13)/1000</f>
        <v>2500.252</v>
      </c>
      <c r="Q13" s="53">
        <f>SUMIFS(RuralPop!$J:$J,RuralPop!$S:$S,Q$5,RuralPop!$A:$A,$C13)/1000</f>
        <v>2637.0450000000001</v>
      </c>
      <c r="R13" s="53">
        <f>SUMIFS(RuralPop!$J:$J,RuralPop!$S:$S,R$5,RuralPop!$A:$A,$C13)/1000</f>
        <v>2575.4470000000001</v>
      </c>
      <c r="S13" s="53">
        <f>SUMIFS(RuralPop!$J:$J,RuralPop!$S:$S,S$5,RuralPop!$A:$A,$C13)/1000</f>
        <v>2707.5940000000001</v>
      </c>
      <c r="T13" s="53">
        <f>SUMIFS(RuralPop!$J:$J,RuralPop!$S:$S,T$5,RuralPop!$A:$A,$C13)/1000</f>
        <v>2693.694</v>
      </c>
      <c r="U13" s="52"/>
      <c r="V13" s="54">
        <f>SUMIFS(RuralPorc!$J:$J,RuralPorc!$P:$P,V$5,RuralPorc!$A:$A,$C13)*100</f>
        <v>94.125288724899292</v>
      </c>
      <c r="W13" s="54">
        <f>SUMIFS(RuralPorc!$J:$J,RuralPorc!$P:$P,W$5,RuralPorc!$A:$A,$C13)*100</f>
        <v>94.460457563400269</v>
      </c>
      <c r="X13" s="54">
        <f>SUMIFS(RuralPorc!$J:$J,RuralPorc!$P:$P,X$5,RuralPorc!$A:$A,$C13)*100</f>
        <v>89.899057149887085</v>
      </c>
      <c r="Y13" s="54">
        <f>SUMIFS(RuralPorc!$J:$J,RuralPorc!$P:$P,Y$5,RuralPorc!$A:$A,$C13)*100</f>
        <v>88.120788335800171</v>
      </c>
      <c r="Z13" s="54">
        <f>SUMIFS(RuralPorc!$J:$J,RuralPorc!$P:$P,Z$5,RuralPorc!$A:$A,$C13)*100</f>
        <v>88.963299989700317</v>
      </c>
      <c r="AA13" s="56"/>
      <c r="AB13" s="53">
        <f>SUMIFS(UrbanPop!$J:$J,UrbanPop!$S:$S,AB$5,UrbanPop!$A:$A,$C13)/1000</f>
        <v>1743.4949999999999</v>
      </c>
      <c r="AC13" s="53">
        <f>SUMIFS(UrbanPop!$J:$J,UrbanPop!$S:$S,AC$5,UrbanPop!$A:$A,$C13)/1000</f>
        <v>1803.223</v>
      </c>
      <c r="AD13" s="53">
        <f>SUMIFS(UrbanPop!$J:$J,UrbanPop!$S:$S,AD$5,UrbanPop!$A:$A,$C13)/1000</f>
        <v>1834.962</v>
      </c>
      <c r="AE13" s="53">
        <f>SUMIFS(UrbanPop!$J:$J,UrbanPop!$S:$S,AE$5,UrbanPop!$A:$A,$C13)/1000</f>
        <v>1729.758</v>
      </c>
      <c r="AF13" s="53">
        <f>SUMIFS(UrbanPop!$J:$J,UrbanPop!$S:$S,AF$5,UrbanPop!$A:$A,$C13)/1000</f>
        <v>1784.4860000000001</v>
      </c>
      <c r="AG13" s="52"/>
      <c r="AH13" s="54">
        <f>SUMIFS(UrbanPorc!$J:$J,UrbanPorc!$P:$P,AH$5,UrbanPorc!$A:$A,$C13)*100</f>
        <v>69.055294990539551</v>
      </c>
      <c r="AI13" s="54">
        <f>SUMIFS(UrbanPorc!$J:$J,UrbanPorc!$P:$P,AI$5,UrbanPorc!$A:$A,$C13)*100</f>
        <v>70.724499225616455</v>
      </c>
      <c r="AJ13" s="54">
        <f>SUMIFS(UrbanPorc!$J:$J,UrbanPorc!$P:$P,AJ$5,UrbanPorc!$A:$A,$C13)*100</f>
        <v>67.397093772888184</v>
      </c>
      <c r="AK13" s="54">
        <f>SUMIFS(UrbanPorc!$J:$J,UrbanPorc!$P:$P,AK$5,UrbanPorc!$A:$A,$C13)*100</f>
        <v>65.888512134552002</v>
      </c>
      <c r="AL13" s="54">
        <f>SUMIFS(UrbanPorc!$J:$J,UrbanPorc!$P:$P,AL$5,UrbanPorc!$A:$A,$C13)*100</f>
        <v>63.000524044036865</v>
      </c>
      <c r="AN13" s="53">
        <f>SUMIFS(SexoPop!$K:$K,SexoPop!$T:$T,AN$5,SexoPop!$A:$A,$C13,SexoPop!$B:$B,2)/1000</f>
        <v>2182.6219999999998</v>
      </c>
      <c r="AO13" s="53">
        <f>SUMIFS(SexoPop!$K:$K,SexoPop!$T:$T,AO$5,SexoPop!$A:$A,$C13,SexoPop!$B:$B,2)/1000</f>
        <v>2230.2719999999999</v>
      </c>
      <c r="AP13" s="53">
        <f>SUMIFS(SexoPop!$K:$K,SexoPop!$T:$T,AP$5,SexoPop!$A:$A,$C13,SexoPop!$B:$B,2)/1000</f>
        <v>2277.6529999999998</v>
      </c>
      <c r="AQ13" s="53">
        <f>SUMIFS(SexoPop!$K:$K,SexoPop!$T:$T,AQ$5,SexoPop!$A:$A,$C13,SexoPop!$B:$B,2)/1000</f>
        <v>2319.7959999999998</v>
      </c>
      <c r="AR13" s="53">
        <f>SUMIFS(SexoPop!$K:$K,SexoPop!$T:$T,AR$5,SexoPop!$A:$A,$C13,SexoPop!$B:$B,2)/1000</f>
        <v>2297.232</v>
      </c>
      <c r="AS13" s="52"/>
      <c r="AT13" s="54">
        <f>SUMIFS(SexoPorc!$K:$K,SexoPorc!$Q:$Q,AT$5,SexoPorc!$A:$A,$C13,SexoPorc!$B:$B,2)*100</f>
        <v>81.588190793991089</v>
      </c>
      <c r="AU13" s="54">
        <f>SUMIFS(SexoPorc!$K:$K,SexoPorc!$Q:$Q,AU$5,SexoPorc!$A:$A,$C13,SexoPorc!$B:$B,2)*100</f>
        <v>82.428956031799316</v>
      </c>
      <c r="AV13" s="54">
        <f>SUMIFS(SexoPorc!$K:$K,SexoPorc!$Q:$Q,AV$5,SexoPorc!$A:$A,$C13,SexoPorc!$B:$B,2)*100</f>
        <v>78.129041194915771</v>
      </c>
      <c r="AW13" s="54">
        <f>SUMIFS(SexoPorc!$K:$K,SexoPorc!$Q:$Q,AW$5,SexoPorc!$A:$A,$C13,SexoPorc!$B:$B,2)*100</f>
        <v>77.294325828552246</v>
      </c>
      <c r="AX13" s="54">
        <f>SUMIFS(SexoPorc!$K:$K,SexoPorc!$Q:$Q,AX$5,SexoPorc!$A:$A,$C13,SexoPorc!$B:$B,2)*100</f>
        <v>75.992399454116821</v>
      </c>
      <c r="AY13" s="56"/>
      <c r="AZ13" s="53">
        <f>SUMIFS(SexoPop!$K:$K,SexoPop!$T:$T,AZ$5,SexoPop!$A:$A,$C13,SexoPop!$B:$B,1)/1000</f>
        <v>2061.125</v>
      </c>
      <c r="BA13" s="53">
        <f>SUMIFS(SexoPop!$K:$K,SexoPop!$T:$T,BA$5,SexoPop!$A:$A,$C13,SexoPop!$B:$B,1)/1000</f>
        <v>2209.9960000000001</v>
      </c>
      <c r="BB13" s="53">
        <f>SUMIFS(SexoPop!$K:$K,SexoPop!$T:$T,BB$5,SexoPop!$A:$A,$C13,SexoPop!$B:$B,1)/1000</f>
        <v>2132.7559999999999</v>
      </c>
      <c r="BC13" s="53">
        <f>SUMIFS(SexoPop!$K:$K,SexoPop!$T:$T,BC$5,SexoPop!$A:$A,$C13,SexoPop!$B:$B,1)/1000</f>
        <v>2117.556</v>
      </c>
      <c r="BD13" s="53">
        <f>SUMIFS(SexoPop!$K:$K,SexoPop!$T:$T,BD$5,SexoPop!$A:$A,$C13,SexoPop!$B:$B,1)/1000</f>
        <v>2180.9479999999999</v>
      </c>
      <c r="BE13" s="52"/>
      <c r="BF13" s="54">
        <f>SUMIFS(SexoPorc!$K:$K,SexoPorc!$Q:$Q,BF$5,SexoPorc!$A:$A,$C13,SexoPorc!$B:$B,1)*100</f>
        <v>82.250428199768066</v>
      </c>
      <c r="BG13" s="54">
        <f>SUMIFS(SexoPorc!$K:$K,SexoPorc!$Q:$Q,BG$5,SexoPorc!$A:$A,$C13,SexoPorc!$B:$B,1)*100</f>
        <v>83.850258588790894</v>
      </c>
      <c r="BH13" s="54">
        <f>SUMIFS(SexoPorc!$K:$K,SexoPorc!$Q:$Q,BH$5,SexoPorc!$A:$A,$C13,SexoPorc!$B:$B,1)*100</f>
        <v>79.813069105148315</v>
      </c>
      <c r="BI13" s="54">
        <f>SUMIFS(SexoPorc!$K:$K,SexoPorc!$Q:$Q,BI$5,SexoPorc!$A:$A,$C13,SexoPorc!$B:$B,1)*100</f>
        <v>78.526186943054199</v>
      </c>
      <c r="BJ13" s="54">
        <f>SUMIFS(SexoPorc!$K:$K,SexoPorc!$Q:$Q,BJ$5,SexoPorc!$A:$A,$C13,SexoPorc!$B:$B,1)*100</f>
        <v>76.864612102508545</v>
      </c>
    </row>
    <row r="14" spans="3:62" x14ac:dyDescent="0.25">
      <c r="C14" s="52" t="s">
        <v>8</v>
      </c>
      <c r="D14" s="53">
        <f>'Cuadro 4'!W16</f>
        <v>1344.7730000000001</v>
      </c>
      <c r="E14" s="53">
        <f>'Cuadro 4'!X16</f>
        <v>1314.069</v>
      </c>
      <c r="F14" s="53">
        <f>'Cuadro 4'!Y16</f>
        <v>1271.5409999999999</v>
      </c>
      <c r="G14" s="53">
        <f>'Cuadro 4'!Z16</f>
        <v>1233.4349999999999</v>
      </c>
      <c r="H14" s="53">
        <f>'Cuadro 4'!AA16</f>
        <v>1201.6379999999999</v>
      </c>
      <c r="I14" s="52"/>
      <c r="J14" s="54">
        <f>'Cuadro 5'!Q16</f>
        <v>37.398187452999998</v>
      </c>
      <c r="K14" s="54">
        <f>'Cuadro 5'!R16</f>
        <v>35.690725950400001</v>
      </c>
      <c r="L14" s="54">
        <f>'Cuadro 5'!S16</f>
        <v>33.781498272100002</v>
      </c>
      <c r="M14" s="54">
        <f>'Cuadro 5'!T16</f>
        <v>32.3947083666</v>
      </c>
      <c r="N14" s="54">
        <f>'Cuadro 5'!U16</f>
        <v>30.9217323548</v>
      </c>
      <c r="O14" s="52"/>
      <c r="P14" s="53">
        <f>SUMIFS(RuralPop!$J:$J,RuralPop!$S:$S,P$5,RuralPop!$A:$A,$C14)/1000</f>
        <v>388.24099999999999</v>
      </c>
      <c r="Q14" s="53">
        <f>SUMIFS(RuralPop!$J:$J,RuralPop!$S:$S,Q$5,RuralPop!$A:$A,$C14)/1000</f>
        <v>394.99099999999999</v>
      </c>
      <c r="R14" s="53">
        <f>SUMIFS(RuralPop!$J:$J,RuralPop!$S:$S,R$5,RuralPop!$A:$A,$C14)/1000</f>
        <v>382.59899999999999</v>
      </c>
      <c r="S14" s="53">
        <f>SUMIFS(RuralPop!$J:$J,RuralPop!$S:$S,S$5,RuralPop!$A:$A,$C14)/1000</f>
        <v>348.07299999999998</v>
      </c>
      <c r="T14" s="53">
        <f>SUMIFS(RuralPop!$J:$J,RuralPop!$S:$S,T$5,RuralPop!$A:$A,$C14)/1000</f>
        <v>301.68400000000003</v>
      </c>
      <c r="U14" s="52"/>
      <c r="V14" s="54">
        <f>SUMIFS(RuralPorc!$J:$J,RuralPorc!$P:$P,V$5,RuralPorc!$A:$A,$C14)*100</f>
        <v>71.081674098968506</v>
      </c>
      <c r="W14" s="54">
        <f>SUMIFS(RuralPorc!$J:$J,RuralPorc!$P:$P,W$5,RuralPorc!$A:$A,$C14)*100</f>
        <v>71.450591087341309</v>
      </c>
      <c r="X14" s="54">
        <f>SUMIFS(RuralPorc!$J:$J,RuralPorc!$P:$P,X$5,RuralPorc!$A:$A,$C14)*100</f>
        <v>66.973876953125</v>
      </c>
      <c r="Y14" s="54">
        <f>SUMIFS(RuralPorc!$J:$J,RuralPorc!$P:$P,Y$5,RuralPorc!$A:$A,$C14)*100</f>
        <v>62.680280208587646</v>
      </c>
      <c r="Z14" s="54">
        <f>SUMIFS(RuralPorc!$J:$J,RuralPorc!$P:$P,Z$5,RuralPorc!$A:$A,$C14)*100</f>
        <v>64.44517970085144</v>
      </c>
      <c r="AA14" s="56"/>
      <c r="AB14" s="53">
        <f>SUMIFS(UrbanPop!$J:$J,UrbanPop!$S:$S,AB$5,UrbanPop!$A:$A,$C14)/1000</f>
        <v>956.53200000000004</v>
      </c>
      <c r="AC14" s="53">
        <f>SUMIFS(UrbanPop!$J:$J,UrbanPop!$S:$S,AC$5,UrbanPop!$A:$A,$C14)/1000</f>
        <v>919.07799999999997</v>
      </c>
      <c r="AD14" s="53">
        <f>SUMIFS(UrbanPop!$J:$J,UrbanPop!$S:$S,AD$5,UrbanPop!$A:$A,$C14)/1000</f>
        <v>888.94200000000001</v>
      </c>
      <c r="AE14" s="53">
        <f>SUMIFS(UrbanPop!$J:$J,UrbanPop!$S:$S,AE$5,UrbanPop!$A:$A,$C14)/1000</f>
        <v>885.36199999999997</v>
      </c>
      <c r="AF14" s="53">
        <f>SUMIFS(UrbanPop!$J:$J,UrbanPop!$S:$S,AF$5,UrbanPop!$A:$A,$C14)/1000</f>
        <v>899.95399999999995</v>
      </c>
      <c r="AG14" s="52"/>
      <c r="AH14" s="54">
        <f>SUMIFS(UrbanPorc!$J:$J,UrbanPorc!$P:$P,AH$5,UrbanPorc!$A:$A,$C14)*100</f>
        <v>31.365469098091125</v>
      </c>
      <c r="AI14" s="54">
        <f>SUMIFS(UrbanPorc!$J:$J,UrbanPorc!$P:$P,AI$5,UrbanPorc!$A:$A,$C14)*100</f>
        <v>29.37285304069519</v>
      </c>
      <c r="AJ14" s="54">
        <f>SUMIFS(UrbanPorc!$J:$J,UrbanPorc!$P:$P,AJ$5,UrbanPorc!$A:$A,$C14)*100</f>
        <v>27.84251868724823</v>
      </c>
      <c r="AK14" s="54">
        <f>SUMIFS(UrbanPorc!$J:$J,UrbanPorc!$P:$P,AK$5,UrbanPorc!$A:$A,$C14)*100</f>
        <v>27.223438024520874</v>
      </c>
      <c r="AL14" s="54">
        <f>SUMIFS(UrbanPorc!$J:$J,UrbanPorc!$P:$P,AL$5,UrbanPorc!$A:$A,$C14)*100</f>
        <v>26.330319046974182</v>
      </c>
      <c r="AN14" s="53">
        <f>SUMIFS(SexoPop!$K:$K,SexoPop!$T:$T,AN$5,SexoPop!$A:$A,$C14,SexoPop!$B:$B,2)/1000</f>
        <v>668.56899999999996</v>
      </c>
      <c r="AO14" s="53">
        <f>SUMIFS(SexoPop!$K:$K,SexoPop!$T:$T,AO$5,SexoPop!$A:$A,$C14,SexoPop!$B:$B,2)/1000</f>
        <v>649.21699999999998</v>
      </c>
      <c r="AP14" s="53">
        <f>SUMIFS(SexoPop!$K:$K,SexoPop!$T:$T,AP$5,SexoPop!$A:$A,$C14,SexoPop!$B:$B,2)/1000</f>
        <v>612.13900000000001</v>
      </c>
      <c r="AQ14" s="53">
        <f>SUMIFS(SexoPop!$K:$K,SexoPop!$T:$T,AQ$5,SexoPop!$A:$A,$C14,SexoPop!$B:$B,2)/1000</f>
        <v>584.95600000000002</v>
      </c>
      <c r="AR14" s="53">
        <f>SUMIFS(SexoPop!$K:$K,SexoPop!$T:$T,AR$5,SexoPop!$A:$A,$C14,SexoPop!$B:$B,2)/1000</f>
        <v>582.09</v>
      </c>
      <c r="AS14" s="52"/>
      <c r="AT14" s="54">
        <f>SUMIFS(SexoPorc!$K:$K,SexoPorc!$Q:$Q,AT$5,SexoPorc!$A:$A,$C14,SexoPorc!$B:$B,2)*100</f>
        <v>36.164981126785278</v>
      </c>
      <c r="AU14" s="54">
        <f>SUMIFS(SexoPorc!$K:$K,SexoPorc!$Q:$Q,AU$5,SexoPorc!$A:$A,$C14,SexoPorc!$B:$B,2)*100</f>
        <v>34.481757879257202</v>
      </c>
      <c r="AV14" s="54">
        <f>SUMIFS(SexoPorc!$K:$K,SexoPorc!$Q:$Q,AV$5,SexoPorc!$A:$A,$C14,SexoPorc!$B:$B,2)*100</f>
        <v>31.930819153785706</v>
      </c>
      <c r="AW14" s="54">
        <f>SUMIFS(SexoPorc!$K:$K,SexoPorc!$Q:$Q,AW$5,SexoPorc!$A:$A,$C14,SexoPorc!$B:$B,2)*100</f>
        <v>30.085098743438721</v>
      </c>
      <c r="AX14" s="54">
        <f>SUMIFS(SexoPorc!$K:$K,SexoPorc!$Q:$Q,AX$5,SexoPorc!$A:$A,$C14,SexoPorc!$B:$B,2)*100</f>
        <v>29.533472657203674</v>
      </c>
      <c r="AY14" s="56"/>
      <c r="AZ14" s="53">
        <f>SUMIFS(SexoPop!$K:$K,SexoPop!$T:$T,AZ$5,SexoPop!$A:$A,$C14,SexoPop!$B:$B,1)/1000</f>
        <v>676.20399999999995</v>
      </c>
      <c r="BA14" s="53">
        <f>SUMIFS(SexoPop!$K:$K,SexoPop!$T:$T,BA$5,SexoPop!$A:$A,$C14,SexoPop!$B:$B,1)/1000</f>
        <v>664.85199999999998</v>
      </c>
      <c r="BB14" s="53">
        <f>SUMIFS(SexoPop!$K:$K,SexoPop!$T:$T,BB$5,SexoPop!$A:$A,$C14,SexoPop!$B:$B,1)/1000</f>
        <v>659.40200000000004</v>
      </c>
      <c r="BC14" s="53">
        <f>SUMIFS(SexoPop!$K:$K,SexoPop!$T:$T,BC$5,SexoPop!$A:$A,$C14,SexoPop!$B:$B,1)/1000</f>
        <v>648.47900000000004</v>
      </c>
      <c r="BD14" s="53">
        <f>SUMIFS(SexoPop!$K:$K,SexoPop!$T:$T,BD$5,SexoPop!$A:$A,$C14,SexoPop!$B:$B,1)/1000</f>
        <v>619.548</v>
      </c>
      <c r="BE14" s="52"/>
      <c r="BF14" s="54">
        <f>SUMIFS(SexoPorc!$K:$K,SexoPorc!$Q:$Q,BF$5,SexoPorc!$A:$A,$C14,SexoPorc!$B:$B,1)*100</f>
        <v>38.703039288520813</v>
      </c>
      <c r="BG14" s="54">
        <f>SUMIFS(SexoPorc!$K:$K,SexoPorc!$Q:$Q,BG$5,SexoPorc!$A:$A,$C14,SexoPorc!$B:$B,1)*100</f>
        <v>36.955973505973816</v>
      </c>
      <c r="BH14" s="54">
        <f>SUMIFS(SexoPorc!$K:$K,SexoPorc!$Q:$Q,BH$5,SexoPorc!$A:$A,$C14,SexoPorc!$B:$B,1)*100</f>
        <v>35.702463984489441</v>
      </c>
      <c r="BI14" s="54">
        <f>SUMIFS(SexoPorc!$K:$K,SexoPorc!$Q:$Q,BI$5,SexoPorc!$A:$A,$C14,SexoPorc!$B:$B,1)*100</f>
        <v>34.804919362068176</v>
      </c>
      <c r="BJ14" s="54">
        <f>SUMIFS(SexoPorc!$K:$K,SexoPorc!$Q:$Q,BJ$5,SexoPorc!$A:$A,$C14,SexoPorc!$B:$B,1)*100</f>
        <v>32.350465655326843</v>
      </c>
    </row>
    <row r="15" spans="3:62" x14ac:dyDescent="0.25">
      <c r="C15" s="52" t="s">
        <v>9</v>
      </c>
      <c r="D15" s="53">
        <f>'Cuadro 4'!W17</f>
        <v>3969.6480000000001</v>
      </c>
      <c r="E15" s="53">
        <f>'Cuadro 4'!X17</f>
        <v>3998.51</v>
      </c>
      <c r="F15" s="53">
        <f>'Cuadro 4'!Y17</f>
        <v>3759.9280000000003</v>
      </c>
      <c r="G15" s="53">
        <f>'Cuadro 4'!Z17</f>
        <v>3655.4360000000001</v>
      </c>
      <c r="H15" s="53">
        <f>'Cuadro 4'!AA17</f>
        <v>3547.3389999999999</v>
      </c>
      <c r="I15" s="52"/>
      <c r="J15" s="54">
        <f>'Cuadro 5'!Q17</f>
        <v>43.549223158899999</v>
      </c>
      <c r="K15" s="54">
        <f>'Cuadro 5'!R17</f>
        <v>43.479731221200005</v>
      </c>
      <c r="L15" s="54">
        <f>'Cuadro 5'!S17</f>
        <v>40.735930342000003</v>
      </c>
      <c r="M15" s="54">
        <f>'Cuadro 5'!T17</f>
        <v>39.286715720300002</v>
      </c>
      <c r="N15" s="54">
        <f>'Cuadro 5'!U17</f>
        <v>37.957463027400003</v>
      </c>
      <c r="O15" s="52"/>
      <c r="P15" s="53">
        <f>SUMIFS(RuralPop!$J:$J,RuralPop!$S:$S,P$5,RuralPop!$A:$A,$C15)/1000</f>
        <v>30.03</v>
      </c>
      <c r="Q15" s="53">
        <f>SUMIFS(RuralPop!$J:$J,RuralPop!$S:$S,Q$5,RuralPop!$A:$A,$C15)/1000</f>
        <v>36.58</v>
      </c>
      <c r="R15" s="53">
        <f>SUMIFS(RuralPop!$J:$J,RuralPop!$S:$S,R$5,RuralPop!$A:$A,$C15)/1000</f>
        <v>29.190999999999999</v>
      </c>
      <c r="S15" s="53">
        <f>SUMIFS(RuralPop!$J:$J,RuralPop!$S:$S,S$5,RuralPop!$A:$A,$C15)/1000</f>
        <v>41.048000000000002</v>
      </c>
      <c r="T15" s="53">
        <f>SUMIFS(RuralPop!$J:$J,RuralPop!$S:$S,T$5,RuralPop!$A:$A,$C15)/1000</f>
        <v>38.759</v>
      </c>
      <c r="U15" s="52"/>
      <c r="V15" s="54">
        <f>SUMIFS(RuralPorc!$J:$J,RuralPorc!$P:$P,V$5,RuralPorc!$A:$A,$C15)*100</f>
        <v>71.619367599487305</v>
      </c>
      <c r="W15" s="54">
        <f>SUMIFS(RuralPorc!$J:$J,RuralPorc!$P:$P,W$5,RuralPorc!$A:$A,$C15)*100</f>
        <v>60.802501440048218</v>
      </c>
      <c r="X15" s="54">
        <f>SUMIFS(RuralPorc!$J:$J,RuralPorc!$P:$P,X$5,RuralPorc!$A:$A,$C15)*100</f>
        <v>68.633031845092773</v>
      </c>
      <c r="Y15" s="54">
        <f>SUMIFS(RuralPorc!$J:$J,RuralPorc!$P:$P,Y$5,RuralPorc!$A:$A,$C15)*100</f>
        <v>66.704583168029785</v>
      </c>
      <c r="Z15" s="54">
        <f>SUMIFS(RuralPorc!$J:$J,RuralPorc!$P:$P,Z$5,RuralPorc!$A:$A,$C15)*100</f>
        <v>62.581133842468262</v>
      </c>
      <c r="AA15" s="56"/>
      <c r="AB15" s="53">
        <f>SUMIFS(UrbanPop!$J:$J,UrbanPop!$S:$S,AB$5,UrbanPop!$A:$A,$C15)/1000</f>
        <v>3939.6179999999999</v>
      </c>
      <c r="AC15" s="53">
        <f>SUMIFS(UrbanPop!$J:$J,UrbanPop!$S:$S,AC$5,UrbanPop!$A:$A,$C15)/1000</f>
        <v>3961.93</v>
      </c>
      <c r="AD15" s="53">
        <f>SUMIFS(UrbanPop!$J:$J,UrbanPop!$S:$S,AD$5,UrbanPop!$A:$A,$C15)/1000</f>
        <v>3730.7370000000001</v>
      </c>
      <c r="AE15" s="53">
        <f>SUMIFS(UrbanPop!$J:$J,UrbanPop!$S:$S,AE$5,UrbanPop!$A:$A,$C15)/1000</f>
        <v>3614.3879999999999</v>
      </c>
      <c r="AF15" s="53">
        <f>SUMIFS(UrbanPop!$J:$J,UrbanPop!$S:$S,AF$5,UrbanPop!$A:$A,$C15)/1000</f>
        <v>3508.58</v>
      </c>
      <c r="AG15" s="52"/>
      <c r="AH15" s="54">
        <f>SUMIFS(UrbanPorc!$J:$J,UrbanPorc!$P:$P,AH$5,UrbanPorc!$A:$A,$C15)*100</f>
        <v>43.419504165649414</v>
      </c>
      <c r="AI15" s="54">
        <f>SUMIFS(UrbanPorc!$J:$J,UrbanPorc!$P:$P,AI$5,UrbanPorc!$A:$A,$C15)*100</f>
        <v>43.365660309791565</v>
      </c>
      <c r="AJ15" s="54">
        <f>SUMIFS(UrbanPorc!$J:$J,UrbanPorc!$P:$P,AJ$5,UrbanPorc!$A:$A,$C15)*100</f>
        <v>40.606784820556641</v>
      </c>
      <c r="AK15" s="54">
        <f>SUMIFS(UrbanPorc!$J:$J,UrbanPorc!$P:$P,AK$5,UrbanPorc!$A:$A,$C15)*100</f>
        <v>39.104175567626953</v>
      </c>
      <c r="AL15" s="54">
        <f>SUMIFS(UrbanPorc!$J:$J,UrbanPorc!$P:$P,AL$5,UrbanPorc!$A:$A,$C15)*100</f>
        <v>37.793192267417908</v>
      </c>
      <c r="AN15" s="53">
        <f>SUMIFS(SexoPop!$K:$K,SexoPop!$T:$T,AN$5,SexoPop!$A:$A,$C15,SexoPop!$B:$B,2)/1000</f>
        <v>2031.075</v>
      </c>
      <c r="AO15" s="53">
        <f>SUMIFS(SexoPop!$K:$K,SexoPop!$T:$T,AO$5,SexoPop!$A:$A,$C15,SexoPop!$B:$B,2)/1000</f>
        <v>2013.057</v>
      </c>
      <c r="AP15" s="53">
        <f>SUMIFS(SexoPop!$K:$K,SexoPop!$T:$T,AP$5,SexoPop!$A:$A,$C15,SexoPop!$B:$B,2)/1000</f>
        <v>1902.5920000000001</v>
      </c>
      <c r="AQ15" s="53">
        <f>SUMIFS(SexoPop!$K:$K,SexoPop!$T:$T,AQ$5,SexoPop!$A:$A,$C15,SexoPop!$B:$B,2)/1000</f>
        <v>1826.1990000000001</v>
      </c>
      <c r="AR15" s="53">
        <f>SUMIFS(SexoPop!$K:$K,SexoPop!$T:$T,AR$5,SexoPop!$A:$A,$C15,SexoPop!$B:$B,2)/1000</f>
        <v>1799.904</v>
      </c>
      <c r="AS15" s="52"/>
      <c r="AT15" s="54">
        <f>SUMIFS(SexoPorc!$K:$K,SexoPorc!$Q:$Q,AT$5,SexoPorc!$A:$A,$C15,SexoPorc!$B:$B,2)*100</f>
        <v>41.845670342445374</v>
      </c>
      <c r="AU15" s="54">
        <f>SUMIFS(SexoPorc!$K:$K,SexoPorc!$Q:$Q,AU$5,SexoPorc!$A:$A,$C15,SexoPorc!$B:$B,2)*100</f>
        <v>41.762614250183105</v>
      </c>
      <c r="AV15" s="54">
        <f>SUMIFS(SexoPorc!$K:$K,SexoPorc!$Q:$Q,AV$5,SexoPorc!$A:$A,$C15,SexoPorc!$B:$B,2)*100</f>
        <v>39.203715324401855</v>
      </c>
      <c r="AW15" s="54">
        <f>SUMIFS(SexoPorc!$K:$K,SexoPorc!$Q:$Q,AW$5,SexoPorc!$A:$A,$C15,SexoPorc!$B:$B,2)*100</f>
        <v>36.613589525222778</v>
      </c>
      <c r="AX15" s="54">
        <f>SUMIFS(SexoPorc!$K:$K,SexoPorc!$Q:$Q,AX$5,SexoPorc!$A:$A,$C15,SexoPorc!$B:$B,2)*100</f>
        <v>36.042037606239319</v>
      </c>
      <c r="AY15" s="56"/>
      <c r="AZ15" s="53">
        <f>SUMIFS(SexoPop!$K:$K,SexoPop!$T:$T,AZ$5,SexoPop!$A:$A,$C15,SexoPop!$B:$B,1)/1000</f>
        <v>1938.5730000000001</v>
      </c>
      <c r="BA15" s="53">
        <f>SUMIFS(SexoPop!$K:$K,SexoPop!$T:$T,BA$5,SexoPop!$A:$A,$C15,SexoPop!$B:$B,1)/1000</f>
        <v>1985.453</v>
      </c>
      <c r="BB15" s="53">
        <f>SUMIFS(SexoPop!$K:$K,SexoPop!$T:$T,BB$5,SexoPop!$A:$A,$C15,SexoPop!$B:$B,1)/1000</f>
        <v>1857.336</v>
      </c>
      <c r="BC15" s="53">
        <f>SUMIFS(SexoPop!$K:$K,SexoPop!$T:$T,BC$5,SexoPop!$A:$A,$C15,SexoPop!$B:$B,1)/1000</f>
        <v>1829.2370000000001</v>
      </c>
      <c r="BD15" s="53">
        <f>SUMIFS(SexoPop!$K:$K,SexoPop!$T:$T,BD$5,SexoPop!$A:$A,$C15,SexoPop!$B:$B,1)/1000</f>
        <v>1747.4349999999999</v>
      </c>
      <c r="BE15" s="52"/>
      <c r="BF15" s="54">
        <f>SUMIFS(SexoPorc!$K:$K,SexoPorc!$Q:$Q,BF$5,SexoPorc!$A:$A,$C15,SexoPorc!$B:$B,1)*100</f>
        <v>45.489484071731567</v>
      </c>
      <c r="BG15" s="54">
        <f>SUMIFS(SexoPorc!$K:$K,SexoPorc!$Q:$Q,BG$5,SexoPorc!$A:$A,$C15,SexoPorc!$B:$B,1)*100</f>
        <v>45.371153950691223</v>
      </c>
      <c r="BH15" s="54">
        <f>SUMIFS(SexoPorc!$K:$K,SexoPorc!$Q:$Q,BH$5,SexoPorc!$A:$A,$C15,SexoPorc!$B:$B,1)*100</f>
        <v>42.4348384141922</v>
      </c>
      <c r="BI15" s="54">
        <f>SUMIFS(SexoPorc!$K:$K,SexoPorc!$Q:$Q,BI$5,SexoPorc!$A:$A,$C15,SexoPorc!$B:$B,1)*100</f>
        <v>42.375367879867554</v>
      </c>
      <c r="BJ15" s="54">
        <f>SUMIFS(SexoPorc!$K:$K,SexoPorc!$Q:$Q,BJ$5,SexoPorc!$A:$A,$C15,SexoPorc!$B:$B,1)*100</f>
        <v>40.155577659606934</v>
      </c>
    </row>
    <row r="16" spans="3:62" x14ac:dyDescent="0.25">
      <c r="C16" s="52" t="s">
        <v>10</v>
      </c>
      <c r="D16" s="53">
        <f>'Cuadro 4'!W18</f>
        <v>814.49</v>
      </c>
      <c r="E16" s="53">
        <f>'Cuadro 4'!X18</f>
        <v>796.505</v>
      </c>
      <c r="F16" s="53">
        <f>'Cuadro 4'!Y18</f>
        <v>845.57900000000006</v>
      </c>
      <c r="G16" s="53">
        <f>'Cuadro 4'!Z18</f>
        <v>862.52200000000005</v>
      </c>
      <c r="H16" s="53">
        <f>'Cuadro 4'!AA18</f>
        <v>801.221</v>
      </c>
      <c r="I16" s="52"/>
      <c r="J16" s="54">
        <f>'Cuadro 5'!Q18</f>
        <v>46.535531414300003</v>
      </c>
      <c r="K16" s="54">
        <f>'Cuadro 5'!R18</f>
        <v>44.483792977699999</v>
      </c>
      <c r="L16" s="54">
        <f>'Cuadro 5'!S18</f>
        <v>45.723383960500001</v>
      </c>
      <c r="M16" s="54">
        <f>'Cuadro 5'!T18</f>
        <v>46.161075298200004</v>
      </c>
      <c r="N16" s="54">
        <f>'Cuadro 5'!U18</f>
        <v>42.233543476400001</v>
      </c>
      <c r="O16" s="52"/>
      <c r="P16" s="53">
        <f>SUMIFS(RuralPop!$J:$J,RuralPop!$S:$S,P$5,RuralPop!$A:$A,$C16)/1000</f>
        <v>356.51799999999997</v>
      </c>
      <c r="Q16" s="53">
        <f>SUMIFS(RuralPop!$J:$J,RuralPop!$S:$S,Q$5,RuralPop!$A:$A,$C16)/1000</f>
        <v>346.24099999999999</v>
      </c>
      <c r="R16" s="53">
        <f>SUMIFS(RuralPop!$J:$J,RuralPop!$S:$S,R$5,RuralPop!$A:$A,$C16)/1000</f>
        <v>366.11099999999999</v>
      </c>
      <c r="S16" s="53">
        <f>SUMIFS(RuralPop!$J:$J,RuralPop!$S:$S,S$5,RuralPop!$A:$A,$C16)/1000</f>
        <v>387.30599999999998</v>
      </c>
      <c r="T16" s="53">
        <f>SUMIFS(RuralPop!$J:$J,RuralPop!$S:$S,T$5,RuralPop!$A:$A,$C16)/1000</f>
        <v>338.827</v>
      </c>
      <c r="U16" s="52"/>
      <c r="V16" s="54">
        <f>SUMIFS(RuralPorc!$J:$J,RuralPorc!$P:$P,V$5,RuralPorc!$A:$A,$C16)*100</f>
        <v>65.418308973312378</v>
      </c>
      <c r="W16" s="54">
        <f>SUMIFS(RuralPorc!$J:$J,RuralPorc!$P:$P,W$5,RuralPorc!$A:$A,$C16)*100</f>
        <v>64.030957221984863</v>
      </c>
      <c r="X16" s="54">
        <f>SUMIFS(RuralPorc!$J:$J,RuralPorc!$P:$P,X$5,RuralPorc!$A:$A,$C16)*100</f>
        <v>63.545382022857666</v>
      </c>
      <c r="Y16" s="54">
        <f>SUMIFS(RuralPorc!$J:$J,RuralPorc!$P:$P,Y$5,RuralPorc!$A:$A,$C16)*100</f>
        <v>65.11303186416626</v>
      </c>
      <c r="Z16" s="54">
        <f>SUMIFS(RuralPorc!$J:$J,RuralPorc!$P:$P,Z$5,RuralPorc!$A:$A,$C16)*100</f>
        <v>64.073485136032104</v>
      </c>
      <c r="AA16" s="56"/>
      <c r="AB16" s="53">
        <f>SUMIFS(UrbanPop!$J:$J,UrbanPop!$S:$S,AB$5,UrbanPop!$A:$A,$C16)/1000</f>
        <v>457.97199999999998</v>
      </c>
      <c r="AC16" s="53">
        <f>SUMIFS(UrbanPop!$J:$J,UrbanPop!$S:$S,AC$5,UrbanPop!$A:$A,$C16)/1000</f>
        <v>450.26400000000001</v>
      </c>
      <c r="AD16" s="53">
        <f>SUMIFS(UrbanPop!$J:$J,UrbanPop!$S:$S,AD$5,UrbanPop!$A:$A,$C16)/1000</f>
        <v>479.46800000000002</v>
      </c>
      <c r="AE16" s="53">
        <f>SUMIFS(UrbanPop!$J:$J,UrbanPop!$S:$S,AE$5,UrbanPop!$A:$A,$C16)/1000</f>
        <v>475.21600000000001</v>
      </c>
      <c r="AF16" s="53">
        <f>SUMIFS(UrbanPop!$J:$J,UrbanPop!$S:$S,AF$5,UrbanPop!$A:$A,$C16)/1000</f>
        <v>462.39400000000001</v>
      </c>
      <c r="AG16" s="52"/>
      <c r="AH16" s="54">
        <f>SUMIFS(UrbanPorc!$J:$J,UrbanPorc!$P:$P,AH$5,UrbanPorc!$A:$A,$C16)*100</f>
        <v>37.997397780418396</v>
      </c>
      <c r="AI16" s="54">
        <f>SUMIFS(UrbanPorc!$J:$J,UrbanPorc!$P:$P,AI$5,UrbanPorc!$A:$A,$C16)*100</f>
        <v>36.026567220687866</v>
      </c>
      <c r="AJ16" s="54">
        <f>SUMIFS(UrbanPorc!$J:$J,UrbanPorc!$P:$P,AJ$5,UrbanPorc!$A:$A,$C16)*100</f>
        <v>37.658646702766418</v>
      </c>
      <c r="AK16" s="54">
        <f>SUMIFS(UrbanPorc!$J:$J,UrbanPorc!$P:$P,AK$5,UrbanPorc!$A:$A,$C16)*100</f>
        <v>37.310352921485901</v>
      </c>
      <c r="AL16" s="54">
        <f>SUMIFS(UrbanPorc!$J:$J,UrbanPorc!$P:$P,AL$5,UrbanPorc!$A:$A,$C16)*100</f>
        <v>33.793073892593384</v>
      </c>
      <c r="AN16" s="53">
        <f>SUMIFS(SexoPop!$K:$K,SexoPop!$T:$T,AN$5,SexoPop!$A:$A,$C16,SexoPop!$B:$B,2)/1000</f>
        <v>416.03199999999998</v>
      </c>
      <c r="AO16" s="53">
        <f>SUMIFS(SexoPop!$K:$K,SexoPop!$T:$T,AO$5,SexoPop!$A:$A,$C16,SexoPop!$B:$B,2)/1000</f>
        <v>404.779</v>
      </c>
      <c r="AP16" s="53">
        <f>SUMIFS(SexoPop!$K:$K,SexoPop!$T:$T,AP$5,SexoPop!$A:$A,$C16,SexoPop!$B:$B,2)/1000</f>
        <v>418.95</v>
      </c>
      <c r="AQ16" s="53">
        <f>SUMIFS(SexoPop!$K:$K,SexoPop!$T:$T,AQ$5,SexoPop!$A:$A,$C16,SexoPop!$B:$B,2)/1000</f>
        <v>429.012</v>
      </c>
      <c r="AR16" s="53">
        <f>SUMIFS(SexoPop!$K:$K,SexoPop!$T:$T,AR$5,SexoPop!$A:$A,$C16,SexoPop!$B:$B,2)/1000</f>
        <v>396.14800000000002</v>
      </c>
      <c r="AS16" s="52"/>
      <c r="AT16" s="54">
        <f>SUMIFS(SexoPorc!$K:$K,SexoPorc!$Q:$Q,AT$5,SexoPorc!$A:$A,$C16,SexoPorc!$B:$B,2)*100</f>
        <v>46.074500679969788</v>
      </c>
      <c r="AU16" s="54">
        <f>SUMIFS(SexoPorc!$K:$K,SexoPorc!$Q:$Q,AU$5,SexoPorc!$A:$A,$C16,SexoPorc!$B:$B,2)*100</f>
        <v>43.741780519485474</v>
      </c>
      <c r="AV16" s="54">
        <f>SUMIFS(SexoPorc!$K:$K,SexoPorc!$Q:$Q,AV$5,SexoPorc!$A:$A,$C16,SexoPorc!$B:$B,2)*100</f>
        <v>44.071468710899353</v>
      </c>
      <c r="AW16" s="54">
        <f>SUMIFS(SexoPorc!$K:$K,SexoPorc!$Q:$Q,AW$5,SexoPorc!$A:$A,$C16,SexoPorc!$B:$B,2)*100</f>
        <v>44.451075792312622</v>
      </c>
      <c r="AX16" s="54">
        <f>SUMIFS(SexoPorc!$K:$K,SexoPorc!$Q:$Q,AX$5,SexoPorc!$A:$A,$C16,SexoPorc!$B:$B,2)*100</f>
        <v>40.807649493217468</v>
      </c>
      <c r="AY16" s="56"/>
      <c r="AZ16" s="53">
        <f>SUMIFS(SexoPop!$K:$K,SexoPop!$T:$T,AZ$5,SexoPop!$A:$A,$C16,SexoPop!$B:$B,1)/1000</f>
        <v>398.45800000000003</v>
      </c>
      <c r="BA16" s="53">
        <f>SUMIFS(SexoPop!$K:$K,SexoPop!$T:$T,BA$5,SexoPop!$A:$A,$C16,SexoPop!$B:$B,1)/1000</f>
        <v>391.726</v>
      </c>
      <c r="BB16" s="53">
        <f>SUMIFS(SexoPop!$K:$K,SexoPop!$T:$T,BB$5,SexoPop!$A:$A,$C16,SexoPop!$B:$B,1)/1000</f>
        <v>426.62900000000002</v>
      </c>
      <c r="BC16" s="53">
        <f>SUMIFS(SexoPop!$K:$K,SexoPop!$T:$T,BC$5,SexoPop!$A:$A,$C16,SexoPop!$B:$B,1)/1000</f>
        <v>433.51</v>
      </c>
      <c r="BD16" s="53">
        <f>SUMIFS(SexoPop!$K:$K,SexoPop!$T:$T,BD$5,SexoPop!$A:$A,$C16,SexoPop!$B:$B,1)/1000</f>
        <v>405.07299999999998</v>
      </c>
      <c r="BE16" s="52"/>
      <c r="BF16" s="54">
        <f>SUMIFS(SexoPorc!$K:$K,SexoPorc!$Q:$Q,BF$5,SexoPorc!$A:$A,$C16,SexoPorc!$B:$B,1)*100</f>
        <v>47.026845812797546</v>
      </c>
      <c r="BG16" s="54">
        <f>SUMIFS(SexoPorc!$K:$K,SexoPorc!$Q:$Q,BG$5,SexoPorc!$A:$A,$C16,SexoPorc!$B:$B,1)*100</f>
        <v>45.277449488639832</v>
      </c>
      <c r="BH16" s="54">
        <f>SUMIFS(SexoPorc!$K:$K,SexoPorc!$Q:$Q,BH$5,SexoPorc!$A:$A,$C16,SexoPorc!$B:$B,1)*100</f>
        <v>47.470682859420776</v>
      </c>
      <c r="BI16" s="54">
        <f>SUMIFS(SexoPorc!$K:$K,SexoPorc!$Q:$Q,BI$5,SexoPorc!$A:$A,$C16,SexoPorc!$B:$B,1)*100</f>
        <v>47.987982630729675</v>
      </c>
      <c r="BJ16" s="54">
        <f>SUMIFS(SexoPorc!$K:$K,SexoPorc!$Q:$Q,BJ$5,SexoPorc!$A:$A,$C16,SexoPorc!$B:$B,1)*100</f>
        <v>43.727809190750122</v>
      </c>
    </row>
    <row r="17" spans="3:62" x14ac:dyDescent="0.25">
      <c r="C17" s="52" t="s">
        <v>11</v>
      </c>
      <c r="D17" s="53">
        <f>'Cuadro 4'!W19</f>
        <v>3160.8</v>
      </c>
      <c r="E17" s="53">
        <f>'Cuadro 4'!X19</f>
        <v>3293.8910000000001</v>
      </c>
      <c r="F17" s="53">
        <f>'Cuadro 4'!Y19</f>
        <v>3215.4830000000002</v>
      </c>
      <c r="G17" s="53">
        <f>'Cuadro 4'!Z19</f>
        <v>3148.2350000000001</v>
      </c>
      <c r="H17" s="53">
        <f>'Cuadro 4'!AA19</f>
        <v>2908.6320000000001</v>
      </c>
      <c r="I17" s="52"/>
      <c r="J17" s="54">
        <f>'Cuadro 5'!Q19</f>
        <v>53.177725787500002</v>
      </c>
      <c r="K17" s="54">
        <f>'Cuadro 5'!R19</f>
        <v>54.234604864600001</v>
      </c>
      <c r="L17" s="54">
        <f>'Cuadro 5'!S19</f>
        <v>51.870166938800004</v>
      </c>
      <c r="M17" s="54">
        <f>'Cuadro 5'!T19</f>
        <v>50.151590505600005</v>
      </c>
      <c r="N17" s="54">
        <f>'Cuadro 5'!U19</f>
        <v>46.014947811799999</v>
      </c>
      <c r="O17" s="52"/>
      <c r="P17" s="53">
        <f>SUMIFS(RuralPop!$J:$J,RuralPop!$S:$S,P$5,RuralPop!$A:$A,$C17)/1000</f>
        <v>1228.0150000000001</v>
      </c>
      <c r="Q17" s="53">
        <f>SUMIFS(RuralPop!$J:$J,RuralPop!$S:$S,Q$5,RuralPop!$A:$A,$C17)/1000</f>
        <v>1344.777</v>
      </c>
      <c r="R17" s="53">
        <f>SUMIFS(RuralPop!$J:$J,RuralPop!$S:$S,R$5,RuralPop!$A:$A,$C17)/1000</f>
        <v>1244.6769999999999</v>
      </c>
      <c r="S17" s="53">
        <f>SUMIFS(RuralPop!$J:$J,RuralPop!$S:$S,S$5,RuralPop!$A:$A,$C17)/1000</f>
        <v>1314.3920000000001</v>
      </c>
      <c r="T17" s="53">
        <f>SUMIFS(RuralPop!$J:$J,RuralPop!$S:$S,T$5,RuralPop!$A:$A,$C17)/1000</f>
        <v>1122.8969999999999</v>
      </c>
      <c r="U17" s="52"/>
      <c r="V17" s="54">
        <f>SUMIFS(RuralPorc!$J:$J,RuralPorc!$P:$P,V$5,RuralPorc!$A:$A,$C17)*100</f>
        <v>68.656235933303833</v>
      </c>
      <c r="W17" s="54">
        <f>SUMIFS(RuralPorc!$J:$J,RuralPorc!$P:$P,W$5,RuralPorc!$A:$A,$C17)*100</f>
        <v>70.314991474151611</v>
      </c>
      <c r="X17" s="54">
        <f>SUMIFS(RuralPorc!$J:$J,RuralPorc!$P:$P,X$5,RuralPorc!$A:$A,$C17)*100</f>
        <v>66.718751192092896</v>
      </c>
      <c r="Y17" s="54">
        <f>SUMIFS(RuralPorc!$J:$J,RuralPorc!$P:$P,Y$5,RuralPorc!$A:$A,$C17)*100</f>
        <v>68.134951591491699</v>
      </c>
      <c r="Z17" s="54">
        <f>SUMIFS(RuralPorc!$J:$J,RuralPorc!$P:$P,Z$5,RuralPorc!$A:$A,$C17)*100</f>
        <v>68.305647373199463</v>
      </c>
      <c r="AA17" s="56"/>
      <c r="AB17" s="53">
        <f>SUMIFS(UrbanPop!$J:$J,UrbanPop!$S:$S,AB$5,UrbanPop!$A:$A,$C17)/1000</f>
        <v>1932.7850000000001</v>
      </c>
      <c r="AC17" s="53">
        <f>SUMIFS(UrbanPop!$J:$J,UrbanPop!$S:$S,AC$5,UrbanPop!$A:$A,$C17)/1000</f>
        <v>1949.114</v>
      </c>
      <c r="AD17" s="53">
        <f>SUMIFS(UrbanPop!$J:$J,UrbanPop!$S:$S,AD$5,UrbanPop!$A:$A,$C17)/1000</f>
        <v>1970.806</v>
      </c>
      <c r="AE17" s="53">
        <f>SUMIFS(UrbanPop!$J:$J,UrbanPop!$S:$S,AE$5,UrbanPop!$A:$A,$C17)/1000</f>
        <v>1833.8430000000001</v>
      </c>
      <c r="AF17" s="53">
        <f>SUMIFS(UrbanPop!$J:$J,UrbanPop!$S:$S,AF$5,UrbanPop!$A:$A,$C17)/1000</f>
        <v>1785.7349999999999</v>
      </c>
      <c r="AG17" s="52"/>
      <c r="AH17" s="54">
        <f>SUMIFS(UrbanPorc!$J:$J,UrbanPorc!$P:$P,AH$5,UrbanPorc!$A:$A,$C17)*100</f>
        <v>46.514859795570374</v>
      </c>
      <c r="AI17" s="54">
        <f>SUMIFS(UrbanPorc!$J:$J,UrbanPorc!$P:$P,AI$5,UrbanPorc!$A:$A,$C17)*100</f>
        <v>46.843478083610535</v>
      </c>
      <c r="AJ17" s="54">
        <f>SUMIFS(UrbanPorc!$J:$J,UrbanPorc!$P:$P,AJ$5,UrbanPorc!$A:$A,$C17)*100</f>
        <v>45.477959513664246</v>
      </c>
      <c r="AK17" s="54">
        <f>SUMIFS(UrbanPorc!$J:$J,UrbanPorc!$P:$P,AK$5,UrbanPorc!$A:$A,$C17)*100</f>
        <v>42.173433303833008</v>
      </c>
      <c r="AL17" s="54">
        <f>SUMIFS(UrbanPorc!$J:$J,UrbanPorc!$P:$P,AL$5,UrbanPorc!$A:$A,$C17)*100</f>
        <v>38.180151581764221</v>
      </c>
      <c r="AN17" s="53">
        <f>SUMIFS(SexoPop!$K:$K,SexoPop!$T:$T,AN$5,SexoPop!$A:$A,$C17,SexoPop!$B:$B,2)/1000</f>
        <v>1654.2619999999999</v>
      </c>
      <c r="AO17" s="53">
        <f>SUMIFS(SexoPop!$K:$K,SexoPop!$T:$T,AO$5,SexoPop!$A:$A,$C17,SexoPop!$B:$B,2)/1000</f>
        <v>1720.3579999999999</v>
      </c>
      <c r="AP17" s="53">
        <f>SUMIFS(SexoPop!$K:$K,SexoPop!$T:$T,AP$5,SexoPop!$A:$A,$C17,SexoPop!$B:$B,2)/1000</f>
        <v>1656.758</v>
      </c>
      <c r="AQ17" s="53">
        <f>SUMIFS(SexoPop!$K:$K,SexoPop!$T:$T,AQ$5,SexoPop!$A:$A,$C17,SexoPop!$B:$B,2)/1000</f>
        <v>1580.921</v>
      </c>
      <c r="AR17" s="53">
        <f>SUMIFS(SexoPop!$K:$K,SexoPop!$T:$T,AR$5,SexoPop!$A:$A,$C17,SexoPop!$B:$B,2)/1000</f>
        <v>1521.076</v>
      </c>
      <c r="AS17" s="52"/>
      <c r="AT17" s="54">
        <f>SUMIFS(SexoPorc!$K:$K,SexoPorc!$Q:$Q,AT$5,SexoPorc!$A:$A,$C17,SexoPorc!$B:$B,2)*100</f>
        <v>53.154581785202026</v>
      </c>
      <c r="AU17" s="54">
        <f>SUMIFS(SexoPorc!$K:$K,SexoPorc!$Q:$Q,AU$5,SexoPorc!$A:$A,$C17,SexoPorc!$B:$B,2)*100</f>
        <v>54.075008630752563</v>
      </c>
      <c r="AV17" s="54">
        <f>SUMIFS(SexoPorc!$K:$K,SexoPorc!$Q:$Q,AV$5,SexoPorc!$A:$A,$C17,SexoPorc!$B:$B,2)*100</f>
        <v>51.46452784538269</v>
      </c>
      <c r="AW17" s="54">
        <f>SUMIFS(SexoPorc!$K:$K,SexoPorc!$Q:$Q,AW$5,SexoPorc!$A:$A,$C17,SexoPorc!$B:$B,2)*100</f>
        <v>48.473188281059265</v>
      </c>
      <c r="AX17" s="54">
        <f>SUMIFS(SexoPorc!$K:$K,SexoPorc!$Q:$Q,AX$5,SexoPorc!$A:$A,$C17,SexoPorc!$B:$B,2)*100</f>
        <v>45.715436339378357</v>
      </c>
      <c r="AY17" s="56"/>
      <c r="AZ17" s="53">
        <f>SUMIFS(SexoPop!$K:$K,SexoPop!$T:$T,AZ$5,SexoPop!$A:$A,$C17,SexoPop!$B:$B,1)/1000</f>
        <v>1506.538</v>
      </c>
      <c r="BA17" s="53">
        <f>SUMIFS(SexoPop!$K:$K,SexoPop!$T:$T,BA$5,SexoPop!$A:$A,$C17,SexoPop!$B:$B,1)/1000</f>
        <v>1573.5329999999999</v>
      </c>
      <c r="BB17" s="53">
        <f>SUMIFS(SexoPop!$K:$K,SexoPop!$T:$T,BB$5,SexoPop!$A:$A,$C17,SexoPop!$B:$B,1)/1000</f>
        <v>1558.7249999999999</v>
      </c>
      <c r="BC17" s="53">
        <f>SUMIFS(SexoPop!$K:$K,SexoPop!$T:$T,BC$5,SexoPop!$A:$A,$C17,SexoPop!$B:$B,1)/1000</f>
        <v>1567.3140000000001</v>
      </c>
      <c r="BD17" s="53">
        <f>SUMIFS(SexoPop!$K:$K,SexoPop!$T:$T,BD$5,SexoPop!$A:$A,$C17,SexoPop!$B:$B,1)/1000</f>
        <v>1387.556</v>
      </c>
      <c r="BE17" s="52"/>
      <c r="BF17" s="54">
        <f>SUMIFS(SexoPorc!$K:$K,SexoPorc!$Q:$Q,BF$5,SexoPorc!$A:$A,$C17,SexoPorc!$B:$B,1)*100</f>
        <v>53.203165531158447</v>
      </c>
      <c r="BG17" s="54">
        <f>SUMIFS(SexoPorc!$K:$K,SexoPorc!$Q:$Q,BG$5,SexoPorc!$A:$A,$C17,SexoPorc!$B:$B,1)*100</f>
        <v>54.41017746925354</v>
      </c>
      <c r="BH17" s="54">
        <f>SUMIFS(SexoPorc!$K:$K,SexoPorc!$Q:$Q,BH$5,SexoPorc!$A:$A,$C17,SexoPorc!$B:$B,1)*100</f>
        <v>52.308386564254761</v>
      </c>
      <c r="BI17" s="54">
        <f>SUMIFS(SexoPorc!$K:$K,SexoPorc!$Q:$Q,BI$5,SexoPorc!$A:$A,$C17,SexoPorc!$B:$B,1)*100</f>
        <v>51.966577768325806</v>
      </c>
      <c r="BJ17" s="54">
        <f>SUMIFS(SexoPorc!$K:$K,SexoPorc!$Q:$Q,BJ$5,SexoPorc!$A:$A,$C17,SexoPorc!$B:$B,1)*100</f>
        <v>46.34782075881958</v>
      </c>
    </row>
    <row r="18" spans="3:62" x14ac:dyDescent="0.25">
      <c r="C18" s="52" t="s">
        <v>12</v>
      </c>
      <c r="D18" s="53">
        <f>'Cuadro 4'!W20</f>
        <v>2611.1890000000003</v>
      </c>
      <c r="E18" s="53">
        <f>'Cuadro 4'!X20</f>
        <v>2623.989</v>
      </c>
      <c r="F18" s="53">
        <f>'Cuadro 4'!Y20</f>
        <v>2616.1610000000001</v>
      </c>
      <c r="G18" s="53">
        <f>'Cuadro 4'!Z20</f>
        <v>2579.1640000000002</v>
      </c>
      <c r="H18" s="53">
        <f>'Cuadro 4'!AA20</f>
        <v>2615.3159999999998</v>
      </c>
      <c r="I18" s="52"/>
      <c r="J18" s="54">
        <f>'Cuadro 5'!Q20</f>
        <v>75.269491974900006</v>
      </c>
      <c r="K18" s="54">
        <f>'Cuadro 5'!R20</f>
        <v>74.897030423100006</v>
      </c>
      <c r="L18" s="54">
        <f>'Cuadro 5'!S20</f>
        <v>73.514265835499998</v>
      </c>
      <c r="M18" s="54">
        <f>'Cuadro 5'!T20</f>
        <v>71.625538059900009</v>
      </c>
      <c r="N18" s="54">
        <f>'Cuadro 5'!U20</f>
        <v>72.563452748399996</v>
      </c>
      <c r="O18" s="52"/>
      <c r="P18" s="53">
        <f>SUMIFS(RuralPop!$J:$J,RuralPop!$S:$S,P$5,RuralPop!$A:$A,$C18)/1000</f>
        <v>1300.444</v>
      </c>
      <c r="Q18" s="53">
        <f>SUMIFS(RuralPop!$J:$J,RuralPop!$S:$S,Q$5,RuralPop!$A:$A,$C18)/1000</f>
        <v>1383.963</v>
      </c>
      <c r="R18" s="53">
        <f>SUMIFS(RuralPop!$J:$J,RuralPop!$S:$S,R$5,RuralPop!$A:$A,$C18)/1000</f>
        <v>1298.3240000000001</v>
      </c>
      <c r="S18" s="53">
        <f>SUMIFS(RuralPop!$J:$J,RuralPop!$S:$S,S$5,RuralPop!$A:$A,$C18)/1000</f>
        <v>1364.8530000000001</v>
      </c>
      <c r="T18" s="53">
        <f>SUMIFS(RuralPop!$J:$J,RuralPop!$S:$S,T$5,RuralPop!$A:$A,$C18)/1000</f>
        <v>1294.5820000000001</v>
      </c>
      <c r="U18" s="52"/>
      <c r="V18" s="54">
        <f>SUMIFS(RuralPorc!$J:$J,RuralPorc!$P:$P,V$5,RuralPorc!$A:$A,$C18)*100</f>
        <v>89.658898115158081</v>
      </c>
      <c r="W18" s="54">
        <f>SUMIFS(RuralPorc!$J:$J,RuralPorc!$P:$P,W$5,RuralPorc!$A:$A,$C18)*100</f>
        <v>90.031594038009644</v>
      </c>
      <c r="X18" s="54">
        <f>SUMIFS(RuralPorc!$J:$J,RuralPorc!$P:$P,X$5,RuralPorc!$A:$A,$C18)*100</f>
        <v>87.243223190307617</v>
      </c>
      <c r="Y18" s="54">
        <f>SUMIFS(RuralPorc!$J:$J,RuralPorc!$P:$P,Y$5,RuralPorc!$A:$A,$C18)*100</f>
        <v>86.061841249465942</v>
      </c>
      <c r="Z18" s="54">
        <f>SUMIFS(RuralPorc!$J:$J,RuralPorc!$P:$P,Z$5,RuralPorc!$A:$A,$C18)*100</f>
        <v>87.397706508636475</v>
      </c>
      <c r="AA18" s="56"/>
      <c r="AB18" s="53">
        <f>SUMIFS(UrbanPop!$J:$J,UrbanPop!$S:$S,AB$5,UrbanPop!$A:$A,$C18)/1000</f>
        <v>1310.7449999999999</v>
      </c>
      <c r="AC18" s="53">
        <f>SUMIFS(UrbanPop!$J:$J,UrbanPop!$S:$S,AC$5,UrbanPop!$A:$A,$C18)/1000</f>
        <v>1240.0260000000001</v>
      </c>
      <c r="AD18" s="53">
        <f>SUMIFS(UrbanPop!$J:$J,UrbanPop!$S:$S,AD$5,UrbanPop!$A:$A,$C18)/1000</f>
        <v>1317.837</v>
      </c>
      <c r="AE18" s="53">
        <f>SUMIFS(UrbanPop!$J:$J,UrbanPop!$S:$S,AE$5,UrbanPop!$A:$A,$C18)/1000</f>
        <v>1214.3109999999999</v>
      </c>
      <c r="AF18" s="53">
        <f>SUMIFS(UrbanPop!$J:$J,UrbanPop!$S:$S,AF$5,UrbanPop!$A:$A,$C18)/1000</f>
        <v>1320.7339999999999</v>
      </c>
      <c r="AG18" s="52"/>
      <c r="AH18" s="54">
        <f>SUMIFS(UrbanPorc!$J:$J,UrbanPorc!$P:$P,AH$5,UrbanPorc!$A:$A,$C18)*100</f>
        <v>64.930635690689087</v>
      </c>
      <c r="AI18" s="54">
        <f>SUMIFS(UrbanPorc!$J:$J,UrbanPorc!$P:$P,AI$5,UrbanPorc!$A:$A,$C18)*100</f>
        <v>63.065052032470703</v>
      </c>
      <c r="AJ18" s="54">
        <f>SUMIFS(UrbanPorc!$J:$J,UrbanPorc!$P:$P,AJ$5,UrbanPorc!$A:$A,$C18)*100</f>
        <v>63.646835088729858</v>
      </c>
      <c r="AK18" s="54">
        <f>SUMIFS(UrbanPorc!$J:$J,UrbanPorc!$P:$P,AK$5,UrbanPorc!$A:$A,$C18)*100</f>
        <v>60.263514518737793</v>
      </c>
      <c r="AL18" s="54">
        <f>SUMIFS(UrbanPorc!$J:$J,UrbanPorc!$P:$P,AL$5,UrbanPorc!$A:$A,$C18)*100</f>
        <v>62.212967872619629</v>
      </c>
      <c r="AN18" s="53">
        <f>SUMIFS(SexoPop!$K:$K,SexoPop!$T:$T,AN$5,SexoPop!$A:$A,$C18,SexoPop!$B:$B,2)/1000</f>
        <v>1343.34</v>
      </c>
      <c r="AO18" s="53">
        <f>SUMIFS(SexoPop!$K:$K,SexoPop!$T:$T,AO$5,SexoPop!$A:$A,$C18,SexoPop!$B:$B,2)/1000</f>
        <v>1366.2090000000001</v>
      </c>
      <c r="AP18" s="53">
        <f>SUMIFS(SexoPop!$K:$K,SexoPop!$T:$T,AP$5,SexoPop!$A:$A,$C18,SexoPop!$B:$B,2)/1000</f>
        <v>1344.576</v>
      </c>
      <c r="AQ18" s="53">
        <f>SUMIFS(SexoPop!$K:$K,SexoPop!$T:$T,AQ$5,SexoPop!$A:$A,$C18,SexoPop!$B:$B,2)/1000</f>
        <v>1334.665</v>
      </c>
      <c r="AR18" s="53">
        <f>SUMIFS(SexoPop!$K:$K,SexoPop!$T:$T,AR$5,SexoPop!$A:$A,$C18,SexoPop!$B:$B,2)/1000</f>
        <v>1374.6369999999999</v>
      </c>
      <c r="AS18" s="52"/>
      <c r="AT18" s="54">
        <f>SUMIFS(SexoPorc!$K:$K,SexoPorc!$Q:$Q,AT$5,SexoPorc!$A:$A,$C18,SexoPorc!$B:$B,2)*100</f>
        <v>74.052757024765015</v>
      </c>
      <c r="AU18" s="54">
        <f>SUMIFS(SexoPorc!$K:$K,SexoPorc!$Q:$Q,AU$5,SexoPorc!$A:$A,$C18,SexoPorc!$B:$B,2)*100</f>
        <v>74.685531854629517</v>
      </c>
      <c r="AV18" s="54">
        <f>SUMIFS(SexoPorc!$K:$K,SexoPorc!$Q:$Q,AV$5,SexoPorc!$A:$A,$C18,SexoPorc!$B:$B,2)*100</f>
        <v>72.366029024124146</v>
      </c>
      <c r="AW18" s="54">
        <f>SUMIFS(SexoPorc!$K:$K,SexoPorc!$Q:$Q,AW$5,SexoPorc!$A:$A,$C18,SexoPorc!$B:$B,2)*100</f>
        <v>70.44718861579895</v>
      </c>
      <c r="AX18" s="54">
        <f>SUMIFS(SexoPorc!$K:$K,SexoPorc!$Q:$Q,AX$5,SexoPorc!$A:$A,$C18,SexoPorc!$B:$B,2)*100</f>
        <v>71.505510807037354</v>
      </c>
      <c r="AY18" s="56"/>
      <c r="AZ18" s="53">
        <f>SUMIFS(SexoPop!$K:$K,SexoPop!$T:$T,AZ$5,SexoPop!$A:$A,$C18,SexoPop!$B:$B,1)/1000</f>
        <v>1267.8489999999999</v>
      </c>
      <c r="BA18" s="53">
        <f>SUMIFS(SexoPop!$K:$K,SexoPop!$T:$T,BA$5,SexoPop!$A:$A,$C18,SexoPop!$B:$B,1)/1000</f>
        <v>1257.78</v>
      </c>
      <c r="BB18" s="53">
        <f>SUMIFS(SexoPop!$K:$K,SexoPop!$T:$T,BB$5,SexoPop!$A:$A,$C18,SexoPop!$B:$B,1)/1000</f>
        <v>1271.585</v>
      </c>
      <c r="BC18" s="53">
        <f>SUMIFS(SexoPop!$K:$K,SexoPop!$T:$T,BC$5,SexoPop!$A:$A,$C18,SexoPop!$B:$B,1)/1000</f>
        <v>1244.499</v>
      </c>
      <c r="BD18" s="53">
        <f>SUMIFS(SexoPop!$K:$K,SexoPop!$T:$T,BD$5,SexoPop!$A:$A,$C18,SexoPop!$B:$B,1)/1000</f>
        <v>1240.6790000000001</v>
      </c>
      <c r="BE18" s="52"/>
      <c r="BF18" s="54">
        <f>SUMIFS(SexoPorc!$K:$K,SexoPorc!$Q:$Q,BF$5,SexoPorc!$A:$A,$C18,SexoPorc!$B:$B,1)*100</f>
        <v>76.603072881698608</v>
      </c>
      <c r="BG18" s="54">
        <f>SUMIFS(SexoPorc!$K:$K,SexoPorc!$Q:$Q,BG$5,SexoPorc!$A:$A,$C18,SexoPorc!$B:$B,1)*100</f>
        <v>75.128120183944702</v>
      </c>
      <c r="BH18" s="54">
        <f>SUMIFS(SexoPorc!$K:$K,SexoPorc!$Q:$Q,BH$5,SexoPorc!$A:$A,$C18,SexoPorc!$B:$B,1)*100</f>
        <v>74.768728017807007</v>
      </c>
      <c r="BI18" s="54">
        <f>SUMIFS(SexoPorc!$K:$K,SexoPorc!$Q:$Q,BI$5,SexoPorc!$A:$A,$C18,SexoPorc!$B:$B,1)*100</f>
        <v>72.933864593505859</v>
      </c>
      <c r="BJ18" s="54">
        <f>SUMIFS(SexoPorc!$K:$K,SexoPorc!$Q:$Q,BJ$5,SexoPorc!$A:$A,$C18,SexoPorc!$B:$B,1)*100</f>
        <v>73.772788047790527</v>
      </c>
    </row>
    <row r="19" spans="3:62" x14ac:dyDescent="0.25">
      <c r="C19" s="52" t="s">
        <v>13</v>
      </c>
      <c r="D19" s="53">
        <f>'Cuadro 4'!W21</f>
        <v>2118.8139999999999</v>
      </c>
      <c r="E19" s="53">
        <f>'Cuadro 4'!X21</f>
        <v>2121.558</v>
      </c>
      <c r="F19" s="53">
        <f>'Cuadro 4'!Y21</f>
        <v>2061.9459999999999</v>
      </c>
      <c r="G19" s="53">
        <f>'Cuadro 4'!Z21</f>
        <v>2065.8040000000001</v>
      </c>
      <c r="H19" s="53">
        <f>'Cuadro 4'!AA21</f>
        <v>2000.636</v>
      </c>
      <c r="I19" s="52"/>
      <c r="J19" s="54">
        <f>'Cuadro 5'!Q21</f>
        <v>72.022350303400003</v>
      </c>
      <c r="K19" s="54">
        <f>'Cuadro 5'!R21</f>
        <v>69.732672980900006</v>
      </c>
      <c r="L19" s="54">
        <f>'Cuadro 5'!S21</f>
        <v>66.627740226400007</v>
      </c>
      <c r="M19" s="54">
        <f>'Cuadro 5'!T21</f>
        <v>65.431728847499997</v>
      </c>
      <c r="N19" s="54">
        <f>'Cuadro 5'!U21</f>
        <v>61.938658116900001</v>
      </c>
      <c r="O19" s="52"/>
      <c r="P19" s="53">
        <f>SUMIFS(RuralPop!$J:$J,RuralPop!$S:$S,P$5,RuralPop!$A:$A,$C19)/1000</f>
        <v>1161.5050000000001</v>
      </c>
      <c r="Q19" s="53">
        <f>SUMIFS(RuralPop!$J:$J,RuralPop!$S:$S,Q$5,RuralPop!$A:$A,$C19)/1000</f>
        <v>1180.25</v>
      </c>
      <c r="R19" s="53">
        <f>SUMIFS(RuralPop!$J:$J,RuralPop!$S:$S,R$5,RuralPop!$A:$A,$C19)/1000</f>
        <v>1175.0060000000001</v>
      </c>
      <c r="S19" s="53">
        <f>SUMIFS(RuralPop!$J:$J,RuralPop!$S:$S,S$5,RuralPop!$A:$A,$C19)/1000</f>
        <v>1167.4490000000001</v>
      </c>
      <c r="T19" s="53">
        <f>SUMIFS(RuralPop!$J:$J,RuralPop!$S:$S,T$5,RuralPop!$A:$A,$C19)/1000</f>
        <v>1134.7639999999999</v>
      </c>
      <c r="U19" s="52"/>
      <c r="V19" s="54">
        <f>SUMIFS(RuralPorc!$J:$J,RuralPorc!$P:$P,V$5,RuralPorc!$A:$A,$C19)*100</f>
        <v>82.669985294342041</v>
      </c>
      <c r="W19" s="54">
        <f>SUMIFS(RuralPorc!$J:$J,RuralPorc!$P:$P,W$5,RuralPorc!$A:$A,$C19)*100</f>
        <v>81.960892677307129</v>
      </c>
      <c r="X19" s="54">
        <f>SUMIFS(RuralPorc!$J:$J,RuralPorc!$P:$P,X$5,RuralPorc!$A:$A,$C19)*100</f>
        <v>79.439693689346313</v>
      </c>
      <c r="Y19" s="54">
        <f>SUMIFS(RuralPorc!$J:$J,RuralPorc!$P:$P,Y$5,RuralPorc!$A:$A,$C19)*100</f>
        <v>76.327502727508545</v>
      </c>
      <c r="Z19" s="54">
        <f>SUMIFS(RuralPorc!$J:$J,RuralPorc!$P:$P,Z$5,RuralPorc!$A:$A,$C19)*100</f>
        <v>75.099897384643555</v>
      </c>
      <c r="AA19" s="56"/>
      <c r="AB19" s="53">
        <f>SUMIFS(UrbanPop!$J:$J,UrbanPop!$S:$S,AB$5,UrbanPop!$A:$A,$C19)/1000</f>
        <v>957.30899999999997</v>
      </c>
      <c r="AC19" s="53">
        <f>SUMIFS(UrbanPop!$J:$J,UrbanPop!$S:$S,AC$5,UrbanPop!$A:$A,$C19)/1000</f>
        <v>941.30799999999999</v>
      </c>
      <c r="AD19" s="53">
        <f>SUMIFS(UrbanPop!$J:$J,UrbanPop!$S:$S,AD$5,UrbanPop!$A:$A,$C19)/1000</f>
        <v>886.94</v>
      </c>
      <c r="AE19" s="53">
        <f>SUMIFS(UrbanPop!$J:$J,UrbanPop!$S:$S,AE$5,UrbanPop!$A:$A,$C19)/1000</f>
        <v>898.35500000000002</v>
      </c>
      <c r="AF19" s="53">
        <f>SUMIFS(UrbanPop!$J:$J,UrbanPop!$S:$S,AF$5,UrbanPop!$A:$A,$C19)/1000</f>
        <v>865.87199999999996</v>
      </c>
      <c r="AG19" s="52"/>
      <c r="AH19" s="54">
        <f>SUMIFS(UrbanPorc!$J:$J,UrbanPorc!$P:$P,AH$5,UrbanPorc!$A:$A,$C19)*100</f>
        <v>62.288552522659302</v>
      </c>
      <c r="AI19" s="54">
        <f>SUMIFS(UrbanPorc!$J:$J,UrbanPorc!$P:$P,AI$5,UrbanPorc!$A:$A,$C19)*100</f>
        <v>58.743631839752197</v>
      </c>
      <c r="AJ19" s="54">
        <f>SUMIFS(UrbanPorc!$J:$J,UrbanPorc!$P:$P,AJ$5,UrbanPorc!$A:$A,$C19)*100</f>
        <v>54.898184537887573</v>
      </c>
      <c r="AK19" s="54">
        <f>SUMIFS(UrbanPorc!$J:$J,UrbanPorc!$P:$P,AK$5,UrbanPorc!$A:$A,$C19)*100</f>
        <v>55.192899703979492</v>
      </c>
      <c r="AL19" s="54">
        <f>SUMIFS(UrbanPorc!$J:$J,UrbanPorc!$P:$P,AL$5,UrbanPorc!$A:$A,$C19)*100</f>
        <v>50.37003755569458</v>
      </c>
      <c r="AN19" s="53">
        <f>SUMIFS(SexoPop!$K:$K,SexoPop!$T:$T,AN$5,SexoPop!$A:$A,$C19,SexoPop!$B:$B,2)/1000</f>
        <v>1075.4970000000001</v>
      </c>
      <c r="AO19" s="53">
        <f>SUMIFS(SexoPop!$K:$K,SexoPop!$T:$T,AO$5,SexoPop!$A:$A,$C19,SexoPop!$B:$B,2)/1000</f>
        <v>1077.46</v>
      </c>
      <c r="AP19" s="53">
        <f>SUMIFS(SexoPop!$K:$K,SexoPop!$T:$T,AP$5,SexoPop!$A:$A,$C19,SexoPop!$B:$B,2)/1000</f>
        <v>1073.451</v>
      </c>
      <c r="AQ19" s="53">
        <f>SUMIFS(SexoPop!$K:$K,SexoPop!$T:$T,AQ$5,SexoPop!$A:$A,$C19,SexoPop!$B:$B,2)/1000</f>
        <v>1071.4649999999999</v>
      </c>
      <c r="AR19" s="53">
        <f>SUMIFS(SexoPop!$K:$K,SexoPop!$T:$T,AR$5,SexoPop!$A:$A,$C19,SexoPop!$B:$B,2)/1000</f>
        <v>1051.4380000000001</v>
      </c>
      <c r="AS19" s="52"/>
      <c r="AT19" s="54">
        <f>SUMIFS(SexoPorc!$K:$K,SexoPorc!$Q:$Q,AT$5,SexoPorc!$A:$A,$C19,SexoPorc!$B:$B,2)*100</f>
        <v>71.206951141357422</v>
      </c>
      <c r="AU19" s="54">
        <f>SUMIFS(SexoPorc!$K:$K,SexoPorc!$Q:$Q,AU$5,SexoPorc!$A:$A,$C19,SexoPorc!$B:$B,2)*100</f>
        <v>68.582069873809814</v>
      </c>
      <c r="AV19" s="54">
        <f>SUMIFS(SexoPorc!$K:$K,SexoPorc!$Q:$Q,AV$5,SexoPorc!$A:$A,$C19,SexoPorc!$B:$B,2)*100</f>
        <v>65.708345174789429</v>
      </c>
      <c r="AW19" s="54">
        <f>SUMIFS(SexoPorc!$K:$K,SexoPorc!$Q:$Q,AW$5,SexoPorc!$A:$A,$C19,SexoPorc!$B:$B,2)*100</f>
        <v>64.312273263931274</v>
      </c>
      <c r="AX19" s="54">
        <f>SUMIFS(SexoPorc!$K:$K,SexoPorc!$Q:$Q,AX$5,SexoPorc!$A:$A,$C19,SexoPorc!$B:$B,2)*100</f>
        <v>61.555349826812744</v>
      </c>
      <c r="AY19" s="56"/>
      <c r="AZ19" s="53">
        <f>SUMIFS(SexoPop!$K:$K,SexoPop!$T:$T,AZ$5,SexoPop!$A:$A,$C19,SexoPop!$B:$B,1)/1000</f>
        <v>1043.317</v>
      </c>
      <c r="BA19" s="53">
        <f>SUMIFS(SexoPop!$K:$K,SexoPop!$T:$T,BA$5,SexoPop!$A:$A,$C19,SexoPop!$B:$B,1)/1000</f>
        <v>1044.098</v>
      </c>
      <c r="BB19" s="53">
        <f>SUMIFS(SexoPop!$K:$K,SexoPop!$T:$T,BB$5,SexoPop!$A:$A,$C19,SexoPop!$B:$B,1)/1000</f>
        <v>988.495</v>
      </c>
      <c r="BC19" s="53">
        <f>SUMIFS(SexoPop!$K:$K,SexoPop!$T:$T,BC$5,SexoPop!$A:$A,$C19,SexoPop!$B:$B,1)/1000</f>
        <v>994.33900000000006</v>
      </c>
      <c r="BD19" s="53">
        <f>SUMIFS(SexoPop!$K:$K,SexoPop!$T:$T,BD$5,SexoPop!$A:$A,$C19,SexoPop!$B:$B,1)/1000</f>
        <v>949.19799999999998</v>
      </c>
      <c r="BE19" s="52"/>
      <c r="BF19" s="54">
        <f>SUMIFS(SexoPorc!$K:$K,SexoPorc!$Q:$Q,BF$5,SexoPorc!$A:$A,$C19,SexoPorc!$B:$B,1)*100</f>
        <v>72.882676124572754</v>
      </c>
      <c r="BG19" s="54">
        <f>SUMIFS(SexoPorc!$K:$K,SexoPorc!$Q:$Q,BG$5,SexoPorc!$A:$A,$C19,SexoPorc!$B:$B,1)*100</f>
        <v>70.961230993270874</v>
      </c>
      <c r="BH19" s="54">
        <f>SUMIFS(SexoPorc!$K:$K,SexoPorc!$Q:$Q,BH$5,SexoPorc!$A:$A,$C19,SexoPorc!$B:$B,1)*100</f>
        <v>67.655736207962036</v>
      </c>
      <c r="BI19" s="54">
        <f>SUMIFS(SexoPorc!$K:$K,SexoPorc!$Q:$Q,BI$5,SexoPorc!$A:$A,$C19,SexoPorc!$B:$B,1)*100</f>
        <v>66.682469844818115</v>
      </c>
      <c r="BJ19" s="54">
        <f>SUMIFS(SexoPorc!$K:$K,SexoPorc!$Q:$Q,BJ$5,SexoPorc!$A:$A,$C19,SexoPorc!$B:$B,1)*100</f>
        <v>62.368863821029663</v>
      </c>
    </row>
    <row r="20" spans="3:62" x14ac:dyDescent="0.25">
      <c r="C20" s="52" t="s">
        <v>14</v>
      </c>
      <c r="D20" s="53">
        <f>'Cuadro 4'!W22</f>
        <v>3739.1420000000003</v>
      </c>
      <c r="E20" s="53">
        <f>'Cuadro 4'!X22</f>
        <v>3742.4160000000002</v>
      </c>
      <c r="F20" s="53">
        <f>'Cuadro 4'!Y22</f>
        <v>3722.0160000000001</v>
      </c>
      <c r="G20" s="53">
        <f>'Cuadro 4'!Z22</f>
        <v>3568.3879999999999</v>
      </c>
      <c r="H20" s="53">
        <f>'Cuadro 4'!AA22</f>
        <v>3519.82</v>
      </c>
      <c r="I20" s="52"/>
      <c r="J20" s="54">
        <f>'Cuadro 5'!Q22</f>
        <v>46.951584194799999</v>
      </c>
      <c r="K20" s="54">
        <f>'Cuadro 5'!R22</f>
        <v>45.5185454075</v>
      </c>
      <c r="L20" s="54">
        <f>'Cuadro 5'!S22</f>
        <v>44.401842823599999</v>
      </c>
      <c r="M20" s="54">
        <f>'Cuadro 5'!T22</f>
        <v>41.9749069577</v>
      </c>
      <c r="N20" s="54">
        <f>'Cuadro 5'!U22</f>
        <v>40.321710387800003</v>
      </c>
      <c r="O20" s="52"/>
      <c r="P20" s="53">
        <f>SUMIFS(RuralPop!$J:$J,RuralPop!$S:$S,P$5,RuralPop!$A:$A,$C20)/1000</f>
        <v>780.06899999999996</v>
      </c>
      <c r="Q20" s="53">
        <f>SUMIFS(RuralPop!$J:$J,RuralPop!$S:$S,Q$5,RuralPop!$A:$A,$C20)/1000</f>
        <v>827.13199999999995</v>
      </c>
      <c r="R20" s="53">
        <f>SUMIFS(RuralPop!$J:$J,RuralPop!$S:$S,R$5,RuralPop!$A:$A,$C20)/1000</f>
        <v>673.91399999999999</v>
      </c>
      <c r="S20" s="53">
        <f>SUMIFS(RuralPop!$J:$J,RuralPop!$S:$S,S$5,RuralPop!$A:$A,$C20)/1000</f>
        <v>821.27599999999995</v>
      </c>
      <c r="T20" s="53">
        <f>SUMIFS(RuralPop!$J:$J,RuralPop!$S:$S,T$5,RuralPop!$A:$A,$C20)/1000</f>
        <v>530.60500000000002</v>
      </c>
      <c r="U20" s="52"/>
      <c r="V20" s="54">
        <f>SUMIFS(RuralPorc!$J:$J,RuralPorc!$P:$P,V$5,RuralPorc!$A:$A,$C20)*100</f>
        <v>73.076295852661133</v>
      </c>
      <c r="W20" s="54">
        <f>SUMIFS(RuralPorc!$J:$J,RuralPorc!$P:$P,W$5,RuralPorc!$A:$A,$C20)*100</f>
        <v>66.692304611206055</v>
      </c>
      <c r="X20" s="54">
        <f>SUMIFS(RuralPorc!$J:$J,RuralPorc!$P:$P,X$5,RuralPorc!$A:$A,$C20)*100</f>
        <v>59.980297088623047</v>
      </c>
      <c r="Y20" s="54">
        <f>SUMIFS(RuralPorc!$J:$J,RuralPorc!$P:$P,Y$5,RuralPorc!$A:$A,$C20)*100</f>
        <v>61.467695236206055</v>
      </c>
      <c r="Z20" s="54">
        <f>SUMIFS(RuralPorc!$J:$J,RuralPorc!$P:$P,Z$5,RuralPorc!$A:$A,$C20)*100</f>
        <v>52.308046817779541</v>
      </c>
      <c r="AA20" s="56"/>
      <c r="AB20" s="53">
        <f>SUMIFS(UrbanPop!$J:$J,UrbanPop!$S:$S,AB$5,UrbanPop!$A:$A,$C20)/1000</f>
        <v>2959.0729999999999</v>
      </c>
      <c r="AC20" s="53">
        <f>SUMIFS(UrbanPop!$J:$J,UrbanPop!$S:$S,AC$5,UrbanPop!$A:$A,$C20)/1000</f>
        <v>2915.2840000000001</v>
      </c>
      <c r="AD20" s="53">
        <f>SUMIFS(UrbanPop!$J:$J,UrbanPop!$S:$S,AD$5,UrbanPop!$A:$A,$C20)/1000</f>
        <v>3048.1019999999999</v>
      </c>
      <c r="AE20" s="53">
        <f>SUMIFS(UrbanPop!$J:$J,UrbanPop!$S:$S,AE$5,UrbanPop!$A:$A,$C20)/1000</f>
        <v>2747.1120000000001</v>
      </c>
      <c r="AF20" s="53">
        <f>SUMIFS(UrbanPop!$J:$J,UrbanPop!$S:$S,AF$5,UrbanPop!$A:$A,$C20)/1000</f>
        <v>2989.2150000000001</v>
      </c>
      <c r="AG20" s="52"/>
      <c r="AH20" s="54">
        <f>SUMIFS(UrbanPorc!$J:$J,UrbanPorc!$P:$P,AH$5,UrbanPorc!$A:$A,$C20)*100</f>
        <v>42.907795310020447</v>
      </c>
      <c r="AI20" s="54">
        <f>SUMIFS(UrbanPorc!$J:$J,UrbanPorc!$P:$P,AI$5,UrbanPorc!$A:$A,$C20)*100</f>
        <v>41.757166385650635</v>
      </c>
      <c r="AJ20" s="54">
        <f>SUMIFS(UrbanPorc!$J:$J,UrbanPorc!$P:$P,AJ$5,UrbanPorc!$A:$A,$C20)*100</f>
        <v>41.99059009552002</v>
      </c>
      <c r="AK20" s="54">
        <f>SUMIFS(UrbanPorc!$J:$J,UrbanPorc!$P:$P,AK$5,UrbanPorc!$A:$A,$C20)*100</f>
        <v>38.340011239051819</v>
      </c>
      <c r="AL20" s="54">
        <f>SUMIFS(UrbanPorc!$J:$J,UrbanPorc!$P:$P,AL$5,UrbanPorc!$A:$A,$C20)*100</f>
        <v>38.745710253715515</v>
      </c>
      <c r="AN20" s="53">
        <f>SUMIFS(SexoPop!$K:$K,SexoPop!$T:$T,AN$5,SexoPop!$A:$A,$C20,SexoPop!$B:$B,2)/1000</f>
        <v>1915.2280000000001</v>
      </c>
      <c r="AO20" s="53">
        <f>SUMIFS(SexoPop!$K:$K,SexoPop!$T:$T,AO$5,SexoPop!$A:$A,$C20,SexoPop!$B:$B,2)/1000</f>
        <v>1873.0640000000001</v>
      </c>
      <c r="AP20" s="53">
        <f>SUMIFS(SexoPop!$K:$K,SexoPop!$T:$T,AP$5,SexoPop!$A:$A,$C20,SexoPop!$B:$B,2)/1000</f>
        <v>1840.9349999999999</v>
      </c>
      <c r="AQ20" s="53">
        <f>SUMIFS(SexoPop!$K:$K,SexoPop!$T:$T,AQ$5,SexoPop!$A:$A,$C20,SexoPop!$B:$B,2)/1000</f>
        <v>1804.3879999999999</v>
      </c>
      <c r="AR20" s="53">
        <f>SUMIFS(SexoPop!$K:$K,SexoPop!$T:$T,AR$5,SexoPop!$A:$A,$C20,SexoPop!$B:$B,2)/1000</f>
        <v>1765.787</v>
      </c>
      <c r="AS20" s="52"/>
      <c r="AT20" s="54">
        <f>SUMIFS(SexoPorc!$K:$K,SexoPorc!$Q:$Q,AT$5,SexoPorc!$A:$A,$C20,SexoPorc!$B:$B,2)*100</f>
        <v>46.815255284309387</v>
      </c>
      <c r="AU20" s="54">
        <f>SUMIFS(SexoPorc!$K:$K,SexoPorc!$Q:$Q,AU$5,SexoPorc!$A:$A,$C20,SexoPorc!$B:$B,2)*100</f>
        <v>44.386643171310425</v>
      </c>
      <c r="AV20" s="54">
        <f>SUMIFS(SexoPorc!$K:$K,SexoPorc!$Q:$Q,AV$5,SexoPorc!$A:$A,$C20,SexoPorc!$B:$B,2)*100</f>
        <v>42.441532015800476</v>
      </c>
      <c r="AW20" s="54">
        <f>SUMIFS(SexoPorc!$K:$K,SexoPorc!$Q:$Q,AW$5,SexoPorc!$A:$A,$C20,SexoPorc!$B:$B,2)*100</f>
        <v>40.953484177589417</v>
      </c>
      <c r="AX20" s="54">
        <f>SUMIFS(SexoPorc!$K:$K,SexoPorc!$Q:$Q,AX$5,SexoPorc!$A:$A,$C20,SexoPorc!$B:$B,2)*100</f>
        <v>39.264780282974243</v>
      </c>
      <c r="AY20" s="56"/>
      <c r="AZ20" s="53">
        <f>SUMIFS(SexoPop!$K:$K,SexoPop!$T:$T,AZ$5,SexoPop!$A:$A,$C20,SexoPop!$B:$B,1)/1000</f>
        <v>1823.914</v>
      </c>
      <c r="BA20" s="53">
        <f>SUMIFS(SexoPop!$K:$K,SexoPop!$T:$T,BA$5,SexoPop!$A:$A,$C20,SexoPop!$B:$B,1)/1000</f>
        <v>1869.3520000000001</v>
      </c>
      <c r="BB20" s="53">
        <f>SUMIFS(SexoPop!$K:$K,SexoPop!$T:$T,BB$5,SexoPop!$A:$A,$C20,SexoPop!$B:$B,1)/1000</f>
        <v>1881.0809999999999</v>
      </c>
      <c r="BC20" s="53">
        <f>SUMIFS(SexoPop!$K:$K,SexoPop!$T:$T,BC$5,SexoPop!$A:$A,$C20,SexoPop!$B:$B,1)/1000</f>
        <v>1764</v>
      </c>
      <c r="BD20" s="53">
        <f>SUMIFS(SexoPop!$K:$K,SexoPop!$T:$T,BD$5,SexoPop!$A:$A,$C20,SexoPop!$B:$B,1)/1000</f>
        <v>1754.0329999999999</v>
      </c>
      <c r="BE20" s="52"/>
      <c r="BF20" s="54">
        <f>SUMIFS(SexoPorc!$K:$K,SexoPorc!$Q:$Q,BF$5,SexoPorc!$A:$A,$C20,SexoPorc!$B:$B,1)*100</f>
        <v>47.095596790313721</v>
      </c>
      <c r="BG20" s="54">
        <f>SUMIFS(SexoPorc!$K:$K,SexoPorc!$Q:$Q,BG$5,SexoPorc!$A:$A,$C20,SexoPorc!$B:$B,1)*100</f>
        <v>46.712112426757813</v>
      </c>
      <c r="BH20" s="54">
        <f>SUMIFS(SexoPorc!$K:$K,SexoPorc!$Q:$Q,BH$5,SexoPorc!$A:$A,$C20,SexoPorc!$B:$B,1)*100</f>
        <v>46.503949165344238</v>
      </c>
      <c r="BI20" s="54">
        <f>SUMIFS(SexoPorc!$K:$K,SexoPorc!$Q:$Q,BI$5,SexoPorc!$A:$A,$C20,SexoPorc!$B:$B,1)*100</f>
        <v>43.073809146881104</v>
      </c>
      <c r="BJ20" s="54">
        <f>SUMIFS(SexoPorc!$K:$K,SexoPorc!$Q:$Q,BJ$5,SexoPorc!$A:$A,$C20,SexoPorc!$B:$B,1)*100</f>
        <v>41.444799304008484</v>
      </c>
    </row>
    <row r="21" spans="3:62" x14ac:dyDescent="0.25">
      <c r="C21" s="52" t="s">
        <v>15</v>
      </c>
      <c r="D21" s="53">
        <f>'Cuadro 4'!W23</f>
        <v>8740.06</v>
      </c>
      <c r="E21" s="53">
        <f>'Cuadro 4'!X23</f>
        <v>9208.2890000000007</v>
      </c>
      <c r="F21" s="53">
        <f>'Cuadro 4'!Y23</f>
        <v>9005.3170000000009</v>
      </c>
      <c r="G21" s="53">
        <f>'Cuadro 4'!Z23</f>
        <v>9024.8189999999995</v>
      </c>
      <c r="H21" s="53">
        <f>'Cuadro 4'!AA23</f>
        <v>8646.1489999999994</v>
      </c>
      <c r="I21" s="52"/>
      <c r="J21" s="54">
        <f>'Cuadro 5'!Q23</f>
        <v>52.974969619900001</v>
      </c>
      <c r="K21" s="54">
        <f>'Cuadro 5'!R23</f>
        <v>54.669675620900001</v>
      </c>
      <c r="L21" s="54">
        <f>'Cuadro 5'!S23</f>
        <v>52.746885539300003</v>
      </c>
      <c r="M21" s="54">
        <f>'Cuadro 5'!T23</f>
        <v>52.097871841500002</v>
      </c>
      <c r="N21" s="54">
        <f>'Cuadro 5'!U23</f>
        <v>48.771474718299999</v>
      </c>
      <c r="O21" s="52"/>
      <c r="P21" s="53">
        <f>SUMIFS(RuralPop!$J:$J,RuralPop!$S:$S,P$5,RuralPop!$A:$A,$C21)/1000</f>
        <v>1617.0509999999999</v>
      </c>
      <c r="Q21" s="53">
        <f>SUMIFS(RuralPop!$J:$J,RuralPop!$S:$S,Q$5,RuralPop!$A:$A,$C21)/1000</f>
        <v>1833.5640000000001</v>
      </c>
      <c r="R21" s="53">
        <f>SUMIFS(RuralPop!$J:$J,RuralPop!$S:$S,R$5,RuralPop!$A:$A,$C21)/1000</f>
        <v>1649.461</v>
      </c>
      <c r="S21" s="53">
        <f>SUMIFS(RuralPop!$J:$J,RuralPop!$S:$S,S$5,RuralPop!$A:$A,$C21)/1000</f>
        <v>1866.9970000000001</v>
      </c>
      <c r="T21" s="53">
        <f>SUMIFS(RuralPop!$J:$J,RuralPop!$S:$S,T$5,RuralPop!$A:$A,$C21)/1000</f>
        <v>1706.088</v>
      </c>
      <c r="U21" s="52"/>
      <c r="V21" s="54">
        <f>SUMIFS(RuralPorc!$J:$J,RuralPorc!$P:$P,V$5,RuralPorc!$A:$A,$C21)*100</f>
        <v>75.372761487960815</v>
      </c>
      <c r="W21" s="54">
        <f>SUMIFS(RuralPorc!$J:$J,RuralPorc!$P:$P,W$5,RuralPorc!$A:$A,$C21)*100</f>
        <v>73.686677217483521</v>
      </c>
      <c r="X21" s="54">
        <f>SUMIFS(RuralPorc!$J:$J,RuralPorc!$P:$P,X$5,RuralPorc!$A:$A,$C21)*100</f>
        <v>74.265789985656738</v>
      </c>
      <c r="Y21" s="54">
        <f>SUMIFS(RuralPorc!$J:$J,RuralPorc!$P:$P,Y$5,RuralPorc!$A:$A,$C21)*100</f>
        <v>71.39696478843689</v>
      </c>
      <c r="Z21" s="54">
        <f>SUMIFS(RuralPorc!$J:$J,RuralPorc!$P:$P,Z$5,RuralPorc!$A:$A,$C21)*100</f>
        <v>69.435644149780273</v>
      </c>
      <c r="AA21" s="56"/>
      <c r="AB21" s="53">
        <f>SUMIFS(UrbanPop!$J:$J,UrbanPop!$S:$S,AB$5,UrbanPop!$A:$A,$C21)/1000</f>
        <v>7123.009</v>
      </c>
      <c r="AC21" s="53">
        <f>SUMIFS(UrbanPop!$J:$J,UrbanPop!$S:$S,AC$5,UrbanPop!$A:$A,$C21)/1000</f>
        <v>7374.7250000000004</v>
      </c>
      <c r="AD21" s="53">
        <f>SUMIFS(UrbanPop!$J:$J,UrbanPop!$S:$S,AD$5,UrbanPop!$A:$A,$C21)/1000</f>
        <v>7355.8559999999998</v>
      </c>
      <c r="AE21" s="53">
        <f>SUMIFS(UrbanPop!$J:$J,UrbanPop!$S:$S,AE$5,UrbanPop!$A:$A,$C21)/1000</f>
        <v>7157.8220000000001</v>
      </c>
      <c r="AF21" s="53">
        <f>SUMIFS(UrbanPop!$J:$J,UrbanPop!$S:$S,AF$5,UrbanPop!$A:$A,$C21)/1000</f>
        <v>6940.0609999999997</v>
      </c>
      <c r="AG21" s="52"/>
      <c r="AH21" s="54">
        <f>SUMIFS(UrbanPorc!$J:$J,UrbanPorc!$P:$P,AH$5,UrbanPorc!$A:$A,$C21)*100</f>
        <v>49.627089500427246</v>
      </c>
      <c r="AI21" s="54">
        <f>SUMIFS(UrbanPorc!$J:$J,UrbanPorc!$P:$P,AI$5,UrbanPorc!$A:$A,$C21)*100</f>
        <v>51.373273134231567</v>
      </c>
      <c r="AJ21" s="54">
        <f>SUMIFS(UrbanPorc!$J:$J,UrbanPorc!$P:$P,AJ$5,UrbanPorc!$A:$A,$C21)*100</f>
        <v>49.528798460960388</v>
      </c>
      <c r="AK21" s="54">
        <f>SUMIFS(UrbanPorc!$J:$J,UrbanPorc!$P:$P,AK$5,UrbanPorc!$A:$A,$C21)*100</f>
        <v>48.666632175445557</v>
      </c>
      <c r="AL21" s="54">
        <f>SUMIFS(UrbanPorc!$J:$J,UrbanPorc!$P:$P,AL$5,UrbanPorc!$A:$A,$C21)*100</f>
        <v>45.446601510047913</v>
      </c>
      <c r="AN21" s="53">
        <f>SUMIFS(SexoPop!$K:$K,SexoPop!$T:$T,AN$5,SexoPop!$A:$A,$C21,SexoPop!$B:$B,2)/1000</f>
        <v>4504.5169999999998</v>
      </c>
      <c r="AO21" s="53">
        <f>SUMIFS(SexoPop!$K:$K,SexoPop!$T:$T,AO$5,SexoPop!$A:$A,$C21,SexoPop!$B:$B,2)/1000</f>
        <v>4631.0309999999999</v>
      </c>
      <c r="AP21" s="53">
        <f>SUMIFS(SexoPop!$K:$K,SexoPop!$T:$T,AP$5,SexoPop!$A:$A,$C21,SexoPop!$B:$B,2)/1000</f>
        <v>4508.22</v>
      </c>
      <c r="AQ21" s="53">
        <f>SUMIFS(SexoPop!$K:$K,SexoPop!$T:$T,AQ$5,SexoPop!$A:$A,$C21,SexoPop!$B:$B,2)/1000</f>
        <v>4574.7610000000004</v>
      </c>
      <c r="AR21" s="53">
        <f>SUMIFS(SexoPop!$K:$K,SexoPop!$T:$T,AR$5,SexoPop!$A:$A,$C21,SexoPop!$B:$B,2)/1000</f>
        <v>4401.0020000000004</v>
      </c>
      <c r="AS21" s="52"/>
      <c r="AT21" s="54">
        <f>SUMIFS(SexoPorc!$K:$K,SexoPorc!$Q:$Q,AT$5,SexoPorc!$A:$A,$C21,SexoPorc!$B:$B,2)*100</f>
        <v>52.194714546203613</v>
      </c>
      <c r="AU21" s="54">
        <f>SUMIFS(SexoPorc!$K:$K,SexoPorc!$Q:$Q,AU$5,SexoPorc!$A:$A,$C21,SexoPorc!$B:$B,2)*100</f>
        <v>53.506559133529663</v>
      </c>
      <c r="AV21" s="54">
        <f>SUMIFS(SexoPorc!$K:$K,SexoPorc!$Q:$Q,AV$5,SexoPorc!$A:$A,$C21,SexoPorc!$B:$B,2)*100</f>
        <v>51.595103740692139</v>
      </c>
      <c r="AW21" s="54">
        <f>SUMIFS(SexoPorc!$K:$K,SexoPorc!$Q:$Q,AW$5,SexoPorc!$A:$A,$C21,SexoPorc!$B:$B,2)*100</f>
        <v>51.013916730880737</v>
      </c>
      <c r="AX21" s="54">
        <f>SUMIFS(SexoPorc!$K:$K,SexoPorc!$Q:$Q,AX$5,SexoPorc!$A:$A,$C21,SexoPorc!$B:$B,2)*100</f>
        <v>47.761774063110352</v>
      </c>
      <c r="AY21" s="56"/>
      <c r="AZ21" s="53">
        <f>SUMIFS(SexoPop!$K:$K,SexoPop!$T:$T,AZ$5,SexoPop!$A:$A,$C21,SexoPop!$B:$B,1)/1000</f>
        <v>4235.5429999999997</v>
      </c>
      <c r="BA21" s="53">
        <f>SUMIFS(SexoPop!$K:$K,SexoPop!$T:$T,BA$5,SexoPop!$A:$A,$C21,SexoPop!$B:$B,1)/1000</f>
        <v>4577.2579999999998</v>
      </c>
      <c r="BB21" s="53">
        <f>SUMIFS(SexoPop!$K:$K,SexoPop!$T:$T,BB$5,SexoPop!$A:$A,$C21,SexoPop!$B:$B,1)/1000</f>
        <v>4497.0969999999998</v>
      </c>
      <c r="BC21" s="53">
        <f>SUMIFS(SexoPop!$K:$K,SexoPop!$T:$T,BC$5,SexoPop!$A:$A,$C21,SexoPop!$B:$B,1)/1000</f>
        <v>4450.058</v>
      </c>
      <c r="BD21" s="53">
        <f>SUMIFS(SexoPop!$K:$K,SexoPop!$T:$T,BD$5,SexoPop!$A:$A,$C21,SexoPop!$B:$B,1)/1000</f>
        <v>4245.1469999999999</v>
      </c>
      <c r="BE21" s="52"/>
      <c r="BF21" s="54">
        <f>SUMIFS(SexoPorc!$K:$K,SexoPorc!$Q:$Q,BF$5,SexoPorc!$A:$A,$C21,SexoPorc!$B:$B,1)*100</f>
        <v>53.830784559249878</v>
      </c>
      <c r="BG21" s="54">
        <f>SUMIFS(SexoPorc!$K:$K,SexoPorc!$Q:$Q,BG$5,SexoPorc!$A:$A,$C21,SexoPorc!$B:$B,1)*100</f>
        <v>55.899077653884888</v>
      </c>
      <c r="BH21" s="54">
        <f>SUMIFS(SexoPorc!$K:$K,SexoPorc!$Q:$Q,BH$5,SexoPorc!$A:$A,$C21,SexoPorc!$B:$B,1)*100</f>
        <v>53.954315185546875</v>
      </c>
      <c r="BI21" s="54">
        <f>SUMIFS(SexoPorc!$K:$K,SexoPorc!$Q:$Q,BI$5,SexoPorc!$A:$A,$C21,SexoPorc!$B:$B,1)*100</f>
        <v>53.261297941207886</v>
      </c>
      <c r="BJ21" s="54">
        <f>SUMIFS(SexoPorc!$K:$K,SexoPorc!$Q:$Q,BJ$5,SexoPorc!$A:$A,$C21,SexoPorc!$B:$B,1)*100</f>
        <v>49.864324927330017</v>
      </c>
    </row>
    <row r="22" spans="3:62" x14ac:dyDescent="0.25">
      <c r="C22" s="52" t="s">
        <v>16</v>
      </c>
      <c r="D22" s="53">
        <f>'Cuadro 4'!W24</f>
        <v>3136.922</v>
      </c>
      <c r="E22" s="53">
        <f>'Cuadro 4'!X24</f>
        <v>3121.607</v>
      </c>
      <c r="F22" s="53">
        <f>'Cuadro 4'!Y24</f>
        <v>3081.4380000000001</v>
      </c>
      <c r="G22" s="53">
        <f>'Cuadro 4'!Z24</f>
        <v>3104.7940000000003</v>
      </c>
      <c r="H22" s="53">
        <f>'Cuadro 4'!AA24</f>
        <v>3023.902</v>
      </c>
      <c r="I22" s="52"/>
      <c r="J22" s="54">
        <f>'Cuadro 5'!Q24</f>
        <v>69.943564374299996</v>
      </c>
      <c r="K22" s="54">
        <f>'Cuadro 5'!R24</f>
        <v>66.9956563235</v>
      </c>
      <c r="L22" s="54">
        <f>'Cuadro 5'!S24</f>
        <v>64.2786070067</v>
      </c>
      <c r="M22" s="54">
        <f>'Cuadro 5'!T24</f>
        <v>62.814134502400002</v>
      </c>
      <c r="N22" s="54">
        <f>'Cuadro 5'!U24</f>
        <v>61.2233609516</v>
      </c>
      <c r="O22" s="52"/>
      <c r="P22" s="53">
        <f>SUMIFS(RuralPop!$J:$J,RuralPop!$S:$S,P$5,RuralPop!$A:$A,$C22)/1000</f>
        <v>1212.604</v>
      </c>
      <c r="Q22" s="53">
        <f>SUMIFS(RuralPop!$J:$J,RuralPop!$S:$S,Q$5,RuralPop!$A:$A,$C22)/1000</f>
        <v>1304.933</v>
      </c>
      <c r="R22" s="53">
        <f>SUMIFS(RuralPop!$J:$J,RuralPop!$S:$S,R$5,RuralPop!$A:$A,$C22)/1000</f>
        <v>1130.682</v>
      </c>
      <c r="S22" s="53">
        <f>SUMIFS(RuralPop!$J:$J,RuralPop!$S:$S,S$5,RuralPop!$A:$A,$C22)/1000</f>
        <v>1269.288</v>
      </c>
      <c r="T22" s="53">
        <f>SUMIFS(RuralPop!$J:$J,RuralPop!$S:$S,T$5,RuralPop!$A:$A,$C22)/1000</f>
        <v>1124.405</v>
      </c>
      <c r="U22" s="52"/>
      <c r="V22" s="54">
        <f>SUMIFS(RuralPorc!$J:$J,RuralPorc!$P:$P,V$5,RuralPorc!$A:$A,$C22)*100</f>
        <v>86.328518390655518</v>
      </c>
      <c r="W22" s="54">
        <f>SUMIFS(RuralPorc!$J:$J,RuralPorc!$P:$P,W$5,RuralPorc!$A:$A,$C22)*100</f>
        <v>79.450589418411255</v>
      </c>
      <c r="X22" s="54">
        <f>SUMIFS(RuralPorc!$J:$J,RuralPorc!$P:$P,X$5,RuralPorc!$A:$A,$C22)*100</f>
        <v>75.308412313461304</v>
      </c>
      <c r="Y22" s="54">
        <f>SUMIFS(RuralPorc!$J:$J,RuralPorc!$P:$P,Y$5,RuralPorc!$A:$A,$C22)*100</f>
        <v>77.497965097427368</v>
      </c>
      <c r="Z22" s="54">
        <f>SUMIFS(RuralPorc!$J:$J,RuralPorc!$P:$P,Z$5,RuralPorc!$A:$A,$C22)*100</f>
        <v>76.217514276504517</v>
      </c>
      <c r="AA22" s="56"/>
      <c r="AB22" s="53">
        <f>SUMIFS(UrbanPop!$J:$J,UrbanPop!$S:$S,AB$5,UrbanPop!$A:$A,$C22)/1000</f>
        <v>1924.318</v>
      </c>
      <c r="AC22" s="53">
        <f>SUMIFS(UrbanPop!$J:$J,UrbanPop!$S:$S,AC$5,UrbanPop!$A:$A,$C22)/1000</f>
        <v>1816.674</v>
      </c>
      <c r="AD22" s="53">
        <f>SUMIFS(UrbanPop!$J:$J,UrbanPop!$S:$S,AD$5,UrbanPop!$A:$A,$C22)/1000</f>
        <v>1950.7560000000001</v>
      </c>
      <c r="AE22" s="53">
        <f>SUMIFS(UrbanPop!$J:$J,UrbanPop!$S:$S,AE$5,UrbanPop!$A:$A,$C22)/1000</f>
        <v>1835.5060000000001</v>
      </c>
      <c r="AF22" s="53">
        <f>SUMIFS(UrbanPop!$J:$J,UrbanPop!$S:$S,AF$5,UrbanPop!$A:$A,$C22)/1000</f>
        <v>1899.4970000000001</v>
      </c>
      <c r="AG22" s="52"/>
      <c r="AH22" s="54">
        <f>SUMIFS(UrbanPorc!$J:$J,UrbanPorc!$P:$P,AH$5,UrbanPorc!$A:$A,$C22)*100</f>
        <v>62.471896409988403</v>
      </c>
      <c r="AI22" s="54">
        <f>SUMIFS(UrbanPorc!$J:$J,UrbanPorc!$P:$P,AI$5,UrbanPorc!$A:$A,$C22)*100</f>
        <v>60.215163230895996</v>
      </c>
      <c r="AJ22" s="54">
        <f>SUMIFS(UrbanPorc!$J:$J,UrbanPorc!$P:$P,AJ$5,UrbanPorc!$A:$A,$C22)*100</f>
        <v>59.248906373977661</v>
      </c>
      <c r="AK22" s="54">
        <f>SUMIFS(UrbanPorc!$J:$J,UrbanPorc!$P:$P,AK$5,UrbanPorc!$A:$A,$C22)*100</f>
        <v>55.53736686706543</v>
      </c>
      <c r="AL22" s="54">
        <f>SUMIFS(UrbanPorc!$J:$J,UrbanPorc!$P:$P,AL$5,UrbanPorc!$A:$A,$C22)*100</f>
        <v>54.83737587928772</v>
      </c>
      <c r="AN22" s="53">
        <f>SUMIFS(SexoPop!$K:$K,SexoPop!$T:$T,AN$5,SexoPop!$A:$A,$C22,SexoPop!$B:$B,2)/1000</f>
        <v>1583.9449999999999</v>
      </c>
      <c r="AO22" s="53">
        <f>SUMIFS(SexoPop!$K:$K,SexoPop!$T:$T,AO$5,SexoPop!$A:$A,$C22,SexoPop!$B:$B,2)/1000</f>
        <v>1624.3309999999999</v>
      </c>
      <c r="AP22" s="53">
        <f>SUMIFS(SexoPop!$K:$K,SexoPop!$T:$T,AP$5,SexoPop!$A:$A,$C22,SexoPop!$B:$B,2)/1000</f>
        <v>1572.5129999999999</v>
      </c>
      <c r="AQ22" s="53">
        <f>SUMIFS(SexoPop!$K:$K,SexoPop!$T:$T,AQ$5,SexoPop!$A:$A,$C22,SexoPop!$B:$B,2)/1000</f>
        <v>1625.7670000000001</v>
      </c>
      <c r="AR22" s="53">
        <f>SUMIFS(SexoPop!$K:$K,SexoPop!$T:$T,AR$5,SexoPop!$A:$A,$C22,SexoPop!$B:$B,2)/1000</f>
        <v>1557.463</v>
      </c>
      <c r="AS22" s="52"/>
      <c r="AT22" s="54">
        <f>SUMIFS(SexoPorc!$K:$K,SexoPorc!$Q:$Q,AT$5,SexoPorc!$A:$A,$C22,SexoPorc!$B:$B,2)*100</f>
        <v>69.320380687713623</v>
      </c>
      <c r="AU22" s="54">
        <f>SUMIFS(SexoPorc!$K:$K,SexoPorc!$Q:$Q,AU$5,SexoPorc!$A:$A,$C22,SexoPorc!$B:$B,2)*100</f>
        <v>66.806268692016602</v>
      </c>
      <c r="AV22" s="54">
        <f>SUMIFS(SexoPorc!$K:$K,SexoPorc!$Q:$Q,AV$5,SexoPorc!$A:$A,$C22,SexoPorc!$B:$B,2)*100</f>
        <v>63.682848215103149</v>
      </c>
      <c r="AW22" s="54">
        <f>SUMIFS(SexoPorc!$K:$K,SexoPorc!$Q:$Q,AW$5,SexoPorc!$A:$A,$C22,SexoPorc!$B:$B,2)*100</f>
        <v>62.325191497802734</v>
      </c>
      <c r="AX22" s="54">
        <f>SUMIFS(SexoPorc!$K:$K,SexoPorc!$Q:$Q,AX$5,SexoPorc!$A:$A,$C22,SexoPorc!$B:$B,2)*100</f>
        <v>59.967046976089478</v>
      </c>
      <c r="AY22" s="56"/>
      <c r="AZ22" s="53">
        <f>SUMIFS(SexoPop!$K:$K,SexoPop!$T:$T,AZ$5,SexoPop!$A:$A,$C22,SexoPop!$B:$B,1)/1000</f>
        <v>1552.9770000000001</v>
      </c>
      <c r="BA22" s="53">
        <f>SUMIFS(SexoPop!$K:$K,SexoPop!$T:$T,BA$5,SexoPop!$A:$A,$C22,SexoPop!$B:$B,1)/1000</f>
        <v>1497.2760000000001</v>
      </c>
      <c r="BB22" s="53">
        <f>SUMIFS(SexoPop!$K:$K,SexoPop!$T:$T,BB$5,SexoPop!$A:$A,$C22,SexoPop!$B:$B,1)/1000</f>
        <v>1508.925</v>
      </c>
      <c r="BC22" s="53">
        <f>SUMIFS(SexoPop!$K:$K,SexoPop!$T:$T,BC$5,SexoPop!$A:$A,$C22,SexoPop!$B:$B,1)/1000</f>
        <v>1479.027</v>
      </c>
      <c r="BD22" s="53">
        <f>SUMIFS(SexoPop!$K:$K,SexoPop!$T:$T,BD$5,SexoPop!$A:$A,$C22,SexoPop!$B:$B,1)/1000</f>
        <v>1466.4390000000001</v>
      </c>
      <c r="BE22" s="52"/>
      <c r="BF22" s="54">
        <f>SUMIFS(SexoPorc!$K:$K,SexoPorc!$Q:$Q,BF$5,SexoPorc!$A:$A,$C22,SexoPorc!$B:$B,1)*100</f>
        <v>70.590823888778687</v>
      </c>
      <c r="BG22" s="54">
        <f>SUMIFS(SexoPorc!$K:$K,SexoPorc!$Q:$Q,BG$5,SexoPorc!$A:$A,$C22,SexoPorc!$B:$B,1)*100</f>
        <v>67.202329635620117</v>
      </c>
      <c r="BH22" s="54">
        <f>SUMIFS(SexoPorc!$K:$K,SexoPorc!$Q:$Q,BH$5,SexoPorc!$A:$A,$C22,SexoPorc!$B:$B,1)*100</f>
        <v>64.911448955535889</v>
      </c>
      <c r="BI22" s="54">
        <f>SUMIFS(SexoPorc!$K:$K,SexoPorc!$Q:$Q,BI$5,SexoPorc!$A:$A,$C22,SexoPorc!$B:$B,1)*100</f>
        <v>63.360512256622314</v>
      </c>
      <c r="BJ22" s="54">
        <f>SUMIFS(SexoPorc!$K:$K,SexoPorc!$Q:$Q,BJ$5,SexoPorc!$A:$A,$C22,SexoPorc!$B:$B,1)*100</f>
        <v>62.616610527038574</v>
      </c>
    </row>
    <row r="23" spans="3:62" x14ac:dyDescent="0.25">
      <c r="C23" s="52" t="s">
        <v>17</v>
      </c>
      <c r="D23" s="53">
        <f>'Cuadro 4'!W25</f>
        <v>1185.395</v>
      </c>
      <c r="E23" s="53">
        <f>'Cuadro 4'!X25</f>
        <v>1257.818</v>
      </c>
      <c r="F23" s="53">
        <f>'Cuadro 4'!Y25</f>
        <v>1188.537</v>
      </c>
      <c r="G23" s="53">
        <f>'Cuadro 4'!Z25</f>
        <v>1165.242</v>
      </c>
      <c r="H23" s="53">
        <f>'Cuadro 4'!AA25</f>
        <v>1078.462</v>
      </c>
      <c r="I23" s="52"/>
      <c r="J23" s="54">
        <f>'Cuadro 5'!Q25</f>
        <v>61.875352010900002</v>
      </c>
      <c r="K23" s="54">
        <f>'Cuadro 5'!R25</f>
        <v>64.080653452299998</v>
      </c>
      <c r="L23" s="54">
        <f>'Cuadro 5'!S25</f>
        <v>60.146411595100005</v>
      </c>
      <c r="M23" s="54">
        <f>'Cuadro 5'!T25</f>
        <v>57.979075144700005</v>
      </c>
      <c r="N23" s="54">
        <f>'Cuadro 5'!U25</f>
        <v>54.688575998200001</v>
      </c>
      <c r="O23" s="52"/>
      <c r="P23" s="53">
        <f>SUMIFS(RuralPop!$J:$J,RuralPop!$S:$S,P$5,RuralPop!$A:$A,$C23)/1000</f>
        <v>236.42</v>
      </c>
      <c r="Q23" s="53">
        <f>SUMIFS(RuralPop!$J:$J,RuralPop!$S:$S,Q$5,RuralPop!$A:$A,$C23)/1000</f>
        <v>315.39</v>
      </c>
      <c r="R23" s="53">
        <f>SUMIFS(RuralPop!$J:$J,RuralPop!$S:$S,R$5,RuralPop!$A:$A,$C23)/1000</f>
        <v>232.827</v>
      </c>
      <c r="S23" s="53">
        <f>SUMIFS(RuralPop!$J:$J,RuralPop!$S:$S,S$5,RuralPop!$A:$A,$C23)/1000</f>
        <v>339.99599999999998</v>
      </c>
      <c r="T23" s="53">
        <f>SUMIFS(RuralPop!$J:$J,RuralPop!$S:$S,T$5,RuralPop!$A:$A,$C23)/1000</f>
        <v>250.941</v>
      </c>
      <c r="U23" s="52"/>
      <c r="V23" s="54">
        <f>SUMIFS(RuralPorc!$J:$J,RuralPorc!$P:$P,V$5,RuralPorc!$A:$A,$C23)*100</f>
        <v>76.452934741973877</v>
      </c>
      <c r="W23" s="54">
        <f>SUMIFS(RuralPorc!$J:$J,RuralPorc!$P:$P,W$5,RuralPorc!$A:$A,$C23)*100</f>
        <v>77.260380983352661</v>
      </c>
      <c r="X23" s="54">
        <f>SUMIFS(RuralPorc!$J:$J,RuralPorc!$P:$P,X$5,RuralPorc!$A:$A,$C23)*100</f>
        <v>72.982174158096313</v>
      </c>
      <c r="Y23" s="54">
        <f>SUMIFS(RuralPorc!$J:$J,RuralPorc!$P:$P,Y$5,RuralPorc!$A:$A,$C23)*100</f>
        <v>69.427746534347534</v>
      </c>
      <c r="Z23" s="54">
        <f>SUMIFS(RuralPorc!$J:$J,RuralPorc!$P:$P,Z$5,RuralPorc!$A:$A,$C23)*100</f>
        <v>68.591040372848511</v>
      </c>
      <c r="AA23" s="56"/>
      <c r="AB23" s="53">
        <f>SUMIFS(UrbanPop!$J:$J,UrbanPop!$S:$S,AB$5,UrbanPop!$A:$A,$C23)/1000</f>
        <v>948.97500000000002</v>
      </c>
      <c r="AC23" s="53">
        <f>SUMIFS(UrbanPop!$J:$J,UrbanPop!$S:$S,AC$5,UrbanPop!$A:$A,$C23)/1000</f>
        <v>942.428</v>
      </c>
      <c r="AD23" s="53">
        <f>SUMIFS(UrbanPop!$J:$J,UrbanPop!$S:$S,AD$5,UrbanPop!$A:$A,$C23)/1000</f>
        <v>955.71</v>
      </c>
      <c r="AE23" s="53">
        <f>SUMIFS(UrbanPop!$J:$J,UrbanPop!$S:$S,AE$5,UrbanPop!$A:$A,$C23)/1000</f>
        <v>825.24599999999998</v>
      </c>
      <c r="AF23" s="53">
        <f>SUMIFS(UrbanPop!$J:$J,UrbanPop!$S:$S,AF$5,UrbanPop!$A:$A,$C23)/1000</f>
        <v>827.52099999999996</v>
      </c>
      <c r="AG23" s="52"/>
      <c r="AH23" s="54">
        <f>SUMIFS(UrbanPorc!$J:$J,UrbanPorc!$P:$P,AH$5,UrbanPorc!$A:$A,$C23)*100</f>
        <v>59.069383144378662</v>
      </c>
      <c r="AI23" s="54">
        <f>SUMIFS(UrbanPorc!$J:$J,UrbanPorc!$P:$P,AI$5,UrbanPorc!$A:$A,$C23)*100</f>
        <v>60.619944334030151</v>
      </c>
      <c r="AJ23" s="54">
        <f>SUMIFS(UrbanPorc!$J:$J,UrbanPorc!$P:$P,AJ$5,UrbanPorc!$A:$A,$C23)*100</f>
        <v>57.675248384475708</v>
      </c>
      <c r="AK23" s="54">
        <f>SUMIFS(UrbanPorc!$J:$J,UrbanPorc!$P:$P,AK$5,UrbanPorc!$A:$A,$C23)*100</f>
        <v>54.290676116943359</v>
      </c>
      <c r="AL23" s="54">
        <f>SUMIFS(UrbanPorc!$J:$J,UrbanPorc!$P:$P,AL$5,UrbanPorc!$A:$A,$C23)*100</f>
        <v>51.521861553192139</v>
      </c>
      <c r="AN23" s="53">
        <f>SUMIFS(SexoPop!$K:$K,SexoPop!$T:$T,AN$5,SexoPop!$A:$A,$C23,SexoPop!$B:$B,2)/1000</f>
        <v>599.77499999999998</v>
      </c>
      <c r="AO23" s="53">
        <f>SUMIFS(SexoPop!$K:$K,SexoPop!$T:$T,AO$5,SexoPop!$A:$A,$C23,SexoPop!$B:$B,2)/1000</f>
        <v>632.98</v>
      </c>
      <c r="AP23" s="53">
        <f>SUMIFS(SexoPop!$K:$K,SexoPop!$T:$T,AP$5,SexoPop!$A:$A,$C23,SexoPop!$B:$B,2)/1000</f>
        <v>602.05600000000004</v>
      </c>
      <c r="AQ23" s="53">
        <f>SUMIFS(SexoPop!$K:$K,SexoPop!$T:$T,AQ$5,SexoPop!$A:$A,$C23,SexoPop!$B:$B,2)/1000</f>
        <v>603.98599999999999</v>
      </c>
      <c r="AR23" s="53">
        <f>SUMIFS(SexoPop!$K:$K,SexoPop!$T:$T,AR$5,SexoPop!$A:$A,$C23,SexoPop!$B:$B,2)/1000</f>
        <v>573.41700000000003</v>
      </c>
      <c r="AS23" s="52"/>
      <c r="AT23" s="54">
        <f>SUMIFS(SexoPorc!$K:$K,SexoPorc!$Q:$Q,AT$5,SexoPorc!$A:$A,$C23,SexoPorc!$B:$B,2)*100</f>
        <v>60.45454740524292</v>
      </c>
      <c r="AU23" s="54">
        <f>SUMIFS(SexoPorc!$K:$K,SexoPorc!$Q:$Q,AU$5,SexoPorc!$A:$A,$C23,SexoPorc!$B:$B,2)*100</f>
        <v>61.860907077789307</v>
      </c>
      <c r="AV23" s="54">
        <f>SUMIFS(SexoPorc!$K:$K,SexoPorc!$Q:$Q,AV$5,SexoPorc!$A:$A,$C23,SexoPorc!$B:$B,2)*100</f>
        <v>58.26457142829895</v>
      </c>
      <c r="AW23" s="54">
        <f>SUMIFS(SexoPorc!$K:$K,SexoPorc!$Q:$Q,AW$5,SexoPorc!$A:$A,$C23,SexoPorc!$B:$B,2)*100</f>
        <v>56.782519817352295</v>
      </c>
      <c r="AX23" s="54">
        <f>SUMIFS(SexoPorc!$K:$K,SexoPorc!$Q:$Q,AX$5,SexoPorc!$A:$A,$C23,SexoPorc!$B:$B,2)*100</f>
        <v>54.426145553588867</v>
      </c>
      <c r="AY23" s="56"/>
      <c r="AZ23" s="53">
        <f>SUMIFS(SexoPop!$K:$K,SexoPop!$T:$T,AZ$5,SexoPop!$A:$A,$C23,SexoPop!$B:$B,1)/1000</f>
        <v>585.62</v>
      </c>
      <c r="BA23" s="53">
        <f>SUMIFS(SexoPop!$K:$K,SexoPop!$T:$T,BA$5,SexoPop!$A:$A,$C23,SexoPop!$B:$B,1)/1000</f>
        <v>624.83799999999997</v>
      </c>
      <c r="BB23" s="53">
        <f>SUMIFS(SexoPop!$K:$K,SexoPop!$T:$T,BB$5,SexoPop!$A:$A,$C23,SexoPop!$B:$B,1)/1000</f>
        <v>586.48099999999999</v>
      </c>
      <c r="BC23" s="53">
        <f>SUMIFS(SexoPop!$K:$K,SexoPop!$T:$T,BC$5,SexoPop!$A:$A,$C23,SexoPop!$B:$B,1)/1000</f>
        <v>561.25599999999997</v>
      </c>
      <c r="BD23" s="53">
        <f>SUMIFS(SexoPop!$K:$K,SexoPop!$T:$T,BD$5,SexoPop!$A:$A,$C23,SexoPop!$B:$B,1)/1000</f>
        <v>505.04500000000002</v>
      </c>
      <c r="BE23" s="52"/>
      <c r="BF23" s="54">
        <f>SUMIFS(SexoPorc!$K:$K,SexoPorc!$Q:$Q,BF$5,SexoPorc!$A:$A,$C23,SexoPorc!$B:$B,1)*100</f>
        <v>63.40143084526062</v>
      </c>
      <c r="BG23" s="54">
        <f>SUMIFS(SexoPorc!$K:$K,SexoPorc!$Q:$Q,BG$5,SexoPorc!$A:$A,$C23,SexoPorc!$B:$B,1)*100</f>
        <v>66.497880220413208</v>
      </c>
      <c r="BH23" s="54">
        <f>SUMIFS(SexoPorc!$K:$K,SexoPorc!$Q:$Q,BH$5,SexoPorc!$A:$A,$C23,SexoPorc!$B:$B,1)*100</f>
        <v>62.209004163742065</v>
      </c>
      <c r="BI23" s="54">
        <f>SUMIFS(SexoPorc!$K:$K,SexoPorc!$Q:$Q,BI$5,SexoPorc!$A:$A,$C23,SexoPorc!$B:$B,1)*100</f>
        <v>59.324371814727783</v>
      </c>
      <c r="BJ23" s="54">
        <f>SUMIFS(SexoPorc!$K:$K,SexoPorc!$Q:$Q,BJ$5,SexoPorc!$A:$A,$C23,SexoPorc!$B:$B,1)*100</f>
        <v>54.989618062973022</v>
      </c>
    </row>
    <row r="24" spans="3:62" x14ac:dyDescent="0.25">
      <c r="C24" s="52" t="s">
        <v>18</v>
      </c>
      <c r="D24" s="53">
        <f>'Cuadro 4'!W26</f>
        <v>664.52600000000007</v>
      </c>
      <c r="E24" s="53">
        <f>'Cuadro 4'!X26</f>
        <v>646.53899999999999</v>
      </c>
      <c r="F24" s="53">
        <f>'Cuadro 4'!Y26</f>
        <v>594.12099999999998</v>
      </c>
      <c r="G24" s="53">
        <f>'Cuadro 4'!Z26</f>
        <v>650.14100000000008</v>
      </c>
      <c r="H24" s="53">
        <f>'Cuadro 4'!AA26</f>
        <v>608.5</v>
      </c>
      <c r="I24" s="52"/>
      <c r="J24" s="54">
        <f>'Cuadro 5'!Q26</f>
        <v>56.264742987300004</v>
      </c>
      <c r="K24" s="54">
        <f>'Cuadro 5'!R26</f>
        <v>52.907052866200004</v>
      </c>
      <c r="L24" s="54">
        <f>'Cuadro 5'!S26</f>
        <v>47.970935856400004</v>
      </c>
      <c r="M24" s="54">
        <f>'Cuadro 5'!T26</f>
        <v>51.519658807799999</v>
      </c>
      <c r="N24" s="54">
        <f>'Cuadro 5'!U26</f>
        <v>48.963439558899999</v>
      </c>
      <c r="O24" s="52"/>
      <c r="P24" s="53">
        <f>SUMIFS(RuralPop!$J:$J,RuralPop!$S:$S,P$5,RuralPop!$A:$A,$C24)/1000</f>
        <v>282.19600000000003</v>
      </c>
      <c r="Q24" s="53">
        <f>SUMIFS(RuralPop!$J:$J,RuralPop!$S:$S,Q$5,RuralPop!$A:$A,$C24)/1000</f>
        <v>283.363</v>
      </c>
      <c r="R24" s="53">
        <f>SUMIFS(RuralPop!$J:$J,RuralPop!$S:$S,R$5,RuralPop!$A:$A,$C24)/1000</f>
        <v>242.84299999999999</v>
      </c>
      <c r="S24" s="53">
        <f>SUMIFS(RuralPop!$J:$J,RuralPop!$S:$S,S$5,RuralPop!$A:$A,$C24)/1000</f>
        <v>317.41199999999998</v>
      </c>
      <c r="T24" s="53">
        <f>SUMIFS(RuralPop!$J:$J,RuralPop!$S:$S,T$5,RuralPop!$A:$A,$C24)/1000</f>
        <v>252.40299999999999</v>
      </c>
      <c r="U24" s="52"/>
      <c r="V24" s="54">
        <f>SUMIFS(RuralPorc!$J:$J,RuralPorc!$P:$P,V$5,RuralPorc!$A:$A,$C24)*100</f>
        <v>76.895368099212646</v>
      </c>
      <c r="W24" s="54">
        <f>SUMIFS(RuralPorc!$J:$J,RuralPorc!$P:$P,W$5,RuralPorc!$A:$A,$C24)*100</f>
        <v>73.471009731292725</v>
      </c>
      <c r="X24" s="54">
        <f>SUMIFS(RuralPorc!$J:$J,RuralPorc!$P:$P,X$5,RuralPorc!$A:$A,$C24)*100</f>
        <v>63.127589225769043</v>
      </c>
      <c r="Y24" s="54">
        <f>SUMIFS(RuralPorc!$J:$J,RuralPorc!$P:$P,Y$5,RuralPorc!$A:$A,$C24)*100</f>
        <v>74.783891439437866</v>
      </c>
      <c r="Z24" s="54">
        <f>SUMIFS(RuralPorc!$J:$J,RuralPorc!$P:$P,Z$5,RuralPorc!$A:$A,$C24)*100</f>
        <v>74.124336242675781</v>
      </c>
      <c r="AA24" s="56"/>
      <c r="AB24" s="53">
        <f>SUMIFS(UrbanPop!$J:$J,UrbanPop!$S:$S,AB$5,UrbanPop!$A:$A,$C24)/1000</f>
        <v>382.33</v>
      </c>
      <c r="AC24" s="53">
        <f>SUMIFS(UrbanPop!$J:$J,UrbanPop!$S:$S,AC$5,UrbanPop!$A:$A,$C24)/1000</f>
        <v>363.17599999999999</v>
      </c>
      <c r="AD24" s="53">
        <f>SUMIFS(UrbanPop!$J:$J,UrbanPop!$S:$S,AD$5,UrbanPop!$A:$A,$C24)/1000</f>
        <v>351.27800000000002</v>
      </c>
      <c r="AE24" s="53">
        <f>SUMIFS(UrbanPop!$J:$J,UrbanPop!$S:$S,AE$5,UrbanPop!$A:$A,$C24)/1000</f>
        <v>332.72899999999998</v>
      </c>
      <c r="AF24" s="53">
        <f>SUMIFS(UrbanPop!$J:$J,UrbanPop!$S:$S,AF$5,UrbanPop!$A:$A,$C24)/1000</f>
        <v>356.09699999999998</v>
      </c>
      <c r="AG24" s="52"/>
      <c r="AH24" s="54">
        <f>SUMIFS(UrbanPorc!$J:$J,UrbanPorc!$P:$P,AH$5,UrbanPorc!$A:$A,$C24)*100</f>
        <v>46.964499354362488</v>
      </c>
      <c r="AI24" s="54">
        <f>SUMIFS(UrbanPorc!$J:$J,UrbanPorc!$P:$P,AI$5,UrbanPorc!$A:$A,$C24)*100</f>
        <v>43.424028158187866</v>
      </c>
      <c r="AJ24" s="54">
        <f>SUMIFS(UrbanPorc!$J:$J,UrbanPorc!$P:$P,AJ$5,UrbanPorc!$A:$A,$C24)*100</f>
        <v>41.142120957374573</v>
      </c>
      <c r="AK24" s="54">
        <f>SUMIFS(UrbanPorc!$J:$J,UrbanPorc!$P:$P,AK$5,UrbanPorc!$A:$A,$C24)*100</f>
        <v>39.72935676574707</v>
      </c>
      <c r="AL24" s="54">
        <f>SUMIFS(UrbanPorc!$J:$J,UrbanPorc!$P:$P,AL$5,UrbanPorc!$A:$A,$C24)*100</f>
        <v>39.467620849609375</v>
      </c>
      <c r="AN24" s="53">
        <f>SUMIFS(SexoPop!$K:$K,SexoPop!$T:$T,AN$5,SexoPop!$A:$A,$C24,SexoPop!$B:$B,2)/1000</f>
        <v>325.89499999999998</v>
      </c>
      <c r="AO24" s="53">
        <f>SUMIFS(SexoPop!$K:$K,SexoPop!$T:$T,AO$5,SexoPop!$A:$A,$C24,SexoPop!$B:$B,2)/1000</f>
        <v>317.77300000000002</v>
      </c>
      <c r="AP24" s="53">
        <f>SUMIFS(SexoPop!$K:$K,SexoPop!$T:$T,AP$5,SexoPop!$A:$A,$C24,SexoPop!$B:$B,2)/1000</f>
        <v>292.238</v>
      </c>
      <c r="AQ24" s="53">
        <f>SUMIFS(SexoPop!$K:$K,SexoPop!$T:$T,AQ$5,SexoPop!$A:$A,$C24,SexoPop!$B:$B,2)/1000</f>
        <v>321.87799999999999</v>
      </c>
      <c r="AR24" s="53">
        <f>SUMIFS(SexoPop!$K:$K,SexoPop!$T:$T,AR$5,SexoPop!$A:$A,$C24,SexoPop!$B:$B,2)/1000</f>
        <v>304.93799999999999</v>
      </c>
      <c r="AS24" s="52"/>
      <c r="AT24" s="54">
        <f>SUMIFS(SexoPorc!$K:$K,SexoPorc!$Q:$Q,AT$5,SexoPorc!$A:$A,$C24,SexoPorc!$B:$B,2)*100</f>
        <v>54.922729730606079</v>
      </c>
      <c r="AU24" s="54">
        <f>SUMIFS(SexoPorc!$K:$K,SexoPorc!$Q:$Q,AU$5,SexoPorc!$A:$A,$C24,SexoPorc!$B:$B,2)*100</f>
        <v>51.542514562606812</v>
      </c>
      <c r="AV24" s="54">
        <f>SUMIFS(SexoPorc!$K:$K,SexoPorc!$Q:$Q,AV$5,SexoPorc!$A:$A,$C24,SexoPorc!$B:$B,2)*100</f>
        <v>45.622196793556213</v>
      </c>
      <c r="AW24" s="54">
        <f>SUMIFS(SexoPorc!$K:$K,SexoPorc!$Q:$Q,AW$5,SexoPorc!$A:$A,$C24,SexoPorc!$B:$B,2)*100</f>
        <v>49.767225980758667</v>
      </c>
      <c r="AX24" s="54">
        <f>SUMIFS(SexoPorc!$K:$K,SexoPorc!$Q:$Q,AX$5,SexoPorc!$A:$A,$C24,SexoPorc!$B:$B,2)*100</f>
        <v>47.584256529808044</v>
      </c>
      <c r="AY24" s="56"/>
      <c r="AZ24" s="53">
        <f>SUMIFS(SexoPop!$K:$K,SexoPop!$T:$T,AZ$5,SexoPop!$A:$A,$C24,SexoPop!$B:$B,1)/1000</f>
        <v>338.63099999999997</v>
      </c>
      <c r="BA24" s="53">
        <f>SUMIFS(SexoPop!$K:$K,SexoPop!$T:$T,BA$5,SexoPop!$A:$A,$C24,SexoPop!$B:$B,1)/1000</f>
        <v>328.76600000000002</v>
      </c>
      <c r="BB24" s="53">
        <f>SUMIFS(SexoPop!$K:$K,SexoPop!$T:$T,BB$5,SexoPop!$A:$A,$C24,SexoPop!$B:$B,1)/1000</f>
        <v>301.88299999999998</v>
      </c>
      <c r="BC24" s="53">
        <f>SUMIFS(SexoPop!$K:$K,SexoPop!$T:$T,BC$5,SexoPop!$A:$A,$C24,SexoPop!$B:$B,1)/1000</f>
        <v>328.26299999999998</v>
      </c>
      <c r="BD24" s="53">
        <f>SUMIFS(SexoPop!$K:$K,SexoPop!$T:$T,BD$5,SexoPop!$A:$A,$C24,SexoPop!$B:$B,1)/1000</f>
        <v>303.56200000000001</v>
      </c>
      <c r="BE24" s="52"/>
      <c r="BF24" s="54">
        <f>SUMIFS(SexoPorc!$K:$K,SexoPorc!$Q:$Q,BF$5,SexoPorc!$A:$A,$C24,SexoPorc!$B:$B,1)*100</f>
        <v>57.619702816009521</v>
      </c>
      <c r="BG24" s="54">
        <f>SUMIFS(SexoPorc!$K:$K,SexoPorc!$Q:$Q,BG$5,SexoPorc!$A:$A,$C24,SexoPorc!$B:$B,1)*100</f>
        <v>54.296433925628662</v>
      </c>
      <c r="BH24" s="54">
        <f>SUMIFS(SexoPorc!$K:$K,SexoPorc!$Q:$Q,BH$5,SexoPorc!$A:$A,$C24,SexoPorc!$B:$B,1)*100</f>
        <v>50.487089157104492</v>
      </c>
      <c r="BI24" s="54">
        <f>SUMIFS(SexoPorc!$K:$K,SexoPorc!$Q:$Q,BI$5,SexoPorc!$A:$A,$C24,SexoPorc!$B:$B,1)*100</f>
        <v>53.362125158309937</v>
      </c>
      <c r="BJ24" s="54">
        <f>SUMIFS(SexoPorc!$K:$K,SexoPorc!$Q:$Q,BJ$5,SexoPorc!$A:$A,$C24,SexoPorc!$B:$B,1)*100</f>
        <v>50.431782007217407</v>
      </c>
    </row>
    <row r="25" spans="3:62" x14ac:dyDescent="0.25">
      <c r="C25" s="52" t="s">
        <v>19</v>
      </c>
      <c r="D25" s="53">
        <f>'Cuadro 4'!W27</f>
        <v>1646.0510000000002</v>
      </c>
      <c r="E25" s="53">
        <f>'Cuadro 4'!X27</f>
        <v>1557.329</v>
      </c>
      <c r="F25" s="53">
        <f>'Cuadro 4'!Y27</f>
        <v>1865.385</v>
      </c>
      <c r="G25" s="53">
        <f>'Cuadro 4'!Z27</f>
        <v>1646.7740000000001</v>
      </c>
      <c r="H25" s="53">
        <f>'Cuadro 4'!AA27</f>
        <v>1513.4380000000001</v>
      </c>
      <c r="I25" s="52"/>
      <c r="J25" s="54">
        <f>'Cuadro 5'!Q27</f>
        <v>31.0766752613</v>
      </c>
      <c r="K25" s="54">
        <f>'Cuadro 5'!R27</f>
        <v>28.3034117216</v>
      </c>
      <c r="L25" s="54">
        <f>'Cuadro 5'!S27</f>
        <v>31.850281641800002</v>
      </c>
      <c r="M25" s="54">
        <f>'Cuadro 5'!T27</f>
        <v>27.184137471900002</v>
      </c>
      <c r="N25" s="54">
        <f>'Cuadro 5'!U27</f>
        <v>24.691667807400002</v>
      </c>
      <c r="O25" s="52"/>
      <c r="P25" s="53">
        <f>SUMIFS(RuralPop!$J:$J,RuralPop!$S:$S,P$5,RuralPop!$A:$A,$C25)/1000</f>
        <v>150.846</v>
      </c>
      <c r="Q25" s="53">
        <f>SUMIFS(RuralPop!$J:$J,RuralPop!$S:$S,Q$5,RuralPop!$A:$A,$C25)/1000</f>
        <v>168.95599999999999</v>
      </c>
      <c r="R25" s="53">
        <f>SUMIFS(RuralPop!$J:$J,RuralPop!$S:$S,R$5,RuralPop!$A:$A,$C25)/1000</f>
        <v>153.15700000000001</v>
      </c>
      <c r="S25" s="53">
        <f>SUMIFS(RuralPop!$J:$J,RuralPop!$S:$S,S$5,RuralPop!$A:$A,$C25)/1000</f>
        <v>215.45400000000001</v>
      </c>
      <c r="T25" s="53">
        <f>SUMIFS(RuralPop!$J:$J,RuralPop!$S:$S,T$5,RuralPop!$A:$A,$C25)/1000</f>
        <v>115.05800000000001</v>
      </c>
      <c r="U25" s="52"/>
      <c r="V25" s="54">
        <f>SUMIFS(RuralPorc!$J:$J,RuralPorc!$P:$P,V$5,RuralPorc!$A:$A,$C25)*100</f>
        <v>53.56176495552063</v>
      </c>
      <c r="W25" s="54">
        <f>SUMIFS(RuralPorc!$J:$J,RuralPorc!$P:$P,W$5,RuralPorc!$A:$A,$C25)*100</f>
        <v>47.658485174179077</v>
      </c>
      <c r="X25" s="54">
        <f>SUMIFS(RuralPorc!$J:$J,RuralPorc!$P:$P,X$5,RuralPorc!$A:$A,$C25)*100</f>
        <v>49.21734631061554</v>
      </c>
      <c r="Y25" s="54">
        <f>SUMIFS(RuralPorc!$J:$J,RuralPorc!$P:$P,Y$5,RuralPorc!$A:$A,$C25)*100</f>
        <v>45.400217175483704</v>
      </c>
      <c r="Z25" s="54">
        <f>SUMIFS(RuralPorc!$J:$J,RuralPorc!$P:$P,Z$5,RuralPorc!$A:$A,$C25)*100</f>
        <v>50.832122564315796</v>
      </c>
      <c r="AA25" s="56"/>
      <c r="AB25" s="53">
        <f>SUMIFS(UrbanPop!$J:$J,UrbanPop!$S:$S,AB$5,UrbanPop!$A:$A,$C25)/1000</f>
        <v>1495.2049999999999</v>
      </c>
      <c r="AC25" s="53">
        <f>SUMIFS(UrbanPop!$J:$J,UrbanPop!$S:$S,AC$5,UrbanPop!$A:$A,$C25)/1000</f>
        <v>1388.373</v>
      </c>
      <c r="AD25" s="53">
        <f>SUMIFS(UrbanPop!$J:$J,UrbanPop!$S:$S,AD$5,UrbanPop!$A:$A,$C25)/1000</f>
        <v>1712.2280000000001</v>
      </c>
      <c r="AE25" s="53">
        <f>SUMIFS(UrbanPop!$J:$J,UrbanPop!$S:$S,AE$5,UrbanPop!$A:$A,$C25)/1000</f>
        <v>1431.32</v>
      </c>
      <c r="AF25" s="53">
        <f>SUMIFS(UrbanPop!$J:$J,UrbanPop!$S:$S,AF$5,UrbanPop!$A:$A,$C25)/1000</f>
        <v>1398.38</v>
      </c>
      <c r="AG25" s="52"/>
      <c r="AH25" s="54">
        <f>SUMIFS(UrbanPorc!$J:$J,UrbanPorc!$P:$P,AH$5,UrbanPorc!$A:$A,$C25)*100</f>
        <v>29.813995957374573</v>
      </c>
      <c r="AI25" s="54">
        <f>SUMIFS(UrbanPorc!$J:$J,UrbanPorc!$P:$P,AI$5,UrbanPorc!$A:$A,$C25)*100</f>
        <v>26.970472931861877</v>
      </c>
      <c r="AJ25" s="54">
        <f>SUMIFS(UrbanPorc!$J:$J,UrbanPorc!$P:$P,AJ$5,UrbanPorc!$A:$A,$C25)*100</f>
        <v>30.875739455223083</v>
      </c>
      <c r="AK25" s="54">
        <f>SUMIFS(UrbanPorc!$J:$J,UrbanPorc!$P:$P,AK$5,UrbanPorc!$A:$A,$C25)*100</f>
        <v>25.635814666748047</v>
      </c>
      <c r="AL25" s="54">
        <f>SUMIFS(UrbanPorc!$J:$J,UrbanPorc!$P:$P,AL$5,UrbanPorc!$A:$A,$C25)*100</f>
        <v>23.68931919336319</v>
      </c>
      <c r="AN25" s="53">
        <f>SUMIFS(SexoPop!$K:$K,SexoPop!$T:$T,AN$5,SexoPop!$A:$A,$C25,SexoPop!$B:$B,2)/1000</f>
        <v>810.61300000000006</v>
      </c>
      <c r="AO25" s="53">
        <f>SUMIFS(SexoPop!$K:$K,SexoPop!$T:$T,AO$5,SexoPop!$A:$A,$C25,SexoPop!$B:$B,2)/1000</f>
        <v>742.30600000000004</v>
      </c>
      <c r="AP25" s="53">
        <f>SUMIFS(SexoPop!$K:$K,SexoPop!$T:$T,AP$5,SexoPop!$A:$A,$C25,SexoPop!$B:$B,2)/1000</f>
        <v>884.779</v>
      </c>
      <c r="AQ25" s="53">
        <f>SUMIFS(SexoPop!$K:$K,SexoPop!$T:$T,AQ$5,SexoPop!$A:$A,$C25,SexoPop!$B:$B,2)/1000</f>
        <v>816.27499999999998</v>
      </c>
      <c r="AR25" s="53">
        <f>SUMIFS(SexoPop!$K:$K,SexoPop!$T:$T,AR$5,SexoPop!$A:$A,$C25,SexoPop!$B:$B,2)/1000</f>
        <v>705.48199999999997</v>
      </c>
      <c r="AS25" s="52"/>
      <c r="AT25" s="54">
        <f>SUMIFS(SexoPorc!$K:$K,SexoPorc!$Q:$Q,AT$5,SexoPorc!$A:$A,$C25,SexoPorc!$B:$B,2)*100</f>
        <v>30.92610239982605</v>
      </c>
      <c r="AU25" s="54">
        <f>SUMIFS(SexoPorc!$K:$K,SexoPorc!$Q:$Q,AU$5,SexoPorc!$A:$A,$C25,SexoPorc!$B:$B,2)*100</f>
        <v>27.235779166221619</v>
      </c>
      <c r="AV25" s="54">
        <f>SUMIFS(SexoPorc!$K:$K,SexoPorc!$Q:$Q,AV$5,SexoPorc!$A:$A,$C25,SexoPorc!$B:$B,2)*100</f>
        <v>29.751670360565186</v>
      </c>
      <c r="AW25" s="54">
        <f>SUMIFS(SexoPorc!$K:$K,SexoPorc!$Q:$Q,AW$5,SexoPorc!$A:$A,$C25,SexoPorc!$B:$B,2)*100</f>
        <v>26.666468381881714</v>
      </c>
      <c r="AX25" s="54">
        <f>SUMIFS(SexoPorc!$K:$K,SexoPorc!$Q:$Q,AX$5,SexoPorc!$A:$A,$C25,SexoPorc!$B:$B,2)*100</f>
        <v>23.015351593494415</v>
      </c>
      <c r="AY25" s="56"/>
      <c r="AZ25" s="53">
        <f>SUMIFS(SexoPop!$K:$K,SexoPop!$T:$T,AZ$5,SexoPop!$A:$A,$C25,SexoPop!$B:$B,1)/1000</f>
        <v>835.43799999999999</v>
      </c>
      <c r="BA25" s="53">
        <f>SUMIFS(SexoPop!$K:$K,SexoPop!$T:$T,BA$5,SexoPop!$A:$A,$C25,SexoPop!$B:$B,1)/1000</f>
        <v>815.02300000000002</v>
      </c>
      <c r="BB25" s="53">
        <f>SUMIFS(SexoPop!$K:$K,SexoPop!$T:$T,BB$5,SexoPop!$A:$A,$C25,SexoPop!$B:$B,1)/1000</f>
        <v>980.60599999999999</v>
      </c>
      <c r="BC25" s="53">
        <f>SUMIFS(SexoPop!$K:$K,SexoPop!$T:$T,BC$5,SexoPop!$A:$A,$C25,SexoPop!$B:$B,1)/1000</f>
        <v>830.49900000000002</v>
      </c>
      <c r="BD25" s="53">
        <f>SUMIFS(SexoPop!$K:$K,SexoPop!$T:$T,BD$5,SexoPop!$A:$A,$C25,SexoPop!$B:$B,1)/1000</f>
        <v>807.95600000000002</v>
      </c>
      <c r="BE25" s="52"/>
      <c r="BF25" s="54">
        <f>SUMIFS(SexoPorc!$K:$K,SexoPorc!$Q:$Q,BF$5,SexoPorc!$A:$A,$C25,SexoPorc!$B:$B,1)*100</f>
        <v>31.22418224811554</v>
      </c>
      <c r="BG25" s="54">
        <f>SUMIFS(SexoPorc!$K:$K,SexoPorc!$Q:$Q,BG$5,SexoPorc!$A:$A,$C25,SexoPorc!$B:$B,1)*100</f>
        <v>29.351317882537842</v>
      </c>
      <c r="BH25" s="54">
        <f>SUMIFS(SexoPorc!$K:$K,SexoPorc!$Q:$Q,BH$5,SexoPorc!$A:$A,$C25,SexoPorc!$B:$B,1)*100</f>
        <v>34.01515781879425</v>
      </c>
      <c r="BI25" s="54">
        <f>SUMIFS(SexoPorc!$K:$K,SexoPorc!$Q:$Q,BI$5,SexoPorc!$A:$A,$C25,SexoPorc!$B:$B,1)*100</f>
        <v>27.712905406951904</v>
      </c>
      <c r="BJ25" s="54">
        <f>SUMIFS(SexoPorc!$K:$K,SexoPorc!$Q:$Q,BJ$5,SexoPorc!$A:$A,$C25,SexoPorc!$B:$B,1)*100</f>
        <v>26.368632912635803</v>
      </c>
    </row>
    <row r="26" spans="3:62" x14ac:dyDescent="0.25">
      <c r="C26" s="52" t="s">
        <v>20</v>
      </c>
      <c r="D26" s="53">
        <f>'Cuadro 4'!W28</f>
        <v>3149.5410000000002</v>
      </c>
      <c r="E26" s="53">
        <f>'Cuadro 4'!X28</f>
        <v>3132.8980000000001</v>
      </c>
      <c r="F26" s="53">
        <f>'Cuadro 4'!Y28</f>
        <v>3042.098</v>
      </c>
      <c r="G26" s="53">
        <f>'Cuadro 4'!Z28</f>
        <v>3158.7370000000001</v>
      </c>
      <c r="H26" s="53">
        <f>'Cuadro 4'!AA28</f>
        <v>3152.96</v>
      </c>
      <c r="I26" s="52"/>
      <c r="J26" s="54">
        <f>'Cuadro 5'!Q28</f>
        <v>80.4727325036</v>
      </c>
      <c r="K26" s="54">
        <f>'Cuadro 5'!R28</f>
        <v>78.264768865299999</v>
      </c>
      <c r="L26" s="54">
        <f>'Cuadro 5'!S28</f>
        <v>72.996733729400006</v>
      </c>
      <c r="M26" s="54">
        <f>'Cuadro 5'!T28</f>
        <v>74.325339615600001</v>
      </c>
      <c r="N26" s="54">
        <f>'Cuadro 5'!U28</f>
        <v>73.8540126802</v>
      </c>
      <c r="O26" s="52"/>
      <c r="P26" s="53">
        <f>SUMIFS(RuralPop!$J:$J,RuralPop!$S:$S,P$5,RuralPop!$A:$A,$C26)/1000</f>
        <v>1899.3989999999999</v>
      </c>
      <c r="Q26" s="53">
        <f>SUMIFS(RuralPop!$J:$J,RuralPop!$S:$S,Q$5,RuralPop!$A:$A,$C26)/1000</f>
        <v>2030.9559999999999</v>
      </c>
      <c r="R26" s="53">
        <f>SUMIFS(RuralPop!$J:$J,RuralPop!$S:$S,R$5,RuralPop!$A:$A,$C26)/1000</f>
        <v>1788.049</v>
      </c>
      <c r="S26" s="53">
        <f>SUMIFS(RuralPop!$J:$J,RuralPop!$S:$S,S$5,RuralPop!$A:$A,$C26)/1000</f>
        <v>1949.136</v>
      </c>
      <c r="T26" s="53">
        <f>SUMIFS(RuralPop!$J:$J,RuralPop!$S:$S,T$5,RuralPop!$A:$A,$C26)/1000</f>
        <v>1936.529</v>
      </c>
      <c r="U26" s="52"/>
      <c r="V26" s="54">
        <f>SUMIFS(RuralPorc!$J:$J,RuralPorc!$P:$P,V$5,RuralPorc!$A:$A,$C26)*100</f>
        <v>92.134690284729004</v>
      </c>
      <c r="W26" s="54">
        <f>SUMIFS(RuralPorc!$J:$J,RuralPorc!$P:$P,W$5,RuralPorc!$A:$A,$C26)*100</f>
        <v>89.499825239181519</v>
      </c>
      <c r="X26" s="54">
        <f>SUMIFS(RuralPorc!$J:$J,RuralPorc!$P:$P,X$5,RuralPorc!$A:$A,$C26)*100</f>
        <v>81.454449892044067</v>
      </c>
      <c r="Y26" s="54">
        <f>SUMIFS(RuralPorc!$J:$J,RuralPorc!$P:$P,Y$5,RuralPorc!$A:$A,$C26)*100</f>
        <v>84.649276733398438</v>
      </c>
      <c r="Z26" s="54">
        <f>SUMIFS(RuralPorc!$J:$J,RuralPorc!$P:$P,Z$5,RuralPorc!$A:$A,$C26)*100</f>
        <v>87.823688983917236</v>
      </c>
      <c r="AA26" s="56"/>
      <c r="AB26" s="53">
        <f>SUMIFS(UrbanPop!$J:$J,UrbanPop!$S:$S,AB$5,UrbanPop!$A:$A,$C26)/1000</f>
        <v>1250.1420000000001</v>
      </c>
      <c r="AC26" s="53">
        <f>SUMIFS(UrbanPop!$J:$J,UrbanPop!$S:$S,AC$5,UrbanPop!$A:$A,$C26)/1000</f>
        <v>1101.942</v>
      </c>
      <c r="AD26" s="53">
        <f>SUMIFS(UrbanPop!$J:$J,UrbanPop!$S:$S,AD$5,UrbanPop!$A:$A,$C26)/1000</f>
        <v>1254.049</v>
      </c>
      <c r="AE26" s="53">
        <f>SUMIFS(UrbanPop!$J:$J,UrbanPop!$S:$S,AE$5,UrbanPop!$A:$A,$C26)/1000</f>
        <v>1209.6010000000001</v>
      </c>
      <c r="AF26" s="53">
        <f>SUMIFS(UrbanPop!$J:$J,UrbanPop!$S:$S,AF$5,UrbanPop!$A:$A,$C26)/1000</f>
        <v>1216.431</v>
      </c>
      <c r="AG26" s="52"/>
      <c r="AH26" s="54">
        <f>SUMIFS(UrbanPorc!$J:$J,UrbanPorc!$P:$P,AH$5,UrbanPorc!$A:$A,$C26)*100</f>
        <v>67.493045330047607</v>
      </c>
      <c r="AI26" s="54">
        <f>SUMIFS(UrbanPorc!$J:$J,UrbanPorc!$P:$P,AI$5,UrbanPorc!$A:$A,$C26)*100</f>
        <v>63.559436798095703</v>
      </c>
      <c r="AJ26" s="54">
        <f>SUMIFS(UrbanPorc!$J:$J,UrbanPorc!$P:$P,AJ$5,UrbanPorc!$A:$A,$C26)*100</f>
        <v>63.583332300186157</v>
      </c>
      <c r="AK26" s="54">
        <f>SUMIFS(UrbanPorc!$J:$J,UrbanPorc!$P:$P,AK$5,UrbanPorc!$A:$A,$C26)*100</f>
        <v>62.117564678192139</v>
      </c>
      <c r="AL26" s="54">
        <f>SUMIFS(UrbanPorc!$J:$J,UrbanPorc!$P:$P,AL$5,UrbanPorc!$A:$A,$C26)*100</f>
        <v>58.93104076385498</v>
      </c>
      <c r="AN26" s="53">
        <f>SUMIFS(SexoPop!$K:$K,SexoPop!$T:$T,AN$5,SexoPop!$A:$A,$C26,SexoPop!$B:$B,2)/1000</f>
        <v>1620.797</v>
      </c>
      <c r="AO26" s="53">
        <f>SUMIFS(SexoPop!$K:$K,SexoPop!$T:$T,AO$5,SexoPop!$A:$A,$C26,SexoPop!$B:$B,2)/1000</f>
        <v>1630.251</v>
      </c>
      <c r="AP26" s="53">
        <f>SUMIFS(SexoPop!$K:$K,SexoPop!$T:$T,AP$5,SexoPop!$A:$A,$C26,SexoPop!$B:$B,2)/1000</f>
        <v>1588.76</v>
      </c>
      <c r="AQ26" s="53">
        <f>SUMIFS(SexoPop!$K:$K,SexoPop!$T:$T,AQ$5,SexoPop!$A:$A,$C26,SexoPop!$B:$B,2)/1000</f>
        <v>1671.1010000000001</v>
      </c>
      <c r="AR26" s="53">
        <f>SUMIFS(SexoPop!$K:$K,SexoPop!$T:$T,AR$5,SexoPop!$A:$A,$C26,SexoPop!$B:$B,2)/1000</f>
        <v>1714.5530000000001</v>
      </c>
      <c r="AS26" s="52"/>
      <c r="AT26" s="54">
        <f>SUMIFS(SexoPorc!$K:$K,SexoPorc!$Q:$Q,AT$5,SexoPorc!$A:$A,$C26,SexoPorc!$B:$B,2)*100</f>
        <v>79.335951805114746</v>
      </c>
      <c r="AU26" s="54">
        <f>SUMIFS(SexoPorc!$K:$K,SexoPorc!$Q:$Q,AU$5,SexoPorc!$A:$A,$C26,SexoPorc!$B:$B,2)*100</f>
        <v>78.199511766433716</v>
      </c>
      <c r="AV26" s="54">
        <f>SUMIFS(SexoPorc!$K:$K,SexoPorc!$Q:$Q,AV$5,SexoPorc!$A:$A,$C26,SexoPorc!$B:$B,2)*100</f>
        <v>72.180861234664917</v>
      </c>
      <c r="AW26" s="54">
        <f>SUMIFS(SexoPorc!$K:$K,SexoPorc!$Q:$Q,AW$5,SexoPorc!$A:$A,$C26,SexoPorc!$B:$B,2)*100</f>
        <v>73.704612255096436</v>
      </c>
      <c r="AX26" s="54">
        <f>SUMIFS(SexoPorc!$K:$K,SexoPorc!$Q:$Q,AX$5,SexoPorc!$A:$A,$C26,SexoPorc!$B:$B,2)*100</f>
        <v>74.042743444442749</v>
      </c>
      <c r="AY26" s="56"/>
      <c r="AZ26" s="53">
        <f>SUMIFS(SexoPop!$K:$K,SexoPop!$T:$T,AZ$5,SexoPop!$A:$A,$C26,SexoPop!$B:$B,1)/1000</f>
        <v>1528.7439999999999</v>
      </c>
      <c r="BA26" s="53">
        <f>SUMIFS(SexoPop!$K:$K,SexoPop!$T:$T,BA$5,SexoPop!$A:$A,$C26,SexoPop!$B:$B,1)/1000</f>
        <v>1502.6469999999999</v>
      </c>
      <c r="BB26" s="53">
        <f>SUMIFS(SexoPop!$K:$K,SexoPop!$T:$T,BB$5,SexoPop!$A:$A,$C26,SexoPop!$B:$B,1)/1000</f>
        <v>1453.338</v>
      </c>
      <c r="BC26" s="53">
        <f>SUMIFS(SexoPop!$K:$K,SexoPop!$T:$T,BC$5,SexoPop!$A:$A,$C26,SexoPop!$B:$B,1)/1000</f>
        <v>1487.636</v>
      </c>
      <c r="BD26" s="53">
        <f>SUMIFS(SexoPop!$K:$K,SexoPop!$T:$T,BD$5,SexoPop!$A:$A,$C26,SexoPop!$B:$B,1)/1000</f>
        <v>1438.4069999999999</v>
      </c>
      <c r="BE26" s="52"/>
      <c r="BF26" s="54">
        <f>SUMIFS(SexoPorc!$K:$K,SexoPorc!$Q:$Q,BF$5,SexoPorc!$A:$A,$C26,SexoPorc!$B:$B,1)*100</f>
        <v>81.714093685150146</v>
      </c>
      <c r="BG26" s="54">
        <f>SUMIFS(SexoPorc!$K:$K,SexoPorc!$Q:$Q,BG$5,SexoPorc!$A:$A,$C26,SexoPorc!$B:$B,1)*100</f>
        <v>78.335690498352051</v>
      </c>
      <c r="BH26" s="54">
        <f>SUMIFS(SexoPorc!$K:$K,SexoPorc!$Q:$Q,BH$5,SexoPorc!$A:$A,$C26,SexoPorc!$B:$B,1)*100</f>
        <v>73.909991979598999</v>
      </c>
      <c r="BI26" s="54">
        <f>SUMIFS(SexoPorc!$K:$K,SexoPorc!$Q:$Q,BI$5,SexoPorc!$A:$A,$C26,SexoPorc!$B:$B,1)*100</f>
        <v>75.035208463668823</v>
      </c>
      <c r="BJ26" s="54">
        <f>SUMIFS(SexoPorc!$K:$K,SexoPorc!$Q:$Q,BJ$5,SexoPorc!$A:$A,$C26,SexoPorc!$B:$B,1)*100</f>
        <v>73.630303144454956</v>
      </c>
    </row>
    <row r="27" spans="3:62" x14ac:dyDescent="0.25">
      <c r="C27" s="52" t="s">
        <v>21</v>
      </c>
      <c r="D27" s="53">
        <f>'Cuadro 4'!W29</f>
        <v>4387.4049999999997</v>
      </c>
      <c r="E27" s="53">
        <f>'Cuadro 4'!X29</f>
        <v>4573.4920000000002</v>
      </c>
      <c r="F27" s="53">
        <f>'Cuadro 4'!Y29</f>
        <v>4562.8379999999997</v>
      </c>
      <c r="G27" s="53">
        <f>'Cuadro 4'!Z29</f>
        <v>4515.7309999999998</v>
      </c>
      <c r="H27" s="53">
        <f>'Cuadro 4'!AA29</f>
        <v>4461.9040000000005</v>
      </c>
      <c r="I27" s="52"/>
      <c r="J27" s="54">
        <f>'Cuadro 5'!Q29</f>
        <v>69.402768925900006</v>
      </c>
      <c r="K27" s="54">
        <f>'Cuadro 5'!R29</f>
        <v>70.629383264699996</v>
      </c>
      <c r="L27" s="54">
        <f>'Cuadro 5'!S29</f>
        <v>68.865843577700005</v>
      </c>
      <c r="M27" s="54">
        <f>'Cuadro 5'!T29</f>
        <v>67.254984254600004</v>
      </c>
      <c r="N27" s="54">
        <f>'Cuadro 5'!U29</f>
        <v>67.656701720900003</v>
      </c>
      <c r="O27" s="52"/>
      <c r="P27" s="53">
        <f>SUMIFS(RuralPop!$J:$J,RuralPop!$S:$S,P$5,RuralPop!$A:$A,$C27)/1000</f>
        <v>1557.665</v>
      </c>
      <c r="Q27" s="53">
        <f>SUMIFS(RuralPop!$J:$J,RuralPop!$S:$S,Q$5,RuralPop!$A:$A,$C27)/1000</f>
        <v>1714.6210000000001</v>
      </c>
      <c r="R27" s="53">
        <f>SUMIFS(RuralPop!$J:$J,RuralPop!$S:$S,R$5,RuralPop!$A:$A,$C27)/1000</f>
        <v>1607.1110000000001</v>
      </c>
      <c r="S27" s="53">
        <f>SUMIFS(RuralPop!$J:$J,RuralPop!$S:$S,S$5,RuralPop!$A:$A,$C27)/1000</f>
        <v>1735.4059999999999</v>
      </c>
      <c r="T27" s="53">
        <f>SUMIFS(RuralPop!$J:$J,RuralPop!$S:$S,T$5,RuralPop!$A:$A,$C27)/1000</f>
        <v>1641.7629999999999</v>
      </c>
      <c r="U27" s="52"/>
      <c r="V27" s="54">
        <f>SUMIFS(RuralPorc!$J:$J,RuralPorc!$P:$P,V$5,RuralPorc!$A:$A,$C27)*100</f>
        <v>87.293440103530884</v>
      </c>
      <c r="W27" s="54">
        <f>SUMIFS(RuralPorc!$J:$J,RuralPorc!$P:$P,W$5,RuralPorc!$A:$A,$C27)*100</f>
        <v>90.417575836181641</v>
      </c>
      <c r="X27" s="54">
        <f>SUMIFS(RuralPorc!$J:$J,RuralPorc!$P:$P,X$5,RuralPorc!$A:$A,$C27)*100</f>
        <v>85.931700468063354</v>
      </c>
      <c r="Y27" s="54">
        <f>SUMIFS(RuralPorc!$J:$J,RuralPorc!$P:$P,Y$5,RuralPorc!$A:$A,$C27)*100</f>
        <v>85.971748828887939</v>
      </c>
      <c r="Z27" s="54">
        <f>SUMIFS(RuralPorc!$J:$J,RuralPorc!$P:$P,Z$5,RuralPorc!$A:$A,$C27)*100</f>
        <v>87.518125772476196</v>
      </c>
      <c r="AA27" s="56"/>
      <c r="AB27" s="53">
        <f>SUMIFS(UrbanPop!$J:$J,UrbanPop!$S:$S,AB$5,UrbanPop!$A:$A,$C27)/1000</f>
        <v>2829.74</v>
      </c>
      <c r="AC27" s="53">
        <f>SUMIFS(UrbanPop!$J:$J,UrbanPop!$S:$S,AC$5,UrbanPop!$A:$A,$C27)/1000</f>
        <v>2858.8710000000001</v>
      </c>
      <c r="AD27" s="53">
        <f>SUMIFS(UrbanPop!$J:$J,UrbanPop!$S:$S,AD$5,UrbanPop!$A:$A,$C27)/1000</f>
        <v>2955.7269999999999</v>
      </c>
      <c r="AE27" s="53">
        <f>SUMIFS(UrbanPop!$J:$J,UrbanPop!$S:$S,AE$5,UrbanPop!$A:$A,$C27)/1000</f>
        <v>2780.3249999999998</v>
      </c>
      <c r="AF27" s="53">
        <f>SUMIFS(UrbanPop!$J:$J,UrbanPop!$S:$S,AF$5,UrbanPop!$A:$A,$C27)/1000</f>
        <v>2820.1410000000001</v>
      </c>
      <c r="AG27" s="52"/>
      <c r="AH27" s="54">
        <f>SUMIFS(UrbanPorc!$J:$J,UrbanPorc!$P:$P,AH$5,UrbanPorc!$A:$A,$C27)*100</f>
        <v>62.366771697998047</v>
      </c>
      <c r="AI27" s="54">
        <f>SUMIFS(UrbanPorc!$J:$J,UrbanPorc!$P:$P,AI$5,UrbanPorc!$A:$A,$C27)*100</f>
        <v>62.434357404708862</v>
      </c>
      <c r="AJ27" s="54">
        <f>SUMIFS(UrbanPorc!$J:$J,UrbanPorc!$P:$P,AJ$5,UrbanPorc!$A:$A,$C27)*100</f>
        <v>62.154227495193481</v>
      </c>
      <c r="AK27" s="54">
        <f>SUMIFS(UrbanPorc!$J:$J,UrbanPorc!$P:$P,AK$5,UrbanPorc!$A:$A,$C27)*100</f>
        <v>59.209179878234863</v>
      </c>
      <c r="AL27" s="54">
        <f>SUMIFS(UrbanPorc!$J:$J,UrbanPorc!$P:$P,AL$5,UrbanPorc!$A:$A,$C27)*100</f>
        <v>59.761333465576172</v>
      </c>
      <c r="AN27" s="53">
        <f>SUMIFS(SexoPop!$K:$K,SexoPop!$T:$T,AN$5,SexoPop!$A:$A,$C27,SexoPop!$B:$B,2)/1000</f>
        <v>2288.933</v>
      </c>
      <c r="AO27" s="53">
        <f>SUMIFS(SexoPop!$K:$K,SexoPop!$T:$T,AO$5,SexoPop!$A:$A,$C27,SexoPop!$B:$B,2)/1000</f>
        <v>2377.0990000000002</v>
      </c>
      <c r="AP27" s="53">
        <f>SUMIFS(SexoPop!$K:$K,SexoPop!$T:$T,AP$5,SexoPop!$A:$A,$C27,SexoPop!$B:$B,2)/1000</f>
        <v>2368.1370000000002</v>
      </c>
      <c r="AQ27" s="53">
        <f>SUMIFS(SexoPop!$K:$K,SexoPop!$T:$T,AQ$5,SexoPop!$A:$A,$C27,SexoPop!$B:$B,2)/1000</f>
        <v>2358.2620000000002</v>
      </c>
      <c r="AR27" s="53">
        <f>SUMIFS(SexoPop!$K:$K,SexoPop!$T:$T,AR$5,SexoPop!$A:$A,$C27,SexoPop!$B:$B,2)/1000</f>
        <v>2307.067</v>
      </c>
      <c r="AS27" s="52"/>
      <c r="AT27" s="54">
        <f>SUMIFS(SexoPorc!$K:$K,SexoPorc!$Q:$Q,AT$5,SexoPorc!$A:$A,$C27,SexoPorc!$B:$B,2)*100</f>
        <v>69.33588981628418</v>
      </c>
      <c r="AU27" s="54">
        <f>SUMIFS(SexoPorc!$K:$K,SexoPorc!$Q:$Q,AU$5,SexoPorc!$A:$A,$C27,SexoPorc!$B:$B,2)*100</f>
        <v>69.991463422775269</v>
      </c>
      <c r="AV27" s="54">
        <f>SUMIFS(SexoPorc!$K:$K,SexoPorc!$Q:$Q,AV$5,SexoPorc!$A:$A,$C27,SexoPorc!$B:$B,2)*100</f>
        <v>67.742830514907837</v>
      </c>
      <c r="AW27" s="54">
        <f>SUMIFS(SexoPorc!$K:$K,SexoPorc!$Q:$Q,AW$5,SexoPorc!$A:$A,$C27,SexoPorc!$B:$B,2)*100</f>
        <v>66.646939516067505</v>
      </c>
      <c r="AX27" s="54">
        <f>SUMIFS(SexoPorc!$K:$K,SexoPorc!$Q:$Q,AX$5,SexoPorc!$A:$A,$C27,SexoPorc!$B:$B,2)*100</f>
        <v>66.544514894485474</v>
      </c>
      <c r="AY27" s="56"/>
      <c r="AZ27" s="53">
        <f>SUMIFS(SexoPop!$K:$K,SexoPop!$T:$T,AZ$5,SexoPop!$A:$A,$C27,SexoPop!$B:$B,1)/1000</f>
        <v>2098.4720000000002</v>
      </c>
      <c r="BA27" s="53">
        <f>SUMIFS(SexoPop!$K:$K,SexoPop!$T:$T,BA$5,SexoPop!$A:$A,$C27,SexoPop!$B:$B,1)/1000</f>
        <v>2196.393</v>
      </c>
      <c r="BB27" s="53">
        <f>SUMIFS(SexoPop!$K:$K,SexoPop!$T:$T,BB$5,SexoPop!$A:$A,$C27,SexoPop!$B:$B,1)/1000</f>
        <v>2194.701</v>
      </c>
      <c r="BC27" s="53">
        <f>SUMIFS(SexoPop!$K:$K,SexoPop!$T:$T,BC$5,SexoPop!$A:$A,$C27,SexoPop!$B:$B,1)/1000</f>
        <v>2157.4690000000001</v>
      </c>
      <c r="BD27" s="53">
        <f>SUMIFS(SexoPop!$K:$K,SexoPop!$T:$T,BD$5,SexoPop!$A:$A,$C27,SexoPop!$B:$B,1)/1000</f>
        <v>2154.837</v>
      </c>
      <c r="BE27" s="52"/>
      <c r="BF27" s="54">
        <f>SUMIFS(SexoPorc!$K:$K,SexoPorc!$Q:$Q,BF$5,SexoPorc!$A:$A,$C27,SexoPorc!$B:$B,1)*100</f>
        <v>69.475865364074707</v>
      </c>
      <c r="BG27" s="54">
        <f>SUMIFS(SexoPorc!$K:$K,SexoPorc!$Q:$Q,BG$5,SexoPorc!$A:$A,$C27,SexoPorc!$B:$B,1)*100</f>
        <v>71.333020925521851</v>
      </c>
      <c r="BH27" s="54">
        <f>SUMIFS(SexoPorc!$K:$K,SexoPorc!$Q:$Q,BH$5,SexoPorc!$A:$A,$C27,SexoPorc!$B:$B,1)*100</f>
        <v>70.120126008987427</v>
      </c>
      <c r="BI27" s="54">
        <f>SUMIFS(SexoPorc!$K:$K,SexoPorc!$Q:$Q,BI$5,SexoPorc!$A:$A,$C27,SexoPorc!$B:$B,1)*100</f>
        <v>67.932438850402832</v>
      </c>
      <c r="BJ27" s="54">
        <f>SUMIFS(SexoPorc!$K:$K,SexoPorc!$Q:$Q,BJ$5,SexoPorc!$A:$A,$C27,SexoPorc!$B:$B,1)*100</f>
        <v>68.889421224594116</v>
      </c>
    </row>
    <row r="28" spans="3:62" x14ac:dyDescent="0.25">
      <c r="C28" s="52" t="s">
        <v>22</v>
      </c>
      <c r="D28" s="53">
        <f>'Cuadro 4'!W30</f>
        <v>990.55000000000007</v>
      </c>
      <c r="E28" s="53">
        <f>'Cuadro 4'!X30</f>
        <v>1051.905</v>
      </c>
      <c r="F28" s="53">
        <f>'Cuadro 4'!Y30</f>
        <v>1076.2809999999999</v>
      </c>
      <c r="G28" s="53">
        <f>'Cuadro 4'!Z30</f>
        <v>1069.502</v>
      </c>
      <c r="H28" s="53">
        <f>'Cuadro 4'!AA30</f>
        <v>949.41700000000003</v>
      </c>
      <c r="I28" s="52"/>
      <c r="J28" s="54">
        <f>'Cuadro 5'!Q30</f>
        <v>45.935419127400003</v>
      </c>
      <c r="K28" s="54">
        <f>'Cuadro 5'!R30</f>
        <v>45.894853771100003</v>
      </c>
      <c r="L28" s="54">
        <f>'Cuadro 5'!S30</f>
        <v>44.928533858800002</v>
      </c>
      <c r="M28" s="54">
        <f>'Cuadro 5'!T30</f>
        <v>43.216095834100003</v>
      </c>
      <c r="N28" s="54">
        <f>'Cuadro 5'!U30</f>
        <v>37.439985298700002</v>
      </c>
      <c r="O28" s="52"/>
      <c r="P28" s="53">
        <f>SUMIFS(RuralPop!$J:$J,RuralPop!$S:$S,P$5,RuralPop!$A:$A,$C28)/1000</f>
        <v>422.065</v>
      </c>
      <c r="Q28" s="53">
        <f>SUMIFS(RuralPop!$J:$J,RuralPop!$S:$S,Q$5,RuralPop!$A:$A,$C28)/1000</f>
        <v>449.01400000000001</v>
      </c>
      <c r="R28" s="53">
        <f>SUMIFS(RuralPop!$J:$J,RuralPop!$S:$S,R$5,RuralPop!$A:$A,$C28)/1000</f>
        <v>454.54899999999998</v>
      </c>
      <c r="S28" s="53">
        <f>SUMIFS(RuralPop!$J:$J,RuralPop!$S:$S,S$5,RuralPop!$A:$A,$C28)/1000</f>
        <v>476.69400000000002</v>
      </c>
      <c r="T28" s="53">
        <f>SUMIFS(RuralPop!$J:$J,RuralPop!$S:$S,T$5,RuralPop!$A:$A,$C28)/1000</f>
        <v>339.59699999999998</v>
      </c>
      <c r="U28" s="52"/>
      <c r="V28" s="54">
        <f>SUMIFS(RuralPorc!$J:$J,RuralPorc!$P:$P,V$5,RuralPorc!$A:$A,$C28)*100</f>
        <v>66.147440671920776</v>
      </c>
      <c r="W28" s="54">
        <f>SUMIFS(RuralPorc!$J:$J,RuralPorc!$P:$P,W$5,RuralPorc!$A:$A,$C28)*100</f>
        <v>61.154824495315552</v>
      </c>
      <c r="X28" s="54">
        <f>SUMIFS(RuralPorc!$J:$J,RuralPorc!$P:$P,X$5,RuralPorc!$A:$A,$C28)*100</f>
        <v>64.174282550811768</v>
      </c>
      <c r="Y28" s="54">
        <f>SUMIFS(RuralPorc!$J:$J,RuralPorc!$P:$P,Y$5,RuralPorc!$A:$A,$C28)*100</f>
        <v>61.470907926559448</v>
      </c>
      <c r="Z28" s="54">
        <f>SUMIFS(RuralPorc!$J:$J,RuralPorc!$P:$P,Z$5,RuralPorc!$A:$A,$C28)*100</f>
        <v>62.264418601989746</v>
      </c>
      <c r="AA28" s="56"/>
      <c r="AB28" s="53">
        <f>SUMIFS(UrbanPop!$J:$J,UrbanPop!$S:$S,AB$5,UrbanPop!$A:$A,$C28)/1000</f>
        <v>568.48500000000001</v>
      </c>
      <c r="AC28" s="53">
        <f>SUMIFS(UrbanPop!$J:$J,UrbanPop!$S:$S,AC$5,UrbanPop!$A:$A,$C28)/1000</f>
        <v>602.89099999999996</v>
      </c>
      <c r="AD28" s="53">
        <f>SUMIFS(UrbanPop!$J:$J,UrbanPop!$S:$S,AD$5,UrbanPop!$A:$A,$C28)/1000</f>
        <v>621.73199999999997</v>
      </c>
      <c r="AE28" s="53">
        <f>SUMIFS(UrbanPop!$J:$J,UrbanPop!$S:$S,AE$5,UrbanPop!$A:$A,$C28)/1000</f>
        <v>592.80799999999999</v>
      </c>
      <c r="AF28" s="53">
        <f>SUMIFS(UrbanPop!$J:$J,UrbanPop!$S:$S,AF$5,UrbanPop!$A:$A,$C28)/1000</f>
        <v>609.82000000000005</v>
      </c>
      <c r="AG28" s="52"/>
      <c r="AH28" s="54">
        <f>SUMIFS(UrbanPorc!$J:$J,UrbanPorc!$P:$P,AH$5,UrbanPorc!$A:$A,$C28)*100</f>
        <v>37.441465258598328</v>
      </c>
      <c r="AI28" s="54">
        <f>SUMIFS(UrbanPorc!$J:$J,UrbanPorc!$P:$P,AI$5,UrbanPorc!$A:$A,$C28)*100</f>
        <v>38.702332973480225</v>
      </c>
      <c r="AJ28" s="54">
        <f>SUMIFS(UrbanPorc!$J:$J,UrbanPorc!$P:$P,AJ$5,UrbanPorc!$A:$A,$C28)*100</f>
        <v>36.849144101142883</v>
      </c>
      <c r="AK28" s="54">
        <f>SUMIFS(UrbanPorc!$J:$J,UrbanPorc!$P:$P,AK$5,UrbanPorc!$A:$A,$C28)*100</f>
        <v>34.885463118553162</v>
      </c>
      <c r="AL28" s="54">
        <f>SUMIFS(UrbanPorc!$J:$J,UrbanPorc!$P:$P,AL$5,UrbanPorc!$A:$A,$C28)*100</f>
        <v>30.637663602828979</v>
      </c>
      <c r="AN28" s="53">
        <f>SUMIFS(SexoPop!$K:$K,SexoPop!$T:$T,AN$5,SexoPop!$A:$A,$C28,SexoPop!$B:$B,2)/1000</f>
        <v>502.96899999999999</v>
      </c>
      <c r="AO28" s="53">
        <f>SUMIFS(SexoPop!$K:$K,SexoPop!$T:$T,AO$5,SexoPop!$A:$A,$C28,SexoPop!$B:$B,2)/1000</f>
        <v>552.452</v>
      </c>
      <c r="AP28" s="53">
        <f>SUMIFS(SexoPop!$K:$K,SexoPop!$T:$T,AP$5,SexoPop!$A:$A,$C28,SexoPop!$B:$B,2)/1000</f>
        <v>553.30899999999997</v>
      </c>
      <c r="AQ28" s="53">
        <f>SUMIFS(SexoPop!$K:$K,SexoPop!$T:$T,AQ$5,SexoPop!$A:$A,$C28,SexoPop!$B:$B,2)/1000</f>
        <v>544.58399999999995</v>
      </c>
      <c r="AR28" s="53">
        <f>SUMIFS(SexoPop!$K:$K,SexoPop!$T:$T,AR$5,SexoPop!$A:$A,$C28,SexoPop!$B:$B,2)/1000</f>
        <v>483.00700000000001</v>
      </c>
      <c r="AS28" s="52"/>
      <c r="AT28" s="54">
        <f>SUMIFS(SexoPorc!$K:$K,SexoPorc!$Q:$Q,AT$5,SexoPorc!$A:$A,$C28,SexoPorc!$B:$B,2)*100</f>
        <v>45.166200399398804</v>
      </c>
      <c r="AU28" s="54">
        <f>SUMIFS(SexoPorc!$K:$K,SexoPorc!$Q:$Q,AU$5,SexoPorc!$A:$A,$C28,SexoPorc!$B:$B,2)*100</f>
        <v>46.24449610710144</v>
      </c>
      <c r="AV28" s="54">
        <f>SUMIFS(SexoPorc!$K:$K,SexoPorc!$Q:$Q,AV$5,SexoPorc!$A:$A,$C28,SexoPorc!$B:$B,2)*100</f>
        <v>44.283071160316467</v>
      </c>
      <c r="AW28" s="54">
        <f>SUMIFS(SexoPorc!$K:$K,SexoPorc!$Q:$Q,AW$5,SexoPorc!$A:$A,$C28,SexoPorc!$B:$B,2)*100</f>
        <v>42.486277222633362</v>
      </c>
      <c r="AX28" s="54">
        <f>SUMIFS(SexoPorc!$K:$K,SexoPorc!$Q:$Q,AX$5,SexoPorc!$A:$A,$C28,SexoPorc!$B:$B,2)*100</f>
        <v>36.178755760192871</v>
      </c>
      <c r="AY28" s="56"/>
      <c r="AZ28" s="53">
        <f>SUMIFS(SexoPop!$K:$K,SexoPop!$T:$T,AZ$5,SexoPop!$A:$A,$C28,SexoPop!$B:$B,1)/1000</f>
        <v>487.58100000000002</v>
      </c>
      <c r="BA28" s="53">
        <f>SUMIFS(SexoPop!$K:$K,SexoPop!$T:$T,BA$5,SexoPop!$A:$A,$C28,SexoPop!$B:$B,1)/1000</f>
        <v>499.45299999999997</v>
      </c>
      <c r="BB28" s="53">
        <f>SUMIFS(SexoPop!$K:$K,SexoPop!$T:$T,BB$5,SexoPop!$A:$A,$C28,SexoPop!$B:$B,1)/1000</f>
        <v>522.97199999999998</v>
      </c>
      <c r="BC28" s="53">
        <f>SUMIFS(SexoPop!$K:$K,SexoPop!$T:$T,BC$5,SexoPop!$A:$A,$C28,SexoPop!$B:$B,1)/1000</f>
        <v>524.91800000000001</v>
      </c>
      <c r="BD28" s="53">
        <f>SUMIFS(SexoPop!$K:$K,SexoPop!$T:$T,BD$5,SexoPop!$A:$A,$C28,SexoPop!$B:$B,1)/1000</f>
        <v>466.41</v>
      </c>
      <c r="BE28" s="52"/>
      <c r="BF28" s="54">
        <f>SUMIFS(SexoPorc!$K:$K,SexoPorc!$Q:$Q,BF$5,SexoPorc!$A:$A,$C28,SexoPorc!$B:$B,1)*100</f>
        <v>46.756860613822937</v>
      </c>
      <c r="BG28" s="54">
        <f>SUMIFS(SexoPorc!$K:$K,SexoPorc!$Q:$Q,BG$5,SexoPorc!$A:$A,$C28,SexoPorc!$B:$B,1)*100</f>
        <v>45.514217019081116</v>
      </c>
      <c r="BH28" s="54">
        <f>SUMIFS(SexoPorc!$K:$K,SexoPorc!$Q:$Q,BH$5,SexoPorc!$A:$A,$C28,SexoPorc!$B:$B,1)*100</f>
        <v>45.632246136665344</v>
      </c>
      <c r="BI28" s="54">
        <f>SUMIFS(SexoPorc!$K:$K,SexoPorc!$Q:$Q,BI$5,SexoPorc!$A:$A,$C28,SexoPorc!$B:$B,1)*100</f>
        <v>44.000238180160522</v>
      </c>
      <c r="BJ28" s="54">
        <f>SUMIFS(SexoPorc!$K:$K,SexoPorc!$Q:$Q,BJ$5,SexoPorc!$A:$A,$C28,SexoPorc!$B:$B,1)*100</f>
        <v>38.842251896858215</v>
      </c>
    </row>
    <row r="29" spans="3:62" x14ac:dyDescent="0.25">
      <c r="C29" s="52" t="s">
        <v>23</v>
      </c>
      <c r="D29" s="53">
        <f>'Cuadro 4'!W31</f>
        <v>771.79399999999998</v>
      </c>
      <c r="E29" s="53">
        <f>'Cuadro 4'!X31</f>
        <v>796.36599999999999</v>
      </c>
      <c r="F29" s="53">
        <f>'Cuadro 4'!Y31</f>
        <v>908.55400000000009</v>
      </c>
      <c r="G29" s="53">
        <f>'Cuadro 4'!Z31</f>
        <v>812.98300000000006</v>
      </c>
      <c r="H29" s="53">
        <f>'Cuadro 4'!AA31</f>
        <v>755.6</v>
      </c>
      <c r="I29" s="52"/>
      <c r="J29" s="54">
        <f>'Cuadro 5'!Q31</f>
        <v>45.417921093000004</v>
      </c>
      <c r="K29" s="54">
        <f>'Cuadro 5'!R31</f>
        <v>44.0066067988</v>
      </c>
      <c r="L29" s="54">
        <f>'Cuadro 5'!S31</f>
        <v>48.314054060700002</v>
      </c>
      <c r="M29" s="54">
        <f>'Cuadro 5'!T31</f>
        <v>42.409416443600001</v>
      </c>
      <c r="N29" s="54">
        <f>'Cuadro 5'!U31</f>
        <v>39.458917762399999</v>
      </c>
      <c r="O29" s="52"/>
      <c r="P29" s="53">
        <f>SUMIFS(RuralPop!$J:$J,RuralPop!$S:$S,P$5,RuralPop!$A:$A,$C29)/1000</f>
        <v>159.9</v>
      </c>
      <c r="Q29" s="53">
        <f>SUMIFS(RuralPop!$J:$J,RuralPop!$S:$S,Q$5,RuralPop!$A:$A,$C29)/1000</f>
        <v>179.91800000000001</v>
      </c>
      <c r="R29" s="53">
        <f>SUMIFS(RuralPop!$J:$J,RuralPop!$S:$S,R$5,RuralPop!$A:$A,$C29)/1000</f>
        <v>191.155</v>
      </c>
      <c r="S29" s="53">
        <f>SUMIFS(RuralPop!$J:$J,RuralPop!$S:$S,S$5,RuralPop!$A:$A,$C29)/1000</f>
        <v>200.59</v>
      </c>
      <c r="T29" s="53">
        <f>SUMIFS(RuralPop!$J:$J,RuralPop!$S:$S,T$5,RuralPop!$A:$A,$C29)/1000</f>
        <v>151.49</v>
      </c>
      <c r="U29" s="52"/>
      <c r="V29" s="54">
        <f>SUMIFS(RuralPorc!$J:$J,RuralPorc!$P:$P,V$5,RuralPorc!$A:$A,$C29)*100</f>
        <v>79.366260766983032</v>
      </c>
      <c r="W29" s="54">
        <f>SUMIFS(RuralPorc!$J:$J,RuralPorc!$P:$P,W$5,RuralPorc!$A:$A,$C29)*100</f>
        <v>81.200695037841797</v>
      </c>
      <c r="X29" s="54">
        <f>SUMIFS(RuralPorc!$J:$J,RuralPorc!$P:$P,X$5,RuralPorc!$A:$A,$C29)*100</f>
        <v>85.840988159179688</v>
      </c>
      <c r="Y29" s="54">
        <f>SUMIFS(RuralPorc!$J:$J,RuralPorc!$P:$P,Y$5,RuralPorc!$A:$A,$C29)*100</f>
        <v>76.747369766235352</v>
      </c>
      <c r="Z29" s="54">
        <f>SUMIFS(RuralPorc!$J:$J,RuralPorc!$P:$P,Z$5,RuralPorc!$A:$A,$C29)*100</f>
        <v>74.548494815826416</v>
      </c>
      <c r="AA29" s="56"/>
      <c r="AB29" s="53">
        <f>SUMIFS(UrbanPop!$J:$J,UrbanPop!$S:$S,AB$5,UrbanPop!$A:$A,$C29)/1000</f>
        <v>611.89400000000001</v>
      </c>
      <c r="AC29" s="53">
        <f>SUMIFS(UrbanPop!$J:$J,UrbanPop!$S:$S,AC$5,UrbanPop!$A:$A,$C29)/1000</f>
        <v>616.44799999999998</v>
      </c>
      <c r="AD29" s="53">
        <f>SUMIFS(UrbanPop!$J:$J,UrbanPop!$S:$S,AD$5,UrbanPop!$A:$A,$C29)/1000</f>
        <v>717.399</v>
      </c>
      <c r="AE29" s="53">
        <f>SUMIFS(UrbanPop!$J:$J,UrbanPop!$S:$S,AE$5,UrbanPop!$A:$A,$C29)/1000</f>
        <v>612.39300000000003</v>
      </c>
      <c r="AF29" s="53">
        <f>SUMIFS(UrbanPop!$J:$J,UrbanPop!$S:$S,AF$5,UrbanPop!$A:$A,$C29)/1000</f>
        <v>604.11</v>
      </c>
      <c r="AG29" s="52"/>
      <c r="AH29" s="54">
        <f>SUMIFS(UrbanPorc!$J:$J,UrbanPorc!$P:$P,AH$5,UrbanPorc!$A:$A,$C29)*100</f>
        <v>40.851622819900513</v>
      </c>
      <c r="AI29" s="54">
        <f>SUMIFS(UrbanPorc!$J:$J,UrbanPorc!$P:$P,AI$5,UrbanPorc!$A:$A,$C29)*100</f>
        <v>38.817211985588074</v>
      </c>
      <c r="AJ29" s="54">
        <f>SUMIFS(UrbanPorc!$J:$J,UrbanPorc!$P:$P,AJ$5,UrbanPorc!$A:$A,$C29)*100</f>
        <v>43.273323774337769</v>
      </c>
      <c r="AK29" s="54">
        <f>SUMIFS(UrbanPorc!$J:$J,UrbanPorc!$P:$P,AK$5,UrbanPorc!$A:$A,$C29)*100</f>
        <v>36.988675594329834</v>
      </c>
      <c r="AL29" s="54">
        <f>SUMIFS(UrbanPorc!$J:$J,UrbanPorc!$P:$P,AL$5,UrbanPorc!$A:$A,$C29)*100</f>
        <v>35.293129086494446</v>
      </c>
      <c r="AN29" s="53">
        <f>SUMIFS(SexoPop!$K:$K,SexoPop!$T:$T,AN$5,SexoPop!$A:$A,$C29,SexoPop!$B:$B,2)/1000</f>
        <v>394.86799999999999</v>
      </c>
      <c r="AO29" s="53">
        <f>SUMIFS(SexoPop!$K:$K,SexoPop!$T:$T,AO$5,SexoPop!$A:$A,$C29,SexoPop!$B:$B,2)/1000</f>
        <v>387.738</v>
      </c>
      <c r="AP29" s="53">
        <f>SUMIFS(SexoPop!$K:$K,SexoPop!$T:$T,AP$5,SexoPop!$A:$A,$C29,SexoPop!$B:$B,2)/1000</f>
        <v>442.08499999999998</v>
      </c>
      <c r="AQ29" s="53">
        <f>SUMIFS(SexoPop!$K:$K,SexoPop!$T:$T,AQ$5,SexoPop!$A:$A,$C29,SexoPop!$B:$B,2)/1000</f>
        <v>396.01499999999999</v>
      </c>
      <c r="AR29" s="53">
        <f>SUMIFS(SexoPop!$K:$K,SexoPop!$T:$T,AR$5,SexoPop!$A:$A,$C29,SexoPop!$B:$B,2)/1000</f>
        <v>371.685</v>
      </c>
      <c r="AS29" s="52"/>
      <c r="AT29" s="54">
        <f>SUMIFS(SexoPorc!$K:$K,SexoPorc!$Q:$Q,AT$5,SexoPorc!$A:$A,$C29,SexoPorc!$B:$B,2)*100</f>
        <v>45.833927392959595</v>
      </c>
      <c r="AU29" s="54">
        <f>SUMIFS(SexoPorc!$K:$K,SexoPorc!$Q:$Q,AU$5,SexoPorc!$A:$A,$C29,SexoPorc!$B:$B,2)*100</f>
        <v>43.28036904335022</v>
      </c>
      <c r="AV29" s="54">
        <f>SUMIFS(SexoPorc!$K:$K,SexoPorc!$Q:$Q,AV$5,SexoPorc!$A:$A,$C29,SexoPorc!$B:$B,2)*100</f>
        <v>47.338372468948364</v>
      </c>
      <c r="AW29" s="54">
        <f>SUMIFS(SexoPorc!$K:$K,SexoPorc!$Q:$Q,AW$5,SexoPorc!$A:$A,$C29,SexoPorc!$B:$B,2)*100</f>
        <v>41.162034869194031</v>
      </c>
      <c r="AX29" s="54">
        <f>SUMIFS(SexoPorc!$K:$K,SexoPorc!$Q:$Q,AX$5,SexoPorc!$A:$A,$C29,SexoPorc!$B:$B,2)*100</f>
        <v>38.715937733650208</v>
      </c>
      <c r="AY29" s="56"/>
      <c r="AZ29" s="53">
        <f>SUMIFS(SexoPop!$K:$K,SexoPop!$T:$T,AZ$5,SexoPop!$A:$A,$C29,SexoPop!$B:$B,1)/1000</f>
        <v>376.92599999999999</v>
      </c>
      <c r="BA29" s="53">
        <f>SUMIFS(SexoPop!$K:$K,SexoPop!$T:$T,BA$5,SexoPop!$A:$A,$C29,SexoPop!$B:$B,1)/1000</f>
        <v>408.62799999999999</v>
      </c>
      <c r="BB29" s="53">
        <f>SUMIFS(SexoPop!$K:$K,SexoPop!$T:$T,BB$5,SexoPop!$A:$A,$C29,SexoPop!$B:$B,1)/1000</f>
        <v>466.46899999999999</v>
      </c>
      <c r="BC29" s="53">
        <f>SUMIFS(SexoPop!$K:$K,SexoPop!$T:$T,BC$5,SexoPop!$A:$A,$C29,SexoPop!$B:$B,1)/1000</f>
        <v>416.96800000000002</v>
      </c>
      <c r="BD29" s="53">
        <f>SUMIFS(SexoPop!$K:$K,SexoPop!$T:$T,BD$5,SexoPop!$A:$A,$C29,SexoPop!$B:$B,1)/1000</f>
        <v>383.91500000000002</v>
      </c>
      <c r="BE29" s="52"/>
      <c r="BF29" s="54">
        <f>SUMIFS(SexoPorc!$K:$K,SexoPorc!$Q:$Q,BF$5,SexoPorc!$A:$A,$C29,SexoPorc!$B:$B,1)*100</f>
        <v>44.990134239196777</v>
      </c>
      <c r="BG29" s="54">
        <f>SUMIFS(SexoPorc!$K:$K,SexoPorc!$Q:$Q,BG$5,SexoPorc!$A:$A,$C29,SexoPorc!$B:$B,1)*100</f>
        <v>44.71861720085144</v>
      </c>
      <c r="BH29" s="54">
        <f>SUMIFS(SexoPorc!$K:$K,SexoPorc!$Q:$Q,BH$5,SexoPorc!$A:$A,$C29,SexoPorc!$B:$B,1)*100</f>
        <v>49.276593327522278</v>
      </c>
      <c r="BI29" s="54">
        <f>SUMIFS(SexoPorc!$K:$K,SexoPorc!$Q:$Q,BI$5,SexoPorc!$A:$A,$C29,SexoPorc!$B:$B,1)*100</f>
        <v>43.666189908981323</v>
      </c>
      <c r="BJ29" s="54">
        <f>SUMIFS(SexoPorc!$K:$K,SexoPorc!$Q:$Q,BJ$5,SexoPorc!$A:$A,$C29,SexoPorc!$B:$B,1)*100</f>
        <v>40.205913782119751</v>
      </c>
    </row>
    <row r="30" spans="3:62" x14ac:dyDescent="0.25">
      <c r="C30" s="52" t="s">
        <v>24</v>
      </c>
      <c r="D30" s="53">
        <f>'Cuadro 4'!W32</f>
        <v>1543.0440000000001</v>
      </c>
      <c r="E30" s="53">
        <f>'Cuadro 4'!X32</f>
        <v>1475.029</v>
      </c>
      <c r="F30" s="53">
        <f>'Cuadro 4'!Y32</f>
        <v>1462.645</v>
      </c>
      <c r="G30" s="53">
        <f>'Cuadro 4'!Z32</f>
        <v>1384.5640000000001</v>
      </c>
      <c r="H30" s="53">
        <f>'Cuadro 4'!AA32</f>
        <v>1474.287</v>
      </c>
      <c r="I30" s="52"/>
      <c r="J30" s="54">
        <f>'Cuadro 5'!Q32</f>
        <v>55.916771545400003</v>
      </c>
      <c r="K30" s="54">
        <f>'Cuadro 5'!R32</f>
        <v>52.607910076800003</v>
      </c>
      <c r="L30" s="54">
        <f>'Cuadro 5'!S32</f>
        <v>51.623499581600001</v>
      </c>
      <c r="M30" s="54">
        <f>'Cuadro 5'!T32</f>
        <v>48.202138133399998</v>
      </c>
      <c r="N30" s="54">
        <f>'Cuadro 5'!U32</f>
        <v>51.2385213648</v>
      </c>
      <c r="O30" s="52"/>
      <c r="P30" s="53">
        <f>SUMIFS(RuralPop!$J:$J,RuralPop!$S:$S,P$5,RuralPop!$A:$A,$C30)/1000</f>
        <v>759.76</v>
      </c>
      <c r="Q30" s="53">
        <f>SUMIFS(RuralPop!$J:$J,RuralPop!$S:$S,Q$5,RuralPop!$A:$A,$C30)/1000</f>
        <v>783.45500000000004</v>
      </c>
      <c r="R30" s="53">
        <f>SUMIFS(RuralPop!$J:$J,RuralPop!$S:$S,R$5,RuralPop!$A:$A,$C30)/1000</f>
        <v>768.23500000000001</v>
      </c>
      <c r="S30" s="53">
        <f>SUMIFS(RuralPop!$J:$J,RuralPop!$S:$S,S$5,RuralPop!$A:$A,$C30)/1000</f>
        <v>732.149</v>
      </c>
      <c r="T30" s="53">
        <f>SUMIFS(RuralPop!$J:$J,RuralPop!$S:$S,T$5,RuralPop!$A:$A,$C30)/1000</f>
        <v>747.13199999999995</v>
      </c>
      <c r="U30" s="52"/>
      <c r="V30" s="54">
        <f>SUMIFS(RuralPorc!$J:$J,RuralPorc!$P:$P,V$5,RuralPorc!$A:$A,$C30)*100</f>
        <v>76.141911745071411</v>
      </c>
      <c r="W30" s="54">
        <f>SUMIFS(RuralPorc!$J:$J,RuralPorc!$P:$P,W$5,RuralPorc!$A:$A,$C30)*100</f>
        <v>74.81648325920105</v>
      </c>
      <c r="X30" s="54">
        <f>SUMIFS(RuralPorc!$J:$J,RuralPorc!$P:$P,X$5,RuralPorc!$A:$A,$C30)*100</f>
        <v>74.988240003585815</v>
      </c>
      <c r="Y30" s="54">
        <f>SUMIFS(RuralPorc!$J:$J,RuralPorc!$P:$P,Y$5,RuralPorc!$A:$A,$C30)*100</f>
        <v>70.646136999130249</v>
      </c>
      <c r="Z30" s="54">
        <f>SUMIFS(RuralPorc!$J:$J,RuralPorc!$P:$P,Z$5,RuralPorc!$A:$A,$C30)*100</f>
        <v>79.296708106994629</v>
      </c>
      <c r="AA30" s="56"/>
      <c r="AB30" s="53">
        <f>SUMIFS(UrbanPop!$J:$J,UrbanPop!$S:$S,AB$5,UrbanPop!$A:$A,$C30)/1000</f>
        <v>783.28399999999999</v>
      </c>
      <c r="AC30" s="53">
        <f>SUMIFS(UrbanPop!$J:$J,UrbanPop!$S:$S,AC$5,UrbanPop!$A:$A,$C30)/1000</f>
        <v>691.57399999999996</v>
      </c>
      <c r="AD30" s="53">
        <f>SUMIFS(UrbanPop!$J:$J,UrbanPop!$S:$S,AD$5,UrbanPop!$A:$A,$C30)/1000</f>
        <v>694.41</v>
      </c>
      <c r="AE30" s="53">
        <f>SUMIFS(UrbanPop!$J:$J,UrbanPop!$S:$S,AE$5,UrbanPop!$A:$A,$C30)/1000</f>
        <v>652.41499999999996</v>
      </c>
      <c r="AF30" s="53">
        <f>SUMIFS(UrbanPop!$J:$J,UrbanPop!$S:$S,AF$5,UrbanPop!$A:$A,$C30)/1000</f>
        <v>727.15499999999997</v>
      </c>
      <c r="AG30" s="52"/>
      <c r="AH30" s="54">
        <f>SUMIFS(UrbanPorc!$J:$J,UrbanPorc!$P:$P,AH$5,UrbanPorc!$A:$A,$C30)*100</f>
        <v>44.46142315864563</v>
      </c>
      <c r="AI30" s="54">
        <f>SUMIFS(UrbanPorc!$J:$J,UrbanPorc!$P:$P,AI$5,UrbanPorc!$A:$A,$C30)*100</f>
        <v>39.368981122970581</v>
      </c>
      <c r="AJ30" s="54">
        <f>SUMIFS(UrbanPorc!$J:$J,UrbanPorc!$P:$P,AJ$5,UrbanPorc!$A:$A,$C30)*100</f>
        <v>38.390243053436279</v>
      </c>
      <c r="AK30" s="54">
        <f>SUMIFS(UrbanPorc!$J:$J,UrbanPorc!$P:$P,AK$5,UrbanPorc!$A:$A,$C30)*100</f>
        <v>35.533598065376282</v>
      </c>
      <c r="AL30" s="54">
        <f>SUMIFS(UrbanPorc!$J:$J,UrbanPorc!$P:$P,AL$5,UrbanPorc!$A:$A,$C30)*100</f>
        <v>37.577050924301147</v>
      </c>
      <c r="AN30" s="53">
        <f>SUMIFS(SexoPop!$K:$K,SexoPop!$T:$T,AN$5,SexoPop!$A:$A,$C30,SexoPop!$B:$B,2)/1000</f>
        <v>798.06500000000005</v>
      </c>
      <c r="AO30" s="53">
        <f>SUMIFS(SexoPop!$K:$K,SexoPop!$T:$T,AO$5,SexoPop!$A:$A,$C30,SexoPop!$B:$B,2)/1000</f>
        <v>753.74599999999998</v>
      </c>
      <c r="AP30" s="53">
        <f>SUMIFS(SexoPop!$K:$K,SexoPop!$T:$T,AP$5,SexoPop!$A:$A,$C30,SexoPop!$B:$B,2)/1000</f>
        <v>740.85699999999997</v>
      </c>
      <c r="AQ30" s="53">
        <f>SUMIFS(SexoPop!$K:$K,SexoPop!$T:$T,AQ$5,SexoPop!$A:$A,$C30,SexoPop!$B:$B,2)/1000</f>
        <v>725.54300000000001</v>
      </c>
      <c r="AR30" s="53">
        <f>SUMIFS(SexoPop!$K:$K,SexoPop!$T:$T,AR$5,SexoPop!$A:$A,$C30,SexoPop!$B:$B,2)/1000</f>
        <v>758.43</v>
      </c>
      <c r="AS30" s="52"/>
      <c r="AT30" s="54">
        <f>SUMIFS(SexoPorc!$K:$K,SexoPorc!$Q:$Q,AT$5,SexoPorc!$A:$A,$C30,SexoPorc!$B:$B,2)*100</f>
        <v>56.152528524398804</v>
      </c>
      <c r="AU30" s="54">
        <f>SUMIFS(SexoPorc!$K:$K,SexoPorc!$Q:$Q,AU$5,SexoPorc!$A:$A,$C30,SexoPorc!$B:$B,2)*100</f>
        <v>51.478278636932373</v>
      </c>
      <c r="AV30" s="54">
        <f>SUMIFS(SexoPorc!$K:$K,SexoPorc!$Q:$Q,AV$5,SexoPorc!$A:$A,$C30,SexoPorc!$B:$B,2)*100</f>
        <v>50.346922874450684</v>
      </c>
      <c r="AW30" s="54">
        <f>SUMIFS(SexoPorc!$K:$K,SexoPorc!$Q:$Q,AW$5,SexoPorc!$A:$A,$C30,SexoPorc!$B:$B,2)*100</f>
        <v>48.15191924571991</v>
      </c>
      <c r="AX30" s="54">
        <f>SUMIFS(SexoPorc!$K:$K,SexoPorc!$Q:$Q,AX$5,SexoPorc!$A:$A,$C30,SexoPorc!$B:$B,2)*100</f>
        <v>50.20899772644043</v>
      </c>
      <c r="AY30" s="56"/>
      <c r="AZ30" s="53">
        <f>SUMIFS(SexoPop!$K:$K,SexoPop!$T:$T,AZ$5,SexoPop!$A:$A,$C30,SexoPop!$B:$B,1)/1000</f>
        <v>744.97900000000004</v>
      </c>
      <c r="BA30" s="53">
        <f>SUMIFS(SexoPop!$K:$K,SexoPop!$T:$T,BA$5,SexoPop!$A:$A,$C30,SexoPop!$B:$B,1)/1000</f>
        <v>721.28300000000002</v>
      </c>
      <c r="BB30" s="53">
        <f>SUMIFS(SexoPop!$K:$K,SexoPop!$T:$T,BB$5,SexoPop!$A:$A,$C30,SexoPop!$B:$B,1)/1000</f>
        <v>721.78800000000001</v>
      </c>
      <c r="BC30" s="53">
        <f>SUMIFS(SexoPop!$K:$K,SexoPop!$T:$T,BC$5,SexoPop!$A:$A,$C30,SexoPop!$B:$B,1)/1000</f>
        <v>659.02099999999996</v>
      </c>
      <c r="BD30" s="53">
        <f>SUMIFS(SexoPop!$K:$K,SexoPop!$T:$T,BD$5,SexoPop!$A:$A,$C30,SexoPop!$B:$B,1)/1000</f>
        <v>715.85699999999997</v>
      </c>
      <c r="BE30" s="52"/>
      <c r="BF30" s="54">
        <f>SUMIFS(SexoPorc!$K:$K,SexoPorc!$Q:$Q,BF$5,SexoPorc!$A:$A,$C30,SexoPorc!$B:$B,1)*100</f>
        <v>55.666399002075195</v>
      </c>
      <c r="BG30" s="54">
        <f>SUMIFS(SexoPorc!$K:$K,SexoPorc!$Q:$Q,BG$5,SexoPorc!$A:$A,$C30,SexoPorc!$B:$B,1)*100</f>
        <v>53.84259819984436</v>
      </c>
      <c r="BH30" s="54">
        <f>SUMIFS(SexoPorc!$K:$K,SexoPorc!$Q:$Q,BH$5,SexoPorc!$A:$A,$C30,SexoPorc!$B:$B,1)*100</f>
        <v>53.002923727035522</v>
      </c>
      <c r="BI30" s="54">
        <f>SUMIFS(SexoPorc!$K:$K,SexoPorc!$Q:$Q,BI$5,SexoPorc!$A:$A,$C30,SexoPorc!$B:$B,1)*100</f>
        <v>48.257547616958618</v>
      </c>
      <c r="BJ30" s="54">
        <f>SUMIFS(SexoPorc!$K:$K,SexoPorc!$Q:$Q,BJ$5,SexoPorc!$A:$A,$C30,SexoPorc!$B:$B,1)*100</f>
        <v>52.376359701156616</v>
      </c>
    </row>
    <row r="31" spans="3:62" x14ac:dyDescent="0.25">
      <c r="C31" s="52" t="s">
        <v>25</v>
      </c>
      <c r="D31" s="53">
        <f>'Cuadro 4'!W33</f>
        <v>1222.4580000000001</v>
      </c>
      <c r="E31" s="53">
        <f>'Cuadro 4'!X33</f>
        <v>1247.981</v>
      </c>
      <c r="F31" s="53">
        <f>'Cuadro 4'!Y33</f>
        <v>1191.3030000000001</v>
      </c>
      <c r="G31" s="53">
        <f>'Cuadro 4'!Z33</f>
        <v>1208.098</v>
      </c>
      <c r="H31" s="53">
        <f>'Cuadro 4'!AA33</f>
        <v>1157.42</v>
      </c>
      <c r="I31" s="52"/>
      <c r="J31" s="54">
        <f>'Cuadro 5'!Q33</f>
        <v>41.567691358200001</v>
      </c>
      <c r="K31" s="54">
        <f>'Cuadro 5'!R33</f>
        <v>41.669732955699999</v>
      </c>
      <c r="L31" s="54">
        <f>'Cuadro 5'!S33</f>
        <v>39.165542299900004</v>
      </c>
      <c r="M31" s="54">
        <f>'Cuadro 5'!T33</f>
        <v>39.123193411300001</v>
      </c>
      <c r="N31" s="54">
        <f>'Cuadro 5'!U33</f>
        <v>36.907207750399998</v>
      </c>
      <c r="O31" s="52"/>
      <c r="P31" s="53">
        <f>SUMIFS(RuralPop!$J:$J,RuralPop!$S:$S,P$5,RuralPop!$A:$A,$C31)/1000</f>
        <v>478.31799999999998</v>
      </c>
      <c r="Q31" s="53">
        <f>SUMIFS(RuralPop!$J:$J,RuralPop!$S:$S,Q$5,RuralPop!$A:$A,$C31)/1000</f>
        <v>444.07600000000002</v>
      </c>
      <c r="R31" s="53">
        <f>SUMIFS(RuralPop!$J:$J,RuralPop!$S:$S,R$5,RuralPop!$A:$A,$C31)/1000</f>
        <v>442.505</v>
      </c>
      <c r="S31" s="53">
        <f>SUMIFS(RuralPop!$J:$J,RuralPop!$S:$S,S$5,RuralPop!$A:$A,$C31)/1000</f>
        <v>473.77300000000002</v>
      </c>
      <c r="T31" s="53">
        <f>SUMIFS(RuralPop!$J:$J,RuralPop!$S:$S,T$5,RuralPop!$A:$A,$C31)/1000</f>
        <v>418.15199999999999</v>
      </c>
      <c r="U31" s="52"/>
      <c r="V31" s="54">
        <f>SUMIFS(RuralPorc!$J:$J,RuralPorc!$P:$P,V$5,RuralPorc!$A:$A,$C31)*100</f>
        <v>59.869825839996338</v>
      </c>
      <c r="W31" s="54">
        <f>SUMIFS(RuralPorc!$J:$J,RuralPorc!$P:$P,W$5,RuralPorc!$A:$A,$C31)*100</f>
        <v>56.322658061981201</v>
      </c>
      <c r="X31" s="54">
        <f>SUMIFS(RuralPorc!$J:$J,RuralPorc!$P:$P,X$5,RuralPorc!$A:$A,$C31)*100</f>
        <v>53.544288873672485</v>
      </c>
      <c r="Y31" s="54">
        <f>SUMIFS(RuralPorc!$J:$J,RuralPorc!$P:$P,Y$5,RuralPorc!$A:$A,$C31)*100</f>
        <v>55.151897668838501</v>
      </c>
      <c r="Z31" s="54">
        <f>SUMIFS(RuralPorc!$J:$J,RuralPorc!$P:$P,Z$5,RuralPorc!$A:$A,$C31)*100</f>
        <v>59.176862239837646</v>
      </c>
      <c r="AA31" s="56"/>
      <c r="AB31" s="53">
        <f>SUMIFS(UrbanPop!$J:$J,UrbanPop!$S:$S,AB$5,UrbanPop!$A:$A,$C31)/1000</f>
        <v>744.14</v>
      </c>
      <c r="AC31" s="53">
        <f>SUMIFS(UrbanPop!$J:$J,UrbanPop!$S:$S,AC$5,UrbanPop!$A:$A,$C31)/1000</f>
        <v>803.90499999999997</v>
      </c>
      <c r="AD31" s="53">
        <f>SUMIFS(UrbanPop!$J:$J,UrbanPop!$S:$S,AD$5,UrbanPop!$A:$A,$C31)/1000</f>
        <v>748.798</v>
      </c>
      <c r="AE31" s="53">
        <f>SUMIFS(UrbanPop!$J:$J,UrbanPop!$S:$S,AE$5,UrbanPop!$A:$A,$C31)/1000</f>
        <v>734.32500000000005</v>
      </c>
      <c r="AF31" s="53">
        <f>SUMIFS(UrbanPop!$J:$J,UrbanPop!$S:$S,AF$5,UrbanPop!$A:$A,$C31)/1000</f>
        <v>739.26800000000003</v>
      </c>
      <c r="AG31" s="52"/>
      <c r="AH31" s="54">
        <f>SUMIFS(UrbanPorc!$J:$J,UrbanPorc!$P:$P,AH$5,UrbanPorc!$A:$A,$C31)*100</f>
        <v>34.741160273551941</v>
      </c>
      <c r="AI31" s="54">
        <f>SUMIFS(UrbanPorc!$J:$J,UrbanPorc!$P:$P,AI$5,UrbanPorc!$A:$A,$C31)*100</f>
        <v>36.433756351470947</v>
      </c>
      <c r="AJ31" s="54">
        <f>SUMIFS(UrbanPorc!$J:$J,UrbanPorc!$P:$P,AJ$5,UrbanPorc!$A:$A,$C31)*100</f>
        <v>33.801445364952087</v>
      </c>
      <c r="AK31" s="54">
        <f>SUMIFS(UrbanPorc!$J:$J,UrbanPorc!$P:$P,AK$5,UrbanPorc!$A:$A,$C31)*100</f>
        <v>32.945623993873596</v>
      </c>
      <c r="AL31" s="54">
        <f>SUMIFS(UrbanPorc!$J:$J,UrbanPorc!$P:$P,AL$5,UrbanPorc!$A:$A,$C31)*100</f>
        <v>30.429902672767639</v>
      </c>
      <c r="AN31" s="53">
        <f>SUMIFS(SexoPop!$K:$K,SexoPop!$T:$T,AN$5,SexoPop!$A:$A,$C31,SexoPop!$B:$B,2)/1000</f>
        <v>598.53700000000003</v>
      </c>
      <c r="AO31" s="53">
        <f>SUMIFS(SexoPop!$K:$K,SexoPop!$T:$T,AO$5,SexoPop!$A:$A,$C31,SexoPop!$B:$B,2)/1000</f>
        <v>605.91499999999996</v>
      </c>
      <c r="AP31" s="53">
        <f>SUMIFS(SexoPop!$K:$K,SexoPop!$T:$T,AP$5,SexoPop!$A:$A,$C31,SexoPop!$B:$B,2)/1000</f>
        <v>571.80999999999995</v>
      </c>
      <c r="AQ31" s="53">
        <f>SUMIFS(SexoPop!$K:$K,SexoPop!$T:$T,AQ$5,SexoPop!$A:$A,$C31,SexoPop!$B:$B,2)/1000</f>
        <v>600.07500000000005</v>
      </c>
      <c r="AR31" s="53">
        <f>SUMIFS(SexoPop!$K:$K,SexoPop!$T:$T,AR$5,SexoPop!$A:$A,$C31,SexoPop!$B:$B,2)/1000</f>
        <v>560.84799999999996</v>
      </c>
      <c r="AS31" s="52"/>
      <c r="AT31" s="54">
        <f>SUMIFS(SexoPorc!$K:$K,SexoPorc!$Q:$Q,AT$5,SexoPorc!$A:$A,$C31,SexoPorc!$B:$B,2)*100</f>
        <v>39.696863293647766</v>
      </c>
      <c r="AU31" s="54">
        <f>SUMIFS(SexoPorc!$K:$K,SexoPorc!$Q:$Q,AU$5,SexoPorc!$A:$A,$C31,SexoPorc!$B:$B,2)*100</f>
        <v>39.746960997581482</v>
      </c>
      <c r="AV31" s="54">
        <f>SUMIFS(SexoPorc!$K:$K,SexoPorc!$Q:$Q,AV$5,SexoPorc!$A:$A,$C31,SexoPorc!$B:$B,2)*100</f>
        <v>36.666473746299744</v>
      </c>
      <c r="AW31" s="54">
        <f>SUMIFS(SexoPorc!$K:$K,SexoPorc!$Q:$Q,AW$5,SexoPorc!$A:$A,$C31,SexoPorc!$B:$B,2)*100</f>
        <v>37.223142385482788</v>
      </c>
      <c r="AX31" s="54">
        <f>SUMIFS(SexoPorc!$K:$K,SexoPorc!$Q:$Q,AX$5,SexoPorc!$A:$A,$C31,SexoPorc!$B:$B,2)*100</f>
        <v>34.931287169456482</v>
      </c>
      <c r="AY31" s="56"/>
      <c r="AZ31" s="53">
        <f>SUMIFS(SexoPop!$K:$K,SexoPop!$T:$T,AZ$5,SexoPop!$A:$A,$C31,SexoPop!$B:$B,1)/1000</f>
        <v>623.92100000000005</v>
      </c>
      <c r="BA31" s="53">
        <f>SUMIFS(SexoPop!$K:$K,SexoPop!$T:$T,BA$5,SexoPop!$A:$A,$C31,SexoPop!$B:$B,1)/1000</f>
        <v>642.06600000000003</v>
      </c>
      <c r="BB31" s="53">
        <f>SUMIFS(SexoPop!$K:$K,SexoPop!$T:$T,BB$5,SexoPop!$A:$A,$C31,SexoPop!$B:$B,1)/1000</f>
        <v>619.49300000000005</v>
      </c>
      <c r="BC31" s="53">
        <f>SUMIFS(SexoPop!$K:$K,SexoPop!$T:$T,BC$5,SexoPop!$A:$A,$C31,SexoPop!$B:$B,1)/1000</f>
        <v>608.02300000000002</v>
      </c>
      <c r="BD31" s="53">
        <f>SUMIFS(SexoPop!$K:$K,SexoPop!$T:$T,BD$5,SexoPop!$A:$A,$C31,SexoPop!$B:$B,1)/1000</f>
        <v>596.572</v>
      </c>
      <c r="BE31" s="52"/>
      <c r="BF31" s="54">
        <f>SUMIFS(SexoPorc!$K:$K,SexoPorc!$Q:$Q,BF$5,SexoPorc!$A:$A,$C31,SexoPorc!$B:$B,1)*100</f>
        <v>43.535974621772766</v>
      </c>
      <c r="BG31" s="54">
        <f>SUMIFS(SexoPorc!$K:$K,SexoPorc!$Q:$Q,BG$5,SexoPorc!$A:$A,$C31,SexoPorc!$B:$B,1)*100</f>
        <v>43.663018941879272</v>
      </c>
      <c r="BH31" s="54">
        <f>SUMIFS(SexoPorc!$K:$K,SexoPorc!$Q:$Q,BH$5,SexoPorc!$A:$A,$C31,SexoPorc!$B:$B,1)*100</f>
        <v>41.794887185096741</v>
      </c>
      <c r="BI31" s="54">
        <f>SUMIFS(SexoPorc!$K:$K,SexoPorc!$Q:$Q,BI$5,SexoPorc!$A:$A,$C31,SexoPorc!$B:$B,1)*100</f>
        <v>41.198688745498657</v>
      </c>
      <c r="BJ31" s="54">
        <f>SUMIFS(SexoPorc!$K:$K,SexoPorc!$Q:$Q,BJ$5,SexoPorc!$A:$A,$C31,SexoPorc!$B:$B,1)*100</f>
        <v>38.980117440223694</v>
      </c>
    </row>
    <row r="32" spans="3:62" x14ac:dyDescent="0.25">
      <c r="C32" s="52" t="s">
        <v>26</v>
      </c>
      <c r="D32" s="53">
        <f>'Cuadro 4'!W34</f>
        <v>1091.5150000000001</v>
      </c>
      <c r="E32" s="53">
        <f>'Cuadro 4'!X34</f>
        <v>1034.797</v>
      </c>
      <c r="F32" s="53">
        <f>'Cuadro 4'!Y34</f>
        <v>1006.099</v>
      </c>
      <c r="G32" s="53">
        <f>'Cuadro 4'!Z34</f>
        <v>994.57100000000003</v>
      </c>
      <c r="H32" s="53">
        <f>'Cuadro 4'!AA34</f>
        <v>961.33</v>
      </c>
      <c r="I32" s="52"/>
      <c r="J32" s="54">
        <f>'Cuadro 5'!Q34</f>
        <v>38.3839168851</v>
      </c>
      <c r="K32" s="54">
        <f>'Cuadro 5'!R34</f>
        <v>35.638758053899998</v>
      </c>
      <c r="L32" s="54">
        <f>'Cuadro 5'!S34</f>
        <v>34.017562289800004</v>
      </c>
      <c r="M32" s="54">
        <f>'Cuadro 5'!T34</f>
        <v>33.173332212600002</v>
      </c>
      <c r="N32" s="54">
        <f>'Cuadro 5'!U34</f>
        <v>31.432643611100001</v>
      </c>
      <c r="O32" s="52"/>
      <c r="P32" s="53">
        <f>SUMIFS(RuralPop!$J:$J,RuralPop!$S:$S,P$5,RuralPop!$A:$A,$C32)/1000</f>
        <v>222.78399999999999</v>
      </c>
      <c r="Q32" s="53">
        <f>SUMIFS(RuralPop!$J:$J,RuralPop!$S:$S,Q$5,RuralPop!$A:$A,$C32)/1000</f>
        <v>227.29400000000001</v>
      </c>
      <c r="R32" s="53">
        <f>SUMIFS(RuralPop!$J:$J,RuralPop!$S:$S,R$5,RuralPop!$A:$A,$C32)/1000</f>
        <v>208.76</v>
      </c>
      <c r="S32" s="53">
        <f>SUMIFS(RuralPop!$J:$J,RuralPop!$S:$S,S$5,RuralPop!$A:$A,$C32)/1000</f>
        <v>220.423</v>
      </c>
      <c r="T32" s="53">
        <f>SUMIFS(RuralPop!$J:$J,RuralPop!$S:$S,T$5,RuralPop!$A:$A,$C32)/1000</f>
        <v>173.78899999999999</v>
      </c>
      <c r="U32" s="52"/>
      <c r="V32" s="54">
        <f>SUMIFS(RuralPorc!$J:$J,RuralPorc!$P:$P,V$5,RuralPorc!$A:$A,$C32)*100</f>
        <v>56.027686595916748</v>
      </c>
      <c r="W32" s="54">
        <f>SUMIFS(RuralPorc!$J:$J,RuralPorc!$P:$P,W$5,RuralPorc!$A:$A,$C32)*100</f>
        <v>54.440504312515259</v>
      </c>
      <c r="X32" s="54">
        <f>SUMIFS(RuralPorc!$J:$J,RuralPorc!$P:$P,X$5,RuralPorc!$A:$A,$C32)*100</f>
        <v>50.504046678543091</v>
      </c>
      <c r="Y32" s="54">
        <f>SUMIFS(RuralPorc!$J:$J,RuralPorc!$P:$P,Y$5,RuralPorc!$A:$A,$C32)*100</f>
        <v>45.060336589813232</v>
      </c>
      <c r="Z32" s="54">
        <f>SUMIFS(RuralPorc!$J:$J,RuralPorc!$P:$P,Z$5,RuralPorc!$A:$A,$C32)*100</f>
        <v>47.505658864974976</v>
      </c>
      <c r="AA32" s="56"/>
      <c r="AB32" s="53">
        <f>SUMIFS(UrbanPop!$J:$J,UrbanPop!$S:$S,AB$5,UrbanPop!$A:$A,$C32)/1000</f>
        <v>868.73099999999999</v>
      </c>
      <c r="AC32" s="53">
        <f>SUMIFS(UrbanPop!$J:$J,UrbanPop!$S:$S,AC$5,UrbanPop!$A:$A,$C32)/1000</f>
        <v>807.50300000000004</v>
      </c>
      <c r="AD32" s="53">
        <f>SUMIFS(UrbanPop!$J:$J,UrbanPop!$S:$S,AD$5,UrbanPop!$A:$A,$C32)/1000</f>
        <v>797.33900000000006</v>
      </c>
      <c r="AE32" s="53">
        <f>SUMIFS(UrbanPop!$J:$J,UrbanPop!$S:$S,AE$5,UrbanPop!$A:$A,$C32)/1000</f>
        <v>774.14800000000002</v>
      </c>
      <c r="AF32" s="53">
        <f>SUMIFS(UrbanPop!$J:$J,UrbanPop!$S:$S,AF$5,UrbanPop!$A:$A,$C32)/1000</f>
        <v>787.54100000000005</v>
      </c>
      <c r="AG32" s="52"/>
      <c r="AH32" s="54">
        <f>SUMIFS(UrbanPorc!$J:$J,UrbanPorc!$P:$P,AH$5,UrbanPorc!$A:$A,$C32)*100</f>
        <v>35.515725612640381</v>
      </c>
      <c r="AI32" s="54">
        <f>SUMIFS(UrbanPorc!$J:$J,UrbanPorc!$P:$P,AI$5,UrbanPorc!$A:$A,$C32)*100</f>
        <v>32.481196522712708</v>
      </c>
      <c r="AJ32" s="54">
        <f>SUMIFS(UrbanPorc!$J:$J,UrbanPorc!$P:$P,AJ$5,UrbanPorc!$A:$A,$C32)*100</f>
        <v>31.33905827999115</v>
      </c>
      <c r="AK32" s="54">
        <f>SUMIFS(UrbanPorc!$J:$J,UrbanPorc!$P:$P,AK$5,UrbanPorc!$A:$A,$C32)*100</f>
        <v>30.855691432952881</v>
      </c>
      <c r="AL32" s="54">
        <f>SUMIFS(UrbanPorc!$J:$J,UrbanPorc!$P:$P,AL$5,UrbanPorc!$A:$A,$C32)*100</f>
        <v>29.248857498168945</v>
      </c>
      <c r="AN32" s="53">
        <f>SUMIFS(SexoPop!$K:$K,SexoPop!$T:$T,AN$5,SexoPop!$A:$A,$C32,SexoPop!$B:$B,2)/1000</f>
        <v>520.721</v>
      </c>
      <c r="AO32" s="53">
        <f>SUMIFS(SexoPop!$K:$K,SexoPop!$T:$T,AO$5,SexoPop!$A:$A,$C32,SexoPop!$B:$B,2)/1000</f>
        <v>489.77499999999998</v>
      </c>
      <c r="AP32" s="53">
        <f>SUMIFS(SexoPop!$K:$K,SexoPop!$T:$T,AP$5,SexoPop!$A:$A,$C32,SexoPop!$B:$B,2)/1000</f>
        <v>480.28199999999998</v>
      </c>
      <c r="AQ32" s="53">
        <f>SUMIFS(SexoPop!$K:$K,SexoPop!$T:$T,AQ$5,SexoPop!$A:$A,$C32,SexoPop!$B:$B,2)/1000</f>
        <v>476.34</v>
      </c>
      <c r="AR32" s="53">
        <f>SUMIFS(SexoPop!$K:$K,SexoPop!$T:$T,AR$5,SexoPop!$A:$A,$C32,SexoPop!$B:$B,2)/1000</f>
        <v>462.54399999999998</v>
      </c>
      <c r="AS32" s="52"/>
      <c r="AT32" s="54">
        <f>SUMIFS(SexoPorc!$K:$K,SexoPorc!$Q:$Q,AT$5,SexoPorc!$A:$A,$C32,SexoPorc!$B:$B,2)*100</f>
        <v>36.485752463340759</v>
      </c>
      <c r="AU32" s="54">
        <f>SUMIFS(SexoPorc!$K:$K,SexoPorc!$Q:$Q,AU$5,SexoPorc!$A:$A,$C32,SexoPorc!$B:$B,2)*100</f>
        <v>33.529606461524963</v>
      </c>
      <c r="AV32" s="54">
        <f>SUMIFS(SexoPorc!$K:$K,SexoPorc!$Q:$Q,AV$5,SexoPorc!$A:$A,$C32,SexoPorc!$B:$B,2)*100</f>
        <v>32.320913672447205</v>
      </c>
      <c r="AW32" s="54">
        <f>SUMIFS(SexoPorc!$K:$K,SexoPorc!$Q:$Q,AW$5,SexoPorc!$A:$A,$C32,SexoPorc!$B:$B,2)*100</f>
        <v>31.498488783836365</v>
      </c>
      <c r="AX32" s="54">
        <f>SUMIFS(SexoPorc!$K:$K,SexoPorc!$Q:$Q,AX$5,SexoPorc!$A:$A,$C32,SexoPorc!$B:$B,2)*100</f>
        <v>29.18376624584198</v>
      </c>
      <c r="AY32" s="56"/>
      <c r="AZ32" s="53">
        <f>SUMIFS(SexoPop!$K:$K,SexoPop!$T:$T,AZ$5,SexoPop!$A:$A,$C32,SexoPop!$B:$B,1)/1000</f>
        <v>570.79399999999998</v>
      </c>
      <c r="BA32" s="53">
        <f>SUMIFS(SexoPop!$K:$K,SexoPop!$T:$T,BA$5,SexoPop!$A:$A,$C32,SexoPop!$B:$B,1)/1000</f>
        <v>545.02200000000005</v>
      </c>
      <c r="BB32" s="53">
        <f>SUMIFS(SexoPop!$K:$K,SexoPop!$T:$T,BB$5,SexoPop!$A:$A,$C32,SexoPop!$B:$B,1)/1000</f>
        <v>525.81700000000001</v>
      </c>
      <c r="BC32" s="53">
        <f>SUMIFS(SexoPop!$K:$K,SexoPop!$T:$T,BC$5,SexoPop!$A:$A,$C32,SexoPop!$B:$B,1)/1000</f>
        <v>518.23099999999999</v>
      </c>
      <c r="BD32" s="53">
        <f>SUMIFS(SexoPop!$K:$K,SexoPop!$T:$T,BD$5,SexoPop!$A:$A,$C32,SexoPop!$B:$B,1)/1000</f>
        <v>498.786</v>
      </c>
      <c r="BE32" s="52"/>
      <c r="BF32" s="54">
        <f>SUMIFS(SexoPorc!$K:$K,SexoPorc!$Q:$Q,BF$5,SexoPorc!$A:$A,$C32,SexoPorc!$B:$B,1)*100</f>
        <v>40.296423435211182</v>
      </c>
      <c r="BG32" s="54">
        <f>SUMIFS(SexoPorc!$K:$K,SexoPorc!$Q:$Q,BG$5,SexoPorc!$A:$A,$C32,SexoPorc!$B:$B,1)*100</f>
        <v>37.774041295051575</v>
      </c>
      <c r="BH32" s="54">
        <f>SUMIFS(SexoPorc!$K:$K,SexoPorc!$Q:$Q,BH$5,SexoPorc!$A:$A,$C32,SexoPorc!$B:$B,1)*100</f>
        <v>35.73077917098999</v>
      </c>
      <c r="BI32" s="54">
        <f>SUMIFS(SexoPorc!$K:$K,SexoPorc!$Q:$Q,BI$5,SexoPorc!$A:$A,$C32,SexoPorc!$B:$B,1)*100</f>
        <v>34.87795889377594</v>
      </c>
      <c r="BJ32" s="54">
        <f>SUMIFS(SexoPorc!$K:$K,SexoPorc!$Q:$Q,BJ$5,SexoPorc!$A:$A,$C32,SexoPorc!$B:$B,1)*100</f>
        <v>33.851689100265503</v>
      </c>
    </row>
    <row r="33" spans="3:62" x14ac:dyDescent="0.25">
      <c r="C33" s="52" t="s">
        <v>27</v>
      </c>
      <c r="D33" s="53">
        <f>'Cuadro 4'!W35</f>
        <v>1465.4090000000001</v>
      </c>
      <c r="E33" s="53">
        <f>'Cuadro 4'!X35</f>
        <v>1495.509</v>
      </c>
      <c r="F33" s="53">
        <f>'Cuadro 4'!Y35</f>
        <v>1412.7619999999999</v>
      </c>
      <c r="G33" s="53">
        <f>'Cuadro 4'!Z35</f>
        <v>1423.49</v>
      </c>
      <c r="H33" s="53">
        <f>'Cuadro 4'!AA35</f>
        <v>1388.9369999999999</v>
      </c>
      <c r="I33" s="52"/>
      <c r="J33" s="54">
        <f>'Cuadro 5'!Q35</f>
        <v>62.822044597600005</v>
      </c>
      <c r="K33" s="54">
        <f>'Cuadro 5'!R35</f>
        <v>63.212654458999999</v>
      </c>
      <c r="L33" s="54">
        <f>'Cuadro 5'!S35</f>
        <v>58.479217960200003</v>
      </c>
      <c r="M33" s="54">
        <f>'Cuadro 5'!T35</f>
        <v>58.285624907399999</v>
      </c>
      <c r="N33" s="54">
        <f>'Cuadro 5'!U35</f>
        <v>54.837810509999997</v>
      </c>
      <c r="O33" s="52"/>
      <c r="P33" s="53">
        <f>SUMIFS(RuralPop!$J:$J,RuralPop!$S:$S,P$5,RuralPop!$A:$A,$C33)/1000</f>
        <v>741.70899999999995</v>
      </c>
      <c r="Q33" s="53">
        <f>SUMIFS(RuralPop!$J:$J,RuralPop!$S:$S,Q$5,RuralPop!$A:$A,$C33)/1000</f>
        <v>772.31500000000005</v>
      </c>
      <c r="R33" s="53">
        <f>SUMIFS(RuralPop!$J:$J,RuralPop!$S:$S,R$5,RuralPop!$A:$A,$C33)/1000</f>
        <v>725.62199999999996</v>
      </c>
      <c r="S33" s="53">
        <f>SUMIFS(RuralPop!$J:$J,RuralPop!$S:$S,S$5,RuralPop!$A:$A,$C33)/1000</f>
        <v>788.82299999999998</v>
      </c>
      <c r="T33" s="53">
        <f>SUMIFS(RuralPop!$J:$J,RuralPop!$S:$S,T$5,RuralPop!$A:$A,$C33)/1000</f>
        <v>787.99400000000003</v>
      </c>
      <c r="U33" s="52"/>
      <c r="V33" s="54">
        <f>SUMIFS(RuralPorc!$J:$J,RuralPorc!$P:$P,V$5,RuralPorc!$A:$A,$C33)*100</f>
        <v>74.601501226425171</v>
      </c>
      <c r="W33" s="54">
        <f>SUMIFS(RuralPorc!$J:$J,RuralPorc!$P:$P,W$5,RuralPorc!$A:$A,$C33)*100</f>
        <v>73.017650842666626</v>
      </c>
      <c r="X33" s="54">
        <f>SUMIFS(RuralPorc!$J:$J,RuralPorc!$P:$P,X$5,RuralPorc!$A:$A,$C33)*100</f>
        <v>70.474326610565186</v>
      </c>
      <c r="Y33" s="54">
        <f>SUMIFS(RuralPorc!$J:$J,RuralPorc!$P:$P,Y$5,RuralPorc!$A:$A,$C33)*100</f>
        <v>68.928295373916626</v>
      </c>
      <c r="Z33" s="54">
        <f>SUMIFS(RuralPorc!$J:$J,RuralPorc!$P:$P,Z$5,RuralPorc!$A:$A,$C33)*100</f>
        <v>69.021409749984741</v>
      </c>
      <c r="AA33" s="56"/>
      <c r="AB33" s="53">
        <f>SUMIFS(UrbanPop!$J:$J,UrbanPop!$S:$S,AB$5,UrbanPop!$A:$A,$C33)/1000</f>
        <v>723.7</v>
      </c>
      <c r="AC33" s="53">
        <f>SUMIFS(UrbanPop!$J:$J,UrbanPop!$S:$S,AC$5,UrbanPop!$A:$A,$C33)/1000</f>
        <v>723.19399999999996</v>
      </c>
      <c r="AD33" s="53">
        <f>SUMIFS(UrbanPop!$J:$J,UrbanPop!$S:$S,AD$5,UrbanPop!$A:$A,$C33)/1000</f>
        <v>687.14</v>
      </c>
      <c r="AE33" s="53">
        <f>SUMIFS(UrbanPop!$J:$J,UrbanPop!$S:$S,AE$5,UrbanPop!$A:$A,$C33)/1000</f>
        <v>634.66700000000003</v>
      </c>
      <c r="AF33" s="53">
        <f>SUMIFS(UrbanPop!$J:$J,UrbanPop!$S:$S,AF$5,UrbanPop!$A:$A,$C33)/1000</f>
        <v>600.94299999999998</v>
      </c>
      <c r="AG33" s="52"/>
      <c r="AH33" s="54">
        <f>SUMIFS(UrbanPorc!$J:$J,UrbanPorc!$P:$P,AH$5,UrbanPorc!$A:$A,$C33)*100</f>
        <v>54.071742296218872</v>
      </c>
      <c r="AI33" s="54">
        <f>SUMIFS(UrbanPorc!$J:$J,UrbanPorc!$P:$P,AI$5,UrbanPorc!$A:$A,$C33)*100</f>
        <v>55.284649133682251</v>
      </c>
      <c r="AJ33" s="54">
        <f>SUMIFS(UrbanPorc!$J:$J,UrbanPorc!$P:$P,AJ$5,UrbanPorc!$A:$A,$C33)*100</f>
        <v>49.569690227508545</v>
      </c>
      <c r="AK33" s="54">
        <f>SUMIFS(UrbanPorc!$J:$J,UrbanPorc!$P:$P,AK$5,UrbanPorc!$A:$A,$C33)*100</f>
        <v>48.901224136352539</v>
      </c>
      <c r="AL33" s="54">
        <f>SUMIFS(UrbanPorc!$J:$J,UrbanPorc!$P:$P,AL$5,UrbanPorc!$A:$A,$C33)*100</f>
        <v>43.197786808013916</v>
      </c>
      <c r="AN33" s="53">
        <f>SUMIFS(SexoPop!$K:$K,SexoPop!$T:$T,AN$5,SexoPop!$A:$A,$C33,SexoPop!$B:$B,2)/1000</f>
        <v>748.06799999999998</v>
      </c>
      <c r="AO33" s="53">
        <f>SUMIFS(SexoPop!$K:$K,SexoPop!$T:$T,AO$5,SexoPop!$A:$A,$C33,SexoPop!$B:$B,2)/1000</f>
        <v>777.04399999999998</v>
      </c>
      <c r="AP33" s="53">
        <f>SUMIFS(SexoPop!$K:$K,SexoPop!$T:$T,AP$5,SexoPop!$A:$A,$C33,SexoPop!$B:$B,2)/1000</f>
        <v>717.86500000000001</v>
      </c>
      <c r="AQ33" s="53">
        <f>SUMIFS(SexoPop!$K:$K,SexoPop!$T:$T,AQ$5,SexoPop!$A:$A,$C33,SexoPop!$B:$B,2)/1000</f>
        <v>723.13</v>
      </c>
      <c r="AR33" s="53">
        <f>SUMIFS(SexoPop!$K:$K,SexoPop!$T:$T,AR$5,SexoPop!$A:$A,$C33,SexoPop!$B:$B,2)/1000</f>
        <v>719.61500000000001</v>
      </c>
      <c r="AS33" s="52"/>
      <c r="AT33" s="54">
        <f>SUMIFS(SexoPorc!$K:$K,SexoPorc!$Q:$Q,AT$5,SexoPorc!$A:$A,$C33,SexoPorc!$B:$B,2)*100</f>
        <v>62.939548492431641</v>
      </c>
      <c r="AU33" s="54">
        <f>SUMIFS(SexoPorc!$K:$K,SexoPorc!$Q:$Q,AU$5,SexoPorc!$A:$A,$C33,SexoPorc!$B:$B,2)*100</f>
        <v>62.943160533905029</v>
      </c>
      <c r="AV33" s="54">
        <f>SUMIFS(SexoPorc!$K:$K,SexoPorc!$Q:$Q,AV$5,SexoPorc!$A:$A,$C33,SexoPorc!$B:$B,2)*100</f>
        <v>57.594889402389526</v>
      </c>
      <c r="AW33" s="54">
        <f>SUMIFS(SexoPorc!$K:$K,SexoPorc!$Q:$Q,AW$5,SexoPorc!$A:$A,$C33,SexoPorc!$B:$B,2)*100</f>
        <v>57.111060619354248</v>
      </c>
      <c r="AX33" s="54">
        <f>SUMIFS(SexoPorc!$K:$K,SexoPorc!$Q:$Q,AX$5,SexoPorc!$A:$A,$C33,SexoPorc!$B:$B,2)*100</f>
        <v>54.047912359237671</v>
      </c>
      <c r="AY33" s="56"/>
      <c r="AZ33" s="53">
        <f>SUMIFS(SexoPop!$K:$K,SexoPop!$T:$T,AZ$5,SexoPop!$A:$A,$C33,SexoPop!$B:$B,1)/1000</f>
        <v>717.34100000000001</v>
      </c>
      <c r="BA33" s="53">
        <f>SUMIFS(SexoPop!$K:$K,SexoPop!$T:$T,BA$5,SexoPop!$A:$A,$C33,SexoPop!$B:$B,1)/1000</f>
        <v>718.46500000000003</v>
      </c>
      <c r="BB33" s="53">
        <f>SUMIFS(SexoPop!$K:$K,SexoPop!$T:$T,BB$5,SexoPop!$A:$A,$C33,SexoPop!$B:$B,1)/1000</f>
        <v>694.89700000000005</v>
      </c>
      <c r="BC33" s="53">
        <f>SUMIFS(SexoPop!$K:$K,SexoPop!$T:$T,BC$5,SexoPop!$A:$A,$C33,SexoPop!$B:$B,1)/1000</f>
        <v>700.36</v>
      </c>
      <c r="BD33" s="53">
        <f>SUMIFS(SexoPop!$K:$K,SexoPop!$T:$T,BD$5,SexoPop!$A:$A,$C33,SexoPop!$B:$B,1)/1000</f>
        <v>669.322</v>
      </c>
      <c r="BE33" s="52"/>
      <c r="BF33" s="54">
        <f>SUMIFS(SexoPorc!$K:$K,SexoPorc!$Q:$Q,BF$5,SexoPorc!$A:$A,$C33,SexoPorc!$B:$B,1)*100</f>
        <v>62.699973583221436</v>
      </c>
      <c r="BG33" s="54">
        <f>SUMIFS(SexoPorc!$K:$K,SexoPorc!$Q:$Q,BG$5,SexoPorc!$A:$A,$C33,SexoPorc!$B:$B,1)*100</f>
        <v>63.506734371185303</v>
      </c>
      <c r="BH33" s="54">
        <f>SUMIFS(SexoPorc!$K:$K,SexoPorc!$Q:$Q,BH$5,SexoPorc!$A:$A,$C33,SexoPorc!$B:$B,1)*100</f>
        <v>59.421753883361816</v>
      </c>
      <c r="BI33" s="54">
        <f>SUMIFS(SexoPorc!$K:$K,SexoPorc!$Q:$Q,BI$5,SexoPorc!$A:$A,$C33,SexoPorc!$B:$B,1)*100</f>
        <v>59.550166130065918</v>
      </c>
      <c r="BJ33" s="54">
        <f>SUMIFS(SexoPorc!$K:$K,SexoPorc!$Q:$Q,BJ$5,SexoPorc!$A:$A,$C33,SexoPorc!$B:$B,1)*100</f>
        <v>55.71323037147522</v>
      </c>
    </row>
    <row r="34" spans="3:62" x14ac:dyDescent="0.25">
      <c r="C34" s="52" t="s">
        <v>28</v>
      </c>
      <c r="D34" s="53">
        <f>'Cuadro 4'!W36</f>
        <v>1411.9770000000001</v>
      </c>
      <c r="E34" s="53">
        <f>'Cuadro 4'!X36</f>
        <v>1382.662</v>
      </c>
      <c r="F34" s="53">
        <f>'Cuadro 4'!Y36</f>
        <v>1406.4170000000001</v>
      </c>
      <c r="G34" s="53">
        <f>'Cuadro 4'!Z36</f>
        <v>1415.6120000000001</v>
      </c>
      <c r="H34" s="53">
        <f>'Cuadro 4'!AA36</f>
        <v>1356.097</v>
      </c>
      <c r="I34" s="52"/>
      <c r="J34" s="54">
        <f>'Cuadro 5'!Q36</f>
        <v>41.230421071100004</v>
      </c>
      <c r="K34" s="54">
        <f>'Cuadro 5'!R36</f>
        <v>39.627825820799998</v>
      </c>
      <c r="L34" s="54">
        <f>'Cuadro 5'!S36</f>
        <v>39.826531274000004</v>
      </c>
      <c r="M34" s="54">
        <f>'Cuadro 5'!T36</f>
        <v>39.4471098048</v>
      </c>
      <c r="N34" s="54">
        <f>'Cuadro 5'!U36</f>
        <v>37.934449149199999</v>
      </c>
      <c r="O34" s="52"/>
      <c r="P34" s="53">
        <f>SUMIFS(RuralPop!$J:$J,RuralPop!$S:$S,P$5,RuralPop!$A:$A,$C34)/1000</f>
        <v>311.96300000000002</v>
      </c>
      <c r="Q34" s="53">
        <f>SUMIFS(RuralPop!$J:$J,RuralPop!$S:$S,Q$5,RuralPop!$A:$A,$C34)/1000</f>
        <v>305.04199999999997</v>
      </c>
      <c r="R34" s="53">
        <f>SUMIFS(RuralPop!$J:$J,RuralPop!$S:$S,R$5,RuralPop!$A:$A,$C34)/1000</f>
        <v>308.91199999999998</v>
      </c>
      <c r="S34" s="53">
        <f>SUMIFS(RuralPop!$J:$J,RuralPop!$S:$S,S$5,RuralPop!$A:$A,$C34)/1000</f>
        <v>288.07900000000001</v>
      </c>
      <c r="T34" s="53">
        <f>SUMIFS(RuralPop!$J:$J,RuralPop!$S:$S,T$5,RuralPop!$A:$A,$C34)/1000</f>
        <v>238.62200000000001</v>
      </c>
      <c r="U34" s="52"/>
      <c r="V34" s="54">
        <f>SUMIFS(RuralPorc!$J:$J,RuralPorc!$P:$P,V$5,RuralPorc!$A:$A,$C34)*100</f>
        <v>74.647295475006104</v>
      </c>
      <c r="W34" s="54">
        <f>SUMIFS(RuralPorc!$J:$J,RuralPorc!$P:$P,W$5,RuralPorc!$A:$A,$C34)*100</f>
        <v>73.290932178497314</v>
      </c>
      <c r="X34" s="54">
        <f>SUMIFS(RuralPorc!$J:$J,RuralPorc!$P:$P,X$5,RuralPorc!$A:$A,$C34)*100</f>
        <v>71.661514043807983</v>
      </c>
      <c r="Y34" s="54">
        <f>SUMIFS(RuralPorc!$J:$J,RuralPorc!$P:$P,Y$5,RuralPorc!$A:$A,$C34)*100</f>
        <v>67.95421838760376</v>
      </c>
      <c r="Z34" s="54">
        <f>SUMIFS(RuralPorc!$J:$J,RuralPorc!$P:$P,Z$5,RuralPorc!$A:$A,$C34)*100</f>
        <v>67.846238613128662</v>
      </c>
      <c r="AA34" s="56"/>
      <c r="AB34" s="53">
        <f>SUMIFS(UrbanPop!$J:$J,UrbanPop!$S:$S,AB$5,UrbanPop!$A:$A,$C34)/1000</f>
        <v>1100.0139999999999</v>
      </c>
      <c r="AC34" s="53">
        <f>SUMIFS(UrbanPop!$J:$J,UrbanPop!$S:$S,AC$5,UrbanPop!$A:$A,$C34)/1000</f>
        <v>1077.6199999999999</v>
      </c>
      <c r="AD34" s="53">
        <f>SUMIFS(UrbanPop!$J:$J,UrbanPop!$S:$S,AD$5,UrbanPop!$A:$A,$C34)/1000</f>
        <v>1097.5050000000001</v>
      </c>
      <c r="AE34" s="53">
        <f>SUMIFS(UrbanPop!$J:$J,UrbanPop!$S:$S,AE$5,UrbanPop!$A:$A,$C34)/1000</f>
        <v>1127.5329999999999</v>
      </c>
      <c r="AF34" s="53">
        <f>SUMIFS(UrbanPop!$J:$J,UrbanPop!$S:$S,AF$5,UrbanPop!$A:$A,$C34)/1000</f>
        <v>1117.4749999999999</v>
      </c>
      <c r="AG34" s="52"/>
      <c r="AH34" s="54">
        <f>SUMIFS(UrbanPorc!$J:$J,UrbanPorc!$P:$P,AH$5,UrbanPorc!$A:$A,$C34)*100</f>
        <v>36.585620045661926</v>
      </c>
      <c r="AI34" s="54">
        <f>SUMIFS(UrbanPorc!$J:$J,UrbanPorc!$P:$P,AI$5,UrbanPorc!$A:$A,$C34)*100</f>
        <v>35.068365931510925</v>
      </c>
      <c r="AJ34" s="54">
        <f>SUMIFS(UrbanPorc!$J:$J,UrbanPorc!$P:$P,AJ$5,UrbanPorc!$A:$A,$C34)*100</f>
        <v>35.400122404098511</v>
      </c>
      <c r="AK34" s="54">
        <f>SUMIFS(UrbanPorc!$J:$J,UrbanPorc!$P:$P,AK$5,UrbanPorc!$A:$A,$C34)*100</f>
        <v>35.628411173820496</v>
      </c>
      <c r="AL34" s="54">
        <f>SUMIFS(UrbanPorc!$J:$J,UrbanPorc!$P:$P,AL$5,UrbanPorc!$A:$A,$C34)*100</f>
        <v>34.670460224151611</v>
      </c>
      <c r="AN34" s="53">
        <f>SUMIFS(SexoPop!$K:$K,SexoPop!$T:$T,AN$5,SexoPop!$A:$A,$C34,SexoPop!$B:$B,2)/1000</f>
        <v>718.02200000000005</v>
      </c>
      <c r="AO34" s="53">
        <f>SUMIFS(SexoPop!$K:$K,SexoPop!$T:$T,AO$5,SexoPop!$A:$A,$C34,SexoPop!$B:$B,2)/1000</f>
        <v>711.11599999999999</v>
      </c>
      <c r="AP34" s="53">
        <f>SUMIFS(SexoPop!$K:$K,SexoPop!$T:$T,AP$5,SexoPop!$A:$A,$C34,SexoPop!$B:$B,2)/1000</f>
        <v>696.77</v>
      </c>
      <c r="AQ34" s="53">
        <f>SUMIFS(SexoPop!$K:$K,SexoPop!$T:$T,AQ$5,SexoPop!$A:$A,$C34,SexoPop!$B:$B,2)/1000</f>
        <v>719.50900000000001</v>
      </c>
      <c r="AR34" s="53">
        <f>SUMIFS(SexoPop!$K:$K,SexoPop!$T:$T,AR$5,SexoPop!$A:$A,$C34,SexoPop!$B:$B,2)/1000</f>
        <v>673.99</v>
      </c>
      <c r="AS34" s="52"/>
      <c r="AT34" s="54">
        <f>SUMIFS(SexoPorc!$K:$K,SexoPorc!$Q:$Q,AT$5,SexoPorc!$A:$A,$C34,SexoPorc!$B:$B,2)*100</f>
        <v>40.709319710731506</v>
      </c>
      <c r="AU34" s="54">
        <f>SUMIFS(SexoPorc!$K:$K,SexoPorc!$Q:$Q,AU$5,SexoPorc!$A:$A,$C34,SexoPorc!$B:$B,2)*100</f>
        <v>39.693775773048401</v>
      </c>
      <c r="AV34" s="54">
        <f>SUMIFS(SexoPorc!$K:$K,SexoPorc!$Q:$Q,AV$5,SexoPorc!$A:$A,$C34,SexoPorc!$B:$B,2)*100</f>
        <v>38.739597797393799</v>
      </c>
      <c r="AW34" s="54">
        <f>SUMIFS(SexoPorc!$K:$K,SexoPorc!$Q:$Q,AW$5,SexoPorc!$A:$A,$C34,SexoPorc!$B:$B,2)*100</f>
        <v>38.65150511264801</v>
      </c>
      <c r="AX34" s="54">
        <f>SUMIFS(SexoPorc!$K:$K,SexoPorc!$Q:$Q,AX$5,SexoPorc!$A:$A,$C34,SexoPorc!$B:$B,2)*100</f>
        <v>36.468440294265747</v>
      </c>
      <c r="AY34" s="56"/>
      <c r="AZ34" s="53">
        <f>SUMIFS(SexoPop!$K:$K,SexoPop!$T:$T,AZ$5,SexoPop!$A:$A,$C34,SexoPop!$B:$B,1)/1000</f>
        <v>693.95500000000004</v>
      </c>
      <c r="BA34" s="53">
        <f>SUMIFS(SexoPop!$K:$K,SexoPop!$T:$T,BA$5,SexoPop!$A:$A,$C34,SexoPop!$B:$B,1)/1000</f>
        <v>671.54600000000005</v>
      </c>
      <c r="BB34" s="53">
        <f>SUMIFS(SexoPop!$K:$K,SexoPop!$T:$T,BB$5,SexoPop!$A:$A,$C34,SexoPop!$B:$B,1)/1000</f>
        <v>709.64700000000005</v>
      </c>
      <c r="BC34" s="53">
        <f>SUMIFS(SexoPop!$K:$K,SexoPop!$T:$T,BC$5,SexoPop!$A:$A,$C34,SexoPop!$B:$B,1)/1000</f>
        <v>696.10299999999995</v>
      </c>
      <c r="BD34" s="53">
        <f>SUMIFS(SexoPop!$K:$K,SexoPop!$T:$T,BD$5,SexoPop!$A:$A,$C34,SexoPop!$B:$B,1)/1000</f>
        <v>682.10699999999997</v>
      </c>
      <c r="BE34" s="52"/>
      <c r="BF34" s="54">
        <f>SUMIFS(SexoPorc!$K:$K,SexoPorc!$Q:$Q,BF$5,SexoPorc!$A:$A,$C34,SexoPorc!$B:$B,1)*100</f>
        <v>41.783827543258667</v>
      </c>
      <c r="BG34" s="54">
        <f>SUMIFS(SexoPorc!$K:$K,SexoPorc!$Q:$Q,BG$5,SexoPorc!$A:$A,$C34,SexoPorc!$B:$B,1)*100</f>
        <v>39.558225870132446</v>
      </c>
      <c r="BH34" s="54">
        <f>SUMIFS(SexoPorc!$K:$K,SexoPorc!$Q:$Q,BH$5,SexoPorc!$A:$A,$C34,SexoPorc!$B:$B,1)*100</f>
        <v>40.954765677452087</v>
      </c>
      <c r="BI34" s="54">
        <f>SUMIFS(SexoPorc!$K:$K,SexoPorc!$Q:$Q,BI$5,SexoPorc!$A:$A,$C34,SexoPorc!$B:$B,1)*100</f>
        <v>40.30463695526123</v>
      </c>
      <c r="BJ34" s="54">
        <f>SUMIFS(SexoPorc!$K:$K,SexoPorc!$Q:$Q,BJ$5,SexoPorc!$A:$A,$C34,SexoPorc!$B:$B,1)*100</f>
        <v>39.503571391105652</v>
      </c>
    </row>
    <row r="35" spans="3:62" x14ac:dyDescent="0.25">
      <c r="C35" s="52" t="s">
        <v>29</v>
      </c>
      <c r="D35" s="53">
        <f>'Cuadro 4'!W37</f>
        <v>842.94400000000007</v>
      </c>
      <c r="E35" s="53">
        <f>'Cuadro 4'!X37</f>
        <v>834.86300000000006</v>
      </c>
      <c r="F35" s="53">
        <f>'Cuadro 4'!Y37</f>
        <v>875.54200000000003</v>
      </c>
      <c r="G35" s="53">
        <f>'Cuadro 4'!Z37</f>
        <v>848.29700000000003</v>
      </c>
      <c r="H35" s="53">
        <f>'Cuadro 4'!AA37</f>
        <v>861.47199999999998</v>
      </c>
      <c r="I35" s="52"/>
      <c r="J35" s="54">
        <f>'Cuadro 5'!Q37</f>
        <v>66.286483579000006</v>
      </c>
      <c r="K35" s="54">
        <f>'Cuadro 5'!R37</f>
        <v>63.999972402700003</v>
      </c>
      <c r="L35" s="54">
        <f>'Cuadro 5'!S37</f>
        <v>64.852657090700006</v>
      </c>
      <c r="M35" s="54">
        <f>'Cuadro 5'!T37</f>
        <v>61.893918279000005</v>
      </c>
      <c r="N35" s="54">
        <f>'Cuadro 5'!U37</f>
        <v>58.716336690299997</v>
      </c>
      <c r="O35" s="52"/>
      <c r="P35" s="53">
        <f>SUMIFS(RuralPop!$J:$J,RuralPop!$S:$S,P$5,RuralPop!$A:$A,$C35)/1000</f>
        <v>187.45400000000001</v>
      </c>
      <c r="Q35" s="53">
        <f>SUMIFS(RuralPop!$J:$J,RuralPop!$S:$S,Q$5,RuralPop!$A:$A,$C35)/1000</f>
        <v>186.32900000000001</v>
      </c>
      <c r="R35" s="53">
        <f>SUMIFS(RuralPop!$J:$J,RuralPop!$S:$S,R$5,RuralPop!$A:$A,$C35)/1000</f>
        <v>197.74299999999999</v>
      </c>
      <c r="S35" s="53">
        <f>SUMIFS(RuralPop!$J:$J,RuralPop!$S:$S,S$5,RuralPop!$A:$A,$C35)/1000</f>
        <v>179.11500000000001</v>
      </c>
      <c r="T35" s="53">
        <f>SUMIFS(RuralPop!$J:$J,RuralPop!$S:$S,T$5,RuralPop!$A:$A,$C35)/1000</f>
        <v>156.34800000000001</v>
      </c>
      <c r="U35" s="52"/>
      <c r="V35" s="54">
        <f>SUMIFS(RuralPorc!$J:$J,RuralPorc!$P:$P,V$5,RuralPorc!$A:$A,$C35)*100</f>
        <v>73.170769214630127</v>
      </c>
      <c r="W35" s="54">
        <f>SUMIFS(RuralPorc!$J:$J,RuralPorc!$P:$P,W$5,RuralPorc!$A:$A,$C35)*100</f>
        <v>68.856960535049438</v>
      </c>
      <c r="X35" s="54">
        <f>SUMIFS(RuralPorc!$J:$J,RuralPorc!$P:$P,X$5,RuralPorc!$A:$A,$C35)*100</f>
        <v>72.691881656646729</v>
      </c>
      <c r="Y35" s="54">
        <f>SUMIFS(RuralPorc!$J:$J,RuralPorc!$P:$P,Y$5,RuralPorc!$A:$A,$C35)*100</f>
        <v>64.991164207458496</v>
      </c>
      <c r="Z35" s="54">
        <f>SUMIFS(RuralPorc!$J:$J,RuralPorc!$P:$P,Z$5,RuralPorc!$A:$A,$C35)*100</f>
        <v>63.970082998275757</v>
      </c>
      <c r="AA35" s="56"/>
      <c r="AB35" s="53">
        <f>SUMIFS(UrbanPop!$J:$J,UrbanPop!$S:$S,AB$5,UrbanPop!$A:$A,$C35)/1000</f>
        <v>655.49</v>
      </c>
      <c r="AC35" s="53">
        <f>SUMIFS(UrbanPop!$J:$J,UrbanPop!$S:$S,AC$5,UrbanPop!$A:$A,$C35)/1000</f>
        <v>648.53399999999999</v>
      </c>
      <c r="AD35" s="53">
        <f>SUMIFS(UrbanPop!$J:$J,UrbanPop!$S:$S,AD$5,UrbanPop!$A:$A,$C35)/1000</f>
        <v>677.79899999999998</v>
      </c>
      <c r="AE35" s="53">
        <f>SUMIFS(UrbanPop!$J:$J,UrbanPop!$S:$S,AE$5,UrbanPop!$A:$A,$C35)/1000</f>
        <v>669.18200000000002</v>
      </c>
      <c r="AF35" s="53">
        <f>SUMIFS(UrbanPop!$J:$J,UrbanPop!$S:$S,AF$5,UrbanPop!$A:$A,$C35)/1000</f>
        <v>705.12400000000002</v>
      </c>
      <c r="AG35" s="52"/>
      <c r="AH35" s="54">
        <f>SUMIFS(UrbanPorc!$J:$J,UrbanPorc!$P:$P,AH$5,UrbanPorc!$A:$A,$C35)*100</f>
        <v>64.549708366394043</v>
      </c>
      <c r="AI35" s="54">
        <f>SUMIFS(UrbanPorc!$J:$J,UrbanPorc!$P:$P,AI$5,UrbanPorc!$A:$A,$C35)*100</f>
        <v>62.728714942932129</v>
      </c>
      <c r="AJ35" s="54">
        <f>SUMIFS(UrbanPorc!$J:$J,UrbanPorc!$P:$P,AJ$5,UrbanPorc!$A:$A,$C35)*100</f>
        <v>62.874495983123779</v>
      </c>
      <c r="AK35" s="54">
        <f>SUMIFS(UrbanPorc!$J:$J,UrbanPorc!$P:$P,AK$5,UrbanPorc!$A:$A,$C35)*100</f>
        <v>61.114352941513062</v>
      </c>
      <c r="AL35" s="54">
        <f>SUMIFS(UrbanPorc!$J:$J,UrbanPorc!$P:$P,AL$5,UrbanPorc!$A:$A,$C35)*100</f>
        <v>57.666212320327759</v>
      </c>
      <c r="AN35" s="53">
        <f>SUMIFS(SexoPop!$K:$K,SexoPop!$T:$T,AN$5,SexoPop!$A:$A,$C35,SexoPop!$B:$B,2)/1000</f>
        <v>437.44799999999998</v>
      </c>
      <c r="AO35" s="53">
        <f>SUMIFS(SexoPop!$K:$K,SexoPop!$T:$T,AO$5,SexoPop!$A:$A,$C35,SexoPop!$B:$B,2)/1000</f>
        <v>432.339</v>
      </c>
      <c r="AP35" s="53">
        <f>SUMIFS(SexoPop!$K:$K,SexoPop!$T:$T,AP$5,SexoPop!$A:$A,$C35,SexoPop!$B:$B,2)/1000</f>
        <v>450.524</v>
      </c>
      <c r="AQ35" s="53">
        <f>SUMIFS(SexoPop!$K:$K,SexoPop!$T:$T,AQ$5,SexoPop!$A:$A,$C35,SexoPop!$B:$B,2)/1000</f>
        <v>439.43599999999998</v>
      </c>
      <c r="AR35" s="53">
        <f>SUMIFS(SexoPop!$K:$K,SexoPop!$T:$T,AR$5,SexoPop!$A:$A,$C35,SexoPop!$B:$B,2)/1000</f>
        <v>449.48</v>
      </c>
      <c r="AS35" s="52"/>
      <c r="AT35" s="54">
        <f>SUMIFS(SexoPorc!$K:$K,SexoPorc!$Q:$Q,AT$5,SexoPorc!$A:$A,$C35,SexoPorc!$B:$B,2)*100</f>
        <v>66.165512800216675</v>
      </c>
      <c r="AU35" s="54">
        <f>SUMIFS(SexoPorc!$K:$K,SexoPorc!$Q:$Q,AU$5,SexoPorc!$A:$A,$C35,SexoPorc!$B:$B,2)*100</f>
        <v>63.820564746856689</v>
      </c>
      <c r="AV35" s="54">
        <f>SUMIFS(SexoPorc!$K:$K,SexoPorc!$Q:$Q,AV$5,SexoPorc!$A:$A,$C35,SexoPorc!$B:$B,2)*100</f>
        <v>64.229267835617065</v>
      </c>
      <c r="AW35" s="54">
        <f>SUMIFS(SexoPorc!$K:$K,SexoPorc!$Q:$Q,AW$5,SexoPorc!$A:$A,$C35,SexoPorc!$B:$B,2)*100</f>
        <v>60.961151123046875</v>
      </c>
      <c r="AX35" s="54">
        <f>SUMIFS(SexoPorc!$K:$K,SexoPorc!$Q:$Q,AX$5,SexoPorc!$A:$A,$C35,SexoPorc!$B:$B,2)*100</f>
        <v>57.603633403778076</v>
      </c>
      <c r="AY35" s="56"/>
      <c r="AZ35" s="53">
        <f>SUMIFS(SexoPop!$K:$K,SexoPop!$T:$T,AZ$5,SexoPop!$A:$A,$C35,SexoPop!$B:$B,1)/1000</f>
        <v>405.49599999999998</v>
      </c>
      <c r="BA35" s="53">
        <f>SUMIFS(SexoPop!$K:$K,SexoPop!$T:$T,BA$5,SexoPop!$A:$A,$C35,SexoPop!$B:$B,1)/1000</f>
        <v>402.524</v>
      </c>
      <c r="BB35" s="53">
        <f>SUMIFS(SexoPop!$K:$K,SexoPop!$T:$T,BB$5,SexoPop!$A:$A,$C35,SexoPop!$B:$B,1)/1000</f>
        <v>425.01799999999997</v>
      </c>
      <c r="BC35" s="53">
        <f>SUMIFS(SexoPop!$K:$K,SexoPop!$T:$T,BC$5,SexoPop!$A:$A,$C35,SexoPop!$B:$B,1)/1000</f>
        <v>408.86099999999999</v>
      </c>
      <c r="BD35" s="53">
        <f>SUMIFS(SexoPop!$K:$K,SexoPop!$T:$T,BD$5,SexoPop!$A:$A,$C35,SexoPop!$B:$B,1)/1000</f>
        <v>411.99200000000002</v>
      </c>
      <c r="BE35" s="52"/>
      <c r="BF35" s="54">
        <f>SUMIFS(SexoPorc!$K:$K,SexoPorc!$Q:$Q,BF$5,SexoPorc!$A:$A,$C35,SexoPorc!$B:$B,1)*100</f>
        <v>66.417485475540161</v>
      </c>
      <c r="BG35" s="54">
        <f>SUMIFS(SexoPorc!$K:$K,SexoPorc!$Q:$Q,BG$5,SexoPorc!$A:$A,$C35,SexoPorc!$B:$B,1)*100</f>
        <v>64.19379711151123</v>
      </c>
      <c r="BH35" s="54">
        <f>SUMIFS(SexoPorc!$K:$K,SexoPorc!$Q:$Q,BH$5,SexoPorc!$A:$A,$C35,SexoPorc!$B:$B,1)*100</f>
        <v>65.526807308197021</v>
      </c>
      <c r="BI35" s="54">
        <f>SUMIFS(SexoPorc!$K:$K,SexoPorc!$Q:$Q,BI$5,SexoPorc!$A:$A,$C35,SexoPorc!$B:$B,1)*100</f>
        <v>62.928801774978638</v>
      </c>
      <c r="BJ35" s="54">
        <f>SUMIFS(SexoPorc!$K:$K,SexoPorc!$Q:$Q,BJ$5,SexoPorc!$A:$A,$C35,SexoPorc!$B:$B,1)*100</f>
        <v>59.980374574661255</v>
      </c>
    </row>
    <row r="36" spans="3:62" x14ac:dyDescent="0.25">
      <c r="C36" s="52" t="s">
        <v>30</v>
      </c>
      <c r="D36" s="53">
        <f>'Cuadro 4'!W38</f>
        <v>5314.62</v>
      </c>
      <c r="E36" s="53">
        <f>'Cuadro 4'!X38</f>
        <v>5218.7440000000006</v>
      </c>
      <c r="F36" s="53">
        <f>'Cuadro 4'!Y38</f>
        <v>5281.2719999999999</v>
      </c>
      <c r="G36" s="53">
        <f>'Cuadro 4'!Z38</f>
        <v>4998.1990000000005</v>
      </c>
      <c r="H36" s="53">
        <f>'Cuadro 4'!AA38</f>
        <v>4868.5770000000002</v>
      </c>
      <c r="I36" s="52"/>
      <c r="J36" s="54">
        <f>'Cuadro 5'!Q38</f>
        <v>67.763852291500001</v>
      </c>
      <c r="K36" s="54">
        <f>'Cuadro 5'!R38</f>
        <v>65.722834257700001</v>
      </c>
      <c r="L36" s="54">
        <f>'Cuadro 5'!S38</f>
        <v>65.162595807900004</v>
      </c>
      <c r="M36" s="54">
        <f>'Cuadro 5'!T38</f>
        <v>60.916294252700006</v>
      </c>
      <c r="N36" s="54">
        <f>'Cuadro 5'!U38</f>
        <v>60.151559517400003</v>
      </c>
      <c r="O36" s="52"/>
      <c r="P36" s="53">
        <f>SUMIFS(RuralPop!$J:$J,RuralPop!$S:$S,P$5,RuralPop!$A:$A,$C36)/1000</f>
        <v>2624.116</v>
      </c>
      <c r="Q36" s="53">
        <f>SUMIFS(RuralPop!$J:$J,RuralPop!$S:$S,Q$5,RuralPop!$A:$A,$C36)/1000</f>
        <v>2717.145</v>
      </c>
      <c r="R36" s="53">
        <f>SUMIFS(RuralPop!$J:$J,RuralPop!$S:$S,R$5,RuralPop!$A:$A,$C36)/1000</f>
        <v>2487.377</v>
      </c>
      <c r="S36" s="53">
        <f>SUMIFS(RuralPop!$J:$J,RuralPop!$S:$S,S$5,RuralPop!$A:$A,$C36)/1000</f>
        <v>2521.6419999999998</v>
      </c>
      <c r="T36" s="53">
        <f>SUMIFS(RuralPop!$J:$J,RuralPop!$S:$S,T$5,RuralPop!$A:$A,$C36)/1000</f>
        <v>2514.288</v>
      </c>
      <c r="U36" s="52"/>
      <c r="V36" s="54">
        <f>SUMIFS(RuralPorc!$J:$J,RuralPorc!$P:$P,V$5,RuralPorc!$A:$A,$C36)*100</f>
        <v>85.926264524459839</v>
      </c>
      <c r="W36" s="54">
        <f>SUMIFS(RuralPorc!$J:$J,RuralPorc!$P:$P,W$5,RuralPorc!$A:$A,$C36)*100</f>
        <v>85.647565126419067</v>
      </c>
      <c r="X36" s="54">
        <f>SUMIFS(RuralPorc!$J:$J,RuralPorc!$P:$P,X$5,RuralPorc!$A:$A,$C36)*100</f>
        <v>78.816676139831543</v>
      </c>
      <c r="Y36" s="54">
        <f>SUMIFS(RuralPorc!$J:$J,RuralPorc!$P:$P,Y$5,RuralPorc!$A:$A,$C36)*100</f>
        <v>77.901548147201538</v>
      </c>
      <c r="Z36" s="54">
        <f>SUMIFS(RuralPorc!$J:$J,RuralPorc!$P:$P,Z$5,RuralPorc!$A:$A,$C36)*100</f>
        <v>79.438620805740356</v>
      </c>
      <c r="AA36" s="56"/>
      <c r="AB36" s="53">
        <f>SUMIFS(UrbanPop!$J:$J,UrbanPop!$S:$S,AB$5,UrbanPop!$A:$A,$C36)/1000</f>
        <v>2690.5039999999999</v>
      </c>
      <c r="AC36" s="53">
        <f>SUMIFS(UrbanPop!$J:$J,UrbanPop!$S:$S,AC$5,UrbanPop!$A:$A,$C36)/1000</f>
        <v>2501.5990000000002</v>
      </c>
      <c r="AD36" s="53">
        <f>SUMIFS(UrbanPop!$J:$J,UrbanPop!$S:$S,AD$5,UrbanPop!$A:$A,$C36)/1000</f>
        <v>2793.895</v>
      </c>
      <c r="AE36" s="53">
        <f>SUMIFS(UrbanPop!$J:$J,UrbanPop!$S:$S,AE$5,UrbanPop!$A:$A,$C36)/1000</f>
        <v>2476.5569999999998</v>
      </c>
      <c r="AF36" s="53">
        <f>SUMIFS(UrbanPop!$J:$J,UrbanPop!$S:$S,AF$5,UrbanPop!$A:$A,$C36)/1000</f>
        <v>2354.2890000000002</v>
      </c>
      <c r="AG36" s="52"/>
      <c r="AH36" s="54">
        <f>SUMIFS(UrbanPorc!$J:$J,UrbanPorc!$P:$P,AH$5,UrbanPorc!$A:$A,$C36)*100</f>
        <v>56.181639432907104</v>
      </c>
      <c r="AI36" s="54">
        <f>SUMIFS(UrbanPorc!$J:$J,UrbanPorc!$P:$P,AI$5,UrbanPorc!$A:$A,$C36)*100</f>
        <v>52.465736865997314</v>
      </c>
      <c r="AJ36" s="54">
        <f>SUMIFS(UrbanPorc!$J:$J,UrbanPorc!$P:$P,AJ$5,UrbanPorc!$A:$A,$C36)*100</f>
        <v>56.455349922180176</v>
      </c>
      <c r="AK36" s="54">
        <f>SUMIFS(UrbanPorc!$J:$J,UrbanPorc!$P:$P,AK$5,UrbanPorc!$A:$A,$C36)*100</f>
        <v>49.849498271942139</v>
      </c>
      <c r="AL36" s="54">
        <f>SUMIFS(UrbanPorc!$J:$J,UrbanPorc!$P:$P,AL$5,UrbanPorc!$A:$A,$C36)*100</f>
        <v>47.76616096496582</v>
      </c>
      <c r="AN36" s="53">
        <f>SUMIFS(SexoPop!$K:$K,SexoPop!$T:$T,AN$5,SexoPop!$A:$A,$C36,SexoPop!$B:$B,2)/1000</f>
        <v>2689.1869999999999</v>
      </c>
      <c r="AO36" s="53">
        <f>SUMIFS(SexoPop!$K:$K,SexoPop!$T:$T,AO$5,SexoPop!$A:$A,$C36,SexoPop!$B:$B,2)/1000</f>
        <v>2665.9580000000001</v>
      </c>
      <c r="AP36" s="53">
        <f>SUMIFS(SexoPop!$K:$K,SexoPop!$T:$T,AP$5,SexoPop!$A:$A,$C36,SexoPop!$B:$B,2)/1000</f>
        <v>2695.3629999999998</v>
      </c>
      <c r="AQ36" s="53">
        <f>SUMIFS(SexoPop!$K:$K,SexoPop!$T:$T,AQ$5,SexoPop!$A:$A,$C36,SexoPop!$B:$B,2)/1000</f>
        <v>2601.2330000000002</v>
      </c>
      <c r="AR36" s="53">
        <f>SUMIFS(SexoPop!$K:$K,SexoPop!$T:$T,AR$5,SexoPop!$A:$A,$C36,SexoPop!$B:$B,2)/1000</f>
        <v>2549.5079999999998</v>
      </c>
      <c r="AS36" s="52"/>
      <c r="AT36" s="54">
        <f>SUMIFS(SexoPorc!$K:$K,SexoPorc!$Q:$Q,AT$5,SexoPorc!$A:$A,$C36,SexoPorc!$B:$B,2)*100</f>
        <v>66.641020774841309</v>
      </c>
      <c r="AU36" s="54">
        <f>SUMIFS(SexoPorc!$K:$K,SexoPorc!$Q:$Q,AU$5,SexoPorc!$A:$A,$C36,SexoPorc!$B:$B,2)*100</f>
        <v>64.912337064743042</v>
      </c>
      <c r="AV36" s="54">
        <f>SUMIFS(SexoPorc!$K:$K,SexoPorc!$Q:$Q,AV$5,SexoPorc!$A:$A,$C36,SexoPorc!$B:$B,2)*100</f>
        <v>64.281326532363892</v>
      </c>
      <c r="AW36" s="54">
        <f>SUMIFS(SexoPorc!$K:$K,SexoPorc!$Q:$Q,AW$5,SexoPorc!$A:$A,$C36,SexoPorc!$B:$B,2)*100</f>
        <v>59.696507453918457</v>
      </c>
      <c r="AX36" s="54">
        <f>SUMIFS(SexoPorc!$K:$K,SexoPorc!$Q:$Q,AX$5,SexoPorc!$A:$A,$C36,SexoPorc!$B:$B,2)*100</f>
        <v>59.229850769042969</v>
      </c>
      <c r="AY36" s="56"/>
      <c r="AZ36" s="53">
        <f>SUMIFS(SexoPop!$K:$K,SexoPop!$T:$T,AZ$5,SexoPop!$A:$A,$C36,SexoPop!$B:$B,1)/1000</f>
        <v>2625.433</v>
      </c>
      <c r="BA36" s="53">
        <f>SUMIFS(SexoPop!$K:$K,SexoPop!$T:$T,BA$5,SexoPop!$A:$A,$C36,SexoPop!$B:$B,1)/1000</f>
        <v>2552.7860000000001</v>
      </c>
      <c r="BB36" s="53">
        <f>SUMIFS(SexoPop!$K:$K,SexoPop!$T:$T,BB$5,SexoPop!$A:$A,$C36,SexoPop!$B:$B,1)/1000</f>
        <v>2585.9090000000001</v>
      </c>
      <c r="BC36" s="53">
        <f>SUMIFS(SexoPop!$K:$K,SexoPop!$T:$T,BC$5,SexoPop!$A:$A,$C36,SexoPop!$B:$B,1)/1000</f>
        <v>2396.9659999999999</v>
      </c>
      <c r="BD36" s="53">
        <f>SUMIFS(SexoPop!$K:$K,SexoPop!$T:$T,BD$5,SexoPop!$A:$A,$C36,SexoPop!$B:$B,1)/1000</f>
        <v>2319.069</v>
      </c>
      <c r="BE36" s="52"/>
      <c r="BF36" s="54">
        <f>SUMIFS(SexoPorc!$K:$K,SexoPorc!$Q:$Q,BF$5,SexoPorc!$A:$A,$C36,SexoPorc!$B:$B,1)*100</f>
        <v>68.953865766525269</v>
      </c>
      <c r="BG36" s="54">
        <f>SUMIFS(SexoPorc!$K:$K,SexoPorc!$Q:$Q,BG$5,SexoPorc!$A:$A,$C36,SexoPorc!$B:$B,1)*100</f>
        <v>66.591155529022217</v>
      </c>
      <c r="BH36" s="54">
        <f>SUMIFS(SexoPorc!$K:$K,SexoPorc!$Q:$Q,BH$5,SexoPorc!$A:$A,$C36,SexoPorc!$B:$B,1)*100</f>
        <v>66.107255220413208</v>
      </c>
      <c r="BI36" s="54">
        <f>SUMIFS(SexoPorc!$K:$K,SexoPorc!$Q:$Q,BI$5,SexoPorc!$A:$A,$C36,SexoPorc!$B:$B,1)*100</f>
        <v>62.297707796096802</v>
      </c>
      <c r="BJ36" s="54">
        <f>SUMIFS(SexoPorc!$K:$K,SexoPorc!$Q:$Q,BJ$5,SexoPorc!$A:$A,$C36,SexoPorc!$B:$B,1)*100</f>
        <v>61.198538541793823</v>
      </c>
    </row>
    <row r="37" spans="3:62" x14ac:dyDescent="0.25">
      <c r="C37" s="52" t="s">
        <v>31</v>
      </c>
      <c r="D37" s="53">
        <f>'Cuadro 4'!W39</f>
        <v>1127.0170000000001</v>
      </c>
      <c r="E37" s="53">
        <f>'Cuadro 4'!X39</f>
        <v>1121.424</v>
      </c>
      <c r="F37" s="53">
        <f>'Cuadro 4'!Y39</f>
        <v>1154.845</v>
      </c>
      <c r="G37" s="53">
        <f>'Cuadro 4'!Z39</f>
        <v>1087.8489999999999</v>
      </c>
      <c r="H37" s="53">
        <f>'Cuadro 4'!AA39</f>
        <v>1007.184</v>
      </c>
      <c r="I37" s="52"/>
      <c r="J37" s="54">
        <f>'Cuadro 5'!Q39</f>
        <v>51.773003381500004</v>
      </c>
      <c r="K37" s="54">
        <f>'Cuadro 5'!R39</f>
        <v>49.7615366729</v>
      </c>
      <c r="L37" s="54">
        <f>'Cuadro 5'!S39</f>
        <v>49.398920520800004</v>
      </c>
      <c r="M37" s="54">
        <f>'Cuadro 5'!T39</f>
        <v>45.837113243099999</v>
      </c>
      <c r="N37" s="54">
        <f>'Cuadro 5'!U39</f>
        <v>42.344934230200003</v>
      </c>
      <c r="O37" s="52"/>
      <c r="P37" s="53">
        <f>SUMIFS(RuralPop!$J:$J,RuralPop!$S:$S,P$5,RuralPop!$A:$A,$C37)/1000</f>
        <v>225.66800000000001</v>
      </c>
      <c r="Q37" s="53">
        <f>SUMIFS(RuralPop!$J:$J,RuralPop!$S:$S,Q$5,RuralPop!$A:$A,$C37)/1000</f>
        <v>246.19200000000001</v>
      </c>
      <c r="R37" s="53">
        <f>SUMIFS(RuralPop!$J:$J,RuralPop!$S:$S,R$5,RuralPop!$A:$A,$C37)/1000</f>
        <v>237.08600000000001</v>
      </c>
      <c r="S37" s="53">
        <f>SUMIFS(RuralPop!$J:$J,RuralPop!$S:$S,S$5,RuralPop!$A:$A,$C37)/1000</f>
        <v>258.10000000000002</v>
      </c>
      <c r="T37" s="53">
        <f>SUMIFS(RuralPop!$J:$J,RuralPop!$S:$S,T$5,RuralPop!$A:$A,$C37)/1000</f>
        <v>232.43600000000001</v>
      </c>
      <c r="U37" s="52"/>
      <c r="V37" s="54">
        <f>SUMIFS(RuralPorc!$J:$J,RuralPorc!$P:$P,V$5,RuralPorc!$A:$A,$C37)*100</f>
        <v>64.786994457244873</v>
      </c>
      <c r="W37" s="54">
        <f>SUMIFS(RuralPorc!$J:$J,RuralPorc!$P:$P,W$5,RuralPorc!$A:$A,$C37)*100</f>
        <v>62.996608018875122</v>
      </c>
      <c r="X37" s="54">
        <f>SUMIFS(RuralPorc!$J:$J,RuralPorc!$P:$P,X$5,RuralPorc!$A:$A,$C37)*100</f>
        <v>63.37740421295166</v>
      </c>
      <c r="Y37" s="54">
        <f>SUMIFS(RuralPorc!$J:$J,RuralPorc!$P:$P,Y$5,RuralPorc!$A:$A,$C37)*100</f>
        <v>61.408811807632446</v>
      </c>
      <c r="Z37" s="54">
        <f>SUMIFS(RuralPorc!$J:$J,RuralPorc!$P:$P,Z$5,RuralPorc!$A:$A,$C37)*100</f>
        <v>64.968359470367432</v>
      </c>
      <c r="AA37" s="56"/>
      <c r="AB37" s="53">
        <f>SUMIFS(UrbanPop!$J:$J,UrbanPop!$S:$S,AB$5,UrbanPop!$A:$A,$C37)/1000</f>
        <v>901.34900000000005</v>
      </c>
      <c r="AC37" s="53">
        <f>SUMIFS(UrbanPop!$J:$J,UrbanPop!$S:$S,AC$5,UrbanPop!$A:$A,$C37)/1000</f>
        <v>875.23199999999997</v>
      </c>
      <c r="AD37" s="53">
        <f>SUMIFS(UrbanPop!$J:$J,UrbanPop!$S:$S,AD$5,UrbanPop!$A:$A,$C37)/1000</f>
        <v>917.75900000000001</v>
      </c>
      <c r="AE37" s="53">
        <f>SUMIFS(UrbanPop!$J:$J,UrbanPop!$S:$S,AE$5,UrbanPop!$A:$A,$C37)/1000</f>
        <v>829.74900000000002</v>
      </c>
      <c r="AF37" s="53">
        <f>SUMIFS(UrbanPop!$J:$J,UrbanPop!$S:$S,AF$5,UrbanPop!$A:$A,$C37)/1000</f>
        <v>774.74800000000005</v>
      </c>
      <c r="AG37" s="52"/>
      <c r="AH37" s="54">
        <f>SUMIFS(UrbanPorc!$J:$J,UrbanPorc!$P:$P,AH$5,UrbanPorc!$A:$A,$C37)*100</f>
        <v>49.293908476829529</v>
      </c>
      <c r="AI37" s="54">
        <f>SUMIFS(UrbanPorc!$J:$J,UrbanPorc!$P:$P,AI$5,UrbanPorc!$A:$A,$C37)*100</f>
        <v>46.984905004501343</v>
      </c>
      <c r="AJ37" s="54">
        <f>SUMIFS(UrbanPorc!$J:$J,UrbanPorc!$P:$P,AJ$5,UrbanPorc!$A:$A,$C37)*100</f>
        <v>46.73602283000946</v>
      </c>
      <c r="AK37" s="54">
        <f>SUMIFS(UrbanPorc!$J:$J,UrbanPorc!$P:$P,AK$5,UrbanPorc!$A:$A,$C37)*100</f>
        <v>42.485976219177246</v>
      </c>
      <c r="AL37" s="54">
        <f>SUMIFS(UrbanPorc!$J:$J,UrbanPorc!$P:$P,AL$5,UrbanPorc!$A:$A,$C37)*100</f>
        <v>38.339531421661377</v>
      </c>
      <c r="AN37" s="53">
        <f>SUMIFS(SexoPop!$K:$K,SexoPop!$T:$T,AN$5,SexoPop!$A:$A,$C37,SexoPop!$B:$B,2)/1000</f>
        <v>561.53099999999995</v>
      </c>
      <c r="AO37" s="53">
        <f>SUMIFS(SexoPop!$K:$K,SexoPop!$T:$T,AO$5,SexoPop!$A:$A,$C37,SexoPop!$B:$B,2)/1000</f>
        <v>550.04300000000001</v>
      </c>
      <c r="AP37" s="53">
        <f>SUMIFS(SexoPop!$K:$K,SexoPop!$T:$T,AP$5,SexoPop!$A:$A,$C37,SexoPop!$B:$B,2)/1000</f>
        <v>597.05200000000002</v>
      </c>
      <c r="AQ37" s="53">
        <f>SUMIFS(SexoPop!$K:$K,SexoPop!$T:$T,AQ$5,SexoPop!$A:$A,$C37,SexoPop!$B:$B,2)/1000</f>
        <v>545.673</v>
      </c>
      <c r="AR37" s="53">
        <f>SUMIFS(SexoPop!$K:$K,SexoPop!$T:$T,AR$5,SexoPop!$A:$A,$C37,SexoPop!$B:$B,2)/1000</f>
        <v>513.72400000000005</v>
      </c>
      <c r="AS37" s="52"/>
      <c r="AT37" s="54">
        <f>SUMIFS(SexoPorc!$K:$K,SexoPorc!$Q:$Q,AT$5,SexoPorc!$A:$A,$C37,SexoPorc!$B:$B,2)*100</f>
        <v>50.483411550521851</v>
      </c>
      <c r="AU37" s="54">
        <f>SUMIFS(SexoPorc!$K:$K,SexoPorc!$Q:$Q,AU$5,SexoPorc!$A:$A,$C37,SexoPorc!$B:$B,2)*100</f>
        <v>48.280981183052063</v>
      </c>
      <c r="AV37" s="54">
        <f>SUMIFS(SexoPorc!$K:$K,SexoPorc!$Q:$Q,AV$5,SexoPorc!$A:$A,$C37,SexoPorc!$B:$B,2)*100</f>
        <v>48.48121702671051</v>
      </c>
      <c r="AW37" s="54">
        <f>SUMIFS(SexoPorc!$K:$K,SexoPorc!$Q:$Q,AW$5,SexoPorc!$A:$A,$C37,SexoPorc!$B:$B,2)*100</f>
        <v>44.9369877576828</v>
      </c>
      <c r="AX37" s="54">
        <f>SUMIFS(SexoPorc!$K:$K,SexoPorc!$Q:$Q,AX$5,SexoPorc!$A:$A,$C37,SexoPorc!$B:$B,2)*100</f>
        <v>41.69451892375946</v>
      </c>
      <c r="AY37" s="56"/>
      <c r="AZ37" s="53">
        <f>SUMIFS(SexoPop!$K:$K,SexoPop!$T:$T,AZ$5,SexoPop!$A:$A,$C37,SexoPop!$B:$B,1)/1000</f>
        <v>565.48599999999999</v>
      </c>
      <c r="BA37" s="53">
        <f>SUMIFS(SexoPop!$K:$K,SexoPop!$T:$T,BA$5,SexoPop!$A:$A,$C37,SexoPop!$B:$B,1)/1000</f>
        <v>571.38099999999997</v>
      </c>
      <c r="BB37" s="53">
        <f>SUMIFS(SexoPop!$K:$K,SexoPop!$T:$T,BB$5,SexoPop!$A:$A,$C37,SexoPop!$B:$B,1)/1000</f>
        <v>557.79300000000001</v>
      </c>
      <c r="BC37" s="53">
        <f>SUMIFS(SexoPop!$K:$K,SexoPop!$T:$T,BC$5,SexoPop!$A:$A,$C37,SexoPop!$B:$B,1)/1000</f>
        <v>542.17600000000004</v>
      </c>
      <c r="BD37" s="53">
        <f>SUMIFS(SexoPop!$K:$K,SexoPop!$T:$T,BD$5,SexoPop!$A:$A,$C37,SexoPop!$B:$B,1)/1000</f>
        <v>493.46</v>
      </c>
      <c r="BE37" s="52"/>
      <c r="BF37" s="54">
        <f>SUMIFS(SexoPorc!$K:$K,SexoPorc!$Q:$Q,BF$5,SexoPorc!$A:$A,$C37,SexoPorc!$B:$B,1)*100</f>
        <v>53.12047004699707</v>
      </c>
      <c r="BG37" s="54">
        <f>SUMIFS(SexoPorc!$K:$K,SexoPorc!$Q:$Q,BG$5,SexoPorc!$A:$A,$C37,SexoPorc!$B:$B,1)*100</f>
        <v>51.275193691253662</v>
      </c>
      <c r="BH37" s="54">
        <f>SUMIFS(SexoPorc!$K:$K,SexoPorc!$Q:$Q,BH$5,SexoPorc!$A:$A,$C37,SexoPorc!$B:$B,1)*100</f>
        <v>50.420504808425903</v>
      </c>
      <c r="BI37" s="54">
        <f>SUMIFS(SexoPorc!$K:$K,SexoPorc!$Q:$Q,BI$5,SexoPorc!$A:$A,$C37,SexoPorc!$B:$B,1)*100</f>
        <v>46.78020179271698</v>
      </c>
      <c r="BJ37" s="54">
        <f>SUMIFS(SexoPorc!$K:$K,SexoPorc!$Q:$Q,BJ$5,SexoPorc!$A:$A,$C37,SexoPorc!$B:$B,1)*100</f>
        <v>43.043974041938782</v>
      </c>
    </row>
    <row r="38" spans="3:62" x14ac:dyDescent="0.25">
      <c r="C38" s="52" t="s">
        <v>32</v>
      </c>
      <c r="D38" s="53">
        <f>'Cuadro 4'!W40</f>
        <v>981.07</v>
      </c>
      <c r="E38" s="53">
        <f>'Cuadro 4'!X40</f>
        <v>995.82100000000003</v>
      </c>
      <c r="F38" s="53">
        <f>'Cuadro 4'!Y40</f>
        <v>977.04100000000005</v>
      </c>
      <c r="G38" s="53">
        <f>'Cuadro 4'!Z40</f>
        <v>935.577</v>
      </c>
      <c r="H38" s="53">
        <f>'Cuadro 4'!AA40</f>
        <v>879.61400000000003</v>
      </c>
      <c r="I38" s="52"/>
      <c r="J38" s="54">
        <f>'Cuadro 5'!Q40</f>
        <v>61.527877163700005</v>
      </c>
      <c r="K38" s="54">
        <f>'Cuadro 5'!R40</f>
        <v>61.642383909199999</v>
      </c>
      <c r="L38" s="54">
        <f>'Cuadro 5'!S40</f>
        <v>59.966918308500006</v>
      </c>
      <c r="M38" s="54">
        <f>'Cuadro 5'!T40</f>
        <v>57.0049719111</v>
      </c>
      <c r="N38" s="54">
        <f>'Cuadro 5'!U40</f>
        <v>52.933565701299997</v>
      </c>
      <c r="O38" s="52"/>
      <c r="P38" s="53">
        <f>SUMIFS(RuralPop!$J:$J,RuralPop!$S:$S,P$5,RuralPop!$A:$A,$C38)/1000</f>
        <v>525.245</v>
      </c>
      <c r="Q38" s="53">
        <f>SUMIFS(RuralPop!$J:$J,RuralPop!$S:$S,Q$5,RuralPop!$A:$A,$C38)/1000</f>
        <v>561.97</v>
      </c>
      <c r="R38" s="53">
        <f>SUMIFS(RuralPop!$J:$J,RuralPop!$S:$S,R$5,RuralPop!$A:$A,$C38)/1000</f>
        <v>533.50099999999998</v>
      </c>
      <c r="S38" s="53">
        <f>SUMIFS(RuralPop!$J:$J,RuralPop!$S:$S,S$5,RuralPop!$A:$A,$C38)/1000</f>
        <v>477.47899999999998</v>
      </c>
      <c r="T38" s="53">
        <f>SUMIFS(RuralPop!$J:$J,RuralPop!$S:$S,T$5,RuralPop!$A:$A,$C38)/1000</f>
        <v>440.87799999999999</v>
      </c>
      <c r="U38" s="52"/>
      <c r="V38" s="54">
        <f>SUMIFS(RuralPorc!$J:$J,RuralPorc!$P:$P,V$5,RuralPorc!$A:$A,$C38)*100</f>
        <v>81.301862001419067</v>
      </c>
      <c r="W38" s="54">
        <f>SUMIFS(RuralPorc!$J:$J,RuralPorc!$P:$P,W$5,RuralPorc!$A:$A,$C38)*100</f>
        <v>80.564093589782715</v>
      </c>
      <c r="X38" s="54">
        <f>SUMIFS(RuralPorc!$J:$J,RuralPorc!$P:$P,X$5,RuralPorc!$A:$A,$C38)*100</f>
        <v>80.837774276733398</v>
      </c>
      <c r="Y38" s="54">
        <f>SUMIFS(RuralPorc!$J:$J,RuralPorc!$P:$P,Y$5,RuralPorc!$A:$A,$C38)*100</f>
        <v>73.619478940963745</v>
      </c>
      <c r="Z38" s="54">
        <f>SUMIFS(RuralPorc!$J:$J,RuralPorc!$P:$P,Z$5,RuralPorc!$A:$A,$C38)*100</f>
        <v>71.160662174224854</v>
      </c>
      <c r="AA38" s="56"/>
      <c r="AB38" s="53">
        <f>SUMIFS(UrbanPop!$J:$J,UrbanPop!$S:$S,AB$5,UrbanPop!$A:$A,$C38)/1000</f>
        <v>455.82499999999999</v>
      </c>
      <c r="AC38" s="53">
        <f>SUMIFS(UrbanPop!$J:$J,UrbanPop!$S:$S,AC$5,UrbanPop!$A:$A,$C38)/1000</f>
        <v>433.851</v>
      </c>
      <c r="AD38" s="53">
        <f>SUMIFS(UrbanPop!$J:$J,UrbanPop!$S:$S,AD$5,UrbanPop!$A:$A,$C38)/1000</f>
        <v>443.54</v>
      </c>
      <c r="AE38" s="53">
        <f>SUMIFS(UrbanPop!$J:$J,UrbanPop!$S:$S,AE$5,UrbanPop!$A:$A,$C38)/1000</f>
        <v>458.09800000000001</v>
      </c>
      <c r="AF38" s="53">
        <f>SUMIFS(UrbanPop!$J:$J,UrbanPop!$S:$S,AF$5,UrbanPop!$A:$A,$C38)/1000</f>
        <v>438.73599999999999</v>
      </c>
      <c r="AG38" s="52"/>
      <c r="AH38" s="54">
        <f>SUMIFS(UrbanPorc!$J:$J,UrbanPorc!$P:$P,AH$5,UrbanPorc!$A:$A,$C38)*100</f>
        <v>48.058977723121643</v>
      </c>
      <c r="AI38" s="54">
        <f>SUMIFS(UrbanPorc!$J:$J,UrbanPorc!$P:$P,AI$5,UrbanPorc!$A:$A,$C38)*100</f>
        <v>47.263699769973755</v>
      </c>
      <c r="AJ38" s="54">
        <f>SUMIFS(UrbanPorc!$J:$J,UrbanPorc!$P:$P,AJ$5,UrbanPorc!$A:$A,$C38)*100</f>
        <v>45.757141709327698</v>
      </c>
      <c r="AK38" s="54">
        <f>SUMIFS(UrbanPorc!$J:$J,UrbanPorc!$P:$P,AK$5,UrbanPorc!$A:$A,$C38)*100</f>
        <v>46.149319410324097</v>
      </c>
      <c r="AL38" s="54">
        <f>SUMIFS(UrbanPorc!$J:$J,UrbanPorc!$P:$P,AL$5,UrbanPorc!$A:$A,$C38)*100</f>
        <v>42.097949981689453</v>
      </c>
      <c r="AN38" s="53">
        <f>SUMIFS(SexoPop!$K:$K,SexoPop!$T:$T,AN$5,SexoPop!$A:$A,$C38,SexoPop!$B:$B,2)/1000</f>
        <v>509.10899999999998</v>
      </c>
      <c r="AO38" s="53">
        <f>SUMIFS(SexoPop!$K:$K,SexoPop!$T:$T,AO$5,SexoPop!$A:$A,$C38,SexoPop!$B:$B,2)/1000</f>
        <v>509.11399999999998</v>
      </c>
      <c r="AP38" s="53">
        <f>SUMIFS(SexoPop!$K:$K,SexoPop!$T:$T,AP$5,SexoPop!$A:$A,$C38,SexoPop!$B:$B,2)/1000</f>
        <v>508.74400000000003</v>
      </c>
      <c r="AQ38" s="53">
        <f>SUMIFS(SexoPop!$K:$K,SexoPop!$T:$T,AQ$5,SexoPop!$A:$A,$C38,SexoPop!$B:$B,2)/1000</f>
        <v>478.09</v>
      </c>
      <c r="AR38" s="53">
        <f>SUMIFS(SexoPop!$K:$K,SexoPop!$T:$T,AR$5,SexoPop!$A:$A,$C38,SexoPop!$B:$B,2)/1000</f>
        <v>459.43599999999998</v>
      </c>
      <c r="AS38" s="52"/>
      <c r="AT38" s="54">
        <f>SUMIFS(SexoPorc!$K:$K,SexoPorc!$Q:$Q,AT$5,SexoPorc!$A:$A,$C38,SexoPorc!$B:$B,2)*100</f>
        <v>61.629951000213623</v>
      </c>
      <c r="AU38" s="54">
        <f>SUMIFS(SexoPorc!$K:$K,SexoPorc!$Q:$Q,AU$5,SexoPorc!$A:$A,$C38,SexoPorc!$B:$B,2)*100</f>
        <v>60.719770193099976</v>
      </c>
      <c r="AV38" s="54">
        <f>SUMIFS(SexoPorc!$K:$K,SexoPorc!$Q:$Q,AV$5,SexoPorc!$A:$A,$C38,SexoPorc!$B:$B,2)*100</f>
        <v>60.264801979064941</v>
      </c>
      <c r="AW38" s="54">
        <f>SUMIFS(SexoPorc!$K:$K,SexoPorc!$Q:$Q,AW$5,SexoPorc!$A:$A,$C38,SexoPorc!$B:$B,2)*100</f>
        <v>55.861294269561768</v>
      </c>
      <c r="AX38" s="54">
        <f>SUMIFS(SexoPorc!$K:$K,SexoPorc!$Q:$Q,AX$5,SexoPorc!$A:$A,$C38,SexoPorc!$B:$B,2)*100</f>
        <v>52.988958358764648</v>
      </c>
      <c r="AY38" s="56"/>
      <c r="AZ38" s="53">
        <f>SUMIFS(SexoPop!$K:$K,SexoPop!$T:$T,AZ$5,SexoPop!$A:$A,$C38,SexoPop!$B:$B,1)/1000</f>
        <v>471.96100000000001</v>
      </c>
      <c r="BA38" s="53">
        <f>SUMIFS(SexoPop!$K:$K,SexoPop!$T:$T,BA$5,SexoPop!$A:$A,$C38,SexoPop!$B:$B,1)/1000</f>
        <v>486.70699999999999</v>
      </c>
      <c r="BB38" s="53">
        <f>SUMIFS(SexoPop!$K:$K,SexoPop!$T:$T,BB$5,SexoPop!$A:$A,$C38,SexoPop!$B:$B,1)/1000</f>
        <v>468.29700000000003</v>
      </c>
      <c r="BC38" s="53">
        <f>SUMIFS(SexoPop!$K:$K,SexoPop!$T:$T,BC$5,SexoPop!$A:$A,$C38,SexoPop!$B:$B,1)/1000</f>
        <v>457.48700000000002</v>
      </c>
      <c r="BD38" s="53">
        <f>SUMIFS(SexoPop!$K:$K,SexoPop!$T:$T,BD$5,SexoPop!$A:$A,$C38,SexoPop!$B:$B,1)/1000</f>
        <v>420.178</v>
      </c>
      <c r="BE38" s="52"/>
      <c r="BF38" s="54">
        <f>SUMIFS(SexoPorc!$K:$K,SexoPorc!$Q:$Q,BF$5,SexoPorc!$A:$A,$C38,SexoPorc!$B:$B,1)*100</f>
        <v>61.418145895004272</v>
      </c>
      <c r="BG38" s="54">
        <f>SUMIFS(SexoPorc!$K:$K,SexoPorc!$Q:$Q,BG$5,SexoPorc!$A:$A,$C38,SexoPorc!$B:$B,1)*100</f>
        <v>62.637960910797119</v>
      </c>
      <c r="BH38" s="54">
        <f>SUMIFS(SexoPorc!$K:$K,SexoPorc!$Q:$Q,BH$5,SexoPorc!$A:$A,$C38,SexoPorc!$B:$B,1)*100</f>
        <v>59.646624326705933</v>
      </c>
      <c r="BI38" s="54">
        <f>SUMIFS(SexoPorc!$K:$K,SexoPorc!$Q:$Q,BI$5,SexoPorc!$A:$A,$C38,SexoPorc!$B:$B,1)*100</f>
        <v>58.251291513442993</v>
      </c>
      <c r="BJ38" s="54">
        <f>SUMIFS(SexoPorc!$K:$K,SexoPorc!$Q:$Q,BJ$5,SexoPorc!$A:$A,$C38,SexoPorc!$B:$B,1)*100</f>
        <v>52.873128652572632</v>
      </c>
    </row>
    <row r="40" spans="3:62" x14ac:dyDescent="0.25">
      <c r="D40" s="56"/>
      <c r="E40" s="56"/>
      <c r="F40" s="56"/>
      <c r="G40" s="56"/>
      <c r="H40" s="56"/>
    </row>
    <row r="41" spans="3:62" x14ac:dyDescent="0.25">
      <c r="P41" s="56"/>
      <c r="Q41" s="56"/>
      <c r="R41" s="56"/>
      <c r="S41" s="56"/>
      <c r="T41" s="56"/>
      <c r="AB41" s="56"/>
      <c r="AC41" s="56"/>
      <c r="AD41" s="56"/>
      <c r="AE41" s="56"/>
      <c r="AF41" s="56"/>
      <c r="AN41" s="56"/>
      <c r="AO41" s="56"/>
      <c r="AP41" s="56"/>
      <c r="AQ41" s="56"/>
      <c r="AR41" s="56"/>
      <c r="AZ41" s="56"/>
      <c r="BA41" s="56"/>
      <c r="BB41" s="56"/>
      <c r="BC41" s="56"/>
      <c r="BD41" s="56"/>
    </row>
    <row r="44" spans="3:62" x14ac:dyDescent="0.25">
      <c r="AY44" s="52"/>
      <c r="AZ44" s="56"/>
      <c r="BA44" s="56"/>
      <c r="BB44" s="56"/>
      <c r="BC44" s="56"/>
      <c r="BD44" s="56"/>
    </row>
    <row r="45" spans="3:62" x14ac:dyDescent="0.25">
      <c r="AA45" s="52"/>
      <c r="AB45" s="56"/>
      <c r="AC45" s="56"/>
      <c r="AD45" s="56"/>
      <c r="AE45" s="56"/>
      <c r="AF45" s="56"/>
      <c r="AN45" s="56"/>
      <c r="AO45" s="56"/>
      <c r="AP45" s="56"/>
      <c r="AQ45" s="56"/>
      <c r="AR45" s="56"/>
      <c r="AY45" s="52"/>
      <c r="AZ45" s="56"/>
      <c r="BA45" s="56"/>
      <c r="BB45" s="56"/>
      <c r="BC45" s="56"/>
      <c r="BD45" s="56"/>
    </row>
    <row r="46" spans="3:62" x14ac:dyDescent="0.25">
      <c r="AA46" s="52"/>
      <c r="AB46" s="56"/>
      <c r="AC46" s="56"/>
      <c r="AD46" s="56"/>
      <c r="AE46" s="56"/>
      <c r="AF46" s="56"/>
      <c r="AN46" s="56"/>
      <c r="AO46" s="56"/>
      <c r="AP46" s="56"/>
      <c r="AQ46" s="56"/>
      <c r="AR46" s="56"/>
      <c r="AY46" s="52"/>
      <c r="AZ46" s="56"/>
      <c r="BA46" s="56"/>
      <c r="BB46" s="56"/>
      <c r="BC46" s="56"/>
      <c r="BD46" s="56"/>
    </row>
    <row r="47" spans="3:62" x14ac:dyDescent="0.25">
      <c r="AA47" s="52"/>
      <c r="AB47" s="56"/>
      <c r="AC47" s="56"/>
      <c r="AD47" s="56"/>
      <c r="AE47" s="56"/>
      <c r="AF47" s="56"/>
      <c r="AN47" s="56"/>
      <c r="AO47" s="56"/>
      <c r="AP47" s="56"/>
      <c r="AQ47" s="56"/>
      <c r="AR47" s="56"/>
      <c r="AY47" s="52"/>
      <c r="AZ47" s="56"/>
      <c r="BA47" s="56"/>
      <c r="BB47" s="56"/>
      <c r="BC47" s="56"/>
      <c r="BD47" s="56"/>
    </row>
    <row r="48" spans="3:62" x14ac:dyDescent="0.25">
      <c r="AA48" s="52"/>
      <c r="AB48" s="56"/>
      <c r="AC48" s="56"/>
      <c r="AD48" s="56"/>
      <c r="AE48" s="56"/>
      <c r="AF48" s="56"/>
      <c r="AN48" s="56"/>
      <c r="AO48" s="56"/>
      <c r="AP48" s="56"/>
      <c r="AQ48" s="56"/>
      <c r="AR48" s="56"/>
      <c r="AY48" s="52"/>
      <c r="AZ48" s="56"/>
      <c r="BA48" s="56"/>
      <c r="BB48" s="56"/>
      <c r="BC48" s="56"/>
      <c r="BD48" s="56"/>
    </row>
    <row r="49" spans="27:56" x14ac:dyDescent="0.25">
      <c r="AA49" s="52"/>
      <c r="AB49" s="56"/>
      <c r="AC49" s="56"/>
      <c r="AD49" s="56"/>
      <c r="AE49" s="56"/>
      <c r="AF49" s="56"/>
      <c r="AN49" s="56"/>
      <c r="AO49" s="56"/>
      <c r="AP49" s="56"/>
      <c r="AQ49" s="56"/>
      <c r="AR49" s="56"/>
      <c r="AY49" s="52"/>
      <c r="AZ49" s="56"/>
      <c r="BA49" s="56"/>
      <c r="BB49" s="56"/>
      <c r="BC49" s="56"/>
      <c r="BD49" s="56"/>
    </row>
    <row r="50" spans="27:56" x14ac:dyDescent="0.25">
      <c r="AA50" s="52"/>
      <c r="AB50" s="56"/>
      <c r="AC50" s="56"/>
      <c r="AD50" s="56"/>
      <c r="AE50" s="56"/>
      <c r="AF50" s="56"/>
      <c r="AN50" s="56"/>
      <c r="AO50" s="56"/>
      <c r="AP50" s="56"/>
      <c r="AQ50" s="56"/>
      <c r="AR50" s="56"/>
      <c r="AY50" s="52"/>
      <c r="AZ50" s="56"/>
      <c r="BA50" s="56"/>
      <c r="BB50" s="56"/>
      <c r="BC50" s="56"/>
      <c r="BD50" s="56"/>
    </row>
    <row r="51" spans="27:56" x14ac:dyDescent="0.25">
      <c r="AA51" s="52"/>
      <c r="AB51" s="56"/>
      <c r="AC51" s="56"/>
      <c r="AD51" s="56"/>
      <c r="AE51" s="56"/>
      <c r="AF51" s="56"/>
      <c r="AN51" s="56"/>
      <c r="AO51" s="56"/>
      <c r="AP51" s="56"/>
      <c r="AQ51" s="56"/>
      <c r="AR51" s="56"/>
      <c r="AY51" s="52"/>
      <c r="AZ51" s="56"/>
      <c r="BA51" s="56"/>
      <c r="BB51" s="56"/>
      <c r="BC51" s="56"/>
      <c r="BD51" s="56"/>
    </row>
    <row r="52" spans="27:56" x14ac:dyDescent="0.25">
      <c r="AA52" s="52"/>
      <c r="AB52" s="56"/>
      <c r="AC52" s="56"/>
      <c r="AD52" s="56"/>
      <c r="AE52" s="56"/>
      <c r="AF52" s="56"/>
      <c r="AN52" s="56"/>
      <c r="AO52" s="56"/>
      <c r="AP52" s="56"/>
      <c r="AQ52" s="56"/>
      <c r="AR52" s="56"/>
      <c r="AY52" s="52"/>
      <c r="AZ52" s="56"/>
      <c r="BA52" s="56"/>
      <c r="BB52" s="56"/>
      <c r="BC52" s="56"/>
      <c r="BD52" s="56"/>
    </row>
    <row r="53" spans="27:56" x14ac:dyDescent="0.25">
      <c r="AA53" s="52"/>
      <c r="AB53" s="56"/>
      <c r="AC53" s="56"/>
      <c r="AD53" s="56"/>
      <c r="AE53" s="56"/>
      <c r="AF53" s="56"/>
      <c r="AN53" s="56"/>
      <c r="AO53" s="56"/>
      <c r="AP53" s="56"/>
      <c r="AQ53" s="56"/>
      <c r="AR53" s="56"/>
      <c r="AY53" s="52"/>
      <c r="AZ53" s="56"/>
      <c r="BA53" s="56"/>
      <c r="BB53" s="56"/>
      <c r="BC53" s="56"/>
      <c r="BD53" s="56"/>
    </row>
    <row r="54" spans="27:56" x14ac:dyDescent="0.25">
      <c r="AA54" s="52"/>
      <c r="AB54" s="56"/>
      <c r="AC54" s="56"/>
      <c r="AD54" s="56"/>
      <c r="AE54" s="56"/>
      <c r="AF54" s="56"/>
      <c r="AN54" s="56"/>
      <c r="AO54" s="56"/>
      <c r="AP54" s="56"/>
      <c r="AQ54" s="56"/>
      <c r="AR54" s="56"/>
      <c r="AY54" s="52"/>
      <c r="AZ54" s="56"/>
      <c r="BA54" s="56"/>
      <c r="BB54" s="56"/>
      <c r="BC54" s="56"/>
      <c r="BD54" s="56"/>
    </row>
    <row r="55" spans="27:56" x14ac:dyDescent="0.25">
      <c r="AA55" s="52"/>
      <c r="AB55" s="56"/>
      <c r="AC55" s="56"/>
      <c r="AD55" s="56"/>
      <c r="AE55" s="56"/>
      <c r="AF55" s="56"/>
      <c r="AN55" s="56"/>
      <c r="AO55" s="56"/>
      <c r="AP55" s="56"/>
      <c r="AQ55" s="56"/>
      <c r="AR55" s="56"/>
      <c r="AY55" s="52"/>
      <c r="AZ55" s="56"/>
      <c r="BA55" s="56"/>
      <c r="BB55" s="56"/>
      <c r="BC55" s="56"/>
      <c r="BD55" s="56"/>
    </row>
    <row r="56" spans="27:56" x14ac:dyDescent="0.25">
      <c r="AA56" s="52"/>
      <c r="AB56" s="56"/>
      <c r="AC56" s="56"/>
      <c r="AD56" s="56"/>
      <c r="AE56" s="56"/>
      <c r="AF56" s="56"/>
      <c r="AN56" s="56"/>
      <c r="AO56" s="56"/>
      <c r="AP56" s="56"/>
      <c r="AQ56" s="56"/>
      <c r="AR56" s="56"/>
      <c r="AY56" s="52"/>
      <c r="AZ56" s="56"/>
      <c r="BA56" s="56"/>
      <c r="BB56" s="56"/>
      <c r="BC56" s="56"/>
      <c r="BD56" s="56"/>
    </row>
    <row r="57" spans="27:56" x14ac:dyDescent="0.25">
      <c r="AA57" s="52"/>
      <c r="AB57" s="56"/>
      <c r="AC57" s="56"/>
      <c r="AD57" s="56"/>
      <c r="AE57" s="56"/>
      <c r="AF57" s="56"/>
      <c r="AN57" s="56"/>
      <c r="AO57" s="56"/>
      <c r="AP57" s="56"/>
      <c r="AQ57" s="56"/>
      <c r="AR57" s="56"/>
      <c r="AY57" s="52"/>
      <c r="AZ57" s="56"/>
      <c r="BA57" s="56"/>
      <c r="BB57" s="56"/>
      <c r="BC57" s="56"/>
      <c r="BD57" s="56"/>
    </row>
    <row r="58" spans="27:56" x14ac:dyDescent="0.25">
      <c r="AA58" s="52"/>
      <c r="AB58" s="56"/>
      <c r="AC58" s="56"/>
      <c r="AD58" s="56"/>
      <c r="AE58" s="56"/>
      <c r="AF58" s="56"/>
      <c r="AN58" s="56"/>
      <c r="AO58" s="56"/>
      <c r="AP58" s="56"/>
      <c r="AQ58" s="56"/>
      <c r="AR58" s="56"/>
      <c r="AY58" s="52"/>
      <c r="AZ58" s="56"/>
      <c r="BA58" s="56"/>
      <c r="BB58" s="56"/>
      <c r="BC58" s="56"/>
      <c r="BD58" s="56"/>
    </row>
    <row r="59" spans="27:56" x14ac:dyDescent="0.25">
      <c r="AA59" s="52"/>
      <c r="AB59" s="56"/>
      <c r="AC59" s="56"/>
      <c r="AD59" s="56"/>
      <c r="AE59" s="56"/>
      <c r="AF59" s="56"/>
      <c r="AN59" s="56"/>
      <c r="AO59" s="56"/>
      <c r="AP59" s="56"/>
      <c r="AQ59" s="56"/>
      <c r="AR59" s="56"/>
      <c r="AY59" s="52"/>
      <c r="AZ59" s="56"/>
      <c r="BA59" s="56"/>
      <c r="BB59" s="56"/>
      <c r="BC59" s="56"/>
      <c r="BD59" s="56"/>
    </row>
    <row r="60" spans="27:56" x14ac:dyDescent="0.25">
      <c r="AA60" s="52"/>
      <c r="AB60" s="56"/>
      <c r="AC60" s="56"/>
      <c r="AD60" s="56"/>
      <c r="AE60" s="56"/>
      <c r="AF60" s="56"/>
      <c r="AN60" s="56"/>
      <c r="AO60" s="56"/>
      <c r="AP60" s="56"/>
      <c r="AQ60" s="56"/>
      <c r="AR60" s="56"/>
      <c r="AY60" s="52"/>
      <c r="AZ60" s="56"/>
      <c r="BA60" s="56"/>
      <c r="BB60" s="56"/>
      <c r="BC60" s="56"/>
      <c r="BD60" s="56"/>
    </row>
    <row r="61" spans="27:56" x14ac:dyDescent="0.25">
      <c r="AA61" s="52"/>
      <c r="AB61" s="56"/>
      <c r="AC61" s="56"/>
      <c r="AD61" s="56"/>
      <c r="AE61" s="56"/>
      <c r="AF61" s="56"/>
      <c r="AN61" s="56"/>
      <c r="AO61" s="56"/>
      <c r="AP61" s="56"/>
      <c r="AQ61" s="56"/>
      <c r="AR61" s="56"/>
      <c r="AY61" s="52"/>
      <c r="AZ61" s="56"/>
      <c r="BA61" s="56"/>
      <c r="BB61" s="56"/>
      <c r="BC61" s="56"/>
      <c r="BD61" s="56"/>
    </row>
    <row r="62" spans="27:56" x14ac:dyDescent="0.25">
      <c r="AA62" s="52"/>
      <c r="AB62" s="56"/>
      <c r="AC62" s="56"/>
      <c r="AD62" s="56"/>
      <c r="AE62" s="56"/>
      <c r="AF62" s="56"/>
      <c r="AN62" s="56"/>
      <c r="AO62" s="56"/>
      <c r="AP62" s="56"/>
      <c r="AQ62" s="56"/>
      <c r="AR62" s="56"/>
      <c r="AY62" s="52"/>
      <c r="AZ62" s="56"/>
      <c r="BA62" s="56"/>
      <c r="BB62" s="56"/>
      <c r="BC62" s="56"/>
      <c r="BD62" s="56"/>
    </row>
    <row r="63" spans="27:56" x14ac:dyDescent="0.25">
      <c r="AA63" s="52"/>
      <c r="AB63" s="56"/>
      <c r="AC63" s="56"/>
      <c r="AD63" s="56"/>
      <c r="AE63" s="56"/>
      <c r="AF63" s="56"/>
      <c r="AN63" s="56"/>
      <c r="AO63" s="56"/>
      <c r="AP63" s="56"/>
      <c r="AQ63" s="56"/>
      <c r="AR63" s="56"/>
      <c r="AY63" s="52"/>
      <c r="AZ63" s="56"/>
      <c r="BA63" s="56"/>
      <c r="BB63" s="56"/>
      <c r="BC63" s="56"/>
      <c r="BD63" s="56"/>
    </row>
    <row r="64" spans="27:56" x14ac:dyDescent="0.25">
      <c r="AA64" s="52"/>
      <c r="AB64" s="56"/>
      <c r="AC64" s="56"/>
      <c r="AD64" s="56"/>
      <c r="AE64" s="56"/>
      <c r="AF64" s="56"/>
      <c r="AN64" s="56"/>
      <c r="AO64" s="56"/>
      <c r="AP64" s="56"/>
      <c r="AQ64" s="56"/>
      <c r="AR64" s="56"/>
      <c r="AY64" s="52"/>
      <c r="AZ64" s="56"/>
      <c r="BA64" s="56"/>
      <c r="BB64" s="56"/>
      <c r="BC64" s="56"/>
      <c r="BD64" s="56"/>
    </row>
    <row r="65" spans="27:56" x14ac:dyDescent="0.25">
      <c r="AA65" s="52"/>
      <c r="AB65" s="56"/>
      <c r="AC65" s="56"/>
      <c r="AD65" s="56"/>
      <c r="AE65" s="56"/>
      <c r="AF65" s="56"/>
      <c r="AN65" s="56"/>
      <c r="AO65" s="56"/>
      <c r="AP65" s="56"/>
      <c r="AQ65" s="56"/>
      <c r="AR65" s="56"/>
      <c r="AY65" s="52"/>
      <c r="AZ65" s="56"/>
      <c r="BA65" s="56"/>
      <c r="BB65" s="56"/>
      <c r="BC65" s="56"/>
      <c r="BD65" s="56"/>
    </row>
    <row r="66" spans="27:56" x14ac:dyDescent="0.25">
      <c r="AA66" s="52"/>
      <c r="AB66" s="56"/>
      <c r="AC66" s="56"/>
      <c r="AD66" s="56"/>
      <c r="AE66" s="56"/>
      <c r="AF66" s="56"/>
      <c r="AN66" s="56"/>
      <c r="AO66" s="56"/>
      <c r="AP66" s="56"/>
      <c r="AQ66" s="56"/>
      <c r="AR66" s="56"/>
      <c r="AY66" s="52"/>
      <c r="AZ66" s="56"/>
      <c r="BA66" s="56"/>
      <c r="BB66" s="56"/>
      <c r="BC66" s="56"/>
      <c r="BD66" s="56"/>
    </row>
    <row r="67" spans="27:56" x14ac:dyDescent="0.25">
      <c r="AA67" s="52"/>
      <c r="AB67" s="56"/>
      <c r="AC67" s="56"/>
      <c r="AD67" s="56"/>
      <c r="AE67" s="56"/>
      <c r="AF67" s="56"/>
      <c r="AN67" s="56"/>
      <c r="AO67" s="56"/>
      <c r="AP67" s="56"/>
      <c r="AQ67" s="56"/>
      <c r="AR67" s="56"/>
      <c r="AY67" s="52"/>
      <c r="AZ67" s="56"/>
      <c r="BA67" s="56"/>
      <c r="BB67" s="56"/>
      <c r="BC67" s="56"/>
      <c r="BD67" s="56"/>
    </row>
    <row r="68" spans="27:56" x14ac:dyDescent="0.25">
      <c r="AA68" s="52"/>
      <c r="AB68" s="56"/>
      <c r="AC68" s="56"/>
      <c r="AD68" s="56"/>
      <c r="AE68" s="56"/>
      <c r="AF68" s="56"/>
      <c r="AN68" s="56"/>
      <c r="AO68" s="56"/>
      <c r="AP68" s="56"/>
      <c r="AQ68" s="56"/>
      <c r="AR68" s="56"/>
      <c r="AY68" s="52"/>
      <c r="AZ68" s="56"/>
      <c r="BA68" s="56"/>
      <c r="BB68" s="56"/>
      <c r="BC68" s="56"/>
      <c r="BD68" s="56"/>
    </row>
    <row r="69" spans="27:56" x14ac:dyDescent="0.25">
      <c r="AA69" s="52"/>
      <c r="AB69" s="56"/>
      <c r="AC69" s="56"/>
      <c r="AD69" s="56"/>
      <c r="AE69" s="56"/>
      <c r="AF69" s="56"/>
      <c r="AN69" s="56"/>
      <c r="AO69" s="56"/>
      <c r="AP69" s="56"/>
      <c r="AQ69" s="56"/>
      <c r="AR69" s="56"/>
      <c r="AY69" s="52"/>
      <c r="AZ69" s="56"/>
      <c r="BA69" s="56"/>
      <c r="BB69" s="56"/>
      <c r="BC69" s="56"/>
      <c r="BD69" s="56"/>
    </row>
    <row r="70" spans="27:56" x14ac:dyDescent="0.25">
      <c r="AA70" s="52"/>
      <c r="AB70" s="56"/>
      <c r="AC70" s="56"/>
      <c r="AD70" s="56"/>
      <c r="AE70" s="56"/>
      <c r="AF70" s="56"/>
      <c r="AN70" s="56"/>
      <c r="AO70" s="56"/>
      <c r="AP70" s="56"/>
      <c r="AQ70" s="56"/>
      <c r="AR70" s="56"/>
      <c r="AY70" s="52"/>
      <c r="AZ70" s="56"/>
      <c r="BA70" s="56"/>
      <c r="BB70" s="56"/>
      <c r="BC70" s="56"/>
      <c r="BD70" s="56"/>
    </row>
    <row r="71" spans="27:56" x14ac:dyDescent="0.25">
      <c r="AA71" s="52"/>
      <c r="AB71" s="56"/>
      <c r="AC71" s="56"/>
      <c r="AD71" s="56"/>
      <c r="AE71" s="56"/>
      <c r="AF71" s="56"/>
      <c r="AN71" s="56"/>
      <c r="AO71" s="56"/>
      <c r="AP71" s="56"/>
      <c r="AQ71" s="56"/>
      <c r="AR71" s="56"/>
      <c r="AY71" s="52"/>
      <c r="AZ71" s="56"/>
      <c r="BA71" s="56"/>
      <c r="BB71" s="56"/>
      <c r="BC71" s="56"/>
      <c r="BD71" s="56"/>
    </row>
    <row r="72" spans="27:56" x14ac:dyDescent="0.25">
      <c r="AA72" s="52"/>
      <c r="AB72" s="56"/>
      <c r="AC72" s="56"/>
      <c r="AD72" s="56"/>
      <c r="AE72" s="56"/>
      <c r="AF72" s="56"/>
      <c r="AN72" s="56"/>
      <c r="AO72" s="56"/>
      <c r="AP72" s="56"/>
      <c r="AQ72" s="56"/>
      <c r="AR72" s="56"/>
      <c r="AY72" s="52"/>
      <c r="AZ72" s="56"/>
      <c r="BA72" s="56"/>
      <c r="BB72" s="56"/>
      <c r="BC72" s="56"/>
      <c r="BD72" s="56"/>
    </row>
    <row r="73" spans="27:56" x14ac:dyDescent="0.25">
      <c r="AA73" s="52"/>
      <c r="AB73" s="56"/>
      <c r="AC73" s="56"/>
      <c r="AD73" s="56"/>
      <c r="AE73" s="56"/>
      <c r="AF73" s="56"/>
      <c r="AN73" s="56"/>
      <c r="AO73" s="56"/>
      <c r="AP73" s="56"/>
      <c r="AQ73" s="56"/>
      <c r="AR73" s="56"/>
      <c r="AY73" s="52"/>
      <c r="AZ73" s="56"/>
      <c r="BA73" s="56"/>
      <c r="BB73" s="56"/>
      <c r="BC73" s="56"/>
      <c r="BD73" s="56"/>
    </row>
    <row r="74" spans="27:56" x14ac:dyDescent="0.25">
      <c r="AA74" s="52"/>
      <c r="AB74" s="56"/>
      <c r="AC74" s="56"/>
      <c r="AD74" s="56"/>
      <c r="AE74" s="56"/>
      <c r="AF74" s="56"/>
      <c r="AN74" s="56"/>
      <c r="AO74" s="56"/>
      <c r="AP74" s="56"/>
      <c r="AQ74" s="56"/>
      <c r="AR74" s="56"/>
      <c r="AY74" s="52"/>
      <c r="AZ74" s="56"/>
      <c r="BA74" s="56"/>
      <c r="BB74" s="56"/>
      <c r="BC74" s="56"/>
      <c r="BD74" s="56"/>
    </row>
    <row r="75" spans="27:56" x14ac:dyDescent="0.25">
      <c r="AA75" s="52"/>
      <c r="AB75" s="56"/>
      <c r="AC75" s="56"/>
      <c r="AD75" s="56"/>
      <c r="AE75" s="56"/>
      <c r="AF75" s="56"/>
      <c r="AN75" s="56"/>
      <c r="AO75" s="56"/>
      <c r="AP75" s="56"/>
      <c r="AQ75" s="56"/>
      <c r="AR75" s="56"/>
      <c r="AY75" s="52"/>
      <c r="AZ75" s="56"/>
      <c r="BA75" s="56"/>
      <c r="BB75" s="56"/>
      <c r="BC75" s="56"/>
      <c r="BD75" s="56"/>
    </row>
    <row r="76" spans="27:56" x14ac:dyDescent="0.25">
      <c r="AA76" s="52" t="s">
        <v>32</v>
      </c>
      <c r="AB76" s="56">
        <f t="shared" ref="AB76:AF76" si="0">AB38+P38-D38</f>
        <v>0</v>
      </c>
      <c r="AC76" s="56">
        <f t="shared" si="0"/>
        <v>0</v>
      </c>
      <c r="AD76" s="56">
        <f t="shared" si="0"/>
        <v>0</v>
      </c>
      <c r="AE76" s="56">
        <f t="shared" si="0"/>
        <v>0</v>
      </c>
      <c r="AF76" s="56">
        <f t="shared" si="0"/>
        <v>0</v>
      </c>
      <c r="AN76" s="56">
        <f t="shared" ref="AN76:AR76" si="1">AB76-AZ75</f>
        <v>0</v>
      </c>
      <c r="AO76" s="56">
        <f t="shared" si="1"/>
        <v>0</v>
      </c>
      <c r="AP76" s="56">
        <f t="shared" si="1"/>
        <v>0</v>
      </c>
      <c r="AQ76" s="56">
        <f t="shared" si="1"/>
        <v>0</v>
      </c>
      <c r="AR76" s="56">
        <f t="shared" si="1"/>
        <v>0</v>
      </c>
    </row>
  </sheetData>
  <mergeCells count="20">
    <mergeCell ref="D3:N3"/>
    <mergeCell ref="P3:Z3"/>
    <mergeCell ref="AB3:AL3"/>
    <mergeCell ref="AN3:AX3"/>
    <mergeCell ref="AZ3:BJ3"/>
    <mergeCell ref="D2:N2"/>
    <mergeCell ref="P2:Z2"/>
    <mergeCell ref="AB2:AL2"/>
    <mergeCell ref="AN2:AX2"/>
    <mergeCell ref="AZ2:BJ2"/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</mergeCells>
  <conditionalFormatting sqref="D7:D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3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3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3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T3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3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:AC3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D3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3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:AF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N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:AO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:AQ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:AR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AZ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:BA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:BB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C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7:B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BJ76"/>
  <sheetViews>
    <sheetView topLeftCell="S1" zoomScale="60" zoomScaleNormal="60" workbookViewId="0">
      <selection activeCell="AE52" sqref="AE52"/>
    </sheetView>
  </sheetViews>
  <sheetFormatPr defaultColWidth="9.140625"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59" t="s">
        <v>44</v>
      </c>
      <c r="E2" s="59"/>
      <c r="F2" s="59"/>
      <c r="G2" s="59"/>
      <c r="H2" s="59"/>
      <c r="I2" s="59"/>
      <c r="J2" s="59"/>
      <c r="K2" s="59"/>
      <c r="L2" s="59"/>
      <c r="M2" s="59"/>
      <c r="N2" s="59"/>
      <c r="P2" s="59" t="s">
        <v>44</v>
      </c>
      <c r="Q2" s="59"/>
      <c r="R2" s="59"/>
      <c r="S2" s="59"/>
      <c r="T2" s="59"/>
      <c r="U2" s="59"/>
      <c r="V2" s="59"/>
      <c r="W2" s="59"/>
      <c r="X2" s="59"/>
      <c r="Y2" s="59"/>
      <c r="Z2" s="59"/>
      <c r="AB2" s="59" t="s">
        <v>44</v>
      </c>
      <c r="AC2" s="59"/>
      <c r="AD2" s="59"/>
      <c r="AE2" s="59"/>
      <c r="AF2" s="59"/>
      <c r="AG2" s="59"/>
      <c r="AH2" s="59"/>
      <c r="AI2" s="59"/>
      <c r="AJ2" s="59"/>
      <c r="AK2" s="59"/>
      <c r="AL2" s="59"/>
      <c r="AN2" s="59" t="s">
        <v>44</v>
      </c>
      <c r="AO2" s="59"/>
      <c r="AP2" s="59"/>
      <c r="AQ2" s="59"/>
      <c r="AR2" s="59"/>
      <c r="AS2" s="59"/>
      <c r="AT2" s="59"/>
      <c r="AU2" s="59"/>
      <c r="AV2" s="59"/>
      <c r="AW2" s="59"/>
      <c r="AX2" s="59"/>
      <c r="AZ2" s="59" t="s">
        <v>44</v>
      </c>
      <c r="BA2" s="59"/>
      <c r="BB2" s="59"/>
      <c r="BC2" s="59"/>
      <c r="BD2" s="59"/>
      <c r="BE2" s="59"/>
      <c r="BF2" s="59"/>
      <c r="BG2" s="59"/>
      <c r="BH2" s="59"/>
      <c r="BI2" s="59"/>
      <c r="BJ2" s="59"/>
    </row>
    <row r="3" spans="3:62" ht="21" customHeight="1" x14ac:dyDescent="0.25">
      <c r="D3" s="60" t="s">
        <v>66</v>
      </c>
      <c r="E3" s="60"/>
      <c r="F3" s="60"/>
      <c r="G3" s="60"/>
      <c r="H3" s="60"/>
      <c r="I3" s="60"/>
      <c r="J3" s="60"/>
      <c r="K3" s="60"/>
      <c r="L3" s="60"/>
      <c r="M3" s="60"/>
      <c r="N3" s="60"/>
      <c r="P3" s="60" t="s">
        <v>64</v>
      </c>
      <c r="Q3" s="60"/>
      <c r="R3" s="60"/>
      <c r="S3" s="60"/>
      <c r="T3" s="60"/>
      <c r="U3" s="60"/>
      <c r="V3" s="60"/>
      <c r="W3" s="60"/>
      <c r="X3" s="60"/>
      <c r="Y3" s="60"/>
      <c r="Z3" s="60"/>
      <c r="AB3" s="60" t="s">
        <v>65</v>
      </c>
      <c r="AC3" s="60"/>
      <c r="AD3" s="60"/>
      <c r="AE3" s="60"/>
      <c r="AF3" s="60"/>
      <c r="AG3" s="60"/>
      <c r="AH3" s="60"/>
      <c r="AI3" s="60"/>
      <c r="AJ3" s="60"/>
      <c r="AK3" s="60"/>
      <c r="AL3" s="60"/>
      <c r="AN3" s="60" t="s">
        <v>67</v>
      </c>
      <c r="AO3" s="60"/>
      <c r="AP3" s="60"/>
      <c r="AQ3" s="60"/>
      <c r="AR3" s="60"/>
      <c r="AS3" s="60"/>
      <c r="AT3" s="60"/>
      <c r="AU3" s="60"/>
      <c r="AV3" s="60"/>
      <c r="AW3" s="60"/>
      <c r="AX3" s="60"/>
      <c r="AZ3" s="60" t="s">
        <v>68</v>
      </c>
      <c r="BA3" s="60"/>
      <c r="BB3" s="60"/>
      <c r="BC3" s="60"/>
      <c r="BD3" s="60"/>
      <c r="BE3" s="60"/>
      <c r="BF3" s="60"/>
      <c r="BG3" s="60"/>
      <c r="BH3" s="60"/>
      <c r="BI3" s="60"/>
      <c r="BJ3" s="60"/>
    </row>
    <row r="4" spans="3:62" x14ac:dyDescent="0.25">
      <c r="D4" s="61" t="s">
        <v>62</v>
      </c>
      <c r="E4" s="61"/>
      <c r="F4" s="61"/>
      <c r="G4" s="61"/>
      <c r="H4" s="61"/>
      <c r="J4" s="61" t="s">
        <v>63</v>
      </c>
      <c r="K4" s="61"/>
      <c r="L4" s="61"/>
      <c r="M4" s="61"/>
      <c r="N4" s="61"/>
      <c r="P4" s="61" t="s">
        <v>62</v>
      </c>
      <c r="Q4" s="61"/>
      <c r="R4" s="61"/>
      <c r="S4" s="61"/>
      <c r="T4" s="61"/>
      <c r="V4" s="62" t="s">
        <v>63</v>
      </c>
      <c r="W4" s="62"/>
      <c r="X4" s="62"/>
      <c r="Y4" s="62"/>
      <c r="Z4" s="62"/>
      <c r="AB4" s="62" t="s">
        <v>62</v>
      </c>
      <c r="AC4" s="62"/>
      <c r="AD4" s="62"/>
      <c r="AE4" s="62"/>
      <c r="AF4" s="62"/>
      <c r="AH4" s="62" t="s">
        <v>63</v>
      </c>
      <c r="AI4" s="62"/>
      <c r="AJ4" s="62"/>
      <c r="AK4" s="62"/>
      <c r="AL4" s="62"/>
      <c r="AN4" s="61" t="s">
        <v>62</v>
      </c>
      <c r="AO4" s="61"/>
      <c r="AP4" s="61"/>
      <c r="AQ4" s="61"/>
      <c r="AR4" s="61"/>
      <c r="AT4" s="62" t="s">
        <v>63</v>
      </c>
      <c r="AU4" s="62"/>
      <c r="AV4" s="62"/>
      <c r="AW4" s="62"/>
      <c r="AX4" s="62"/>
      <c r="AZ4" s="62" t="s">
        <v>62</v>
      </c>
      <c r="BA4" s="62"/>
      <c r="BB4" s="62"/>
      <c r="BC4" s="62"/>
      <c r="BD4" s="62"/>
      <c r="BF4" s="62" t="s">
        <v>63</v>
      </c>
      <c r="BG4" s="62"/>
      <c r="BH4" s="62"/>
      <c r="BI4" s="62"/>
      <c r="BJ4" s="62"/>
    </row>
    <row r="5" spans="3:62" x14ac:dyDescent="0.25">
      <c r="D5" s="49">
        <v>2016</v>
      </c>
      <c r="E5" s="49">
        <v>2018</v>
      </c>
      <c r="F5" s="49">
        <v>2020</v>
      </c>
      <c r="G5" s="49">
        <v>2022</v>
      </c>
      <c r="H5" s="49">
        <v>2024</v>
      </c>
      <c r="J5" s="49">
        <v>2016</v>
      </c>
      <c r="K5" s="49">
        <v>2018</v>
      </c>
      <c r="L5" s="49">
        <v>2020</v>
      </c>
      <c r="M5" s="49">
        <v>2022</v>
      </c>
      <c r="N5" s="49">
        <v>2024</v>
      </c>
      <c r="P5" s="49">
        <v>2016</v>
      </c>
      <c r="Q5" s="49">
        <v>2018</v>
      </c>
      <c r="R5" s="49">
        <v>2020</v>
      </c>
      <c r="S5" s="49">
        <v>2022</v>
      </c>
      <c r="T5" s="49">
        <v>2024</v>
      </c>
      <c r="V5" s="13">
        <v>2016</v>
      </c>
      <c r="W5" s="13">
        <v>2018</v>
      </c>
      <c r="X5" s="13">
        <v>2020</v>
      </c>
      <c r="Y5" s="13">
        <v>2022</v>
      </c>
      <c r="Z5" s="13">
        <v>2024</v>
      </c>
      <c r="AB5" s="13">
        <v>2016</v>
      </c>
      <c r="AC5" s="13">
        <v>2018</v>
      </c>
      <c r="AD5" s="13">
        <v>2020</v>
      </c>
      <c r="AE5" s="13">
        <v>2022</v>
      </c>
      <c r="AF5" s="13">
        <v>2024</v>
      </c>
      <c r="AH5" s="13">
        <v>2016</v>
      </c>
      <c r="AI5" s="13">
        <v>2018</v>
      </c>
      <c r="AJ5" s="13">
        <v>2020</v>
      </c>
      <c r="AK5" s="13">
        <v>2022</v>
      </c>
      <c r="AL5" s="13">
        <v>2024</v>
      </c>
      <c r="AN5" s="49">
        <v>2016</v>
      </c>
      <c r="AO5" s="49">
        <v>2018</v>
      </c>
      <c r="AP5" s="49">
        <v>2020</v>
      </c>
      <c r="AQ5" s="49">
        <v>2022</v>
      </c>
      <c r="AR5" s="49">
        <v>2024</v>
      </c>
      <c r="AT5" s="13">
        <v>2016</v>
      </c>
      <c r="AU5" s="13">
        <v>2018</v>
      </c>
      <c r="AV5" s="13">
        <v>2020</v>
      </c>
      <c r="AW5" s="13">
        <v>2022</v>
      </c>
      <c r="AX5" s="13">
        <v>2024</v>
      </c>
      <c r="AZ5" s="13">
        <v>2016</v>
      </c>
      <c r="BA5" s="13">
        <v>2018</v>
      </c>
      <c r="BB5" s="13">
        <v>2020</v>
      </c>
      <c r="BC5" s="13">
        <v>2022</v>
      </c>
      <c r="BD5" s="13">
        <v>2024</v>
      </c>
      <c r="BF5" s="13">
        <v>2016</v>
      </c>
      <c r="BG5" s="13">
        <v>2018</v>
      </c>
      <c r="BH5" s="13">
        <v>2020</v>
      </c>
      <c r="BI5" s="13">
        <v>2022</v>
      </c>
      <c r="BJ5" s="13">
        <v>2024</v>
      </c>
    </row>
    <row r="6" spans="3:62" x14ac:dyDescent="0.25">
      <c r="C6" s="50" t="s">
        <v>0</v>
      </c>
      <c r="D6" s="53">
        <f>'Cuadro 4'!AC8</f>
        <v>14468.42</v>
      </c>
      <c r="E6" s="53">
        <f>'Cuadro 4'!AD8</f>
        <v>13620.959000000001</v>
      </c>
      <c r="F6" s="53">
        <f>'Cuadro 4'!AE8</f>
        <v>11813.699000000001</v>
      </c>
      <c r="G6" s="53">
        <f>'Cuadro 4'!AF8</f>
        <v>11665.755000000001</v>
      </c>
      <c r="H6" s="53">
        <f>'Cuadro 4'!AG8</f>
        <v>10309.182000000001</v>
      </c>
      <c r="I6" s="51"/>
      <c r="J6" s="54">
        <f>'Cuadro 5'!W8</f>
        <v>11.9777497157</v>
      </c>
      <c r="K6" s="54">
        <f>'Cuadro 5'!X8</f>
        <v>10.999980900800001</v>
      </c>
      <c r="L6" s="54">
        <f>'Cuadro 5'!Y8</f>
        <v>9.3210448629000009</v>
      </c>
      <c r="M6" s="54">
        <f>'Cuadro 5'!Z8</f>
        <v>9.0511031782</v>
      </c>
      <c r="N6" s="54">
        <f>'Cuadro 5'!AA8</f>
        <v>7.9169808208000001</v>
      </c>
      <c r="O6" s="51"/>
      <c r="P6" s="53">
        <f>SUMIFS(RuralPop!$K:$K,RuralPop!$S:$S,P$5)/1000</f>
        <v>5943.0150000000003</v>
      </c>
      <c r="Q6" s="53">
        <f>SUMIFS(RuralPop!$K:$K,RuralPop!$S:$S,Q$5)/1000</f>
        <v>5626.8069999999998</v>
      </c>
      <c r="R6" s="53">
        <f>SUMIFS(RuralPop!$K:$K,RuralPop!$S:$S,R$5)/1000</f>
        <v>4934.5079999999998</v>
      </c>
      <c r="S6" s="53">
        <f>SUMIFS(RuralPop!$K:$K,RuralPop!$S:$S,S$5)/1000</f>
        <v>5233.4970000000003</v>
      </c>
      <c r="T6" s="53">
        <f>SUMIFS(RuralPop!$K:$K,RuralPop!$S:$S,T$5)/1000</f>
        <v>4510.9960000000001</v>
      </c>
      <c r="U6" s="51"/>
      <c r="V6" s="54"/>
      <c r="W6" s="54"/>
      <c r="X6" s="54"/>
      <c r="Y6" s="54"/>
      <c r="Z6" s="54"/>
      <c r="AB6" s="53">
        <f>SUMIFS(UrbanPop!$K:$K,UrbanPop!$S:$S,AB$5)/1000</f>
        <v>8525.4050000000007</v>
      </c>
      <c r="AC6" s="53">
        <f>SUMIFS(UrbanPop!$K:$K,UrbanPop!$S:$S,AC$5)/1000</f>
        <v>7994.152</v>
      </c>
      <c r="AD6" s="53">
        <f>SUMIFS(UrbanPop!$K:$K,UrbanPop!$S:$S,AD$5)/1000</f>
        <v>6879.1909999999998</v>
      </c>
      <c r="AE6" s="53">
        <f>SUMIFS(UrbanPop!$K:$K,UrbanPop!$S:$S,AE$5)/1000</f>
        <v>6432.2579999999998</v>
      </c>
      <c r="AF6" s="53">
        <f>SUMIFS(UrbanPop!$K:$K,UrbanPop!$S:$S,AF$5)/1000</f>
        <v>5798.1859999999997</v>
      </c>
      <c r="AG6" s="51"/>
      <c r="AH6" s="54"/>
      <c r="AI6" s="54"/>
      <c r="AJ6" s="54"/>
      <c r="AK6" s="54"/>
      <c r="AL6" s="54"/>
      <c r="AN6" s="53">
        <f>SUMIFS(SexoPop!$L:$L,SexoPop!$T:$T,AN$5,SexoPop!$B:$B,2)/1000</f>
        <v>7352.9560000000001</v>
      </c>
      <c r="AO6" s="53">
        <f>SUMIFS(SexoPop!$L:$L,SexoPop!$T:$T,AO$5,SexoPop!$B:$B,2)/1000</f>
        <v>6850.357</v>
      </c>
      <c r="AP6" s="53">
        <f>SUMIFS(SexoPop!$L:$L,SexoPop!$T:$T,AP$5,SexoPop!$B:$B,2)/1000</f>
        <v>6013.3590000000004</v>
      </c>
      <c r="AQ6" s="53">
        <f>SUMIFS(SexoPop!$L:$L,SexoPop!$T:$T,AQ$5,SexoPop!$B:$B,2)/1000</f>
        <v>5950.259</v>
      </c>
      <c r="AR6" s="53">
        <f>SUMIFS(SexoPop!$L:$L,SexoPop!$T:$T,AR$5,SexoPop!$B:$B,2)/1000</f>
        <v>5396.3440000000001</v>
      </c>
      <c r="AS6" s="51"/>
      <c r="AT6" s="54"/>
      <c r="AU6" s="54"/>
      <c r="AV6" s="54"/>
      <c r="AW6" s="54"/>
      <c r="AX6" s="54"/>
      <c r="AZ6" s="53">
        <f>SUMIFS(SexoPop!$L:$L,SexoPop!$T:$T,AZ$5,SexoPop!$B:$B,1)/1000</f>
        <v>7115.4639999999999</v>
      </c>
      <c r="BA6" s="53">
        <f>SUMIFS(SexoPop!$L:$L,SexoPop!$T:$T,BA$5,SexoPop!$B:$B,1)/1000</f>
        <v>6770.6019999999999</v>
      </c>
      <c r="BB6" s="53">
        <f>SUMIFS(SexoPop!$L:$L,SexoPop!$T:$T,BB$5,SexoPop!$B:$B,1)/1000</f>
        <v>5800.34</v>
      </c>
      <c r="BC6" s="53">
        <f>SUMIFS(SexoPop!$L:$L,SexoPop!$T:$T,BC$5,SexoPop!$B:$B,1)/1000</f>
        <v>5715.4960000000001</v>
      </c>
      <c r="BD6" s="53">
        <f>SUMIFS(SexoPop!$L:$L,SexoPop!$T:$T,BD$5,SexoPop!$B:$B,1)/1000</f>
        <v>4912.8379999999997</v>
      </c>
      <c r="BE6" s="51"/>
      <c r="BF6" s="54"/>
      <c r="BG6" s="54"/>
      <c r="BH6" s="54"/>
      <c r="BI6" s="54"/>
      <c r="BJ6" s="54"/>
    </row>
    <row r="7" spans="3:62" x14ac:dyDescent="0.25">
      <c r="C7" s="52" t="s">
        <v>1</v>
      </c>
      <c r="D7" s="53">
        <f>'Cuadro 4'!AC9</f>
        <v>71.878</v>
      </c>
      <c r="E7" s="53">
        <f>'Cuadro 4'!AD9</f>
        <v>62.879000000000005</v>
      </c>
      <c r="F7" s="53">
        <f>'Cuadro 4'!AE9</f>
        <v>56.704000000000001</v>
      </c>
      <c r="G7" s="53">
        <f>'Cuadro 4'!AF9</f>
        <v>70.201000000000008</v>
      </c>
      <c r="H7" s="53">
        <f>'Cuadro 4'!AG9</f>
        <v>44.128</v>
      </c>
      <c r="I7" s="52"/>
      <c r="J7" s="54">
        <f>'Cuadro 5'!W9</f>
        <v>5.4554907460000006</v>
      </c>
      <c r="K7" s="54">
        <f>'Cuadro 5'!X9</f>
        <v>4.5769260445000004</v>
      </c>
      <c r="L7" s="54">
        <f>'Cuadro 5'!Y9</f>
        <v>3.9513192782000002</v>
      </c>
      <c r="M7" s="54">
        <f>'Cuadro 5'!Z9</f>
        <v>4.7310930826000002</v>
      </c>
      <c r="N7" s="54">
        <f>'Cuadro 5'!AA9</f>
        <v>2.9486643207999998</v>
      </c>
      <c r="O7" s="52"/>
      <c r="P7" s="53">
        <f>SUMIFS(RuralPop!$K:$K,RuralPop!$S:$S,P$5,RuralPop!$A:$A,$C7)/1000</f>
        <v>23.213999999999999</v>
      </c>
      <c r="Q7" s="53">
        <f>SUMIFS(RuralPop!$K:$K,RuralPop!$S:$S,Q$5,RuralPop!$A:$A,$C7)/1000</f>
        <v>30.988</v>
      </c>
      <c r="R7" s="53">
        <f>SUMIFS(RuralPop!$K:$K,RuralPop!$S:$S,R$5,RuralPop!$A:$A,$C7)/1000</f>
        <v>15.52</v>
      </c>
      <c r="S7" s="53">
        <f>SUMIFS(RuralPop!$K:$K,RuralPop!$S:$S,S$5,RuralPop!$A:$A,$C7)/1000</f>
        <v>29.263000000000002</v>
      </c>
      <c r="T7" s="53">
        <f>SUMIFS(RuralPop!$K:$K,RuralPop!$S:$S,T$5,RuralPop!$A:$A,$C7)/1000</f>
        <v>6.6790000000000003</v>
      </c>
      <c r="U7" s="52"/>
      <c r="V7" s="54">
        <f>SUMIFS(RuralPorc!$K:$K,RuralPorc!$P:$P,V$5,RuralPorc!$A:$A,$C7)*100</f>
        <v>9.1815181076526642</v>
      </c>
      <c r="W7" s="54">
        <f>SUMIFS(RuralPorc!$K:$K,RuralPorc!$P:$P,W$5,RuralPorc!$A:$A,$C7)*100</f>
        <v>9.7169086337089539</v>
      </c>
      <c r="X7" s="54">
        <f>SUMIFS(RuralPorc!$K:$K,RuralPorc!$P:$P,X$5,RuralPorc!$A:$A,$C7)*100</f>
        <v>5.6374657899141312</v>
      </c>
      <c r="Y7" s="54">
        <f>SUMIFS(RuralPorc!$K:$K,RuralPorc!$P:$P,Y$5,RuralPorc!$A:$A,$C7)*100</f>
        <v>8.1699833273887634</v>
      </c>
      <c r="Z7" s="54">
        <f>SUMIFS(RuralPorc!$K:$K,RuralPorc!$P:$P,Z$5,RuralPorc!$A:$A,$C7)*100</f>
        <v>2.9825352132320404</v>
      </c>
      <c r="AA7" s="56"/>
      <c r="AB7" s="53">
        <f>SUMIFS(UrbanPop!$K:$K,UrbanPop!$S:$S,AB$5,UrbanPop!$A:$A,$C7)/1000</f>
        <v>48.664000000000001</v>
      </c>
      <c r="AC7" s="53">
        <f>SUMIFS(UrbanPop!$K:$K,UrbanPop!$S:$S,AC$5,UrbanPop!$A:$A,$C7)/1000</f>
        <v>31.890999999999998</v>
      </c>
      <c r="AD7" s="53">
        <f>SUMIFS(UrbanPop!$K:$K,UrbanPop!$S:$S,AD$5,UrbanPop!$A:$A,$C7)/1000</f>
        <v>41.183999999999997</v>
      </c>
      <c r="AE7" s="53">
        <f>SUMIFS(UrbanPop!$K:$K,UrbanPop!$S:$S,AE$5,UrbanPop!$A:$A,$C7)/1000</f>
        <v>40.938000000000002</v>
      </c>
      <c r="AF7" s="53">
        <f>SUMIFS(UrbanPop!$K:$K,UrbanPop!$S:$S,AF$5,UrbanPop!$A:$A,$C7)/1000</f>
        <v>37.448999999999998</v>
      </c>
      <c r="AG7" s="52"/>
      <c r="AH7" s="54">
        <f>SUMIFS(UrbanPorc!$K:$K,UrbanPorc!$P:$P,AH$5,UrbanPorc!$A:$A,$C7)*100</f>
        <v>4.5706730335950851</v>
      </c>
      <c r="AI7" s="54">
        <f>SUMIFS(UrbanPorc!$K:$K,UrbanPorc!$P:$P,AI$5,UrbanPorc!$A:$A,$C7)*100</f>
        <v>3.023078478872776</v>
      </c>
      <c r="AJ7" s="54">
        <f>SUMIFS(UrbanPorc!$K:$K,UrbanPorc!$P:$P,AJ$5,UrbanPorc!$A:$A,$C7)*100</f>
        <v>3.5510674118995667</v>
      </c>
      <c r="AK7" s="54">
        <f>SUMIFS(UrbanPorc!$K:$K,UrbanPorc!$P:$P,AK$5,UrbanPorc!$A:$A,$C7)*100</f>
        <v>3.6368481814861298</v>
      </c>
      <c r="AL7" s="54">
        <f>SUMIFS(UrbanPorc!$K:$K,UrbanPorc!$P:$P,AL$5,UrbanPorc!$A:$A,$C7)*100</f>
        <v>2.9427042230963707</v>
      </c>
      <c r="AN7" s="53">
        <f>SUMIFS(SexoPop!$L:$L,SexoPop!$T:$T,AN$5,SexoPop!$A:$A,$C7,SexoPop!$B:$B,2)/1000</f>
        <v>37.222000000000001</v>
      </c>
      <c r="AO7" s="53">
        <f>SUMIFS(SexoPop!$L:$L,SexoPop!$T:$T,AO$5,SexoPop!$A:$A,$C7,SexoPop!$B:$B,2)/1000</f>
        <v>30.231000000000002</v>
      </c>
      <c r="AP7" s="53">
        <f>SUMIFS(SexoPop!$L:$L,SexoPop!$T:$T,AP$5,SexoPop!$A:$A,$C7,SexoPop!$B:$B,2)/1000</f>
        <v>28.93</v>
      </c>
      <c r="AQ7" s="53">
        <f>SUMIFS(SexoPop!$L:$L,SexoPop!$T:$T,AQ$5,SexoPop!$A:$A,$C7,SexoPop!$B:$B,2)/1000</f>
        <v>33.58</v>
      </c>
      <c r="AR7" s="53">
        <f>SUMIFS(SexoPop!$L:$L,SexoPop!$T:$T,AR$5,SexoPop!$A:$A,$C7,SexoPop!$B:$B,2)/1000</f>
        <v>23.834</v>
      </c>
      <c r="AS7" s="52"/>
      <c r="AT7" s="54">
        <f>SUMIFS(SexoPorc!$L:$L,SexoPorc!$Q:$Q,AT$5,SexoPorc!$A:$A,$C7,SexoPorc!$B:$B,2)*100</f>
        <v>5.4810214787721634</v>
      </c>
      <c r="AU7" s="54">
        <f>SUMIFS(SexoPorc!$L:$L,SexoPorc!$Q:$Q,AU$5,SexoPorc!$A:$A,$C7,SexoPorc!$B:$B,2)*100</f>
        <v>4.2692698538303375</v>
      </c>
      <c r="AV7" s="54">
        <f>SUMIFS(SexoPorc!$L:$L,SexoPorc!$Q:$Q,AV$5,SexoPorc!$A:$A,$C7,SexoPorc!$B:$B,2)*100</f>
        <v>3.8636386394500732</v>
      </c>
      <c r="AW7" s="54">
        <f>SUMIFS(SexoPorc!$L:$L,SexoPorc!$Q:$Q,AW$5,SexoPorc!$A:$A,$C7,SexoPorc!$B:$B,2)*100</f>
        <v>4.3136339634656906</v>
      </c>
      <c r="AX7" s="54">
        <f>SUMIFS(SexoPorc!$L:$L,SexoPorc!$Q:$Q,AX$5,SexoPorc!$A:$A,$C7,SexoPorc!$B:$B,2)*100</f>
        <v>3.035169281065464</v>
      </c>
      <c r="AY7" s="56"/>
      <c r="AZ7" s="53">
        <f>SUMIFS(SexoPop!$L:$L,SexoPop!$T:$T,AZ$5,SexoPop!$A:$A,$C7,SexoPop!$B:$B,1)/1000</f>
        <v>34.655999999999999</v>
      </c>
      <c r="BA7" s="53">
        <f>SUMIFS(SexoPop!$L:$L,SexoPop!$T:$T,BA$5,SexoPop!$A:$A,$C7,SexoPop!$B:$B,1)/1000</f>
        <v>32.648000000000003</v>
      </c>
      <c r="BB7" s="53">
        <f>SUMIFS(SexoPop!$L:$L,SexoPop!$T:$T,BB$5,SexoPop!$A:$A,$C7,SexoPop!$B:$B,1)/1000</f>
        <v>27.774000000000001</v>
      </c>
      <c r="BC7" s="53">
        <f>SUMIFS(SexoPop!$L:$L,SexoPop!$T:$T,BC$5,SexoPop!$A:$A,$C7,SexoPop!$B:$B,1)/1000</f>
        <v>36.621000000000002</v>
      </c>
      <c r="BD7" s="53">
        <f>SUMIFS(SexoPop!$L:$L,SexoPop!$T:$T,BD$5,SexoPop!$A:$A,$C7,SexoPop!$B:$B,1)/1000</f>
        <v>20.294</v>
      </c>
      <c r="BE7" s="52"/>
      <c r="BF7" s="54">
        <f>SUMIFS(SexoPorc!$L:$L,SexoPorc!$Q:$Q,BF$5,SexoPorc!$A:$A,$C7,SexoPorc!$B:$B,1)*100</f>
        <v>5.4283332079648972</v>
      </c>
      <c r="BG7" s="54">
        <f>SUMIFS(SexoPorc!$L:$L,SexoPorc!$Q:$Q,BG$5,SexoPorc!$A:$A,$C7,SexoPorc!$B:$B,1)*100</f>
        <v>4.9041714519262314</v>
      </c>
      <c r="BH7" s="54">
        <f>SUMIFS(SexoPorc!$L:$L,SexoPorc!$Q:$Q,BH$5,SexoPorc!$A:$A,$C7,SexoPorc!$B:$B,1)*100</f>
        <v>4.0469832718372345</v>
      </c>
      <c r="BI7" s="54">
        <f>SUMIFS(SexoPorc!$L:$L,SexoPorc!$Q:$Q,BI$5,SexoPorc!$A:$A,$C7,SexoPorc!$B:$B,1)*100</f>
        <v>5.1918167620897293</v>
      </c>
      <c r="BJ7" s="54">
        <f>SUMIFS(SexoPorc!$L:$L,SexoPorc!$Q:$Q,BJ$5,SexoPorc!$A:$A,$C7,SexoPorc!$B:$B,1)*100</f>
        <v>2.8531620278954506</v>
      </c>
    </row>
    <row r="8" spans="3:62" x14ac:dyDescent="0.25">
      <c r="C8" s="52" t="s">
        <v>2</v>
      </c>
      <c r="D8" s="53">
        <f>'Cuadro 4'!AC10</f>
        <v>281.60200000000003</v>
      </c>
      <c r="E8" s="53">
        <f>'Cuadro 4'!AD10</f>
        <v>354.77699999999999</v>
      </c>
      <c r="F8" s="53">
        <f>'Cuadro 4'!AE10</f>
        <v>257.07800000000003</v>
      </c>
      <c r="G8" s="53">
        <f>'Cuadro 4'!AF10</f>
        <v>233.59100000000001</v>
      </c>
      <c r="H8" s="53">
        <f>'Cuadro 4'!AG10</f>
        <v>198.898</v>
      </c>
      <c r="I8" s="52"/>
      <c r="J8" s="54">
        <f>'Cuadro 5'!W10</f>
        <v>7.7678896041000005</v>
      </c>
      <c r="K8" s="54">
        <f>'Cuadro 5'!X10</f>
        <v>9.4688708039999998</v>
      </c>
      <c r="L8" s="54">
        <f>'Cuadro 5'!Y10</f>
        <v>6.7944768412999998</v>
      </c>
      <c r="M8" s="54">
        <f>'Cuadro 5'!Z10</f>
        <v>6.1116966054000006</v>
      </c>
      <c r="N8" s="54">
        <f>'Cuadro 5'!AA10</f>
        <v>5.2582406369000001</v>
      </c>
      <c r="O8" s="52"/>
      <c r="P8" s="53">
        <f>SUMIFS(RuralPop!$K:$K,RuralPop!$S:$S,P$5,RuralPop!$A:$A,$C8)/1000</f>
        <v>49.75</v>
      </c>
      <c r="Q8" s="53">
        <f>SUMIFS(RuralPop!$K:$K,RuralPop!$S:$S,Q$5,RuralPop!$A:$A,$C8)/1000</f>
        <v>52.728000000000002</v>
      </c>
      <c r="R8" s="53">
        <f>SUMIFS(RuralPop!$K:$K,RuralPop!$S:$S,R$5,RuralPop!$A:$A,$C8)/1000</f>
        <v>33.65</v>
      </c>
      <c r="S8" s="53">
        <f>SUMIFS(RuralPop!$K:$K,RuralPop!$S:$S,S$5,RuralPop!$A:$A,$C8)/1000</f>
        <v>45.893000000000001</v>
      </c>
      <c r="T8" s="53">
        <f>SUMIFS(RuralPop!$K:$K,RuralPop!$S:$S,T$5,RuralPop!$A:$A,$C8)/1000</f>
        <v>24.619</v>
      </c>
      <c r="U8" s="52"/>
      <c r="V8" s="54">
        <f>SUMIFS(RuralPorc!$K:$K,RuralPorc!$P:$P,V$5,RuralPorc!$A:$A,$C8)*100</f>
        <v>17.825791239738464</v>
      </c>
      <c r="W8" s="54">
        <f>SUMIFS(RuralPorc!$K:$K,RuralPorc!$P:$P,W$5,RuralPorc!$A:$A,$C8)*100</f>
        <v>14.333051443099976</v>
      </c>
      <c r="X8" s="54">
        <f>SUMIFS(RuralPorc!$K:$K,RuralPorc!$P:$P,X$5,RuralPorc!$A:$A,$C8)*100</f>
        <v>11.544729024171829</v>
      </c>
      <c r="Y8" s="54">
        <f>SUMIFS(RuralPorc!$K:$K,RuralPorc!$P:$P,Y$5,RuralPorc!$A:$A,$C8)*100</f>
        <v>11.245555430650711</v>
      </c>
      <c r="Z8" s="54">
        <f>SUMIFS(RuralPorc!$K:$K,RuralPorc!$P:$P,Z$5,RuralPorc!$A:$A,$C8)*100</f>
        <v>10.06331741809845</v>
      </c>
      <c r="AA8" s="56"/>
      <c r="AB8" s="53">
        <f>SUMIFS(UrbanPop!$K:$K,UrbanPop!$S:$S,AB$5,UrbanPop!$A:$A,$C8)/1000</f>
        <v>231.852</v>
      </c>
      <c r="AC8" s="53">
        <f>SUMIFS(UrbanPop!$K:$K,UrbanPop!$S:$S,AC$5,UrbanPop!$A:$A,$C8)/1000</f>
        <v>302.04899999999998</v>
      </c>
      <c r="AD8" s="53">
        <f>SUMIFS(UrbanPop!$K:$K,UrbanPop!$S:$S,AD$5,UrbanPop!$A:$A,$C8)/1000</f>
        <v>223.428</v>
      </c>
      <c r="AE8" s="53">
        <f>SUMIFS(UrbanPop!$K:$K,UrbanPop!$S:$S,AE$5,UrbanPop!$A:$A,$C8)/1000</f>
        <v>187.69800000000001</v>
      </c>
      <c r="AF8" s="53">
        <f>SUMIFS(UrbanPop!$K:$K,UrbanPop!$S:$S,AF$5,UrbanPop!$A:$A,$C8)/1000</f>
        <v>174.279</v>
      </c>
      <c r="AG8" s="52"/>
      <c r="AH8" s="54">
        <f>SUMIFS(UrbanPorc!$K:$K,UrbanPorc!$P:$P,AH$5,UrbanPorc!$A:$A,$C8)*100</f>
        <v>6.9289885461330414</v>
      </c>
      <c r="AI8" s="54">
        <f>SUMIFS(UrbanPorc!$K:$K,UrbanPorc!$P:$P,AI$5,UrbanPorc!$A:$A,$C8)*100</f>
        <v>8.9392833411693573</v>
      </c>
      <c r="AJ8" s="54">
        <f>SUMIFS(UrbanPorc!$K:$K,UrbanPorc!$P:$P,AJ$5,UrbanPorc!$A:$A,$C8)*100</f>
        <v>6.3979938626289368</v>
      </c>
      <c r="AK8" s="54">
        <f>SUMIFS(UrbanPorc!$K:$K,UrbanPorc!$P:$P,AK$5,UrbanPorc!$A:$A,$C8)*100</f>
        <v>5.4979991167783737</v>
      </c>
      <c r="AL8" s="54">
        <f>SUMIFS(UrbanPorc!$K:$K,UrbanPorc!$P:$P,AL$5,UrbanPorc!$A:$A,$C8)*100</f>
        <v>4.9259811639785767</v>
      </c>
      <c r="AN8" s="53">
        <f>SUMIFS(SexoPop!$L:$L,SexoPop!$T:$T,AN$5,SexoPop!$A:$A,$C8,SexoPop!$B:$B,2)/1000</f>
        <v>138.715</v>
      </c>
      <c r="AO8" s="53">
        <f>SUMIFS(SexoPop!$L:$L,SexoPop!$T:$T,AO$5,SexoPop!$A:$A,$C8,SexoPop!$B:$B,2)/1000</f>
        <v>177.87700000000001</v>
      </c>
      <c r="AP8" s="53">
        <f>SUMIFS(SexoPop!$L:$L,SexoPop!$T:$T,AP$5,SexoPop!$A:$A,$C8,SexoPop!$B:$B,2)/1000</f>
        <v>125.215</v>
      </c>
      <c r="AQ8" s="53">
        <f>SUMIFS(SexoPop!$L:$L,SexoPop!$T:$T,AQ$5,SexoPop!$A:$A,$C8,SexoPop!$B:$B,2)/1000</f>
        <v>116.063</v>
      </c>
      <c r="AR8" s="53">
        <f>SUMIFS(SexoPop!$L:$L,SexoPop!$T:$T,AR$5,SexoPop!$A:$A,$C8,SexoPop!$B:$B,2)/1000</f>
        <v>99.152000000000001</v>
      </c>
      <c r="AS8" s="52"/>
      <c r="AT8" s="54">
        <f>SUMIFS(SexoPorc!$L:$L,SexoPorc!$Q:$Q,AT$5,SexoPorc!$A:$A,$C8,SexoPorc!$B:$B,2)*100</f>
        <v>7.6353505253791809</v>
      </c>
      <c r="AU8" s="54">
        <f>SUMIFS(SexoPorc!$L:$L,SexoPorc!$Q:$Q,AU$5,SexoPorc!$A:$A,$C8,SexoPorc!$B:$B,2)*100</f>
        <v>9.5146119594573975</v>
      </c>
      <c r="AV8" s="54">
        <f>SUMIFS(SexoPorc!$L:$L,SexoPorc!$Q:$Q,AV$5,SexoPorc!$A:$A,$C8,SexoPorc!$B:$B,2)*100</f>
        <v>6.5866820514202118</v>
      </c>
      <c r="AW8" s="54">
        <f>SUMIFS(SexoPorc!$L:$L,SexoPorc!$Q:$Q,AW$5,SexoPorc!$A:$A,$C8,SexoPorc!$B:$B,2)*100</f>
        <v>6.0212984681129456</v>
      </c>
      <c r="AX8" s="54">
        <f>SUMIFS(SexoPorc!$L:$L,SexoPorc!$Q:$Q,AX$5,SexoPorc!$A:$A,$C8,SexoPorc!$B:$B,2)*100</f>
        <v>5.1040399819612503</v>
      </c>
      <c r="AY8" s="56"/>
      <c r="AZ8" s="53">
        <f>SUMIFS(SexoPop!$L:$L,SexoPop!$T:$T,AZ$5,SexoPop!$A:$A,$C8,SexoPop!$B:$B,1)/1000</f>
        <v>142.887</v>
      </c>
      <c r="BA8" s="53">
        <f>SUMIFS(SexoPop!$L:$L,SexoPop!$T:$T,BA$5,SexoPop!$A:$A,$C8,SexoPop!$B:$B,1)/1000</f>
        <v>176.9</v>
      </c>
      <c r="BB8" s="53">
        <f>SUMIFS(SexoPop!$L:$L,SexoPop!$T:$T,BB$5,SexoPop!$A:$A,$C8,SexoPop!$B:$B,1)/1000</f>
        <v>131.863</v>
      </c>
      <c r="BC8" s="53">
        <f>SUMIFS(SexoPop!$L:$L,SexoPop!$T:$T,BC$5,SexoPop!$A:$A,$C8,SexoPop!$B:$B,1)/1000</f>
        <v>117.52800000000001</v>
      </c>
      <c r="BD8" s="53">
        <f>SUMIFS(SexoPop!$L:$L,SexoPop!$T:$T,BD$5,SexoPop!$A:$A,$C8,SexoPop!$B:$B,1)/1000</f>
        <v>99.745999999999995</v>
      </c>
      <c r="BE8" s="52"/>
      <c r="BF8" s="54">
        <f>SUMIFS(SexoPorc!$L:$L,SexoPorc!$Q:$Q,BF$5,SexoPorc!$A:$A,$C8,SexoPorc!$B:$B,1)*100</f>
        <v>7.9010359942913055</v>
      </c>
      <c r="BG8" s="54">
        <f>SUMIFS(SexoPorc!$L:$L,SexoPorc!$Q:$Q,BG$5,SexoPorc!$A:$A,$C8,SexoPorc!$B:$B,1)*100</f>
        <v>9.4233185052871704</v>
      </c>
      <c r="BH8" s="54">
        <f>SUMIFS(SexoPorc!$L:$L,SexoPorc!$Q:$Q,BH$5,SexoPorc!$A:$A,$C8,SexoPorc!$B:$B,1)*100</f>
        <v>7.0043064653873444</v>
      </c>
      <c r="BI8" s="54">
        <f>SUMIFS(SexoPorc!$L:$L,SexoPorc!$Q:$Q,BI$5,SexoPorc!$A:$A,$C8,SexoPorc!$B:$B,1)*100</f>
        <v>6.2036715447902679</v>
      </c>
      <c r="BJ8" s="54">
        <f>SUMIFS(SexoPorc!$L:$L,SexoPorc!$Q:$Q,BJ$5,SexoPorc!$A:$A,$C8,SexoPorc!$B:$B,1)*100</f>
        <v>5.421043187379837</v>
      </c>
    </row>
    <row r="9" spans="3:62" x14ac:dyDescent="0.25">
      <c r="C9" s="52" t="s">
        <v>3</v>
      </c>
      <c r="D9" s="53">
        <f>'Cuadro 4'!AC11</f>
        <v>94.766000000000005</v>
      </c>
      <c r="E9" s="53">
        <f>'Cuadro 4'!AD11</f>
        <v>107.845</v>
      </c>
      <c r="F9" s="53">
        <f>'Cuadro 4'!AE11</f>
        <v>92.067000000000007</v>
      </c>
      <c r="G9" s="53">
        <f>'Cuadro 4'!AF11</f>
        <v>72.483000000000004</v>
      </c>
      <c r="H9" s="53">
        <f>'Cuadro 4'!AG11</f>
        <v>95.436000000000007</v>
      </c>
      <c r="I9" s="52"/>
      <c r="J9" s="54">
        <f>'Cuadro 5'!W11</f>
        <v>13.1223041507</v>
      </c>
      <c r="K9" s="54">
        <f>'Cuadro 5'!X11</f>
        <v>14.168394279300001</v>
      </c>
      <c r="L9" s="54">
        <f>'Cuadro 5'!Y11</f>
        <v>11.373724321200001</v>
      </c>
      <c r="M9" s="54">
        <f>'Cuadro 5'!Z11</f>
        <v>8.614683576800001</v>
      </c>
      <c r="N9" s="54">
        <f>'Cuadro 5'!AA11</f>
        <v>10.8708181932</v>
      </c>
      <c r="O9" s="52"/>
      <c r="P9" s="53">
        <f>SUMIFS(RuralPop!$K:$K,RuralPop!$S:$S,P$5,RuralPop!$A:$A,$C9)/1000</f>
        <v>28.13</v>
      </c>
      <c r="Q9" s="53">
        <f>SUMIFS(RuralPop!$K:$K,RuralPop!$S:$S,Q$5,RuralPop!$A:$A,$C9)/1000</f>
        <v>24.64</v>
      </c>
      <c r="R9" s="53">
        <f>SUMIFS(RuralPop!$K:$K,RuralPop!$S:$S,R$5,RuralPop!$A:$A,$C9)/1000</f>
        <v>23.556999999999999</v>
      </c>
      <c r="S9" s="53">
        <f>SUMIFS(RuralPop!$K:$K,RuralPop!$S:$S,S$5,RuralPop!$A:$A,$C9)/1000</f>
        <v>18.309999999999999</v>
      </c>
      <c r="T9" s="53">
        <f>SUMIFS(RuralPop!$K:$K,RuralPop!$S:$S,T$5,RuralPop!$A:$A,$C9)/1000</f>
        <v>13.878</v>
      </c>
      <c r="U9" s="52"/>
      <c r="V9" s="54">
        <f>SUMIFS(RuralPorc!$K:$K,RuralPorc!$P:$P,V$5,RuralPorc!$A:$A,$C9)*100</f>
        <v>28.116786479949951</v>
      </c>
      <c r="W9" s="54">
        <f>SUMIFS(RuralPorc!$K:$K,RuralPorc!$P:$P,W$5,RuralPorc!$A:$A,$C9)*100</f>
        <v>21.009191870689392</v>
      </c>
      <c r="X9" s="54">
        <f>SUMIFS(RuralPorc!$K:$K,RuralPorc!$P:$P,X$5,RuralPorc!$A:$A,$C9)*100</f>
        <v>20.996665954589844</v>
      </c>
      <c r="Y9" s="54">
        <f>SUMIFS(RuralPorc!$K:$K,RuralPorc!$P:$P,Y$5,RuralPorc!$A:$A,$C9)*100</f>
        <v>14.845503866672516</v>
      </c>
      <c r="Z9" s="54">
        <f>SUMIFS(RuralPorc!$K:$K,RuralPorc!$P:$P,Z$5,RuralPorc!$A:$A,$C9)*100</f>
        <v>18.553227186203003</v>
      </c>
      <c r="AA9" s="56"/>
      <c r="AB9" s="53">
        <f>SUMIFS(UrbanPop!$K:$K,UrbanPop!$S:$S,AB$5,UrbanPop!$A:$A,$C9)/1000</f>
        <v>66.635999999999996</v>
      </c>
      <c r="AC9" s="53">
        <f>SUMIFS(UrbanPop!$K:$K,UrbanPop!$S:$S,AC$5,UrbanPop!$A:$A,$C9)/1000</f>
        <v>83.204999999999998</v>
      </c>
      <c r="AD9" s="53">
        <f>SUMIFS(UrbanPop!$K:$K,UrbanPop!$S:$S,AD$5,UrbanPop!$A:$A,$C9)/1000</f>
        <v>68.510000000000005</v>
      </c>
      <c r="AE9" s="53">
        <f>SUMIFS(UrbanPop!$K:$K,UrbanPop!$S:$S,AE$5,UrbanPop!$A:$A,$C9)/1000</f>
        <v>54.173000000000002</v>
      </c>
      <c r="AF9" s="53">
        <f>SUMIFS(UrbanPop!$K:$K,UrbanPop!$S:$S,AF$5,UrbanPop!$A:$A,$C9)/1000</f>
        <v>81.558000000000007</v>
      </c>
      <c r="AG9" s="52"/>
      <c r="AH9" s="54">
        <f>SUMIFS(UrbanPorc!$K:$K,UrbanPorc!$P:$P,AH$5,UrbanPorc!$A:$A,$C9)*100</f>
        <v>10.710979253053665</v>
      </c>
      <c r="AI9" s="54">
        <f>SUMIFS(UrbanPorc!$K:$K,UrbanPorc!$P:$P,AI$5,UrbanPorc!$A:$A,$C9)*100</f>
        <v>12.922358512878418</v>
      </c>
      <c r="AJ9" s="54">
        <f>SUMIFS(UrbanPorc!$K:$K,UrbanPorc!$P:$P,AJ$5,UrbanPorc!$A:$A,$C9)*100</f>
        <v>9.8253637552261353</v>
      </c>
      <c r="AK9" s="54">
        <f>SUMIFS(UrbanPorc!$K:$K,UrbanPorc!$P:$P,AK$5,UrbanPorc!$A:$A,$C9)*100</f>
        <v>7.5444400310516357</v>
      </c>
      <c r="AL9" s="54">
        <f>SUMIFS(UrbanPorc!$K:$K,UrbanPorc!$P:$P,AL$5,UrbanPorc!$A:$A,$C9)*100</f>
        <v>10.155283659696579</v>
      </c>
      <c r="AN9" s="53">
        <f>SUMIFS(SexoPop!$L:$L,SexoPop!$T:$T,AN$5,SexoPop!$A:$A,$C9,SexoPop!$B:$B,2)/1000</f>
        <v>44.567999999999998</v>
      </c>
      <c r="AO9" s="53">
        <f>SUMIFS(SexoPop!$L:$L,SexoPop!$T:$T,AO$5,SexoPop!$A:$A,$C9,SexoPop!$B:$B,2)/1000</f>
        <v>51.249000000000002</v>
      </c>
      <c r="AP9" s="53">
        <f>SUMIFS(SexoPop!$L:$L,SexoPop!$T:$T,AP$5,SexoPop!$A:$A,$C9,SexoPop!$B:$B,2)/1000</f>
        <v>45.165999999999997</v>
      </c>
      <c r="AQ9" s="53">
        <f>SUMIFS(SexoPop!$L:$L,SexoPop!$T:$T,AQ$5,SexoPop!$A:$A,$C9,SexoPop!$B:$B,2)/1000</f>
        <v>34.125</v>
      </c>
      <c r="AR9" s="53">
        <f>SUMIFS(SexoPop!$L:$L,SexoPop!$T:$T,AR$5,SexoPop!$A:$A,$C9,SexoPop!$B:$B,2)/1000</f>
        <v>46.097999999999999</v>
      </c>
      <c r="AS9" s="52"/>
      <c r="AT9" s="54">
        <f>SUMIFS(SexoPorc!$L:$L,SexoPorc!$Q:$Q,AT$5,SexoPorc!$A:$A,$C9,SexoPorc!$B:$B,2)*100</f>
        <v>12.617132067680359</v>
      </c>
      <c r="AU9" s="54">
        <f>SUMIFS(SexoPorc!$L:$L,SexoPorc!$Q:$Q,AU$5,SexoPorc!$A:$A,$C9,SexoPorc!$B:$B,2)*100</f>
        <v>13.944168388843536</v>
      </c>
      <c r="AV9" s="54">
        <f>SUMIFS(SexoPorc!$L:$L,SexoPorc!$Q:$Q,AV$5,SexoPorc!$A:$A,$C9,SexoPorc!$B:$B,2)*100</f>
        <v>11.220753192901611</v>
      </c>
      <c r="AW9" s="54">
        <f>SUMIFS(SexoPorc!$L:$L,SexoPorc!$Q:$Q,AW$5,SexoPorc!$A:$A,$C9,SexoPorc!$B:$B,2)*100</f>
        <v>8.0265410244464874</v>
      </c>
      <c r="AX9" s="54">
        <f>SUMIFS(SexoPorc!$L:$L,SexoPorc!$Q:$Q,AX$5,SexoPorc!$A:$A,$C9,SexoPorc!$B:$B,2)*100</f>
        <v>10.44623926281929</v>
      </c>
      <c r="AY9" s="56"/>
      <c r="AZ9" s="53">
        <f>SUMIFS(SexoPop!$L:$L,SexoPop!$T:$T,AZ$5,SexoPop!$A:$A,$C9,SexoPop!$B:$B,1)/1000</f>
        <v>50.198</v>
      </c>
      <c r="BA9" s="53">
        <f>SUMIFS(SexoPop!$L:$L,SexoPop!$T:$T,BA$5,SexoPop!$A:$A,$C9,SexoPop!$B:$B,1)/1000</f>
        <v>56.595999999999997</v>
      </c>
      <c r="BB9" s="53">
        <f>SUMIFS(SexoPop!$L:$L,SexoPop!$T:$T,BB$5,SexoPop!$A:$A,$C9,SexoPop!$B:$B,1)/1000</f>
        <v>46.901000000000003</v>
      </c>
      <c r="BC9" s="53">
        <f>SUMIFS(SexoPop!$L:$L,SexoPop!$T:$T,BC$5,SexoPop!$A:$A,$C9,SexoPop!$B:$B,1)/1000</f>
        <v>38.357999999999997</v>
      </c>
      <c r="BD9" s="53">
        <f>SUMIFS(SexoPop!$L:$L,SexoPop!$T:$T,BD$5,SexoPop!$A:$A,$C9,SexoPop!$B:$B,1)/1000</f>
        <v>49.338000000000001</v>
      </c>
      <c r="BE9" s="52"/>
      <c r="BF9" s="54">
        <f>SUMIFS(SexoPorc!$L:$L,SexoPorc!$Q:$Q,BF$5,SexoPorc!$A:$A,$C9,SexoPorc!$B:$B,1)*100</f>
        <v>13.605970144271851</v>
      </c>
      <c r="BG9" s="54">
        <f>SUMIFS(SexoPorc!$L:$L,SexoPorc!$Q:$Q,BG$5,SexoPorc!$A:$A,$C9,SexoPorc!$B:$B,1)*100</f>
        <v>14.37775045633316</v>
      </c>
      <c r="BH9" s="54">
        <f>SUMIFS(SexoPorc!$L:$L,SexoPorc!$Q:$Q,BH$5,SexoPorc!$A:$A,$C9,SexoPorc!$B:$B,1)*100</f>
        <v>11.525031179189682</v>
      </c>
      <c r="BI9" s="54">
        <f>SUMIFS(SexoPorc!$L:$L,SexoPorc!$Q:$Q,BI$5,SexoPorc!$A:$A,$C9,SexoPorc!$B:$B,1)*100</f>
        <v>9.2154227197170258</v>
      </c>
      <c r="BJ9" s="54">
        <f>SUMIFS(SexoPorc!$L:$L,SexoPorc!$Q:$Q,BJ$5,SexoPorc!$A:$A,$C9,SexoPorc!$B:$B,1)*100</f>
        <v>11.299934238195419</v>
      </c>
    </row>
    <row r="10" spans="3:62" x14ac:dyDescent="0.25">
      <c r="C10" s="52" t="s">
        <v>4</v>
      </c>
      <c r="D10" s="53">
        <f>'Cuadro 4'!AC12</f>
        <v>144.75300000000001</v>
      </c>
      <c r="E10" s="53">
        <f>'Cuadro 4'!AD12</f>
        <v>145.483</v>
      </c>
      <c r="F10" s="53">
        <f>'Cuadro 4'!AE12</f>
        <v>126.32600000000001</v>
      </c>
      <c r="G10" s="53">
        <f>'Cuadro 4'!AF12</f>
        <v>141.74800000000002</v>
      </c>
      <c r="H10" s="53">
        <f>'Cuadro 4'!AG12</f>
        <v>136.03700000000001</v>
      </c>
      <c r="I10" s="52"/>
      <c r="J10" s="54">
        <f>'Cuadro 5'!W12</f>
        <v>16.883927300900002</v>
      </c>
      <c r="K10" s="54">
        <f>'Cuadro 5'!X12</f>
        <v>16.533417885200002</v>
      </c>
      <c r="L10" s="54">
        <f>'Cuadro 5'!Y12</f>
        <v>13.516136314800001</v>
      </c>
      <c r="M10" s="54">
        <f>'Cuadro 5'!Z12</f>
        <v>14.912553864800001</v>
      </c>
      <c r="N10" s="54">
        <f>'Cuadro 5'!AA12</f>
        <v>14.388339307500001</v>
      </c>
      <c r="O10" s="52"/>
      <c r="P10" s="53">
        <f>SUMIFS(RuralPop!$K:$K,RuralPop!$S:$S,P$5,RuralPop!$A:$A,$C10)/1000</f>
        <v>50.36</v>
      </c>
      <c r="Q10" s="53">
        <f>SUMIFS(RuralPop!$K:$K,RuralPop!$S:$S,Q$5,RuralPop!$A:$A,$C10)/1000</f>
        <v>60.459000000000003</v>
      </c>
      <c r="R10" s="53">
        <f>SUMIFS(RuralPop!$K:$K,RuralPop!$S:$S,R$5,RuralPop!$A:$A,$C10)/1000</f>
        <v>58.375</v>
      </c>
      <c r="S10" s="53">
        <f>SUMIFS(RuralPop!$K:$K,RuralPop!$S:$S,S$5,RuralPop!$A:$A,$C10)/1000</f>
        <v>61.795999999999999</v>
      </c>
      <c r="T10" s="53">
        <f>SUMIFS(RuralPop!$K:$K,RuralPop!$S:$S,T$5,RuralPop!$A:$A,$C10)/1000</f>
        <v>56.743000000000002</v>
      </c>
      <c r="U10" s="52"/>
      <c r="V10" s="54">
        <f>SUMIFS(RuralPorc!$K:$K,RuralPorc!$P:$P,V$5,RuralPorc!$A:$A,$C10)*100</f>
        <v>23.120537400245667</v>
      </c>
      <c r="W10" s="54">
        <f>SUMIFS(RuralPorc!$K:$K,RuralPorc!$P:$P,W$5,RuralPorc!$A:$A,$C10)*100</f>
        <v>24.710425734519958</v>
      </c>
      <c r="X10" s="54">
        <f>SUMIFS(RuralPorc!$K:$K,RuralPorc!$P:$P,X$5,RuralPorc!$A:$A,$C10)*100</f>
        <v>24.564674496650696</v>
      </c>
      <c r="Y10" s="54">
        <f>SUMIFS(RuralPorc!$K:$K,RuralPorc!$P:$P,Y$5,RuralPorc!$A:$A,$C10)*100</f>
        <v>21.69460654258728</v>
      </c>
      <c r="Z10" s="54">
        <f>SUMIFS(RuralPorc!$K:$K,RuralPorc!$P:$P,Z$5,RuralPorc!$A:$A,$C10)*100</f>
        <v>23.139157891273499</v>
      </c>
      <c r="AA10" s="56"/>
      <c r="AB10" s="53">
        <f>SUMIFS(UrbanPop!$K:$K,UrbanPop!$S:$S,AB$5,UrbanPop!$A:$A,$C10)/1000</f>
        <v>94.393000000000001</v>
      </c>
      <c r="AC10" s="53">
        <f>SUMIFS(UrbanPop!$K:$K,UrbanPop!$S:$S,AC$5,UrbanPop!$A:$A,$C10)/1000</f>
        <v>85.024000000000001</v>
      </c>
      <c r="AD10" s="53">
        <f>SUMIFS(UrbanPop!$K:$K,UrbanPop!$S:$S,AD$5,UrbanPop!$A:$A,$C10)/1000</f>
        <v>67.950999999999993</v>
      </c>
      <c r="AE10" s="53">
        <f>SUMIFS(UrbanPop!$K:$K,UrbanPop!$S:$S,AE$5,UrbanPop!$A:$A,$C10)/1000</f>
        <v>79.951999999999998</v>
      </c>
      <c r="AF10" s="53">
        <f>SUMIFS(UrbanPop!$K:$K,UrbanPop!$S:$S,AF$5,UrbanPop!$A:$A,$C10)/1000</f>
        <v>79.293999999999997</v>
      </c>
      <c r="AG10" s="52"/>
      <c r="AH10" s="54">
        <f>SUMIFS(UrbanPorc!$K:$K,UrbanPorc!$P:$P,AH$5,UrbanPorc!$A:$A,$C10)*100</f>
        <v>14.759814739227295</v>
      </c>
      <c r="AI10" s="54">
        <f>SUMIFS(UrbanPorc!$K:$K,UrbanPorc!$P:$P,AI$5,UrbanPorc!$A:$A,$C10)*100</f>
        <v>13.384063541889191</v>
      </c>
      <c r="AJ10" s="54">
        <f>SUMIFS(UrbanPorc!$K:$K,UrbanPorc!$P:$P,AJ$5,UrbanPorc!$A:$A,$C10)*100</f>
        <v>9.7491651773452759</v>
      </c>
      <c r="AK10" s="54">
        <f>SUMIFS(UrbanPorc!$K:$K,UrbanPorc!$P:$P,AK$5,UrbanPorc!$A:$A,$C10)*100</f>
        <v>12.010521441698074</v>
      </c>
      <c r="AL10" s="54">
        <f>SUMIFS(UrbanPorc!$K:$K,UrbanPorc!$P:$P,AL$5,UrbanPorc!$A:$A,$C10)*100</f>
        <v>11.323799192905426</v>
      </c>
      <c r="AN10" s="53">
        <f>SUMIFS(SexoPop!$L:$L,SexoPop!$T:$T,AN$5,SexoPop!$A:$A,$C10,SexoPop!$B:$B,2)/1000</f>
        <v>72.004000000000005</v>
      </c>
      <c r="AO10" s="53">
        <f>SUMIFS(SexoPop!$L:$L,SexoPop!$T:$T,AO$5,SexoPop!$A:$A,$C10,SexoPop!$B:$B,2)/1000</f>
        <v>70.912000000000006</v>
      </c>
      <c r="AP10" s="53">
        <f>SUMIFS(SexoPop!$L:$L,SexoPop!$T:$T,AP$5,SexoPop!$A:$A,$C10,SexoPop!$B:$B,2)/1000</f>
        <v>61.323</v>
      </c>
      <c r="AQ10" s="53">
        <f>SUMIFS(SexoPop!$L:$L,SexoPop!$T:$T,AQ$5,SexoPop!$A:$A,$C10,SexoPop!$B:$B,2)/1000</f>
        <v>68.445999999999998</v>
      </c>
      <c r="AR10" s="53">
        <f>SUMIFS(SexoPop!$L:$L,SexoPop!$T:$T,AR$5,SexoPop!$A:$A,$C10,SexoPop!$B:$B,2)/1000</f>
        <v>68.775999999999996</v>
      </c>
      <c r="AS10" s="52"/>
      <c r="AT10" s="54">
        <f>SUMIFS(SexoPorc!$L:$L,SexoPorc!$Q:$Q,AT$5,SexoPorc!$A:$A,$C10,SexoPorc!$B:$B,2)*100</f>
        <v>16.38428121805191</v>
      </c>
      <c r="AU10" s="54">
        <f>SUMIFS(SexoPorc!$L:$L,SexoPorc!$Q:$Q,AU$5,SexoPorc!$A:$A,$C10,SexoPorc!$B:$B,2)*100</f>
        <v>15.726105868816376</v>
      </c>
      <c r="AV10" s="54">
        <f>SUMIFS(SexoPorc!$L:$L,SexoPorc!$Q:$Q,AV$5,SexoPorc!$A:$A,$C10,SexoPorc!$B:$B,2)*100</f>
        <v>12.799036502838135</v>
      </c>
      <c r="AW10" s="54">
        <f>SUMIFS(SexoPorc!$L:$L,SexoPorc!$Q:$Q,AW$5,SexoPorc!$A:$A,$C10,SexoPorc!$B:$B,2)*100</f>
        <v>14.189846813678741</v>
      </c>
      <c r="AX10" s="54">
        <f>SUMIFS(SexoPorc!$L:$L,SexoPorc!$Q:$Q,AX$5,SexoPorc!$A:$A,$C10,SexoPorc!$B:$B,2)*100</f>
        <v>14.124962687492371</v>
      </c>
      <c r="AY10" s="56"/>
      <c r="AZ10" s="53">
        <f>SUMIFS(SexoPop!$L:$L,SexoPop!$T:$T,AZ$5,SexoPop!$A:$A,$C10,SexoPop!$B:$B,1)/1000</f>
        <v>72.748999999999995</v>
      </c>
      <c r="BA10" s="53">
        <f>SUMIFS(SexoPop!$L:$L,SexoPop!$T:$T,BA$5,SexoPop!$A:$A,$C10,SexoPop!$B:$B,1)/1000</f>
        <v>74.570999999999998</v>
      </c>
      <c r="BB10" s="53">
        <f>SUMIFS(SexoPop!$L:$L,SexoPop!$T:$T,BB$5,SexoPop!$A:$A,$C10,SexoPop!$B:$B,1)/1000</f>
        <v>65.003</v>
      </c>
      <c r="BC10" s="53">
        <f>SUMIFS(SexoPop!$L:$L,SexoPop!$T:$T,BC$5,SexoPop!$A:$A,$C10,SexoPop!$B:$B,1)/1000</f>
        <v>73.302000000000007</v>
      </c>
      <c r="BD10" s="53">
        <f>SUMIFS(SexoPop!$L:$L,SexoPop!$T:$T,BD$5,SexoPop!$A:$A,$C10,SexoPop!$B:$B,1)/1000</f>
        <v>67.260999999999996</v>
      </c>
      <c r="BE10" s="52"/>
      <c r="BF10" s="54">
        <f>SUMIFS(SexoPorc!$L:$L,SexoPorc!$Q:$Q,BF$5,SexoPorc!$A:$A,$C10,SexoPorc!$B:$B,1)*100</f>
        <v>17.409397661685944</v>
      </c>
      <c r="BG10" s="54">
        <f>SUMIFS(SexoPorc!$L:$L,SexoPorc!$Q:$Q,BG$5,SexoPorc!$A:$A,$C10,SexoPorc!$B:$B,1)*100</f>
        <v>17.381949722766876</v>
      </c>
      <c r="BH10" s="54">
        <f>SUMIFS(SexoPorc!$L:$L,SexoPorc!$Q:$Q,BH$5,SexoPorc!$A:$A,$C10,SexoPorc!$B:$B,1)*100</f>
        <v>14.270409941673279</v>
      </c>
      <c r="BI10" s="54">
        <f>SUMIFS(SexoPorc!$L:$L,SexoPorc!$Q:$Q,BI$5,SexoPorc!$A:$A,$C10,SexoPorc!$B:$B,1)*100</f>
        <v>15.657167136669159</v>
      </c>
      <c r="BJ10" s="54">
        <f>SUMIFS(SexoPorc!$L:$L,SexoPorc!$Q:$Q,BJ$5,SexoPorc!$A:$A,$C10,SexoPorc!$B:$B,1)*100</f>
        <v>14.668001234531403</v>
      </c>
    </row>
    <row r="11" spans="3:62" x14ac:dyDescent="0.25">
      <c r="C11" s="52" t="s">
        <v>5</v>
      </c>
      <c r="D11" s="53">
        <f>'Cuadro 4'!AC13</f>
        <v>152.89100000000002</v>
      </c>
      <c r="E11" s="53">
        <f>'Cuadro 4'!AD13</f>
        <v>135.34399999999999</v>
      </c>
      <c r="F11" s="53">
        <f>'Cuadro 4'!AE13</f>
        <v>88.841000000000008</v>
      </c>
      <c r="G11" s="53">
        <f>'Cuadro 4'!AF13</f>
        <v>110.77900000000001</v>
      </c>
      <c r="H11" s="53">
        <f>'Cuadro 4'!AG13</f>
        <v>84.1</v>
      </c>
      <c r="I11" s="52"/>
      <c r="J11" s="54">
        <f>'Cuadro 5'!W13</f>
        <v>5.1722574765000005</v>
      </c>
      <c r="K11" s="54">
        <f>'Cuadro 5'!X13</f>
        <v>4.4370804913000006</v>
      </c>
      <c r="L11" s="54">
        <f>'Cuadro 5'!Y13</f>
        <v>2.8022626029</v>
      </c>
      <c r="M11" s="54">
        <f>'Cuadro 5'!Z13</f>
        <v>3.3844953395999999</v>
      </c>
      <c r="N11" s="54">
        <f>'Cuadro 5'!AA13</f>
        <v>2.4684639785</v>
      </c>
      <c r="O11" s="52"/>
      <c r="P11" s="53">
        <f>SUMIFS(RuralPop!$K:$K,RuralPop!$S:$S,P$5,RuralPop!$A:$A,$C11)/1000</f>
        <v>27.591000000000001</v>
      </c>
      <c r="Q11" s="53">
        <f>SUMIFS(RuralPop!$K:$K,RuralPop!$S:$S,Q$5,RuralPop!$A:$A,$C11)/1000</f>
        <v>20.614999999999998</v>
      </c>
      <c r="R11" s="53">
        <f>SUMIFS(RuralPop!$K:$K,RuralPop!$S:$S,R$5,RuralPop!$A:$A,$C11)/1000</f>
        <v>18.443000000000001</v>
      </c>
      <c r="S11" s="53">
        <f>SUMIFS(RuralPop!$K:$K,RuralPop!$S:$S,S$5,RuralPop!$A:$A,$C11)/1000</f>
        <v>27.797000000000001</v>
      </c>
      <c r="T11" s="53">
        <f>SUMIFS(RuralPop!$K:$K,RuralPop!$S:$S,T$5,RuralPop!$A:$A,$C11)/1000</f>
        <v>12.555</v>
      </c>
      <c r="U11" s="52"/>
      <c r="V11" s="54">
        <f>SUMIFS(RuralPorc!$K:$K,RuralPorc!$P:$P,V$5,RuralPorc!$A:$A,$C11)*100</f>
        <v>9.3320347368717194</v>
      </c>
      <c r="W11" s="54">
        <f>SUMIFS(RuralPorc!$K:$K,RuralPorc!$P:$P,W$5,RuralPorc!$A:$A,$C11)*100</f>
        <v>6.2123872339725494</v>
      </c>
      <c r="X11" s="54">
        <f>SUMIFS(RuralPorc!$K:$K,RuralPorc!$P:$P,X$5,RuralPorc!$A:$A,$C11)*100</f>
        <v>5.8143127709627151</v>
      </c>
      <c r="Y11" s="54">
        <f>SUMIFS(RuralPorc!$K:$K,RuralPorc!$P:$P,Y$5,RuralPorc!$A:$A,$C11)*100</f>
        <v>9.01145339012146</v>
      </c>
      <c r="Z11" s="54">
        <f>SUMIFS(RuralPorc!$K:$K,RuralPorc!$P:$P,Z$5,RuralPorc!$A:$A,$C11)*100</f>
        <v>4.5540612190961838</v>
      </c>
      <c r="AA11" s="56"/>
      <c r="AB11" s="53">
        <f>SUMIFS(UrbanPop!$K:$K,UrbanPop!$S:$S,AB$5,UrbanPop!$A:$A,$C11)/1000</f>
        <v>125.3</v>
      </c>
      <c r="AC11" s="53">
        <f>SUMIFS(UrbanPop!$K:$K,UrbanPop!$S:$S,AC$5,UrbanPop!$A:$A,$C11)/1000</f>
        <v>114.729</v>
      </c>
      <c r="AD11" s="53">
        <f>SUMIFS(UrbanPop!$K:$K,UrbanPop!$S:$S,AD$5,UrbanPop!$A:$A,$C11)/1000</f>
        <v>70.397999999999996</v>
      </c>
      <c r="AE11" s="53">
        <f>SUMIFS(UrbanPop!$K:$K,UrbanPop!$S:$S,AE$5,UrbanPop!$A:$A,$C11)/1000</f>
        <v>82.981999999999999</v>
      </c>
      <c r="AF11" s="53">
        <f>SUMIFS(UrbanPop!$K:$K,UrbanPop!$S:$S,AF$5,UrbanPop!$A:$A,$C11)/1000</f>
        <v>71.545000000000002</v>
      </c>
      <c r="AG11" s="52"/>
      <c r="AH11" s="54">
        <f>SUMIFS(UrbanPorc!$K:$K,UrbanPorc!$P:$P,AH$5,UrbanPorc!$A:$A,$C11)*100</f>
        <v>4.709954559803009</v>
      </c>
      <c r="AI11" s="54">
        <f>SUMIFS(UrbanPorc!$K:$K,UrbanPorc!$P:$P,AI$5,UrbanPorc!$A:$A,$C11)*100</f>
        <v>4.2203720659017563</v>
      </c>
      <c r="AJ11" s="54">
        <f>SUMIFS(UrbanPorc!$K:$K,UrbanPorc!$P:$P,AJ$5,UrbanPorc!$A:$A,$C11)*100</f>
        <v>2.46739462018013</v>
      </c>
      <c r="AK11" s="54">
        <f>SUMIFS(UrbanPorc!$K:$K,UrbanPorc!$P:$P,AK$5,UrbanPorc!$A:$A,$C11)*100</f>
        <v>2.7990307658910751</v>
      </c>
      <c r="AL11" s="54">
        <f>SUMIFS(UrbanPorc!$K:$K,UrbanPorc!$P:$P,AL$5,UrbanPorc!$A:$A,$C11)*100</f>
        <v>2.2848417982459068</v>
      </c>
      <c r="AN11" s="53">
        <f>SUMIFS(SexoPop!$L:$L,SexoPop!$T:$T,AN$5,SexoPop!$A:$A,$C11,SexoPop!$B:$B,2)/1000</f>
        <v>73.558000000000007</v>
      </c>
      <c r="AO11" s="53">
        <f>SUMIFS(SexoPop!$L:$L,SexoPop!$T:$T,AO$5,SexoPop!$A:$A,$C11,SexoPop!$B:$B,2)/1000</f>
        <v>64.09</v>
      </c>
      <c r="AP11" s="53">
        <f>SUMIFS(SexoPop!$L:$L,SexoPop!$T:$T,AP$5,SexoPop!$A:$A,$C11,SexoPop!$B:$B,2)/1000</f>
        <v>49.951000000000001</v>
      </c>
      <c r="AQ11" s="53">
        <f>SUMIFS(SexoPop!$L:$L,SexoPop!$T:$T,AQ$5,SexoPop!$A:$A,$C11,SexoPop!$B:$B,2)/1000</f>
        <v>57.78</v>
      </c>
      <c r="AR11" s="53">
        <f>SUMIFS(SexoPop!$L:$L,SexoPop!$T:$T,AR$5,SexoPop!$A:$A,$C11,SexoPop!$B:$B,2)/1000</f>
        <v>42.561</v>
      </c>
      <c r="AS11" s="52"/>
      <c r="AT11" s="54">
        <f>SUMIFS(SexoPorc!$L:$L,SexoPorc!$Q:$Q,AT$5,SexoPorc!$A:$A,$C11,SexoPorc!$B:$B,2)*100</f>
        <v>4.9136482179164886</v>
      </c>
      <c r="AU11" s="54">
        <f>SUMIFS(SexoPorc!$L:$L,SexoPorc!$Q:$Q,AU$5,SexoPorc!$A:$A,$C11,SexoPorc!$B:$B,2)*100</f>
        <v>4.1491921991109848</v>
      </c>
      <c r="AV11" s="54">
        <f>SUMIFS(SexoPorc!$L:$L,SexoPorc!$Q:$Q,AV$5,SexoPorc!$A:$A,$C11,SexoPorc!$B:$B,2)*100</f>
        <v>3.105374239385128</v>
      </c>
      <c r="AW11" s="54">
        <f>SUMIFS(SexoPorc!$L:$L,SexoPorc!$Q:$Q,AW$5,SexoPorc!$A:$A,$C11,SexoPorc!$B:$B,2)*100</f>
        <v>3.4800060093402863</v>
      </c>
      <c r="AX11" s="54">
        <f>SUMIFS(SexoPorc!$L:$L,SexoPorc!$Q:$Q,AX$5,SexoPorc!$A:$A,$C11,SexoPorc!$B:$B,2)*100</f>
        <v>2.4770142510533333</v>
      </c>
      <c r="AY11" s="56"/>
      <c r="AZ11" s="53">
        <f>SUMIFS(SexoPop!$L:$L,SexoPop!$T:$T,AZ$5,SexoPop!$A:$A,$C11,SexoPop!$B:$B,1)/1000</f>
        <v>79.332999999999998</v>
      </c>
      <c r="BA11" s="53">
        <f>SUMIFS(SexoPop!$L:$L,SexoPop!$T:$T,BA$5,SexoPop!$A:$A,$C11,SexoPop!$B:$B,1)/1000</f>
        <v>71.254000000000005</v>
      </c>
      <c r="BB11" s="53">
        <f>SUMIFS(SexoPop!$L:$L,SexoPop!$T:$T,BB$5,SexoPop!$A:$A,$C11,SexoPop!$B:$B,1)/1000</f>
        <v>38.89</v>
      </c>
      <c r="BC11" s="53">
        <f>SUMIFS(SexoPop!$L:$L,SexoPop!$T:$T,BC$5,SexoPop!$A:$A,$C11,SexoPop!$B:$B,1)/1000</f>
        <v>52.999000000000002</v>
      </c>
      <c r="BD11" s="53">
        <f>SUMIFS(SexoPop!$L:$L,SexoPop!$T:$T,BD$5,SexoPop!$A:$A,$C11,SexoPop!$B:$B,1)/1000</f>
        <v>41.539000000000001</v>
      </c>
      <c r="BE11" s="52"/>
      <c r="BF11" s="54">
        <f>SUMIFS(SexoPorc!$L:$L,SexoPorc!$Q:$Q,BF$5,SexoPorc!$A:$A,$C11,SexoPorc!$B:$B,1)*100</f>
        <v>5.4376106709241867</v>
      </c>
      <c r="BG11" s="54">
        <f>SUMIFS(SexoPorc!$L:$L,SexoPorc!$Q:$Q,BG$5,SexoPorc!$A:$A,$C11,SexoPorc!$B:$B,1)*100</f>
        <v>4.7324221581220627</v>
      </c>
      <c r="BH11" s="54">
        <f>SUMIFS(SexoPorc!$L:$L,SexoPorc!$Q:$Q,BH$5,SexoPorc!$A:$A,$C11,SexoPorc!$B:$B,1)*100</f>
        <v>2.4900803342461586</v>
      </c>
      <c r="BI11" s="54">
        <f>SUMIFS(SexoPorc!$L:$L,SexoPorc!$Q:$Q,BI$5,SexoPorc!$A:$A,$C11,SexoPorc!$B:$B,1)*100</f>
        <v>3.2861687242984772</v>
      </c>
      <c r="BJ11" s="54">
        <f>SUMIFS(SexoPorc!$L:$L,SexoPorc!$Q:$Q,BJ$5,SexoPorc!$A:$A,$C11,SexoPorc!$B:$B,1)*100</f>
        <v>2.4597642943263054</v>
      </c>
    </row>
    <row r="12" spans="3:62" x14ac:dyDescent="0.25">
      <c r="C12" s="52" t="s">
        <v>6</v>
      </c>
      <c r="D12" s="53">
        <f>'Cuadro 4'!AC14</f>
        <v>79.575000000000003</v>
      </c>
      <c r="E12" s="53">
        <f>'Cuadro 4'!AD14</f>
        <v>67.888000000000005</v>
      </c>
      <c r="F12" s="53">
        <f>'Cuadro 4'!AE14</f>
        <v>54.524999999999999</v>
      </c>
      <c r="G12" s="53">
        <f>'Cuadro 4'!AF14</f>
        <v>35.947000000000003</v>
      </c>
      <c r="H12" s="53">
        <f>'Cuadro 4'!AG14</f>
        <v>43.741</v>
      </c>
      <c r="I12" s="52"/>
      <c r="J12" s="54">
        <f>'Cuadro 5'!W14</f>
        <v>11.377918473600001</v>
      </c>
      <c r="K12" s="54">
        <f>'Cuadro 5'!X14</f>
        <v>9.3929998021000003</v>
      </c>
      <c r="L12" s="54">
        <f>'Cuadro 5'!Y14</f>
        <v>7.4241349402000001</v>
      </c>
      <c r="M12" s="54">
        <f>'Cuadro 5'!Z14</f>
        <v>4.6626707464999999</v>
      </c>
      <c r="N12" s="54">
        <f>'Cuadro 5'!AA14</f>
        <v>6.0227825060000004</v>
      </c>
      <c r="O12" s="52"/>
      <c r="P12" s="53">
        <f>SUMIFS(RuralPop!$K:$K,RuralPop!$S:$S,P$5,RuralPop!$A:$A,$C12)/1000</f>
        <v>11.054</v>
      </c>
      <c r="Q12" s="53">
        <f>SUMIFS(RuralPop!$K:$K,RuralPop!$S:$S,Q$5,RuralPop!$A:$A,$C12)/1000</f>
        <v>13.548</v>
      </c>
      <c r="R12" s="53">
        <f>SUMIFS(RuralPop!$K:$K,RuralPop!$S:$S,R$5,RuralPop!$A:$A,$C12)/1000</f>
        <v>8.7970000000000006</v>
      </c>
      <c r="S12" s="53">
        <f>SUMIFS(RuralPop!$K:$K,RuralPop!$S:$S,S$5,RuralPop!$A:$A,$C12)/1000</f>
        <v>6.7549999999999999</v>
      </c>
      <c r="T12" s="53">
        <f>SUMIFS(RuralPop!$K:$K,RuralPop!$S:$S,T$5,RuralPop!$A:$A,$C12)/1000</f>
        <v>9.9670000000000005</v>
      </c>
      <c r="U12" s="52"/>
      <c r="V12" s="54">
        <f>SUMIFS(RuralPorc!$K:$K,RuralPorc!$P:$P,V$5,RuralPorc!$A:$A,$C12)*100</f>
        <v>14.075611531734467</v>
      </c>
      <c r="W12" s="54">
        <f>SUMIFS(RuralPorc!$K:$K,RuralPorc!$P:$P,W$5,RuralPorc!$A:$A,$C12)*100</f>
        <v>14.670751988887787</v>
      </c>
      <c r="X12" s="54">
        <f>SUMIFS(RuralPorc!$K:$K,RuralPorc!$P:$P,X$5,RuralPorc!$A:$A,$C12)*100</f>
        <v>10.680507868528366</v>
      </c>
      <c r="Y12" s="54">
        <f>SUMIFS(RuralPorc!$K:$K,RuralPorc!$P:$P,Y$5,RuralPorc!$A:$A,$C12)*100</f>
        <v>8.1290543079376221</v>
      </c>
      <c r="Z12" s="54">
        <f>SUMIFS(RuralPorc!$K:$K,RuralPorc!$P:$P,Z$5,RuralPorc!$A:$A,$C12)*100</f>
        <v>13.516592979431152</v>
      </c>
      <c r="AA12" s="56"/>
      <c r="AB12" s="53">
        <f>SUMIFS(UrbanPop!$K:$K,UrbanPop!$S:$S,AB$5,UrbanPop!$A:$A,$C12)/1000</f>
        <v>68.521000000000001</v>
      </c>
      <c r="AC12" s="53">
        <f>SUMIFS(UrbanPop!$K:$K,UrbanPop!$S:$S,AC$5,UrbanPop!$A:$A,$C12)/1000</f>
        <v>54.34</v>
      </c>
      <c r="AD12" s="53">
        <f>SUMIFS(UrbanPop!$K:$K,UrbanPop!$S:$S,AD$5,UrbanPop!$A:$A,$C12)/1000</f>
        <v>45.728000000000002</v>
      </c>
      <c r="AE12" s="53">
        <f>SUMIFS(UrbanPop!$K:$K,UrbanPop!$S:$S,AE$5,UrbanPop!$A:$A,$C12)/1000</f>
        <v>29.192</v>
      </c>
      <c r="AF12" s="53">
        <f>SUMIFS(UrbanPop!$K:$K,UrbanPop!$S:$S,AF$5,UrbanPop!$A:$A,$C12)/1000</f>
        <v>33.774000000000001</v>
      </c>
      <c r="AG12" s="52"/>
      <c r="AH12" s="54">
        <f>SUMIFS(UrbanPorc!$K:$K,UrbanPorc!$P:$P,AH$5,UrbanPorc!$A:$A,$C12)*100</f>
        <v>11.036679148674011</v>
      </c>
      <c r="AI12" s="54">
        <f>SUMIFS(UrbanPorc!$K:$K,UrbanPorc!$P:$P,AI$5,UrbanPorc!$A:$A,$C12)*100</f>
        <v>8.6198695003986359</v>
      </c>
      <c r="AJ12" s="54">
        <f>SUMIFS(UrbanPorc!$K:$K,UrbanPorc!$P:$P,AJ$5,UrbanPorc!$A:$A,$C12)*100</f>
        <v>7.0128083229064941</v>
      </c>
      <c r="AK12" s="54">
        <f>SUMIFS(UrbanPorc!$K:$K,UrbanPorc!$P:$P,AK$5,UrbanPorc!$A:$A,$C12)*100</f>
        <v>4.2439114302396774</v>
      </c>
      <c r="AL12" s="54">
        <f>SUMIFS(UrbanPorc!$K:$K,UrbanPorc!$P:$P,AL$5,UrbanPorc!$A:$A,$C12)*100</f>
        <v>5.1759332418441772</v>
      </c>
      <c r="AN12" s="53">
        <f>SUMIFS(SexoPop!$L:$L,SexoPop!$T:$T,AN$5,SexoPop!$A:$A,$C12,SexoPop!$B:$B,2)/1000</f>
        <v>40.210999999999999</v>
      </c>
      <c r="AO12" s="53">
        <f>SUMIFS(SexoPop!$L:$L,SexoPop!$T:$T,AO$5,SexoPop!$A:$A,$C12,SexoPop!$B:$B,2)/1000</f>
        <v>32.267000000000003</v>
      </c>
      <c r="AP12" s="53">
        <f>SUMIFS(SexoPop!$L:$L,SexoPop!$T:$T,AP$5,SexoPop!$A:$A,$C12,SexoPop!$B:$B,2)/1000</f>
        <v>28.895</v>
      </c>
      <c r="AQ12" s="53">
        <f>SUMIFS(SexoPop!$L:$L,SexoPop!$T:$T,AQ$5,SexoPop!$A:$A,$C12,SexoPop!$B:$B,2)/1000</f>
        <v>16.591000000000001</v>
      </c>
      <c r="AR12" s="53">
        <f>SUMIFS(SexoPop!$L:$L,SexoPop!$T:$T,AR$5,SexoPop!$A:$A,$C12,SexoPop!$B:$B,2)/1000</f>
        <v>20.655999999999999</v>
      </c>
      <c r="AS12" s="52"/>
      <c r="AT12" s="54">
        <f>SUMIFS(SexoPorc!$L:$L,SexoPorc!$Q:$Q,AT$5,SexoPorc!$A:$A,$C12,SexoPorc!$B:$B,2)*100</f>
        <v>11.100529134273529</v>
      </c>
      <c r="AU12" s="54">
        <f>SUMIFS(SexoPorc!$L:$L,SexoPorc!$Q:$Q,AU$5,SexoPorc!$A:$A,$C12,SexoPorc!$B:$B,2)*100</f>
        <v>8.7451793253421783</v>
      </c>
      <c r="AV12" s="54">
        <f>SUMIFS(SexoPorc!$L:$L,SexoPorc!$Q:$Q,AV$5,SexoPorc!$A:$A,$C12,SexoPorc!$B:$B,2)*100</f>
        <v>7.648652046918869</v>
      </c>
      <c r="AW12" s="54">
        <f>SUMIFS(SexoPorc!$L:$L,SexoPorc!$Q:$Q,AW$5,SexoPorc!$A:$A,$C12,SexoPorc!$B:$B,2)*100</f>
        <v>4.1929181665182114</v>
      </c>
      <c r="AX12" s="54">
        <f>SUMIFS(SexoPorc!$L:$L,SexoPorc!$Q:$Q,AX$5,SexoPorc!$A:$A,$C12,SexoPorc!$B:$B,2)*100</f>
        <v>5.5297959595918655</v>
      </c>
      <c r="AY12" s="56"/>
      <c r="AZ12" s="53">
        <f>SUMIFS(SexoPop!$L:$L,SexoPop!$T:$T,AZ$5,SexoPop!$A:$A,$C12,SexoPop!$B:$B,1)/1000</f>
        <v>39.363999999999997</v>
      </c>
      <c r="BA12" s="53">
        <f>SUMIFS(SexoPop!$L:$L,SexoPop!$T:$T,BA$5,SexoPop!$A:$A,$C12,SexoPop!$B:$B,1)/1000</f>
        <v>35.621000000000002</v>
      </c>
      <c r="BB12" s="53">
        <f>SUMIFS(SexoPop!$L:$L,SexoPop!$T:$T,BB$5,SexoPop!$A:$A,$C12,SexoPop!$B:$B,1)/1000</f>
        <v>25.63</v>
      </c>
      <c r="BC12" s="53">
        <f>SUMIFS(SexoPop!$L:$L,SexoPop!$T:$T,BC$5,SexoPop!$A:$A,$C12,SexoPop!$B:$B,1)/1000</f>
        <v>19.356000000000002</v>
      </c>
      <c r="BD12" s="53">
        <f>SUMIFS(SexoPop!$L:$L,SexoPop!$T:$T,BD$5,SexoPop!$A:$A,$C12,SexoPop!$B:$B,1)/1000</f>
        <v>23.085000000000001</v>
      </c>
      <c r="BE12" s="52"/>
      <c r="BF12" s="54">
        <f>SUMIFS(SexoPorc!$L:$L,SexoPorc!$Q:$Q,BF$5,SexoPorc!$A:$A,$C12,SexoPorc!$B:$B,1)*100</f>
        <v>11.675965785980225</v>
      </c>
      <c r="BG12" s="54">
        <f>SUMIFS(SexoPorc!$L:$L,SexoPorc!$Q:$Q,BG$5,SexoPorc!$A:$A,$C12,SexoPorc!$B:$B,1)*100</f>
        <v>10.068629682064056</v>
      </c>
      <c r="BH12" s="54">
        <f>SUMIFS(SexoPorc!$L:$L,SexoPorc!$Q:$Q,BH$5,SexoPorc!$A:$A,$C12,SexoPorc!$B:$B,1)*100</f>
        <v>7.1863174438476563</v>
      </c>
      <c r="BI12" s="54">
        <f>SUMIFS(SexoPorc!$L:$L,SexoPorc!$Q:$Q,BI$5,SexoPorc!$A:$A,$C12,SexoPorc!$B:$B,1)*100</f>
        <v>5.157996341586113</v>
      </c>
      <c r="BJ12" s="54">
        <f>SUMIFS(SexoPorc!$L:$L,SexoPorc!$Q:$Q,BJ$5,SexoPorc!$A:$A,$C12,SexoPorc!$B:$B,1)*100</f>
        <v>6.544870138168335</v>
      </c>
    </row>
    <row r="13" spans="3:62" x14ac:dyDescent="0.25">
      <c r="C13" s="52" t="s">
        <v>7</v>
      </c>
      <c r="D13" s="53">
        <f>'Cuadro 4'!AC15</f>
        <v>1270.568</v>
      </c>
      <c r="E13" s="53">
        <f>'Cuadro 4'!AD15</f>
        <v>1259.818</v>
      </c>
      <c r="F13" s="53">
        <f>'Cuadro 4'!AE15</f>
        <v>1117.8040000000001</v>
      </c>
      <c r="G13" s="53">
        <f>'Cuadro 4'!AF15</f>
        <v>1261.627</v>
      </c>
      <c r="H13" s="53">
        <f>'Cuadro 4'!AG15</f>
        <v>1116.1420000000001</v>
      </c>
      <c r="I13" s="52"/>
      <c r="J13" s="54">
        <f>'Cuadro 5'!W15</f>
        <v>24.523212617900001</v>
      </c>
      <c r="K13" s="54">
        <f>'Cuadro 5'!X15</f>
        <v>23.586196412300001</v>
      </c>
      <c r="L13" s="54">
        <f>'Cuadro 5'!Y15</f>
        <v>20.005677024600001</v>
      </c>
      <c r="M13" s="54">
        <f>'Cuadro 5'!Z15</f>
        <v>22.1420656196</v>
      </c>
      <c r="N13" s="54">
        <f>'Cuadro 5'!AA15</f>
        <v>19.045605521199999</v>
      </c>
      <c r="O13" s="52"/>
      <c r="P13" s="53">
        <f>SUMIFS(RuralPop!$K:$K,RuralPop!$S:$S,P$5,RuralPop!$A:$A,$C13)/1000</f>
        <v>893.57299999999998</v>
      </c>
      <c r="Q13" s="53">
        <f>SUMIFS(RuralPop!$K:$K,RuralPop!$S:$S,Q$5,RuralPop!$A:$A,$C13)/1000</f>
        <v>796.279</v>
      </c>
      <c r="R13" s="53">
        <f>SUMIFS(RuralPop!$K:$K,RuralPop!$S:$S,R$5,RuralPop!$A:$A,$C13)/1000</f>
        <v>743.529</v>
      </c>
      <c r="S13" s="53">
        <f>SUMIFS(RuralPop!$K:$K,RuralPop!$S:$S,S$5,RuralPop!$A:$A,$C13)/1000</f>
        <v>902.31200000000001</v>
      </c>
      <c r="T13" s="53">
        <f>SUMIFS(RuralPop!$K:$K,RuralPop!$S:$S,T$5,RuralPop!$A:$A,$C13)/1000</f>
        <v>757.90300000000002</v>
      </c>
      <c r="U13" s="52"/>
      <c r="V13" s="54">
        <f>SUMIFS(RuralPorc!$K:$K,RuralPorc!$P:$P,V$5,RuralPorc!$A:$A,$C13)*100</f>
        <v>33.639737963676453</v>
      </c>
      <c r="W13" s="54">
        <f>SUMIFS(RuralPorc!$K:$K,RuralPorc!$P:$P,W$5,RuralPorc!$A:$A,$C13)*100</f>
        <v>28.523167967796326</v>
      </c>
      <c r="X13" s="54">
        <f>SUMIFS(RuralPorc!$K:$K,RuralPorc!$P:$P,X$5,RuralPorc!$A:$A,$C13)*100</f>
        <v>25.953766703605652</v>
      </c>
      <c r="Y13" s="54">
        <f>SUMIFS(RuralPorc!$K:$K,RuralPorc!$P:$P,Y$5,RuralPorc!$A:$A,$C13)*100</f>
        <v>29.366457462310791</v>
      </c>
      <c r="Z13" s="54">
        <f>SUMIFS(RuralPorc!$K:$K,RuralPorc!$P:$P,Z$5,RuralPorc!$A:$A,$C13)*100</f>
        <v>25.030887126922607</v>
      </c>
      <c r="AA13" s="56"/>
      <c r="AB13" s="53">
        <f>SUMIFS(UrbanPop!$K:$K,UrbanPop!$S:$S,AB$5,UrbanPop!$A:$A,$C13)/1000</f>
        <v>376.995</v>
      </c>
      <c r="AC13" s="53">
        <f>SUMIFS(UrbanPop!$K:$K,UrbanPop!$S:$S,AC$5,UrbanPop!$A:$A,$C13)/1000</f>
        <v>463.53899999999999</v>
      </c>
      <c r="AD13" s="53">
        <f>SUMIFS(UrbanPop!$K:$K,UrbanPop!$S:$S,AD$5,UrbanPop!$A:$A,$C13)/1000</f>
        <v>374.27499999999998</v>
      </c>
      <c r="AE13" s="53">
        <f>SUMIFS(UrbanPop!$K:$K,UrbanPop!$S:$S,AE$5,UrbanPop!$A:$A,$C13)/1000</f>
        <v>359.315</v>
      </c>
      <c r="AF13" s="53">
        <f>SUMIFS(UrbanPop!$K:$K,UrbanPop!$S:$S,AF$5,UrbanPop!$A:$A,$C13)/1000</f>
        <v>358.23899999999998</v>
      </c>
      <c r="AG13" s="52"/>
      <c r="AH13" s="54">
        <f>SUMIFS(UrbanPorc!$K:$K,UrbanPorc!$P:$P,AH$5,UrbanPorc!$A:$A,$C13)*100</f>
        <v>14.93179053068161</v>
      </c>
      <c r="AI13" s="54">
        <f>SUMIFS(UrbanPorc!$K:$K,UrbanPorc!$P:$P,AI$5,UrbanPorc!$A:$A,$C13)*100</f>
        <v>18.180538713932037</v>
      </c>
      <c r="AJ13" s="54">
        <f>SUMIFS(UrbanPorc!$K:$K,UrbanPorc!$P:$P,AJ$5,UrbanPorc!$A:$A,$C13)*100</f>
        <v>13.746903836727142</v>
      </c>
      <c r="AK13" s="54">
        <f>SUMIFS(UrbanPorc!$K:$K,UrbanPorc!$P:$P,AK$5,UrbanPorc!$A:$A,$C13)*100</f>
        <v>13.686729967594147</v>
      </c>
      <c r="AL13" s="54">
        <f>SUMIFS(UrbanPorc!$K:$K,UrbanPorc!$P:$P,AL$5,UrbanPorc!$A:$A,$C13)*100</f>
        <v>12.647475302219391</v>
      </c>
      <c r="AN13" s="53">
        <f>SUMIFS(SexoPop!$L:$L,SexoPop!$T:$T,AN$5,SexoPop!$A:$A,$C13,SexoPop!$B:$B,2)/1000</f>
        <v>639.71</v>
      </c>
      <c r="AO13" s="53">
        <f>SUMIFS(SexoPop!$L:$L,SexoPop!$T:$T,AO$5,SexoPop!$A:$A,$C13,SexoPop!$B:$B,2)/1000</f>
        <v>637.70000000000005</v>
      </c>
      <c r="AP13" s="53">
        <f>SUMIFS(SexoPop!$L:$L,SexoPop!$T:$T,AP$5,SexoPop!$A:$A,$C13,SexoPop!$B:$B,2)/1000</f>
        <v>567.63400000000001</v>
      </c>
      <c r="AQ13" s="53">
        <f>SUMIFS(SexoPop!$L:$L,SexoPop!$T:$T,AQ$5,SexoPop!$A:$A,$C13,SexoPop!$B:$B,2)/1000</f>
        <v>635.18399999999997</v>
      </c>
      <c r="AR13" s="53">
        <f>SUMIFS(SexoPop!$L:$L,SexoPop!$T:$T,AR$5,SexoPop!$A:$A,$C13,SexoPop!$B:$B,2)/1000</f>
        <v>571.13</v>
      </c>
      <c r="AS13" s="52"/>
      <c r="AT13" s="54">
        <f>SUMIFS(SexoPorc!$L:$L,SexoPorc!$Q:$Q,AT$5,SexoPorc!$A:$A,$C13,SexoPorc!$B:$B,2)*100</f>
        <v>23.912881314754486</v>
      </c>
      <c r="AU13" s="54">
        <f>SUMIFS(SexoPorc!$L:$L,SexoPorc!$Q:$Q,AU$5,SexoPorc!$A:$A,$C13,SexoPorc!$B:$B,2)*100</f>
        <v>23.568849265575409</v>
      </c>
      <c r="AV13" s="54">
        <f>SUMIFS(SexoPorc!$L:$L,SexoPorc!$Q:$Q,AV$5,SexoPorc!$A:$A,$C13,SexoPorc!$B:$B,2)*100</f>
        <v>19.471228122711182</v>
      </c>
      <c r="AW13" s="54">
        <f>SUMIFS(SexoPorc!$L:$L,SexoPorc!$Q:$Q,AW$5,SexoPorc!$A:$A,$C13,SexoPorc!$B:$B,2)*100</f>
        <v>21.163982152938843</v>
      </c>
      <c r="AX13" s="54">
        <f>SUMIFS(SexoPorc!$L:$L,SexoPorc!$Q:$Q,AX$5,SexoPorc!$A:$A,$C13,SexoPorc!$B:$B,2)*100</f>
        <v>18.89297217130661</v>
      </c>
      <c r="AY13" s="56"/>
      <c r="AZ13" s="53">
        <f>SUMIFS(SexoPop!$L:$L,SexoPop!$T:$T,AZ$5,SexoPop!$A:$A,$C13,SexoPop!$B:$B,1)/1000</f>
        <v>630.85799999999995</v>
      </c>
      <c r="BA13" s="53">
        <f>SUMIFS(SexoPop!$L:$L,SexoPop!$T:$T,BA$5,SexoPop!$A:$A,$C13,SexoPop!$B:$B,1)/1000</f>
        <v>622.11800000000005</v>
      </c>
      <c r="BB13" s="53">
        <f>SUMIFS(SexoPop!$L:$L,SexoPop!$T:$T,BB$5,SexoPop!$A:$A,$C13,SexoPop!$B:$B,1)/1000</f>
        <v>550.16999999999996</v>
      </c>
      <c r="BC13" s="53">
        <f>SUMIFS(SexoPop!$L:$L,SexoPop!$T:$T,BC$5,SexoPop!$A:$A,$C13,SexoPop!$B:$B,1)/1000</f>
        <v>626.44299999999998</v>
      </c>
      <c r="BD13" s="53">
        <f>SUMIFS(SexoPop!$L:$L,SexoPop!$T:$T,BD$5,SexoPop!$A:$A,$C13,SexoPop!$B:$B,1)/1000</f>
        <v>545.01199999999994</v>
      </c>
      <c r="BE13" s="52"/>
      <c r="BF13" s="54">
        <f>SUMIFS(SexoPorc!$L:$L,SexoPorc!$Q:$Q,BF$5,SexoPorc!$A:$A,$C13,SexoPorc!$B:$B,1)*100</f>
        <v>25.174766778945923</v>
      </c>
      <c r="BG13" s="54">
        <f>SUMIFS(SexoPorc!$L:$L,SexoPorc!$Q:$Q,BG$5,SexoPorc!$A:$A,$C13,SexoPorc!$B:$B,1)*100</f>
        <v>23.604004085063934</v>
      </c>
      <c r="BH13" s="54">
        <f>SUMIFS(SexoPorc!$L:$L,SexoPorc!$Q:$Q,BH$5,SexoPorc!$A:$A,$C13,SexoPorc!$B:$B,1)*100</f>
        <v>20.588737726211548</v>
      </c>
      <c r="BI13" s="54">
        <f>SUMIFS(SexoPorc!$L:$L,SexoPorc!$Q:$Q,BI$5,SexoPorc!$A:$A,$C13,SexoPorc!$B:$B,1)*100</f>
        <v>23.230639100074768</v>
      </c>
      <c r="BJ13" s="54">
        <f>SUMIFS(SexoPorc!$L:$L,SexoPorc!$Q:$Q,BJ$5,SexoPorc!$A:$A,$C13,SexoPorc!$B:$B,1)*100</f>
        <v>19.208222627639771</v>
      </c>
    </row>
    <row r="14" spans="3:62" x14ac:dyDescent="0.25">
      <c r="C14" s="52" t="s">
        <v>8</v>
      </c>
      <c r="D14" s="53">
        <f>'Cuadro 4'!AC16</f>
        <v>256.17099999999999</v>
      </c>
      <c r="E14" s="53">
        <f>'Cuadro 4'!AD16</f>
        <v>256.93099999999998</v>
      </c>
      <c r="F14" s="53">
        <f>'Cuadro 4'!AE16</f>
        <v>226.364</v>
      </c>
      <c r="G14" s="53">
        <f>'Cuadro 4'!AF16</f>
        <v>201.52100000000002</v>
      </c>
      <c r="H14" s="53">
        <f>'Cuadro 4'!AG16</f>
        <v>200.40199999999999</v>
      </c>
      <c r="I14" s="52"/>
      <c r="J14" s="54">
        <f>'Cuadro 5'!W16</f>
        <v>7.1241250962000002</v>
      </c>
      <c r="K14" s="54">
        <f>'Cuadro 5'!X16</f>
        <v>6.9783656027000003</v>
      </c>
      <c r="L14" s="54">
        <f>'Cuadro 5'!Y16</f>
        <v>6.0138957963999999</v>
      </c>
      <c r="M14" s="54">
        <f>'Cuadro 5'!Z16</f>
        <v>5.2927102156000005</v>
      </c>
      <c r="N14" s="54">
        <f>'Cuadro 5'!AA16</f>
        <v>5.1569416142</v>
      </c>
      <c r="O14" s="52"/>
      <c r="P14" s="53">
        <f>SUMIFS(RuralPop!$K:$K,RuralPop!$S:$S,P$5,RuralPop!$A:$A,$C14)/1000</f>
        <v>85.384</v>
      </c>
      <c r="Q14" s="53">
        <f>SUMIFS(RuralPop!$K:$K,RuralPop!$S:$S,Q$5,RuralPop!$A:$A,$C14)/1000</f>
        <v>77.876000000000005</v>
      </c>
      <c r="R14" s="53">
        <f>SUMIFS(RuralPop!$K:$K,RuralPop!$S:$S,R$5,RuralPop!$A:$A,$C14)/1000</f>
        <v>80.055000000000007</v>
      </c>
      <c r="S14" s="53">
        <f>SUMIFS(RuralPop!$K:$K,RuralPop!$S:$S,S$5,RuralPop!$A:$A,$C14)/1000</f>
        <v>72.959999999999994</v>
      </c>
      <c r="T14" s="53">
        <f>SUMIFS(RuralPop!$K:$K,RuralPop!$S:$S,T$5,RuralPop!$A:$A,$C14)/1000</f>
        <v>68.213999999999999</v>
      </c>
      <c r="U14" s="52"/>
      <c r="V14" s="54">
        <f>SUMIFS(RuralPorc!$K:$K,RuralPorc!$P:$P,V$5,RuralPorc!$A:$A,$C14)*100</f>
        <v>15.63265472650528</v>
      </c>
      <c r="W14" s="54">
        <f>SUMIFS(RuralPorc!$K:$K,RuralPorc!$P:$P,W$5,RuralPorc!$A:$A,$C14)*100</f>
        <v>14.087121188640594</v>
      </c>
      <c r="X14" s="54">
        <f>SUMIFS(RuralPorc!$K:$K,RuralPorc!$P:$P,X$5,RuralPorc!$A:$A,$C14)*100</f>
        <v>14.013612270355225</v>
      </c>
      <c r="Y14" s="54">
        <f>SUMIFS(RuralPorc!$K:$K,RuralPorc!$P:$P,Y$5,RuralPorc!$A:$A,$C14)*100</f>
        <v>13.138489425182343</v>
      </c>
      <c r="Z14" s="54">
        <f>SUMIFS(RuralPorc!$K:$K,RuralPorc!$P:$P,Z$5,RuralPorc!$A:$A,$C14)*100</f>
        <v>14.571748673915863</v>
      </c>
      <c r="AA14" s="56"/>
      <c r="AB14" s="53">
        <f>SUMIFS(UrbanPop!$K:$K,UrbanPop!$S:$S,AB$5,UrbanPop!$A:$A,$C14)/1000</f>
        <v>170.78700000000001</v>
      </c>
      <c r="AC14" s="53">
        <f>SUMIFS(UrbanPop!$K:$K,UrbanPop!$S:$S,AC$5,UrbanPop!$A:$A,$C14)/1000</f>
        <v>179.05500000000001</v>
      </c>
      <c r="AD14" s="53">
        <f>SUMIFS(UrbanPop!$K:$K,UrbanPop!$S:$S,AD$5,UrbanPop!$A:$A,$C14)/1000</f>
        <v>146.309</v>
      </c>
      <c r="AE14" s="53">
        <f>SUMIFS(UrbanPop!$K:$K,UrbanPop!$S:$S,AE$5,UrbanPop!$A:$A,$C14)/1000</f>
        <v>128.56100000000001</v>
      </c>
      <c r="AF14" s="53">
        <f>SUMIFS(UrbanPop!$K:$K,UrbanPop!$S:$S,AF$5,UrbanPop!$A:$A,$C14)/1000</f>
        <v>132.18799999999999</v>
      </c>
      <c r="AG14" s="52"/>
      <c r="AH14" s="54">
        <f>SUMIFS(UrbanPorc!$K:$K,UrbanPorc!$P:$P,AH$5,UrbanPorc!$A:$A,$C14)*100</f>
        <v>5.6002456694841385</v>
      </c>
      <c r="AI14" s="54">
        <f>SUMIFS(UrbanPorc!$K:$K,UrbanPorc!$P:$P,AI$5,UrbanPorc!$A:$A,$C14)*100</f>
        <v>5.722426250576973</v>
      </c>
      <c r="AJ14" s="54">
        <f>SUMIFS(UrbanPorc!$K:$K,UrbanPorc!$P:$P,AJ$5,UrbanPorc!$A:$A,$C14)*100</f>
        <v>4.5825384557247162</v>
      </c>
      <c r="AK14" s="54">
        <f>SUMIFS(UrbanPorc!$K:$K,UrbanPorc!$P:$P,AK$5,UrbanPorc!$A:$A,$C14)*100</f>
        <v>3.953041136264801</v>
      </c>
      <c r="AL14" s="54">
        <f>SUMIFS(UrbanPorc!$K:$K,UrbanPorc!$P:$P,AL$5,UrbanPorc!$A:$A,$C14)*100</f>
        <v>3.8674779236316681</v>
      </c>
      <c r="AN14" s="53">
        <f>SUMIFS(SexoPop!$L:$L,SexoPop!$T:$T,AN$5,SexoPop!$A:$A,$C14,SexoPop!$B:$B,2)/1000</f>
        <v>137.59800000000001</v>
      </c>
      <c r="AO14" s="53">
        <f>SUMIFS(SexoPop!$L:$L,SexoPop!$T:$T,AO$5,SexoPop!$A:$A,$C14,SexoPop!$B:$B,2)/1000</f>
        <v>130.995</v>
      </c>
      <c r="AP14" s="53">
        <f>SUMIFS(SexoPop!$L:$L,SexoPop!$T:$T,AP$5,SexoPop!$A:$A,$C14,SexoPop!$B:$B,2)/1000</f>
        <v>108.797</v>
      </c>
      <c r="AQ14" s="53">
        <f>SUMIFS(SexoPop!$L:$L,SexoPop!$T:$T,AQ$5,SexoPop!$A:$A,$C14,SexoPop!$B:$B,2)/1000</f>
        <v>95.646000000000001</v>
      </c>
      <c r="AR14" s="53">
        <f>SUMIFS(SexoPop!$L:$L,SexoPop!$T:$T,AR$5,SexoPop!$A:$A,$C14,SexoPop!$B:$B,2)/1000</f>
        <v>104.001</v>
      </c>
      <c r="AS14" s="52"/>
      <c r="AT14" s="54">
        <f>SUMIFS(SexoPorc!$L:$L,SexoPorc!$Q:$Q,AT$5,SexoPorc!$A:$A,$C14,SexoPorc!$B:$B,2)*100</f>
        <v>7.4431046843528748</v>
      </c>
      <c r="AU14" s="54">
        <f>SUMIFS(SexoPorc!$L:$L,SexoPorc!$Q:$Q,AU$5,SexoPorc!$A:$A,$C14,SexoPorc!$B:$B,2)*100</f>
        <v>6.957516074180603</v>
      </c>
      <c r="AV14" s="54">
        <f>SUMIFS(SexoPorc!$L:$L,SexoPorc!$Q:$Q,AV$5,SexoPorc!$A:$A,$C14,SexoPorc!$B:$B,2)*100</f>
        <v>5.6751444935798645</v>
      </c>
      <c r="AW14" s="54">
        <f>SUMIFS(SexoPorc!$L:$L,SexoPorc!$Q:$Q,AW$5,SexoPorc!$A:$A,$C14,SexoPorc!$B:$B,2)*100</f>
        <v>4.9192063510417938</v>
      </c>
      <c r="AX14" s="54">
        <f>SUMIFS(SexoPorc!$L:$L,SexoPorc!$Q:$Q,AX$5,SexoPorc!$A:$A,$C14,SexoPorc!$B:$B,2)*100</f>
        <v>5.2766941487789154</v>
      </c>
      <c r="AY14" s="56"/>
      <c r="AZ14" s="53">
        <f>SUMIFS(SexoPop!$L:$L,SexoPop!$T:$T,AZ$5,SexoPop!$A:$A,$C14,SexoPop!$B:$B,1)/1000</f>
        <v>118.57299999999999</v>
      </c>
      <c r="BA14" s="53">
        <f>SUMIFS(SexoPop!$L:$L,SexoPop!$T:$T,BA$5,SexoPop!$A:$A,$C14,SexoPop!$B:$B,1)/1000</f>
        <v>125.93600000000001</v>
      </c>
      <c r="BB14" s="53">
        <f>SUMIFS(SexoPop!$L:$L,SexoPop!$T:$T,BB$5,SexoPop!$A:$A,$C14,SexoPop!$B:$B,1)/1000</f>
        <v>117.56699999999999</v>
      </c>
      <c r="BC14" s="53">
        <f>SUMIFS(SexoPop!$L:$L,SexoPop!$T:$T,BC$5,SexoPop!$A:$A,$C14,SexoPop!$B:$B,1)/1000</f>
        <v>105.875</v>
      </c>
      <c r="BD14" s="53">
        <f>SUMIFS(SexoPop!$L:$L,SexoPop!$T:$T,BD$5,SexoPop!$A:$A,$C14,SexoPop!$B:$B,1)/1000</f>
        <v>96.400999999999996</v>
      </c>
      <c r="BE14" s="52"/>
      <c r="BF14" s="54">
        <f>SUMIFS(SexoPorc!$L:$L,SexoPorc!$Q:$Q,BF$5,SexoPorc!$A:$A,$C14,SexoPorc!$B:$B,1)*100</f>
        <v>6.7866139113903046</v>
      </c>
      <c r="BG14" s="54">
        <f>SUMIFS(SexoPorc!$L:$L,SexoPorc!$Q:$Q,BG$5,SexoPorc!$A:$A,$C14,SexoPorc!$B:$B,1)*100</f>
        <v>7.0001855492591858</v>
      </c>
      <c r="BH14" s="54">
        <f>SUMIFS(SexoPorc!$L:$L,SexoPorc!$Q:$Q,BH$5,SexoPorc!$A:$A,$C14,SexoPorc!$B:$B,1)*100</f>
        <v>6.3655123114585876</v>
      </c>
      <c r="BI14" s="54">
        <f>SUMIFS(SexoPorc!$L:$L,SexoPorc!$Q:$Q,BI$5,SexoPorc!$A:$A,$C14,SexoPorc!$B:$B,1)*100</f>
        <v>5.6824829429388046</v>
      </c>
      <c r="BJ14" s="54">
        <f>SUMIFS(SexoPorc!$L:$L,SexoPorc!$Q:$Q,BJ$5,SexoPorc!$A:$A,$C14,SexoPorc!$B:$B,1)*100</f>
        <v>5.0336979329586029</v>
      </c>
    </row>
    <row r="15" spans="3:62" x14ac:dyDescent="0.25">
      <c r="C15" s="52" t="s">
        <v>9</v>
      </c>
      <c r="D15" s="53">
        <f>'Cuadro 4'!AC17</f>
        <v>538.48</v>
      </c>
      <c r="E15" s="53">
        <f>'Cuadro 4'!AD17</f>
        <v>466.91400000000004</v>
      </c>
      <c r="F15" s="53">
        <f>'Cuadro 4'!AE17</f>
        <v>467.09000000000003</v>
      </c>
      <c r="G15" s="53">
        <f>'Cuadro 4'!AF17</f>
        <v>375.26600000000002</v>
      </c>
      <c r="H15" s="53">
        <f>'Cuadro 4'!AG17</f>
        <v>378.52199999999999</v>
      </c>
      <c r="I15" s="52"/>
      <c r="J15" s="54">
        <f>'Cuadro 5'!W17</f>
        <v>5.9074219392999998</v>
      </c>
      <c r="K15" s="54">
        <f>'Cuadro 5'!X17</f>
        <v>5.0772150685000002</v>
      </c>
      <c r="L15" s="54">
        <f>'Cuadro 5'!Y17</f>
        <v>5.0605611872000003</v>
      </c>
      <c r="M15" s="54">
        <f>'Cuadro 5'!Z17</f>
        <v>4.0331628460999998</v>
      </c>
      <c r="N15" s="54">
        <f>'Cuadro 5'!AA17</f>
        <v>4.0502852475999997</v>
      </c>
      <c r="O15" s="52"/>
      <c r="P15" s="53">
        <f>SUMIFS(RuralPop!$K:$K,RuralPop!$S:$S,P$5,RuralPop!$A:$A,$C15)/1000</f>
        <v>26.32</v>
      </c>
      <c r="Q15" s="53">
        <f>SUMIFS(RuralPop!$K:$K,RuralPop!$S:$S,Q$5,RuralPop!$A:$A,$C15)/1000</f>
        <v>14.218999999999999</v>
      </c>
      <c r="R15" s="53">
        <f>SUMIFS(RuralPop!$K:$K,RuralPop!$S:$S,R$5,RuralPop!$A:$A,$C15)/1000</f>
        <v>9.4619999999999997</v>
      </c>
      <c r="S15" s="53">
        <f>SUMIFS(RuralPop!$K:$K,RuralPop!$S:$S,S$5,RuralPop!$A:$A,$C15)/1000</f>
        <v>12.432</v>
      </c>
      <c r="T15" s="53">
        <f>SUMIFS(RuralPop!$K:$K,RuralPop!$S:$S,T$5,RuralPop!$A:$A,$C15)/1000</f>
        <v>12.023999999999999</v>
      </c>
      <c r="U15" s="52"/>
      <c r="V15" s="54">
        <f>SUMIFS(RuralPorc!$K:$K,RuralPorc!$P:$P,V$5,RuralPorc!$A:$A,$C15)*100</f>
        <v>62.771284580230713</v>
      </c>
      <c r="W15" s="54">
        <f>SUMIFS(RuralPorc!$K:$K,RuralPorc!$P:$P,W$5,RuralPorc!$A:$A,$C15)*100</f>
        <v>23.634520173072815</v>
      </c>
      <c r="X15" s="54">
        <f>SUMIFS(RuralPorc!$K:$K,RuralPorc!$P:$P,X$5,RuralPorc!$A:$A,$C15)*100</f>
        <v>22.246779501438141</v>
      </c>
      <c r="Y15" s="54">
        <f>SUMIFS(RuralPorc!$K:$K,RuralPorc!$P:$P,Y$5,RuralPorc!$A:$A,$C15)*100</f>
        <v>20.202480256557465</v>
      </c>
      <c r="Z15" s="54">
        <f>SUMIFS(RuralPorc!$K:$K,RuralPorc!$P:$P,Z$5,RuralPorc!$A:$A,$C15)*100</f>
        <v>19.414214789867401</v>
      </c>
      <c r="AA15" s="56"/>
      <c r="AB15" s="53">
        <f>SUMIFS(UrbanPop!$K:$K,UrbanPop!$S:$S,AB$5,UrbanPop!$A:$A,$C15)/1000</f>
        <v>512.16</v>
      </c>
      <c r="AC15" s="53">
        <f>SUMIFS(UrbanPop!$K:$K,UrbanPop!$S:$S,AC$5,UrbanPop!$A:$A,$C15)/1000</f>
        <v>452.69499999999999</v>
      </c>
      <c r="AD15" s="53">
        <f>SUMIFS(UrbanPop!$K:$K,UrbanPop!$S:$S,AD$5,UrbanPop!$A:$A,$C15)/1000</f>
        <v>457.62799999999999</v>
      </c>
      <c r="AE15" s="53">
        <f>SUMIFS(UrbanPop!$K:$K,UrbanPop!$S:$S,AE$5,UrbanPop!$A:$A,$C15)/1000</f>
        <v>362.834</v>
      </c>
      <c r="AF15" s="53">
        <f>SUMIFS(UrbanPop!$K:$K,UrbanPop!$S:$S,AF$5,UrbanPop!$A:$A,$C15)/1000</f>
        <v>366.49799999999999</v>
      </c>
      <c r="AG15" s="52"/>
      <c r="AH15" s="54">
        <f>SUMIFS(UrbanPorc!$K:$K,UrbanPorc!$P:$P,AH$5,UrbanPorc!$A:$A,$C15)*100</f>
        <v>5.6446421891450882</v>
      </c>
      <c r="AI15" s="54">
        <f>SUMIFS(UrbanPorc!$K:$K,UrbanPorc!$P:$P,AI$5,UrbanPorc!$A:$A,$C15)*100</f>
        <v>4.9550134688615799</v>
      </c>
      <c r="AJ15" s="54">
        <f>SUMIFS(UrbanPorc!$K:$K,UrbanPorc!$P:$P,AJ$5,UrbanPorc!$A:$A,$C15)*100</f>
        <v>4.9810003489255905</v>
      </c>
      <c r="AK15" s="54">
        <f>SUMIFS(UrbanPorc!$K:$K,UrbanPorc!$P:$P,AK$5,UrbanPorc!$A:$A,$C15)*100</f>
        <v>3.925512358546257</v>
      </c>
      <c r="AL15" s="54">
        <f>SUMIFS(UrbanPorc!$K:$K,UrbanPorc!$P:$P,AL$5,UrbanPorc!$A:$A,$C15)*100</f>
        <v>3.94778773188591</v>
      </c>
      <c r="AN15" s="53">
        <f>SUMIFS(SexoPop!$L:$L,SexoPop!$T:$T,AN$5,SexoPop!$A:$A,$C15,SexoPop!$B:$B,2)/1000</f>
        <v>287.84300000000002</v>
      </c>
      <c r="AO15" s="53">
        <f>SUMIFS(SexoPop!$L:$L,SexoPop!$T:$T,AO$5,SexoPop!$A:$A,$C15,SexoPop!$B:$B,2)/1000</f>
        <v>249.239</v>
      </c>
      <c r="AP15" s="53">
        <f>SUMIFS(SexoPop!$L:$L,SexoPop!$T:$T,AP$5,SexoPop!$A:$A,$C15,SexoPop!$B:$B,2)/1000</f>
        <v>233.32</v>
      </c>
      <c r="AQ15" s="53">
        <f>SUMIFS(SexoPop!$L:$L,SexoPop!$T:$T,AQ$5,SexoPop!$A:$A,$C15,SexoPop!$B:$B,2)/1000</f>
        <v>191.75200000000001</v>
      </c>
      <c r="AR15" s="53">
        <f>SUMIFS(SexoPop!$L:$L,SexoPop!$T:$T,AR$5,SexoPop!$A:$A,$C15,SexoPop!$B:$B,2)/1000</f>
        <v>198.55600000000001</v>
      </c>
      <c r="AS15" s="52"/>
      <c r="AT15" s="54">
        <f>SUMIFS(SexoPorc!$L:$L,SexoPorc!$Q:$Q,AT$5,SexoPorc!$A:$A,$C15,SexoPorc!$B:$B,2)*100</f>
        <v>5.9303488582372665</v>
      </c>
      <c r="AU15" s="54">
        <f>SUMIFS(SexoPorc!$L:$L,SexoPorc!$Q:$Q,AU$5,SexoPorc!$A:$A,$C15,SexoPorc!$B:$B,2)*100</f>
        <v>5.1706794649362564</v>
      </c>
      <c r="AV15" s="54">
        <f>SUMIFS(SexoPorc!$L:$L,SexoPorc!$Q:$Q,AV$5,SexoPorc!$A:$A,$C15,SexoPorc!$B:$B,2)*100</f>
        <v>4.8076577484607697</v>
      </c>
      <c r="AW15" s="54">
        <f>SUMIFS(SexoPorc!$L:$L,SexoPorc!$Q:$Q,AW$5,SexoPorc!$A:$A,$C15,SexoPorc!$B:$B,2)*100</f>
        <v>3.8444489240646362</v>
      </c>
      <c r="AX15" s="54">
        <f>SUMIFS(SexoPorc!$L:$L,SexoPorc!$Q:$Q,AX$5,SexoPorc!$A:$A,$C15,SexoPorc!$B:$B,2)*100</f>
        <v>3.9759691804647446</v>
      </c>
      <c r="AY15" s="56"/>
      <c r="AZ15" s="53">
        <f>SUMIFS(SexoPop!$L:$L,SexoPop!$T:$T,AZ$5,SexoPop!$A:$A,$C15,SexoPop!$B:$B,1)/1000</f>
        <v>250.637</v>
      </c>
      <c r="BA15" s="53">
        <f>SUMIFS(SexoPop!$L:$L,SexoPop!$T:$T,BA$5,SexoPop!$A:$A,$C15,SexoPop!$B:$B,1)/1000</f>
        <v>217.67500000000001</v>
      </c>
      <c r="BB15" s="53">
        <f>SUMIFS(SexoPop!$L:$L,SexoPop!$T:$T,BB$5,SexoPop!$A:$A,$C15,SexoPop!$B:$B,1)/1000</f>
        <v>233.77</v>
      </c>
      <c r="BC15" s="53">
        <f>SUMIFS(SexoPop!$L:$L,SexoPop!$T:$T,BC$5,SexoPop!$A:$A,$C15,SexoPop!$B:$B,1)/1000</f>
        <v>183.51400000000001</v>
      </c>
      <c r="BD15" s="53">
        <f>SUMIFS(SexoPop!$L:$L,SexoPop!$T:$T,BD$5,SexoPop!$A:$A,$C15,SexoPop!$B:$B,1)/1000</f>
        <v>179.96600000000001</v>
      </c>
      <c r="BE15" s="52"/>
      <c r="BF15" s="54">
        <f>SUMIFS(SexoPorc!$L:$L,SexoPorc!$Q:$Q,BF$5,SexoPorc!$A:$A,$C15,SexoPorc!$B:$B,1)*100</f>
        <v>5.8813095092773438</v>
      </c>
      <c r="BG15" s="54">
        <f>SUMIFS(SexoPorc!$L:$L,SexoPorc!$Q:$Q,BG$5,SexoPorc!$A:$A,$C15,SexoPorc!$B:$B,1)*100</f>
        <v>4.9742631614208221</v>
      </c>
      <c r="BH15" s="54">
        <f>SUMIFS(SexoPorc!$L:$L,SexoPorc!$Q:$Q,BH$5,SexoPorc!$A:$A,$C15,SexoPorc!$B:$B,1)*100</f>
        <v>5.3409788757562637</v>
      </c>
      <c r="BI15" s="54">
        <f>SUMIFS(SexoPorc!$L:$L,SexoPorc!$Q:$Q,BI$5,SexoPorc!$A:$A,$C15,SexoPorc!$B:$B,1)*100</f>
        <v>4.2512115091085434</v>
      </c>
      <c r="BJ15" s="54">
        <f>SUMIFS(SexoPorc!$L:$L,SexoPorc!$Q:$Q,BJ$5,SexoPorc!$A:$A,$C15,SexoPorc!$B:$B,1)*100</f>
        <v>4.1355691850185394</v>
      </c>
    </row>
    <row r="16" spans="3:62" x14ac:dyDescent="0.25">
      <c r="C16" s="52" t="s">
        <v>10</v>
      </c>
      <c r="D16" s="53">
        <f>'Cuadro 4'!AC18</f>
        <v>122.82000000000001</v>
      </c>
      <c r="E16" s="53">
        <f>'Cuadro 4'!AD18</f>
        <v>85.569000000000003</v>
      </c>
      <c r="F16" s="53">
        <f>'Cuadro 4'!AE18</f>
        <v>107.581</v>
      </c>
      <c r="G16" s="53">
        <f>'Cuadro 4'!AF18</f>
        <v>154.62300000000002</v>
      </c>
      <c r="H16" s="53">
        <f>'Cuadro 4'!AG18</f>
        <v>133.499</v>
      </c>
      <c r="I16" s="52"/>
      <c r="J16" s="54">
        <f>'Cuadro 5'!W18</f>
        <v>7.0172672080999998</v>
      </c>
      <c r="K16" s="54">
        <f>'Cuadro 5'!X18</f>
        <v>4.7789200084000001</v>
      </c>
      <c r="L16" s="54">
        <f>'Cuadro 5'!Y18</f>
        <v>5.81727712</v>
      </c>
      <c r="M16" s="54">
        <f>'Cuadro 5'!Z18</f>
        <v>8.2752253807000002</v>
      </c>
      <c r="N16" s="54">
        <f>'Cuadro 5'!AA18</f>
        <v>7.0369296618000003</v>
      </c>
      <c r="O16" s="52"/>
      <c r="P16" s="53">
        <f>SUMIFS(RuralPop!$K:$K,RuralPop!$S:$S,P$5,RuralPop!$A:$A,$C16)/1000</f>
        <v>46.372999999999998</v>
      </c>
      <c r="Q16" s="53">
        <f>SUMIFS(RuralPop!$K:$K,RuralPop!$S:$S,Q$5,RuralPop!$A:$A,$C16)/1000</f>
        <v>29.236999999999998</v>
      </c>
      <c r="R16" s="53">
        <f>SUMIFS(RuralPop!$K:$K,RuralPop!$S:$S,R$5,RuralPop!$A:$A,$C16)/1000</f>
        <v>56.551000000000002</v>
      </c>
      <c r="S16" s="53">
        <f>SUMIFS(RuralPop!$K:$K,RuralPop!$S:$S,S$5,RuralPop!$A:$A,$C16)/1000</f>
        <v>99.634</v>
      </c>
      <c r="T16" s="53">
        <f>SUMIFS(RuralPop!$K:$K,RuralPop!$S:$S,T$5,RuralPop!$A:$A,$C16)/1000</f>
        <v>68.132000000000005</v>
      </c>
      <c r="U16" s="52"/>
      <c r="V16" s="54">
        <f>SUMIFS(RuralPorc!$K:$K,RuralPorc!$P:$P,V$5,RuralPorc!$A:$A,$C16)*100</f>
        <v>8.5090883076190948</v>
      </c>
      <c r="W16" s="54">
        <f>SUMIFS(RuralPorc!$K:$K,RuralPorc!$P:$P,W$5,RuralPorc!$A:$A,$C16)*100</f>
        <v>5.4068498313426971</v>
      </c>
      <c r="X16" s="54">
        <f>SUMIFS(RuralPorc!$K:$K,RuralPorc!$P:$P,X$5,RuralPorc!$A:$A,$C16)*100</f>
        <v>9.8154790699481964</v>
      </c>
      <c r="Y16" s="54">
        <f>SUMIFS(RuralPorc!$K:$K,RuralPorc!$P:$P,Y$5,RuralPorc!$A:$A,$C16)*100</f>
        <v>16.750249266624451</v>
      </c>
      <c r="Z16" s="54">
        <f>SUMIFS(RuralPorc!$K:$K,RuralPorc!$P:$P,Z$5,RuralPorc!$A:$A,$C16)*100</f>
        <v>12.884022295475006</v>
      </c>
      <c r="AA16" s="56"/>
      <c r="AB16" s="53">
        <f>SUMIFS(UrbanPop!$K:$K,UrbanPop!$S:$S,AB$5,UrbanPop!$A:$A,$C16)/1000</f>
        <v>76.447000000000003</v>
      </c>
      <c r="AC16" s="53">
        <f>SUMIFS(UrbanPop!$K:$K,UrbanPop!$S:$S,AC$5,UrbanPop!$A:$A,$C16)/1000</f>
        <v>56.332000000000001</v>
      </c>
      <c r="AD16" s="53">
        <f>SUMIFS(UrbanPop!$K:$K,UrbanPop!$S:$S,AD$5,UrbanPop!$A:$A,$C16)/1000</f>
        <v>51.03</v>
      </c>
      <c r="AE16" s="53">
        <f>SUMIFS(UrbanPop!$K:$K,UrbanPop!$S:$S,AE$5,UrbanPop!$A:$A,$C16)/1000</f>
        <v>54.988999999999997</v>
      </c>
      <c r="AF16" s="53">
        <f>SUMIFS(UrbanPop!$K:$K,UrbanPop!$S:$S,AF$5,UrbanPop!$A:$A,$C16)/1000</f>
        <v>65.367000000000004</v>
      </c>
      <c r="AG16" s="52"/>
      <c r="AH16" s="54">
        <f>SUMIFS(UrbanPorc!$K:$K,UrbanPorc!$P:$P,AH$5,UrbanPorc!$A:$A,$C16)*100</f>
        <v>6.3427180051803589</v>
      </c>
      <c r="AI16" s="54">
        <f>SUMIFS(UrbanPorc!$K:$K,UrbanPorc!$P:$P,AI$5,UrbanPorc!$A:$A,$C16)*100</f>
        <v>4.5072413980960846</v>
      </c>
      <c r="AJ16" s="54">
        <f>SUMIFS(UrbanPorc!$K:$K,UrbanPorc!$P:$P,AJ$5,UrbanPorc!$A:$A,$C16)*100</f>
        <v>4.0080271661281586</v>
      </c>
      <c r="AK16" s="54">
        <f>SUMIFS(UrbanPorc!$K:$K,UrbanPorc!$P:$P,AK$5,UrbanPorc!$A:$A,$C16)*100</f>
        <v>4.3173190206289291</v>
      </c>
      <c r="AL16" s="54">
        <f>SUMIFS(UrbanPorc!$K:$K,UrbanPorc!$P:$P,AL$5,UrbanPorc!$A:$A,$C16)*100</f>
        <v>4.7772068530321121</v>
      </c>
      <c r="AN16" s="53">
        <f>SUMIFS(SexoPop!$L:$L,SexoPop!$T:$T,AN$5,SexoPop!$A:$A,$C16,SexoPop!$B:$B,2)/1000</f>
        <v>61.55</v>
      </c>
      <c r="AO16" s="53">
        <f>SUMIFS(SexoPop!$L:$L,SexoPop!$T:$T,AO$5,SexoPop!$A:$A,$C16,SexoPop!$B:$B,2)/1000</f>
        <v>45.62</v>
      </c>
      <c r="AP16" s="53">
        <f>SUMIFS(SexoPop!$L:$L,SexoPop!$T:$T,AP$5,SexoPop!$A:$A,$C16,SexoPop!$B:$B,2)/1000</f>
        <v>52.110999999999997</v>
      </c>
      <c r="AQ16" s="53">
        <f>SUMIFS(SexoPop!$L:$L,SexoPop!$T:$T,AQ$5,SexoPop!$A:$A,$C16,SexoPop!$B:$B,2)/1000</f>
        <v>78.872</v>
      </c>
      <c r="AR16" s="53">
        <f>SUMIFS(SexoPop!$L:$L,SexoPop!$T:$T,AR$5,SexoPop!$A:$A,$C16,SexoPop!$B:$B,2)/1000</f>
        <v>68.349999999999994</v>
      </c>
      <c r="AS16" s="52"/>
      <c r="AT16" s="54">
        <f>SUMIFS(SexoPorc!$L:$L,SexoPorc!$Q:$Q,AT$5,SexoPorc!$A:$A,$C16,SexoPorc!$B:$B,2)*100</f>
        <v>6.816507875919342</v>
      </c>
      <c r="AU16" s="54">
        <f>SUMIFS(SexoPorc!$L:$L,SexoPorc!$Q:$Q,AU$5,SexoPorc!$A:$A,$C16,SexoPorc!$B:$B,2)*100</f>
        <v>4.9298506230115891</v>
      </c>
      <c r="AV16" s="54">
        <f>SUMIFS(SexoPorc!$L:$L,SexoPorc!$Q:$Q,AV$5,SexoPorc!$A:$A,$C16,SexoPorc!$B:$B,2)*100</f>
        <v>5.4818198084831238</v>
      </c>
      <c r="AW16" s="54">
        <f>SUMIFS(SexoPorc!$L:$L,SexoPorc!$Q:$Q,AW$5,SexoPorc!$A:$A,$C16,SexoPorc!$B:$B,2)*100</f>
        <v>8.1721380352973938</v>
      </c>
      <c r="AX16" s="54">
        <f>SUMIFS(SexoPorc!$L:$L,SexoPorc!$Q:$Q,AX$5,SexoPorc!$A:$A,$C16,SexoPorc!$B:$B,2)*100</f>
        <v>7.040809839963913</v>
      </c>
      <c r="AY16" s="56"/>
      <c r="AZ16" s="53">
        <f>SUMIFS(SexoPop!$L:$L,SexoPop!$T:$T,AZ$5,SexoPop!$A:$A,$C16,SexoPop!$B:$B,1)/1000</f>
        <v>61.27</v>
      </c>
      <c r="BA16" s="53">
        <f>SUMIFS(SexoPop!$L:$L,SexoPop!$T:$T,BA$5,SexoPop!$A:$A,$C16,SexoPop!$B:$B,1)/1000</f>
        <v>39.948999999999998</v>
      </c>
      <c r="BB16" s="53">
        <f>SUMIFS(SexoPop!$L:$L,SexoPop!$T:$T,BB$5,SexoPop!$A:$A,$C16,SexoPop!$B:$B,1)/1000</f>
        <v>55.47</v>
      </c>
      <c r="BC16" s="53">
        <f>SUMIFS(SexoPop!$L:$L,SexoPop!$T:$T,BC$5,SexoPop!$A:$A,$C16,SexoPop!$B:$B,1)/1000</f>
        <v>75.751000000000005</v>
      </c>
      <c r="BD16" s="53">
        <f>SUMIFS(SexoPop!$L:$L,SexoPop!$T:$T,BD$5,SexoPop!$A:$A,$C16,SexoPop!$B:$B,1)/1000</f>
        <v>65.149000000000001</v>
      </c>
      <c r="BE16" s="52"/>
      <c r="BF16" s="54">
        <f>SUMIFS(SexoPorc!$L:$L,SexoPorc!$Q:$Q,BF$5,SexoPorc!$A:$A,$C16,SexoPorc!$B:$B,1)*100</f>
        <v>7.2312138974666595</v>
      </c>
      <c r="BG16" s="54">
        <f>SUMIFS(SexoPorc!$L:$L,SexoPorc!$Q:$Q,BG$5,SexoPorc!$A:$A,$C16,SexoPorc!$B:$B,1)*100</f>
        <v>4.6174846589565277</v>
      </c>
      <c r="BH16" s="54">
        <f>SUMIFS(SexoPorc!$L:$L,SexoPorc!$Q:$Q,BH$5,SexoPorc!$A:$A,$C16,SexoPorc!$B:$B,1)*100</f>
        <v>6.1721045523881912</v>
      </c>
      <c r="BI16" s="54">
        <f>SUMIFS(SexoPorc!$L:$L,SexoPorc!$Q:$Q,BI$5,SexoPorc!$A:$A,$C16,SexoPorc!$B:$B,1)*100</f>
        <v>8.385360985994339</v>
      </c>
      <c r="BJ16" s="54">
        <f>SUMIFS(SexoPorc!$L:$L,SexoPorc!$Q:$Q,BJ$5,SexoPorc!$A:$A,$C16,SexoPorc!$B:$B,1)*100</f>
        <v>7.032863050699234</v>
      </c>
    </row>
    <row r="17" spans="3:62" x14ac:dyDescent="0.25">
      <c r="C17" s="52" t="s">
        <v>11</v>
      </c>
      <c r="D17" s="53">
        <f>'Cuadro 4'!AC19</f>
        <v>459.73200000000003</v>
      </c>
      <c r="E17" s="53">
        <f>'Cuadro 4'!AD19</f>
        <v>552.01200000000006</v>
      </c>
      <c r="F17" s="53">
        <f>'Cuadro 4'!AE19</f>
        <v>368.45699999999999</v>
      </c>
      <c r="G17" s="53">
        <f>'Cuadro 4'!AF19</f>
        <v>387.40700000000004</v>
      </c>
      <c r="H17" s="53">
        <f>'Cuadro 4'!AG19</f>
        <v>305.76499999999999</v>
      </c>
      <c r="I17" s="52"/>
      <c r="J17" s="54">
        <f>'Cuadro 5'!W19</f>
        <v>7.7345932143000002</v>
      </c>
      <c r="K17" s="54">
        <f>'Cuadro 5'!X19</f>
        <v>9.0889931393000012</v>
      </c>
      <c r="L17" s="54">
        <f>'Cuadro 5'!Y19</f>
        <v>5.9437185952</v>
      </c>
      <c r="M17" s="54">
        <f>'Cuadro 5'!Z19</f>
        <v>6.1714189770000001</v>
      </c>
      <c r="N17" s="54">
        <f>'Cuadro 5'!AA19</f>
        <v>4.8372432530999996</v>
      </c>
      <c r="O17" s="52"/>
      <c r="P17" s="53">
        <f>SUMIFS(RuralPop!$K:$K,RuralPop!$S:$S,P$5,RuralPop!$A:$A,$C17)/1000</f>
        <v>195.541</v>
      </c>
      <c r="Q17" s="53">
        <f>SUMIFS(RuralPop!$K:$K,RuralPop!$S:$S,Q$5,RuralPop!$A:$A,$C17)/1000</f>
        <v>233.572</v>
      </c>
      <c r="R17" s="53">
        <f>SUMIFS(RuralPop!$K:$K,RuralPop!$S:$S,R$5,RuralPop!$A:$A,$C17)/1000</f>
        <v>175.488</v>
      </c>
      <c r="S17" s="53">
        <f>SUMIFS(RuralPop!$K:$K,RuralPop!$S:$S,S$5,RuralPop!$A:$A,$C17)/1000</f>
        <v>153.238</v>
      </c>
      <c r="T17" s="53">
        <f>SUMIFS(RuralPop!$K:$K,RuralPop!$S:$S,T$5,RuralPop!$A:$A,$C17)/1000</f>
        <v>93.384</v>
      </c>
      <c r="U17" s="52"/>
      <c r="V17" s="54">
        <f>SUMIFS(RuralPorc!$K:$K,RuralPorc!$P:$P,V$5,RuralPorc!$A:$A,$C17)*100</f>
        <v>10.93236580491066</v>
      </c>
      <c r="W17" s="54">
        <f>SUMIFS(RuralPorc!$K:$K,RuralPorc!$P:$P,W$5,RuralPorc!$A:$A,$C17)*100</f>
        <v>12.212889641523361</v>
      </c>
      <c r="X17" s="54">
        <f>SUMIFS(RuralPorc!$K:$K,RuralPorc!$P:$P,X$5,RuralPorc!$A:$A,$C17)*100</f>
        <v>9.4067297875881195</v>
      </c>
      <c r="Y17" s="54">
        <f>SUMIFS(RuralPorc!$K:$K,RuralPorc!$P:$P,Y$5,RuralPorc!$A:$A,$C17)*100</f>
        <v>7.943493127822876</v>
      </c>
      <c r="Z17" s="54">
        <f>SUMIFS(RuralPorc!$K:$K,RuralPorc!$P:$P,Z$5,RuralPorc!$A:$A,$C17)*100</f>
        <v>5.6805338710546494</v>
      </c>
      <c r="AA17" s="56"/>
      <c r="AB17" s="53">
        <f>SUMIFS(UrbanPop!$K:$K,UrbanPop!$S:$S,AB$5,UrbanPop!$A:$A,$C17)/1000</f>
        <v>264.19099999999997</v>
      </c>
      <c r="AC17" s="53">
        <f>SUMIFS(UrbanPop!$K:$K,UrbanPop!$S:$S,AC$5,UrbanPop!$A:$A,$C17)/1000</f>
        <v>318.44</v>
      </c>
      <c r="AD17" s="53">
        <f>SUMIFS(UrbanPop!$K:$K,UrbanPop!$S:$S,AD$5,UrbanPop!$A:$A,$C17)/1000</f>
        <v>192.96899999999999</v>
      </c>
      <c r="AE17" s="53">
        <f>SUMIFS(UrbanPop!$K:$K,UrbanPop!$S:$S,AE$5,UrbanPop!$A:$A,$C17)/1000</f>
        <v>234.16900000000001</v>
      </c>
      <c r="AF17" s="53">
        <f>SUMIFS(UrbanPop!$K:$K,UrbanPop!$S:$S,AF$5,UrbanPop!$A:$A,$C17)/1000</f>
        <v>212.381</v>
      </c>
      <c r="AG17" s="52"/>
      <c r="AH17" s="54">
        <f>SUMIFS(UrbanPorc!$K:$K,UrbanPorc!$P:$P,AH$5,UrbanPorc!$A:$A,$C17)*100</f>
        <v>6.3580833375453949</v>
      </c>
      <c r="AI17" s="54">
        <f>SUMIFS(UrbanPorc!$K:$K,UrbanPorc!$P:$P,AI$5,UrbanPorc!$A:$A,$C17)*100</f>
        <v>7.6531372964382172</v>
      </c>
      <c r="AJ17" s="54">
        <f>SUMIFS(UrbanPorc!$K:$K,UrbanPorc!$P:$P,AJ$5,UrbanPorc!$A:$A,$C17)*100</f>
        <v>4.4529173523187637</v>
      </c>
      <c r="AK17" s="54">
        <f>SUMIFS(UrbanPorc!$K:$K,UrbanPorc!$P:$P,AK$5,UrbanPorc!$A:$A,$C17)*100</f>
        <v>5.3852543234825134</v>
      </c>
      <c r="AL17" s="54">
        <f>SUMIFS(UrbanPorc!$K:$K,UrbanPorc!$P:$P,AL$5,UrbanPorc!$A:$A,$C17)*100</f>
        <v>4.540841281414032</v>
      </c>
      <c r="AN17" s="53">
        <f>SUMIFS(SexoPop!$L:$L,SexoPop!$T:$T,AN$5,SexoPop!$A:$A,$C17,SexoPop!$B:$B,2)/1000</f>
        <v>241.53399999999999</v>
      </c>
      <c r="AO17" s="53">
        <f>SUMIFS(SexoPop!$L:$L,SexoPop!$T:$T,AO$5,SexoPop!$A:$A,$C17,SexoPop!$B:$B,2)/1000</f>
        <v>287.23599999999999</v>
      </c>
      <c r="AP17" s="53">
        <f>SUMIFS(SexoPop!$L:$L,SexoPop!$T:$T,AP$5,SexoPop!$A:$A,$C17,SexoPop!$B:$B,2)/1000</f>
        <v>182.63200000000001</v>
      </c>
      <c r="AQ17" s="53">
        <f>SUMIFS(SexoPop!$L:$L,SexoPop!$T:$T,AQ$5,SexoPop!$A:$A,$C17,SexoPop!$B:$B,2)/1000</f>
        <v>189.12100000000001</v>
      </c>
      <c r="AR17" s="53">
        <f>SUMIFS(SexoPop!$L:$L,SexoPop!$T:$T,AR$5,SexoPop!$A:$A,$C17,SexoPop!$B:$B,2)/1000</f>
        <v>165.67400000000001</v>
      </c>
      <c r="AS17" s="52"/>
      <c r="AT17" s="54">
        <f>SUMIFS(SexoPorc!$L:$L,SexoPorc!$Q:$Q,AT$5,SexoPorc!$A:$A,$C17,SexoPorc!$B:$B,2)*100</f>
        <v>7.7609464526176453</v>
      </c>
      <c r="AU17" s="54">
        <f>SUMIFS(SexoPorc!$L:$L,SexoPorc!$Q:$Q,AU$5,SexoPorc!$A:$A,$C17,SexoPorc!$B:$B,2)*100</f>
        <v>9.0285211801528931</v>
      </c>
      <c r="AV17" s="54">
        <f>SUMIFS(SexoPorc!$L:$L,SexoPorc!$Q:$Q,AV$5,SexoPorc!$A:$A,$C17,SexoPorc!$B:$B,2)*100</f>
        <v>5.6731700897216797</v>
      </c>
      <c r="AW17" s="54">
        <f>SUMIFS(SexoPorc!$L:$L,SexoPorc!$Q:$Q,AW$5,SexoPorc!$A:$A,$C17,SexoPorc!$B:$B,2)*100</f>
        <v>5.7987067848443985</v>
      </c>
      <c r="AX17" s="54">
        <f>SUMIFS(SexoPorc!$L:$L,SexoPorc!$Q:$Q,AX$5,SexoPorc!$A:$A,$C17,SexoPorc!$B:$B,2)*100</f>
        <v>4.9792774021625519</v>
      </c>
      <c r="AY17" s="56"/>
      <c r="AZ17" s="53">
        <f>SUMIFS(SexoPop!$L:$L,SexoPop!$T:$T,AZ$5,SexoPop!$A:$A,$C17,SexoPop!$B:$B,1)/1000</f>
        <v>218.19800000000001</v>
      </c>
      <c r="BA17" s="53">
        <f>SUMIFS(SexoPop!$L:$L,SexoPop!$T:$T,BA$5,SexoPop!$A:$A,$C17,SexoPop!$B:$B,1)/1000</f>
        <v>264.77600000000001</v>
      </c>
      <c r="BB17" s="53">
        <f>SUMIFS(SexoPop!$L:$L,SexoPop!$T:$T,BB$5,SexoPop!$A:$A,$C17,SexoPop!$B:$B,1)/1000</f>
        <v>185.82499999999999</v>
      </c>
      <c r="BC17" s="53">
        <f>SUMIFS(SexoPop!$L:$L,SexoPop!$T:$T,BC$5,SexoPop!$A:$A,$C17,SexoPop!$B:$B,1)/1000</f>
        <v>198.286</v>
      </c>
      <c r="BD17" s="53">
        <f>SUMIFS(SexoPop!$L:$L,SexoPop!$T:$T,BD$5,SexoPop!$A:$A,$C17,SexoPop!$B:$B,1)/1000</f>
        <v>140.09100000000001</v>
      </c>
      <c r="BE17" s="52"/>
      <c r="BF17" s="54">
        <f>SUMIFS(SexoPorc!$L:$L,SexoPorc!$Q:$Q,BF$5,SexoPorc!$A:$A,$C17,SexoPorc!$B:$B,1)*100</f>
        <v>7.7056296169757843</v>
      </c>
      <c r="BG17" s="54">
        <f>SUMIFS(SexoPorc!$L:$L,SexoPorc!$Q:$Q,BG$5,SexoPorc!$A:$A,$C17,SexoPorc!$B:$B,1)*100</f>
        <v>9.1555170714855194</v>
      </c>
      <c r="BH17" s="54">
        <f>SUMIFS(SexoPorc!$L:$L,SexoPorc!$Q:$Q,BH$5,SexoPorc!$A:$A,$C17,SexoPorc!$B:$B,1)*100</f>
        <v>6.2359977513551712</v>
      </c>
      <c r="BI17" s="54">
        <f>SUMIFS(SexoPorc!$L:$L,SexoPorc!$Q:$Q,BI$5,SexoPorc!$A:$A,$C17,SexoPorc!$B:$B,1)*100</f>
        <v>6.5744608640670776</v>
      </c>
      <c r="BJ17" s="54">
        <f>SUMIFS(SexoPorc!$L:$L,SexoPorc!$Q:$Q,BJ$5,SexoPorc!$A:$A,$C17,SexoPorc!$B:$B,1)*100</f>
        <v>4.6793878078460693</v>
      </c>
    </row>
    <row r="18" spans="3:62" x14ac:dyDescent="0.25">
      <c r="C18" s="52" t="s">
        <v>12</v>
      </c>
      <c r="D18" s="53">
        <f>'Cuadro 4'!AC20</f>
        <v>1097.9770000000001</v>
      </c>
      <c r="E18" s="53">
        <f>'Cuadro 4'!AD20</f>
        <v>1009.9350000000001</v>
      </c>
      <c r="F18" s="53">
        <f>'Cuadro 4'!AE20</f>
        <v>923.255</v>
      </c>
      <c r="G18" s="53">
        <f>'Cuadro 4'!AF20</f>
        <v>969.84199999999998</v>
      </c>
      <c r="H18" s="53">
        <f>'Cuadro 4'!AG20</f>
        <v>940.97299999999996</v>
      </c>
      <c r="I18" s="52"/>
      <c r="J18" s="54">
        <f>'Cuadro 5'!W20</f>
        <v>31.650014989400002</v>
      </c>
      <c r="K18" s="54">
        <f>'Cuadro 5'!X20</f>
        <v>28.8267719187</v>
      </c>
      <c r="L18" s="54">
        <f>'Cuadro 5'!Y20</f>
        <v>25.9435155191</v>
      </c>
      <c r="M18" s="54">
        <f>'Cuadro 5'!Z20</f>
        <v>26.933322225000001</v>
      </c>
      <c r="N18" s="54">
        <f>'Cuadro 5'!AA20</f>
        <v>26.107839291000001</v>
      </c>
      <c r="O18" s="52"/>
      <c r="P18" s="53">
        <f>SUMIFS(RuralPop!$K:$K,RuralPop!$S:$S,P$5,RuralPop!$A:$A,$C18)/1000</f>
        <v>584.42100000000005</v>
      </c>
      <c r="Q18" s="53">
        <f>SUMIFS(RuralPop!$K:$K,RuralPop!$S:$S,Q$5,RuralPop!$A:$A,$C18)/1000</f>
        <v>599.24400000000003</v>
      </c>
      <c r="R18" s="53">
        <f>SUMIFS(RuralPop!$K:$K,RuralPop!$S:$S,R$5,RuralPop!$A:$A,$C18)/1000</f>
        <v>506.58300000000003</v>
      </c>
      <c r="S18" s="53">
        <f>SUMIFS(RuralPop!$K:$K,RuralPop!$S:$S,S$5,RuralPop!$A:$A,$C18)/1000</f>
        <v>531.58500000000004</v>
      </c>
      <c r="T18" s="53">
        <f>SUMIFS(RuralPop!$K:$K,RuralPop!$S:$S,T$5,RuralPop!$A:$A,$C18)/1000</f>
        <v>527.70299999999997</v>
      </c>
      <c r="U18" s="52"/>
      <c r="V18" s="54">
        <f>SUMIFS(RuralPorc!$K:$K,RuralPorc!$P:$P,V$5,RuralPorc!$A:$A,$C18)*100</f>
        <v>40.292808413505554</v>
      </c>
      <c r="W18" s="54">
        <f>SUMIFS(RuralPorc!$K:$K,RuralPorc!$P:$P,W$5,RuralPorc!$A:$A,$C18)*100</f>
        <v>38.982900977134705</v>
      </c>
      <c r="X18" s="54">
        <f>SUMIFS(RuralPorc!$K:$K,RuralPorc!$P:$P,X$5,RuralPorc!$A:$A,$C18)*100</f>
        <v>34.040758013725281</v>
      </c>
      <c r="Y18" s="54">
        <f>SUMIFS(RuralPorc!$K:$K,RuralPorc!$P:$P,Y$5,RuralPorc!$A:$A,$C18)*100</f>
        <v>33.519494533538818</v>
      </c>
      <c r="Z18" s="54">
        <f>SUMIFS(RuralPorc!$K:$K,RuralPorc!$P:$P,Z$5,RuralPorc!$A:$A,$C18)*100</f>
        <v>35.62542200088501</v>
      </c>
      <c r="AA18" s="56"/>
      <c r="AB18" s="53">
        <f>SUMIFS(UrbanPop!$K:$K,UrbanPop!$S:$S,AB$5,UrbanPop!$A:$A,$C18)/1000</f>
        <v>513.55600000000004</v>
      </c>
      <c r="AC18" s="53">
        <f>SUMIFS(UrbanPop!$K:$K,UrbanPop!$S:$S,AC$5,UrbanPop!$A:$A,$C18)/1000</f>
        <v>410.69099999999997</v>
      </c>
      <c r="AD18" s="53">
        <f>SUMIFS(UrbanPop!$K:$K,UrbanPop!$S:$S,AD$5,UrbanPop!$A:$A,$C18)/1000</f>
        <v>416.67200000000003</v>
      </c>
      <c r="AE18" s="53">
        <f>SUMIFS(UrbanPop!$K:$K,UrbanPop!$S:$S,AE$5,UrbanPop!$A:$A,$C18)/1000</f>
        <v>438.25700000000001</v>
      </c>
      <c r="AF18" s="53">
        <f>SUMIFS(UrbanPop!$K:$K,UrbanPop!$S:$S,AF$5,UrbanPop!$A:$A,$C18)/1000</f>
        <v>413.27</v>
      </c>
      <c r="AG18" s="52"/>
      <c r="AH18" s="54">
        <f>SUMIFS(UrbanPorc!$K:$K,UrbanPorc!$P:$P,AH$5,UrbanPorc!$A:$A,$C18)*100</f>
        <v>25.440126657485962</v>
      </c>
      <c r="AI18" s="54">
        <f>SUMIFS(UrbanPorc!$K:$K,UrbanPorc!$P:$P,AI$5,UrbanPorc!$A:$A,$C18)*100</f>
        <v>20.88685929775238</v>
      </c>
      <c r="AJ18" s="54">
        <f>SUMIFS(UrbanPorc!$K:$K,UrbanPorc!$P:$P,AJ$5,UrbanPorc!$A:$A,$C18)*100</f>
        <v>20.123773813247681</v>
      </c>
      <c r="AK18" s="54">
        <f>SUMIFS(UrbanPorc!$K:$K,UrbanPorc!$P:$P,AK$5,UrbanPorc!$A:$A,$C18)*100</f>
        <v>21.749705076217651</v>
      </c>
      <c r="AL18" s="54">
        <f>SUMIFS(UrbanPorc!$K:$K,UrbanPorc!$P:$P,AL$5,UrbanPorc!$A:$A,$C18)*100</f>
        <v>19.46701854467392</v>
      </c>
      <c r="AN18" s="53">
        <f>SUMIFS(SexoPop!$L:$L,SexoPop!$T:$T,AN$5,SexoPop!$A:$A,$C18,SexoPop!$B:$B,2)/1000</f>
        <v>549.61099999999999</v>
      </c>
      <c r="AO18" s="53">
        <f>SUMIFS(SexoPop!$L:$L,SexoPop!$T:$T,AO$5,SexoPop!$A:$A,$C18,SexoPop!$B:$B,2)/1000</f>
        <v>525.39800000000002</v>
      </c>
      <c r="AP18" s="53">
        <f>SUMIFS(SexoPop!$L:$L,SexoPop!$T:$T,AP$5,SexoPop!$A:$A,$C18,SexoPop!$B:$B,2)/1000</f>
        <v>480.55900000000003</v>
      </c>
      <c r="AQ18" s="53">
        <f>SUMIFS(SexoPop!$L:$L,SexoPop!$T:$T,AQ$5,SexoPop!$A:$A,$C18,SexoPop!$B:$B,2)/1000</f>
        <v>503.673</v>
      </c>
      <c r="AR18" s="53">
        <f>SUMIFS(SexoPop!$L:$L,SexoPop!$T:$T,AR$5,SexoPop!$A:$A,$C18,SexoPop!$B:$B,2)/1000</f>
        <v>501.85</v>
      </c>
      <c r="AS18" s="52"/>
      <c r="AT18" s="54">
        <f>SUMIFS(SexoPorc!$L:$L,SexoPorc!$Q:$Q,AT$5,SexoPorc!$A:$A,$C18,SexoPorc!$B:$B,2)*100</f>
        <v>30.297774076461792</v>
      </c>
      <c r="AU18" s="54">
        <f>SUMIFS(SexoPorc!$L:$L,SexoPorc!$Q:$Q,AU$5,SexoPorc!$A:$A,$C18,SexoPorc!$B:$B,2)*100</f>
        <v>28.721541166305542</v>
      </c>
      <c r="AV18" s="54">
        <f>SUMIFS(SexoPorc!$L:$L,SexoPorc!$Q:$Q,AV$5,SexoPorc!$A:$A,$C18,SexoPorc!$B:$B,2)*100</f>
        <v>25.864022970199585</v>
      </c>
      <c r="AW18" s="54">
        <f>SUMIFS(SexoPorc!$L:$L,SexoPorc!$Q:$Q,AW$5,SexoPorc!$A:$A,$C18,SexoPorc!$B:$B,2)*100</f>
        <v>26.585209369659424</v>
      </c>
      <c r="AX18" s="54">
        <f>SUMIFS(SexoPorc!$L:$L,SexoPorc!$Q:$Q,AX$5,SexoPorc!$A:$A,$C18,SexoPorc!$B:$B,2)*100</f>
        <v>26.105102896690369</v>
      </c>
      <c r="AY18" s="56"/>
      <c r="AZ18" s="53">
        <f>SUMIFS(SexoPop!$L:$L,SexoPop!$T:$T,AZ$5,SexoPop!$A:$A,$C18,SexoPop!$B:$B,1)/1000</f>
        <v>548.36599999999999</v>
      </c>
      <c r="BA18" s="53">
        <f>SUMIFS(SexoPop!$L:$L,SexoPop!$T:$T,BA$5,SexoPop!$A:$A,$C18,SexoPop!$B:$B,1)/1000</f>
        <v>484.53699999999998</v>
      </c>
      <c r="BB18" s="53">
        <f>SUMIFS(SexoPop!$L:$L,SexoPop!$T:$T,BB$5,SexoPop!$A:$A,$C18,SexoPop!$B:$B,1)/1000</f>
        <v>442.69600000000003</v>
      </c>
      <c r="BC18" s="53">
        <f>SUMIFS(SexoPop!$L:$L,SexoPop!$T:$T,BC$5,SexoPop!$A:$A,$C18,SexoPop!$B:$B,1)/1000</f>
        <v>466.16899999999998</v>
      </c>
      <c r="BD18" s="53">
        <f>SUMIFS(SexoPop!$L:$L,SexoPop!$T:$T,BD$5,SexoPop!$A:$A,$C18,SexoPop!$B:$B,1)/1000</f>
        <v>439.12299999999999</v>
      </c>
      <c r="BE18" s="52"/>
      <c r="BF18" s="54">
        <f>SUMIFS(SexoPorc!$L:$L,SexoPorc!$Q:$Q,BF$5,SexoPorc!$A:$A,$C18,SexoPorc!$B:$B,1)*100</f>
        <v>33.132115006446838</v>
      </c>
      <c r="BG18" s="54">
        <f>SUMIFS(SexoPorc!$L:$L,SexoPorc!$Q:$Q,BG$5,SexoPorc!$A:$A,$C18,SexoPorc!$B:$B,1)*100</f>
        <v>28.941750526428223</v>
      </c>
      <c r="BH18" s="54">
        <f>SUMIFS(SexoPorc!$L:$L,SexoPorc!$Q:$Q,BH$5,SexoPorc!$A:$A,$C18,SexoPorc!$B:$B,1)*100</f>
        <v>26.030361652374268</v>
      </c>
      <c r="BI18" s="54">
        <f>SUMIFS(SexoPorc!$L:$L,SexoPorc!$Q:$Q,BI$5,SexoPorc!$A:$A,$C18,SexoPorc!$B:$B,1)*100</f>
        <v>27.319833636283875</v>
      </c>
      <c r="BJ18" s="54">
        <f>SUMIFS(SexoPorc!$L:$L,SexoPorc!$Q:$Q,BJ$5,SexoPorc!$A:$A,$C18,SexoPorc!$B:$B,1)*100</f>
        <v>26.110965013504028</v>
      </c>
    </row>
    <row r="19" spans="3:62" x14ac:dyDescent="0.25">
      <c r="C19" s="52" t="s">
        <v>13</v>
      </c>
      <c r="D19" s="53">
        <f>'Cuadro 4'!AC21</f>
        <v>330.19800000000004</v>
      </c>
      <c r="E19" s="53">
        <f>'Cuadro 4'!AD21</f>
        <v>296.83199999999999</v>
      </c>
      <c r="F19" s="53">
        <f>'Cuadro 4'!AE21</f>
        <v>243.988</v>
      </c>
      <c r="G19" s="53">
        <f>'Cuadro 4'!AF21</f>
        <v>202.923</v>
      </c>
      <c r="H19" s="53">
        <f>'Cuadro 4'!AG21</f>
        <v>201.44900000000001</v>
      </c>
      <c r="I19" s="52"/>
      <c r="J19" s="54">
        <f>'Cuadro 5'!W21</f>
        <v>11.2240319469</v>
      </c>
      <c r="K19" s="54">
        <f>'Cuadro 5'!X21</f>
        <v>9.7564567107000002</v>
      </c>
      <c r="L19" s="54">
        <f>'Cuadro 5'!Y21</f>
        <v>7.8839936071999999</v>
      </c>
      <c r="M19" s="54">
        <f>'Cuadro 5'!Z21</f>
        <v>6.4273293657000004</v>
      </c>
      <c r="N19" s="54">
        <f>'Cuadro 5'!AA21</f>
        <v>6.2367570807000003</v>
      </c>
      <c r="O19" s="52"/>
      <c r="P19" s="53">
        <f>SUMIFS(RuralPop!$K:$K,RuralPop!$S:$S,P$5,RuralPop!$A:$A,$C19)/1000</f>
        <v>232.01499999999999</v>
      </c>
      <c r="Q19" s="53">
        <f>SUMIFS(RuralPop!$K:$K,RuralPop!$S:$S,Q$5,RuralPop!$A:$A,$C19)/1000</f>
        <v>222.03100000000001</v>
      </c>
      <c r="R19" s="53">
        <f>SUMIFS(RuralPop!$K:$K,RuralPop!$S:$S,R$5,RuralPop!$A:$A,$C19)/1000</f>
        <v>183.214</v>
      </c>
      <c r="S19" s="53">
        <f>SUMIFS(RuralPop!$K:$K,RuralPop!$S:$S,S$5,RuralPop!$A:$A,$C19)/1000</f>
        <v>117.55800000000001</v>
      </c>
      <c r="T19" s="53">
        <f>SUMIFS(RuralPop!$K:$K,RuralPop!$S:$S,T$5,RuralPop!$A:$A,$C19)/1000</f>
        <v>135.30799999999999</v>
      </c>
      <c r="U19" s="52"/>
      <c r="V19" s="54">
        <f>SUMIFS(RuralPorc!$K:$K,RuralPorc!$P:$P,V$5,RuralPorc!$A:$A,$C19)*100</f>
        <v>16.513641178607941</v>
      </c>
      <c r="W19" s="54">
        <f>SUMIFS(RuralPorc!$K:$K,RuralPorc!$P:$P,W$5,RuralPorc!$A:$A,$C19)*100</f>
        <v>15.418648719787598</v>
      </c>
      <c r="X19" s="54">
        <f>SUMIFS(RuralPorc!$K:$K,RuralPorc!$P:$P,X$5,RuralPorc!$A:$A,$C19)*100</f>
        <v>12.386714667081833</v>
      </c>
      <c r="Y19" s="54">
        <f>SUMIFS(RuralPorc!$K:$K,RuralPorc!$P:$P,Y$5,RuralPorc!$A:$A,$C19)*100</f>
        <v>7.685910165309906</v>
      </c>
      <c r="Z19" s="54">
        <f>SUMIFS(RuralPorc!$K:$K,RuralPorc!$P:$P,Z$5,RuralPorc!$A:$A,$C19)*100</f>
        <v>8.9548289775848389</v>
      </c>
      <c r="AA19" s="56"/>
      <c r="AB19" s="53">
        <f>SUMIFS(UrbanPop!$K:$K,UrbanPop!$S:$S,AB$5,UrbanPop!$A:$A,$C19)/1000</f>
        <v>98.183000000000007</v>
      </c>
      <c r="AC19" s="53">
        <f>SUMIFS(UrbanPop!$K:$K,UrbanPop!$S:$S,AC$5,UrbanPop!$A:$A,$C19)/1000</f>
        <v>74.801000000000002</v>
      </c>
      <c r="AD19" s="53">
        <f>SUMIFS(UrbanPop!$K:$K,UrbanPop!$S:$S,AD$5,UrbanPop!$A:$A,$C19)/1000</f>
        <v>60.774000000000001</v>
      </c>
      <c r="AE19" s="53">
        <f>SUMIFS(UrbanPop!$K:$K,UrbanPop!$S:$S,AE$5,UrbanPop!$A:$A,$C19)/1000</f>
        <v>85.364999999999995</v>
      </c>
      <c r="AF19" s="53">
        <f>SUMIFS(UrbanPop!$K:$K,UrbanPop!$S:$S,AF$5,UrbanPop!$A:$A,$C19)/1000</f>
        <v>66.141000000000005</v>
      </c>
      <c r="AG19" s="52"/>
      <c r="AH19" s="54">
        <f>SUMIFS(UrbanPorc!$K:$K,UrbanPorc!$P:$P,AH$5,UrbanPorc!$A:$A,$C19)*100</f>
        <v>6.3884042203426361</v>
      </c>
      <c r="AI19" s="54">
        <f>SUMIFS(UrbanPorc!$K:$K,UrbanPorc!$P:$P,AI$5,UrbanPorc!$A:$A,$C19)*100</f>
        <v>4.6680603176355362</v>
      </c>
      <c r="AJ19" s="54">
        <f>SUMIFS(UrbanPorc!$K:$K,UrbanPorc!$P:$P,AJ$5,UrbanPorc!$A:$A,$C19)*100</f>
        <v>3.7616774439811707</v>
      </c>
      <c r="AK19" s="54">
        <f>SUMIFS(UrbanPorc!$K:$K,UrbanPorc!$P:$P,AK$5,UrbanPorc!$A:$A,$C19)*100</f>
        <v>5.2446328103542328</v>
      </c>
      <c r="AL19" s="54">
        <f>SUMIFS(UrbanPorc!$K:$K,UrbanPorc!$P:$P,AL$5,UrbanPorc!$A:$A,$C19)*100</f>
        <v>3.8475945591926575</v>
      </c>
      <c r="AN19" s="53">
        <f>SUMIFS(SexoPop!$L:$L,SexoPop!$T:$T,AN$5,SexoPop!$A:$A,$C19,SexoPop!$B:$B,2)/1000</f>
        <v>168.17699999999999</v>
      </c>
      <c r="AO19" s="53">
        <f>SUMIFS(SexoPop!$L:$L,SexoPop!$T:$T,AO$5,SexoPop!$A:$A,$C19,SexoPop!$B:$B,2)/1000</f>
        <v>156.07599999999999</v>
      </c>
      <c r="AP19" s="53">
        <f>SUMIFS(SexoPop!$L:$L,SexoPop!$T:$T,AP$5,SexoPop!$A:$A,$C19,SexoPop!$B:$B,2)/1000</f>
        <v>129.06100000000001</v>
      </c>
      <c r="AQ19" s="53">
        <f>SUMIFS(SexoPop!$L:$L,SexoPop!$T:$T,AQ$5,SexoPop!$A:$A,$C19,SexoPop!$B:$B,2)/1000</f>
        <v>104.488</v>
      </c>
      <c r="AR19" s="53">
        <f>SUMIFS(SexoPop!$L:$L,SexoPop!$T:$T,AR$5,SexoPop!$A:$A,$C19,SexoPop!$B:$B,2)/1000</f>
        <v>104.72499999999999</v>
      </c>
      <c r="AS19" s="52"/>
      <c r="AT19" s="54">
        <f>SUMIFS(SexoPorc!$L:$L,SexoPorc!$Q:$Q,AT$5,SexoPorc!$A:$A,$C19,SexoPorc!$B:$B,2)*100</f>
        <v>11.134732514619827</v>
      </c>
      <c r="AU19" s="54">
        <f>SUMIFS(SexoPorc!$L:$L,SexoPorc!$Q:$Q,AU$5,SexoPorc!$A:$A,$C19,SexoPorc!$B:$B,2)*100</f>
        <v>9.9344894289970398</v>
      </c>
      <c r="AV19" s="54">
        <f>SUMIFS(SexoPorc!$L:$L,SexoPorc!$Q:$Q,AV$5,SexoPorc!$A:$A,$C19,SexoPorc!$B:$B,2)*100</f>
        <v>7.9001136124134064</v>
      </c>
      <c r="AW19" s="54">
        <f>SUMIFS(SexoPorc!$L:$L,SexoPorc!$Q:$Q,AW$5,SexoPorc!$A:$A,$C19,SexoPorc!$B:$B,2)*100</f>
        <v>6.2716566026210785</v>
      </c>
      <c r="AX19" s="54">
        <f>SUMIFS(SexoPorc!$L:$L,SexoPorc!$Q:$Q,AX$5,SexoPorc!$A:$A,$C19,SexoPorc!$B:$B,2)*100</f>
        <v>6.1310168355703354</v>
      </c>
      <c r="AY19" s="56"/>
      <c r="AZ19" s="53">
        <f>SUMIFS(SexoPop!$L:$L,SexoPop!$T:$T,AZ$5,SexoPop!$A:$A,$C19,SexoPop!$B:$B,1)/1000</f>
        <v>162.02099999999999</v>
      </c>
      <c r="BA19" s="53">
        <f>SUMIFS(SexoPop!$L:$L,SexoPop!$T:$T,BA$5,SexoPop!$A:$A,$C19,SexoPop!$B:$B,1)/1000</f>
        <v>140.756</v>
      </c>
      <c r="BB19" s="53">
        <f>SUMIFS(SexoPop!$L:$L,SexoPop!$T:$T,BB$5,SexoPop!$A:$A,$C19,SexoPop!$B:$B,1)/1000</f>
        <v>114.92700000000001</v>
      </c>
      <c r="BC19" s="53">
        <f>SUMIFS(SexoPop!$L:$L,SexoPop!$T:$T,BC$5,SexoPop!$A:$A,$C19,SexoPop!$B:$B,1)/1000</f>
        <v>98.435000000000002</v>
      </c>
      <c r="BD19" s="53">
        <f>SUMIFS(SexoPop!$L:$L,SexoPop!$T:$T,BD$5,SexoPop!$A:$A,$C19,SexoPop!$B:$B,1)/1000</f>
        <v>96.724000000000004</v>
      </c>
      <c r="BE19" s="52"/>
      <c r="BF19" s="54">
        <f>SUMIFS(SexoPorc!$L:$L,SexoPorc!$Q:$Q,BF$5,SexoPorc!$A:$A,$C19,SexoPorc!$B:$B,1)*100</f>
        <v>11.318251490592957</v>
      </c>
      <c r="BG19" s="54">
        <f>SUMIFS(SexoPorc!$L:$L,SexoPorc!$Q:$Q,BG$5,SexoPorc!$A:$A,$C19,SexoPorc!$B:$B,1)*100</f>
        <v>9.5663614571094513</v>
      </c>
      <c r="BH19" s="54">
        <f>SUMIFS(SexoPorc!$L:$L,SexoPorc!$Q:$Q,BH$5,SexoPorc!$A:$A,$C19,SexoPorc!$B:$B,1)*100</f>
        <v>7.8659690916538239</v>
      </c>
      <c r="BI19" s="54">
        <f>SUMIFS(SexoPorc!$L:$L,SexoPorc!$Q:$Q,BI$5,SexoPorc!$A:$A,$C19,SexoPorc!$B:$B,1)*100</f>
        <v>6.6012591123580933</v>
      </c>
      <c r="BJ19" s="54">
        <f>SUMIFS(SexoPorc!$L:$L,SexoPorc!$Q:$Q,BJ$5,SexoPorc!$A:$A,$C19,SexoPorc!$B:$B,1)*100</f>
        <v>6.3554346561431885</v>
      </c>
    </row>
    <row r="20" spans="3:62" x14ac:dyDescent="0.25">
      <c r="C20" s="52" t="s">
        <v>14</v>
      </c>
      <c r="D20" s="53">
        <f>'Cuadro 4'!AC22</f>
        <v>482.56</v>
      </c>
      <c r="E20" s="53">
        <f>'Cuadro 4'!AD22</f>
        <v>581.82100000000003</v>
      </c>
      <c r="F20" s="53">
        <f>'Cuadro 4'!AE22</f>
        <v>527.89099999999996</v>
      </c>
      <c r="G20" s="53">
        <f>'Cuadro 4'!AF22</f>
        <v>446.99400000000003</v>
      </c>
      <c r="H20" s="53">
        <f>'Cuadro 4'!AG22</f>
        <v>275.87900000000002</v>
      </c>
      <c r="I20" s="52"/>
      <c r="J20" s="54">
        <f>'Cuadro 5'!W22</f>
        <v>6.0593998487</v>
      </c>
      <c r="K20" s="54">
        <f>'Cuadro 5'!X22</f>
        <v>7.0766172461000005</v>
      </c>
      <c r="L20" s="54">
        <f>'Cuadro 5'!Y22</f>
        <v>6.2974831945999998</v>
      </c>
      <c r="M20" s="54">
        <f>'Cuadro 5'!Z22</f>
        <v>5.2579852753000003</v>
      </c>
      <c r="N20" s="54">
        <f>'Cuadro 5'!AA22</f>
        <v>3.1603642061000001</v>
      </c>
      <c r="O20" s="52"/>
      <c r="P20" s="53">
        <f>SUMIFS(RuralPop!$K:$K,RuralPop!$S:$S,P$5,RuralPop!$A:$A,$C20)/1000</f>
        <v>69.629000000000005</v>
      </c>
      <c r="Q20" s="53">
        <f>SUMIFS(RuralPop!$K:$K,RuralPop!$S:$S,Q$5,RuralPop!$A:$A,$C20)/1000</f>
        <v>104.089</v>
      </c>
      <c r="R20" s="53">
        <f>SUMIFS(RuralPop!$K:$K,RuralPop!$S:$S,R$5,RuralPop!$A:$A,$C20)/1000</f>
        <v>97.382000000000005</v>
      </c>
      <c r="S20" s="53">
        <f>SUMIFS(RuralPop!$K:$K,RuralPop!$S:$S,S$5,RuralPop!$A:$A,$C20)/1000</f>
        <v>61.098999999999997</v>
      </c>
      <c r="T20" s="53">
        <f>SUMIFS(RuralPop!$K:$K,RuralPop!$S:$S,T$5,RuralPop!$A:$A,$C20)/1000</f>
        <v>63.048999999999999</v>
      </c>
      <c r="U20" s="52"/>
      <c r="V20" s="54">
        <f>SUMIFS(RuralPorc!$K:$K,RuralPorc!$P:$P,V$5,RuralPorc!$A:$A,$C20)*100</f>
        <v>6.5227940678596497</v>
      </c>
      <c r="W20" s="54">
        <f>SUMIFS(RuralPorc!$K:$K,RuralPorc!$P:$P,W$5,RuralPorc!$A:$A,$C20)*100</f>
        <v>8.3927780389785767</v>
      </c>
      <c r="X20" s="54">
        <f>SUMIFS(RuralPorc!$K:$K,RuralPorc!$P:$P,X$5,RuralPorc!$A:$A,$C20)*100</f>
        <v>8.6672797799110413</v>
      </c>
      <c r="Y20" s="54">
        <f>SUMIFS(RuralPorc!$K:$K,RuralPorc!$P:$P,Y$5,RuralPorc!$A:$A,$C20)*100</f>
        <v>4.5729018747806549</v>
      </c>
      <c r="Z20" s="54">
        <f>SUMIFS(RuralPorc!$K:$K,RuralPorc!$P:$P,Z$5,RuralPorc!$A:$A,$C20)*100</f>
        <v>6.2154900282621384</v>
      </c>
      <c r="AA20" s="56"/>
      <c r="AB20" s="53">
        <f>SUMIFS(UrbanPop!$K:$K,UrbanPop!$S:$S,AB$5,UrbanPop!$A:$A,$C20)/1000</f>
        <v>412.93099999999998</v>
      </c>
      <c r="AC20" s="53">
        <f>SUMIFS(UrbanPop!$K:$K,UrbanPop!$S:$S,AC$5,UrbanPop!$A:$A,$C20)/1000</f>
        <v>477.73200000000003</v>
      </c>
      <c r="AD20" s="53">
        <f>SUMIFS(UrbanPop!$K:$K,UrbanPop!$S:$S,AD$5,UrbanPop!$A:$A,$C20)/1000</f>
        <v>430.50900000000001</v>
      </c>
      <c r="AE20" s="53">
        <f>SUMIFS(UrbanPop!$K:$K,UrbanPop!$S:$S,AE$5,UrbanPop!$A:$A,$C20)/1000</f>
        <v>385.89499999999998</v>
      </c>
      <c r="AF20" s="53">
        <f>SUMIFS(UrbanPop!$K:$K,UrbanPop!$S:$S,AF$5,UrbanPop!$A:$A,$C20)/1000</f>
        <v>212.83</v>
      </c>
      <c r="AG20" s="52"/>
      <c r="AH20" s="54">
        <f>SUMIFS(UrbanPorc!$K:$K,UrbanPorc!$P:$P,AH$5,UrbanPorc!$A:$A,$C20)*100</f>
        <v>5.9876721352338791</v>
      </c>
      <c r="AI20" s="54">
        <f>SUMIFS(UrbanPorc!$K:$K,UrbanPorc!$P:$P,AI$5,UrbanPorc!$A:$A,$C20)*100</f>
        <v>6.8428099155426025</v>
      </c>
      <c r="AJ20" s="54">
        <f>SUMIFS(UrbanPorc!$K:$K,UrbanPorc!$P:$P,AJ$5,UrbanPorc!$A:$A,$C20)*100</f>
        <v>5.9306830167770386</v>
      </c>
      <c r="AK20" s="54">
        <f>SUMIFS(UrbanPorc!$K:$K,UrbanPorc!$P:$P,AK$5,UrbanPorc!$A:$A,$C20)*100</f>
        <v>5.3857356309890747</v>
      </c>
      <c r="AL20" s="54">
        <f>SUMIFS(UrbanPorc!$K:$K,UrbanPorc!$P:$P,AL$5,UrbanPorc!$A:$A,$C20)*100</f>
        <v>2.7586674317717552</v>
      </c>
      <c r="AN20" s="53">
        <f>SUMIFS(SexoPop!$L:$L,SexoPop!$T:$T,AN$5,SexoPop!$A:$A,$C20,SexoPop!$B:$B,2)/1000</f>
        <v>242.62799999999999</v>
      </c>
      <c r="AO20" s="53">
        <f>SUMIFS(SexoPop!$L:$L,SexoPop!$T:$T,AO$5,SexoPop!$A:$A,$C20,SexoPop!$B:$B,2)/1000</f>
        <v>304.32900000000001</v>
      </c>
      <c r="AP20" s="53">
        <f>SUMIFS(SexoPop!$L:$L,SexoPop!$T:$T,AP$5,SexoPop!$A:$A,$C20,SexoPop!$B:$B,2)/1000</f>
        <v>272.90800000000002</v>
      </c>
      <c r="AQ20" s="53">
        <f>SUMIFS(SexoPop!$L:$L,SexoPop!$T:$T,AQ$5,SexoPop!$A:$A,$C20,SexoPop!$B:$B,2)/1000</f>
        <v>232.85</v>
      </c>
      <c r="AR20" s="53">
        <f>SUMIFS(SexoPop!$L:$L,SexoPop!$T:$T,AR$5,SexoPop!$A:$A,$C20,SexoPop!$B:$B,2)/1000</f>
        <v>137.25200000000001</v>
      </c>
      <c r="AS20" s="52"/>
      <c r="AT20" s="54">
        <f>SUMIFS(SexoPorc!$L:$L,SexoPorc!$Q:$Q,AT$5,SexoPorc!$A:$A,$C20,SexoPorc!$B:$B,2)*100</f>
        <v>5.930725485086441</v>
      </c>
      <c r="AU20" s="54">
        <f>SUMIFS(SexoPorc!$L:$L,SexoPorc!$Q:$Q,AU$5,SexoPorc!$A:$A,$C20,SexoPorc!$B:$B,2)*100</f>
        <v>7.2117894887924194</v>
      </c>
      <c r="AV20" s="54">
        <f>SUMIFS(SexoPorc!$L:$L,SexoPorc!$Q:$Q,AV$5,SexoPorc!$A:$A,$C20,SexoPorc!$B:$B,2)*100</f>
        <v>6.2917128205299377</v>
      </c>
      <c r="AW20" s="54">
        <f>SUMIFS(SexoPorc!$L:$L,SexoPorc!$Q:$Q,AW$5,SexoPorc!$A:$A,$C20,SexoPorc!$B:$B,2)*100</f>
        <v>5.2849046885967255</v>
      </c>
      <c r="AX20" s="54">
        <f>SUMIFS(SexoPorc!$L:$L,SexoPorc!$Q:$Q,AX$5,SexoPorc!$A:$A,$C20,SexoPorc!$B:$B,2)*100</f>
        <v>3.0519930645823479</v>
      </c>
      <c r="AY20" s="56"/>
      <c r="AZ20" s="53">
        <f>SUMIFS(SexoPop!$L:$L,SexoPop!$T:$T,AZ$5,SexoPop!$A:$A,$C20,SexoPop!$B:$B,1)/1000</f>
        <v>239.93199999999999</v>
      </c>
      <c r="BA20" s="53">
        <f>SUMIFS(SexoPop!$L:$L,SexoPop!$T:$T,BA$5,SexoPop!$A:$A,$C20,SexoPop!$B:$B,1)/1000</f>
        <v>277.49200000000002</v>
      </c>
      <c r="BB20" s="53">
        <f>SUMIFS(SexoPop!$L:$L,SexoPop!$T:$T,BB$5,SexoPop!$A:$A,$C20,SexoPop!$B:$B,1)/1000</f>
        <v>254.983</v>
      </c>
      <c r="BC20" s="53">
        <f>SUMIFS(SexoPop!$L:$L,SexoPop!$T:$T,BC$5,SexoPop!$A:$A,$C20,SexoPop!$B:$B,1)/1000</f>
        <v>214.14400000000001</v>
      </c>
      <c r="BD20" s="53">
        <f>SUMIFS(SexoPop!$L:$L,SexoPop!$T:$T,BD$5,SexoPop!$A:$A,$C20,SexoPop!$B:$B,1)/1000</f>
        <v>138.62700000000001</v>
      </c>
      <c r="BE20" s="52"/>
      <c r="BF20" s="54">
        <f>SUMIFS(SexoPorc!$L:$L,SexoPorc!$Q:$Q,BF$5,SexoPorc!$A:$A,$C20,SexoPorc!$B:$B,1)*100</f>
        <v>6.1953254044055939</v>
      </c>
      <c r="BG20" s="54">
        <f>SUMIFS(SexoPorc!$L:$L,SexoPorc!$Q:$Q,BG$5,SexoPorc!$A:$A,$C20,SexoPorc!$B:$B,1)*100</f>
        <v>6.9340810179710388</v>
      </c>
      <c r="BH20" s="54">
        <f>SUMIFS(SexoPorc!$L:$L,SexoPorc!$Q:$Q,BH$5,SexoPorc!$A:$A,$C20,SexoPorc!$B:$B,1)*100</f>
        <v>6.3036710023880005</v>
      </c>
      <c r="BI20" s="54">
        <f>SUMIFS(SexoPorc!$L:$L,SexoPorc!$Q:$Q,BI$5,SexoPorc!$A:$A,$C20,SexoPorc!$B:$B,1)*100</f>
        <v>5.2290238440036774</v>
      </c>
      <c r="BJ20" s="54">
        <f>SUMIFS(SexoPorc!$L:$L,SexoPorc!$Q:$Q,BJ$5,SexoPorc!$A:$A,$C20,SexoPorc!$B:$B,1)*100</f>
        <v>3.2755188643932343</v>
      </c>
    </row>
    <row r="21" spans="3:62" x14ac:dyDescent="0.25">
      <c r="C21" s="52" t="s">
        <v>15</v>
      </c>
      <c r="D21" s="53">
        <f>'Cuadro 4'!AC23</f>
        <v>2086.2939999999999</v>
      </c>
      <c r="E21" s="53">
        <f>'Cuadro 4'!AD23</f>
        <v>1625.124</v>
      </c>
      <c r="F21" s="53">
        <f>'Cuadro 4'!AE23</f>
        <v>1227.4739999999999</v>
      </c>
      <c r="G21" s="53">
        <f>'Cuadro 4'!AF23</f>
        <v>1146.431</v>
      </c>
      <c r="H21" s="53">
        <f>'Cuadro 4'!AG23</f>
        <v>993.15</v>
      </c>
      <c r="I21" s="52"/>
      <c r="J21" s="54">
        <f>'Cuadro 5'!W23</f>
        <v>12.6453778656</v>
      </c>
      <c r="K21" s="54">
        <f>'Cuadro 5'!X23</f>
        <v>9.6483724527000003</v>
      </c>
      <c r="L21" s="54">
        <f>'Cuadro 5'!Y23</f>
        <v>7.1896892225000002</v>
      </c>
      <c r="M21" s="54">
        <f>'Cuadro 5'!Z23</f>
        <v>6.6180402414000001</v>
      </c>
      <c r="N21" s="54">
        <f>'Cuadro 5'!AA23</f>
        <v>5.6021923883999998</v>
      </c>
      <c r="O21" s="52"/>
      <c r="P21" s="53">
        <f>SUMIFS(RuralPop!$K:$K,RuralPop!$S:$S,P$5,RuralPop!$A:$A,$C21)/1000</f>
        <v>354.322</v>
      </c>
      <c r="Q21" s="53">
        <f>SUMIFS(RuralPop!$K:$K,RuralPop!$S:$S,Q$5,RuralPop!$A:$A,$C21)/1000</f>
        <v>343.28800000000001</v>
      </c>
      <c r="R21" s="53">
        <f>SUMIFS(RuralPop!$K:$K,RuralPop!$S:$S,R$5,RuralPop!$A:$A,$C21)/1000</f>
        <v>247.048</v>
      </c>
      <c r="S21" s="53">
        <f>SUMIFS(RuralPop!$K:$K,RuralPop!$S:$S,S$5,RuralPop!$A:$A,$C21)/1000</f>
        <v>266.25900000000001</v>
      </c>
      <c r="T21" s="53">
        <f>SUMIFS(RuralPop!$K:$K,RuralPop!$S:$S,T$5,RuralPop!$A:$A,$C21)/1000</f>
        <v>233.63</v>
      </c>
      <c r="U21" s="52"/>
      <c r="V21" s="54">
        <f>SUMIFS(RuralPorc!$K:$K,RuralPorc!$P:$P,V$5,RuralPorc!$A:$A,$C21)*100</f>
        <v>16.515390574932098</v>
      </c>
      <c r="W21" s="54">
        <f>SUMIFS(RuralPorc!$K:$K,RuralPorc!$P:$P,W$5,RuralPorc!$A:$A,$C21)*100</f>
        <v>13.795946538448334</v>
      </c>
      <c r="X21" s="54">
        <f>SUMIFS(RuralPorc!$K:$K,RuralPorc!$P:$P,X$5,RuralPorc!$A:$A,$C21)*100</f>
        <v>11.123157292604446</v>
      </c>
      <c r="Y21" s="54">
        <f>SUMIFS(RuralPorc!$K:$K,RuralPorc!$P:$P,Y$5,RuralPorc!$A:$A,$C21)*100</f>
        <v>10.182171314954758</v>
      </c>
      <c r="Z21" s="54">
        <f>SUMIFS(RuralPorc!$K:$K,RuralPorc!$P:$P,Z$5,RuralPorc!$A:$A,$C21)*100</f>
        <v>9.5084488391876221</v>
      </c>
      <c r="AA21" s="56"/>
      <c r="AB21" s="53">
        <f>SUMIFS(UrbanPop!$K:$K,UrbanPop!$S:$S,AB$5,UrbanPop!$A:$A,$C21)/1000</f>
        <v>1731.972</v>
      </c>
      <c r="AC21" s="53">
        <f>SUMIFS(UrbanPop!$K:$K,UrbanPop!$S:$S,AC$5,UrbanPop!$A:$A,$C21)/1000</f>
        <v>1281.836</v>
      </c>
      <c r="AD21" s="53">
        <f>SUMIFS(UrbanPop!$K:$K,UrbanPop!$S:$S,AD$5,UrbanPop!$A:$A,$C21)/1000</f>
        <v>980.42600000000004</v>
      </c>
      <c r="AE21" s="53">
        <f>SUMIFS(UrbanPop!$K:$K,UrbanPop!$S:$S,AE$5,UrbanPop!$A:$A,$C21)/1000</f>
        <v>880.17200000000003</v>
      </c>
      <c r="AF21" s="53">
        <f>SUMIFS(UrbanPop!$K:$K,UrbanPop!$S:$S,AF$5,UrbanPop!$A:$A,$C21)/1000</f>
        <v>759.52</v>
      </c>
      <c r="AG21" s="52"/>
      <c r="AH21" s="54">
        <f>SUMIFS(UrbanPorc!$K:$K,UrbanPorc!$P:$P,AH$5,UrbanPorc!$A:$A,$C21)*100</f>
        <v>12.066913396120071</v>
      </c>
      <c r="AI21" s="54">
        <f>SUMIFS(UrbanPorc!$K:$K,UrbanPorc!$P:$P,AI$5,UrbanPorc!$A:$A,$C21)*100</f>
        <v>8.9294321835041046</v>
      </c>
      <c r="AJ21" s="54">
        <f>SUMIFS(UrbanPorc!$K:$K,UrbanPorc!$P:$P,AJ$5,UrbanPorc!$A:$A,$C21)*100</f>
        <v>6.6014505922794342</v>
      </c>
      <c r="AK21" s="54">
        <f>SUMIFS(UrbanPorc!$K:$K,UrbanPorc!$P:$P,AK$5,UrbanPorc!$A:$A,$C21)*100</f>
        <v>5.9843633323907852</v>
      </c>
      <c r="AL21" s="54">
        <f>SUMIFS(UrbanPorc!$K:$K,UrbanPorc!$P:$P,AL$5,UrbanPorc!$A:$A,$C21)*100</f>
        <v>4.9736741930246353</v>
      </c>
      <c r="AN21" s="53">
        <f>SUMIFS(SexoPop!$L:$L,SexoPop!$T:$T,AN$5,SexoPop!$A:$A,$C21,SexoPop!$B:$B,2)/1000</f>
        <v>1064.19</v>
      </c>
      <c r="AO21" s="53">
        <f>SUMIFS(SexoPop!$L:$L,SexoPop!$T:$T,AO$5,SexoPop!$A:$A,$C21,SexoPop!$B:$B,2)/1000</f>
        <v>765.529</v>
      </c>
      <c r="AP21" s="53">
        <f>SUMIFS(SexoPop!$L:$L,SexoPop!$T:$T,AP$5,SexoPop!$A:$A,$C21,SexoPop!$B:$B,2)/1000</f>
        <v>637.85199999999998</v>
      </c>
      <c r="AQ21" s="53">
        <f>SUMIFS(SexoPop!$L:$L,SexoPop!$T:$T,AQ$5,SexoPop!$A:$A,$C21,SexoPop!$B:$B,2)/1000</f>
        <v>576.49199999999996</v>
      </c>
      <c r="AR21" s="53">
        <f>SUMIFS(SexoPop!$L:$L,SexoPop!$T:$T,AR$5,SexoPop!$A:$A,$C21,SexoPop!$B:$B,2)/1000</f>
        <v>556.47500000000002</v>
      </c>
      <c r="AS21" s="52"/>
      <c r="AT21" s="54">
        <f>SUMIFS(SexoPorc!$L:$L,SexoPorc!$Q:$Q,AT$5,SexoPorc!$A:$A,$C21,SexoPorc!$B:$B,2)*100</f>
        <v>12.330976128578186</v>
      </c>
      <c r="AU21" s="54">
        <f>SUMIFS(SexoPorc!$L:$L,SexoPorc!$Q:$Q,AU$5,SexoPorc!$A:$A,$C21,SexoPorc!$B:$B,2)*100</f>
        <v>8.8448598980903625</v>
      </c>
      <c r="AV21" s="54">
        <f>SUMIFS(SexoPorc!$L:$L,SexoPorc!$Q:$Q,AV$5,SexoPorc!$A:$A,$C21,SexoPorc!$B:$B,2)*100</f>
        <v>7.3000073432922363</v>
      </c>
      <c r="AW21" s="54">
        <f>SUMIFS(SexoPorc!$L:$L,SexoPorc!$Q:$Q,AW$5,SexoPorc!$A:$A,$C21,SexoPorc!$B:$B,2)*100</f>
        <v>6.4285576343536377</v>
      </c>
      <c r="AX21" s="54">
        <f>SUMIFS(SexoPorc!$L:$L,SexoPorc!$Q:$Q,AX$5,SexoPorc!$A:$A,$C21,SexoPorc!$B:$B,2)*100</f>
        <v>6.0391321778297424</v>
      </c>
      <c r="AY21" s="56"/>
      <c r="AZ21" s="53">
        <f>SUMIFS(SexoPop!$L:$L,SexoPop!$T:$T,AZ$5,SexoPop!$A:$A,$C21,SexoPop!$B:$B,1)/1000</f>
        <v>1022.104</v>
      </c>
      <c r="BA21" s="53">
        <f>SUMIFS(SexoPop!$L:$L,SexoPop!$T:$T,BA$5,SexoPop!$A:$A,$C21,SexoPop!$B:$B,1)/1000</f>
        <v>859.59500000000003</v>
      </c>
      <c r="BB21" s="53">
        <f>SUMIFS(SexoPop!$L:$L,SexoPop!$T:$T,BB$5,SexoPop!$A:$A,$C21,SexoPop!$B:$B,1)/1000</f>
        <v>589.62199999999996</v>
      </c>
      <c r="BC21" s="53">
        <f>SUMIFS(SexoPop!$L:$L,SexoPop!$T:$T,BC$5,SexoPop!$A:$A,$C21,SexoPop!$B:$B,1)/1000</f>
        <v>569.93899999999996</v>
      </c>
      <c r="BD21" s="53">
        <f>SUMIFS(SexoPop!$L:$L,SexoPop!$T:$T,BD$5,SexoPop!$A:$A,$C21,SexoPop!$B:$B,1)/1000</f>
        <v>436.67500000000001</v>
      </c>
      <c r="BE21" s="52"/>
      <c r="BF21" s="54">
        <f>SUMIFS(SexoPorc!$L:$L,SexoPorc!$Q:$Q,BF$5,SexoPorc!$A:$A,$C21,SexoPorc!$B:$B,1)*100</f>
        <v>12.990225851535797</v>
      </c>
      <c r="BG21" s="54">
        <f>SUMIFS(SexoPorc!$L:$L,SexoPorc!$Q:$Q,BG$5,SexoPorc!$A:$A,$C21,SexoPorc!$B:$B,1)*100</f>
        <v>10.497675091028214</v>
      </c>
      <c r="BH21" s="54">
        <f>SUMIFS(SexoPorc!$L:$L,SexoPorc!$Q:$Q,BH$5,SexoPorc!$A:$A,$C21,SexoPorc!$B:$B,1)*100</f>
        <v>7.0740416646003723</v>
      </c>
      <c r="BI21" s="54">
        <f>SUMIFS(SexoPorc!$L:$L,SexoPorc!$Q:$Q,BI$5,SexoPorc!$A:$A,$C21,SexoPorc!$B:$B,1)*100</f>
        <v>6.8214140832424164</v>
      </c>
      <c r="BJ21" s="54">
        <f>SUMIFS(SexoPorc!$L:$L,SexoPorc!$Q:$Q,BJ$5,SexoPorc!$A:$A,$C21,SexoPorc!$B:$B,1)*100</f>
        <v>5.1292698830366135</v>
      </c>
    </row>
    <row r="22" spans="3:62" x14ac:dyDescent="0.25">
      <c r="C22" s="52" t="s">
        <v>16</v>
      </c>
      <c r="D22" s="53">
        <f>'Cuadro 4'!AC24</f>
        <v>664.28700000000003</v>
      </c>
      <c r="E22" s="53">
        <f>'Cuadro 4'!AD24</f>
        <v>591.13099999999997</v>
      </c>
      <c r="F22" s="53">
        <f>'Cuadro 4'!AE24</f>
        <v>556.45799999999997</v>
      </c>
      <c r="G22" s="53">
        <f>'Cuadro 4'!AF24</f>
        <v>509.83700000000005</v>
      </c>
      <c r="H22" s="53">
        <f>'Cuadro 4'!AG24</f>
        <v>549.54899999999998</v>
      </c>
      <c r="I22" s="52"/>
      <c r="J22" s="54">
        <f>'Cuadro 5'!W24</f>
        <v>14.811525612500001</v>
      </c>
      <c r="K22" s="54">
        <f>'Cuadro 5'!X24</f>
        <v>12.6868018037</v>
      </c>
      <c r="L22" s="54">
        <f>'Cuadro 5'!Y24</f>
        <v>11.6076796281</v>
      </c>
      <c r="M22" s="54">
        <f>'Cuadro 5'!Z24</f>
        <v>10.314684289000001</v>
      </c>
      <c r="N22" s="54">
        <f>'Cuadro 5'!AA24</f>
        <v>11.126430944999999</v>
      </c>
      <c r="O22" s="52"/>
      <c r="P22" s="53">
        <f>SUMIFS(RuralPop!$K:$K,RuralPop!$S:$S,P$5,RuralPop!$A:$A,$C22)/1000</f>
        <v>319.46100000000001</v>
      </c>
      <c r="Q22" s="53">
        <f>SUMIFS(RuralPop!$K:$K,RuralPop!$S:$S,Q$5,RuralPop!$A:$A,$C22)/1000</f>
        <v>260.41399999999999</v>
      </c>
      <c r="R22" s="53">
        <f>SUMIFS(RuralPop!$K:$K,RuralPop!$S:$S,R$5,RuralPop!$A:$A,$C22)/1000</f>
        <v>239.643</v>
      </c>
      <c r="S22" s="53">
        <f>SUMIFS(RuralPop!$K:$K,RuralPop!$S:$S,S$5,RuralPop!$A:$A,$C22)/1000</f>
        <v>227.68799999999999</v>
      </c>
      <c r="T22" s="53">
        <f>SUMIFS(RuralPop!$K:$K,RuralPop!$S:$S,T$5,RuralPop!$A:$A,$C22)/1000</f>
        <v>209.13499999999999</v>
      </c>
      <c r="U22" s="52"/>
      <c r="V22" s="54">
        <f>SUMIFS(RuralPorc!$K:$K,RuralPorc!$P:$P,V$5,RuralPorc!$A:$A,$C22)*100</f>
        <v>22.743281722068787</v>
      </c>
      <c r="W22" s="54">
        <f>SUMIFS(RuralPorc!$K:$K,RuralPorc!$P:$P,W$5,RuralPorc!$A:$A,$C22)*100</f>
        <v>15.855254232883453</v>
      </c>
      <c r="X22" s="54">
        <f>SUMIFS(RuralPorc!$K:$K,RuralPorc!$P:$P,X$5,RuralPorc!$A:$A,$C22)*100</f>
        <v>15.961281955242157</v>
      </c>
      <c r="Y22" s="54">
        <f>SUMIFS(RuralPorc!$K:$K,RuralPorc!$P:$P,Y$5,RuralPorc!$A:$A,$C22)*100</f>
        <v>13.90177458524704</v>
      </c>
      <c r="Z22" s="54">
        <f>SUMIFS(RuralPorc!$K:$K,RuralPorc!$P:$P,Z$5,RuralPorc!$A:$A,$C22)*100</f>
        <v>14.176164567470551</v>
      </c>
      <c r="AA22" s="56"/>
      <c r="AB22" s="53">
        <f>SUMIFS(UrbanPop!$K:$K,UrbanPop!$S:$S,AB$5,UrbanPop!$A:$A,$C22)/1000</f>
        <v>344.82600000000002</v>
      </c>
      <c r="AC22" s="53">
        <f>SUMIFS(UrbanPop!$K:$K,UrbanPop!$S:$S,AC$5,UrbanPop!$A:$A,$C22)/1000</f>
        <v>330.71699999999998</v>
      </c>
      <c r="AD22" s="53">
        <f>SUMIFS(UrbanPop!$K:$K,UrbanPop!$S:$S,AD$5,UrbanPop!$A:$A,$C22)/1000</f>
        <v>316.815</v>
      </c>
      <c r="AE22" s="53">
        <f>SUMIFS(UrbanPop!$K:$K,UrbanPop!$S:$S,AE$5,UrbanPop!$A:$A,$C22)/1000</f>
        <v>282.149</v>
      </c>
      <c r="AF22" s="53">
        <f>SUMIFS(UrbanPop!$K:$K,UrbanPop!$S:$S,AF$5,UrbanPop!$A:$A,$C22)/1000</f>
        <v>340.41399999999999</v>
      </c>
      <c r="AG22" s="52"/>
      <c r="AH22" s="54">
        <f>SUMIFS(UrbanPorc!$K:$K,UrbanPorc!$P:$P,AH$5,UrbanPorc!$A:$A,$C22)*100</f>
        <v>11.194580793380737</v>
      </c>
      <c r="AI22" s="54">
        <f>SUMIFS(UrbanPorc!$K:$K,UrbanPorc!$P:$P,AI$5,UrbanPorc!$A:$A,$C22)*100</f>
        <v>10.96188873052597</v>
      </c>
      <c r="AJ22" s="54">
        <f>SUMIFS(UrbanPorc!$K:$K,UrbanPorc!$P:$P,AJ$5,UrbanPorc!$A:$A,$C22)*100</f>
        <v>9.6223935484886169</v>
      </c>
      <c r="AK22" s="54">
        <f>SUMIFS(UrbanPorc!$K:$K,UrbanPorc!$P:$P,AK$5,UrbanPorc!$A:$A,$C22)*100</f>
        <v>8.5370525717735291</v>
      </c>
      <c r="AL22" s="54">
        <f>SUMIFS(UrbanPorc!$K:$K,UrbanPorc!$P:$P,AL$5,UrbanPorc!$A:$A,$C22)*100</f>
        <v>9.8275542259216309</v>
      </c>
      <c r="AN22" s="53">
        <f>SUMIFS(SexoPop!$L:$L,SexoPop!$T:$T,AN$5,SexoPop!$A:$A,$C22,SexoPop!$B:$B,2)/1000</f>
        <v>329.58</v>
      </c>
      <c r="AO22" s="53">
        <f>SUMIFS(SexoPop!$L:$L,SexoPop!$T:$T,AO$5,SexoPop!$A:$A,$C22,SexoPop!$B:$B,2)/1000</f>
        <v>305.53100000000001</v>
      </c>
      <c r="AP22" s="53">
        <f>SUMIFS(SexoPop!$L:$L,SexoPop!$T:$T,AP$5,SexoPop!$A:$A,$C22,SexoPop!$B:$B,2)/1000</f>
        <v>281.75900000000001</v>
      </c>
      <c r="AQ22" s="53">
        <f>SUMIFS(SexoPop!$L:$L,SexoPop!$T:$T,AQ$5,SexoPop!$A:$A,$C22,SexoPop!$B:$B,2)/1000</f>
        <v>273.79899999999998</v>
      </c>
      <c r="AR22" s="53">
        <f>SUMIFS(SexoPop!$L:$L,SexoPop!$T:$T,AR$5,SexoPop!$A:$A,$C22,SexoPop!$B:$B,2)/1000</f>
        <v>287.86099999999999</v>
      </c>
      <c r="AS22" s="52"/>
      <c r="AT22" s="54">
        <f>SUMIFS(SexoPorc!$L:$L,SexoPorc!$Q:$Q,AT$5,SexoPorc!$A:$A,$C22,SexoPorc!$B:$B,2)*100</f>
        <v>14.42386656999588</v>
      </c>
      <c r="AU22" s="54">
        <f>SUMIFS(SexoPorc!$L:$L,SexoPorc!$Q:$Q,AU$5,SexoPorc!$A:$A,$C22,SexoPorc!$B:$B,2)*100</f>
        <v>12.566027045249939</v>
      </c>
      <c r="AV22" s="54">
        <f>SUMIFS(SexoPorc!$L:$L,SexoPorc!$Q:$Q,AV$5,SexoPorc!$A:$A,$C22,SexoPorc!$B:$B,2)*100</f>
        <v>11.410535871982574</v>
      </c>
      <c r="AW22" s="54">
        <f>SUMIFS(SexoPorc!$L:$L,SexoPorc!$Q:$Q,AW$5,SexoPorc!$A:$A,$C22,SexoPorc!$B:$B,2)*100</f>
        <v>10.496322810649872</v>
      </c>
      <c r="AX22" s="54">
        <f>SUMIFS(SexoPorc!$L:$L,SexoPorc!$Q:$Q,AX$5,SexoPorc!$A:$A,$C22,SexoPorc!$B:$B,2)*100</f>
        <v>11.083521693944931</v>
      </c>
      <c r="AY22" s="56"/>
      <c r="AZ22" s="53">
        <f>SUMIFS(SexoPop!$L:$L,SexoPop!$T:$T,AZ$5,SexoPop!$A:$A,$C22,SexoPop!$B:$B,1)/1000</f>
        <v>334.70699999999999</v>
      </c>
      <c r="BA22" s="53">
        <f>SUMIFS(SexoPop!$L:$L,SexoPop!$T:$T,BA$5,SexoPop!$A:$A,$C22,SexoPop!$B:$B,1)/1000</f>
        <v>285.60000000000002</v>
      </c>
      <c r="BB22" s="53">
        <f>SUMIFS(SexoPop!$L:$L,SexoPop!$T:$T,BB$5,SexoPop!$A:$A,$C22,SexoPop!$B:$B,1)/1000</f>
        <v>274.69900000000001</v>
      </c>
      <c r="BC22" s="53">
        <f>SUMIFS(SexoPop!$L:$L,SexoPop!$T:$T,BC$5,SexoPop!$A:$A,$C22,SexoPop!$B:$B,1)/1000</f>
        <v>236.03800000000001</v>
      </c>
      <c r="BD22" s="53">
        <f>SUMIFS(SexoPop!$L:$L,SexoPop!$T:$T,BD$5,SexoPop!$A:$A,$C22,SexoPop!$B:$B,1)/1000</f>
        <v>261.68799999999999</v>
      </c>
      <c r="BE22" s="52"/>
      <c r="BF22" s="54">
        <f>SUMIFS(SexoPorc!$L:$L,SexoPorc!$Q:$Q,BF$5,SexoPorc!$A:$A,$C22,SexoPorc!$B:$B,1)*100</f>
        <v>15.214161574840546</v>
      </c>
      <c r="BG22" s="54">
        <f>SUMIFS(SexoPorc!$L:$L,SexoPorc!$Q:$Q,BG$5,SexoPorc!$A:$A,$C22,SexoPorc!$B:$B,1)*100</f>
        <v>12.818601727485657</v>
      </c>
      <c r="BH22" s="54">
        <f>SUMIFS(SexoPorc!$L:$L,SexoPorc!$Q:$Q,BH$5,SexoPorc!$A:$A,$C22,SexoPorc!$B:$B,1)*100</f>
        <v>11.817094683647156</v>
      </c>
      <c r="BI22" s="54">
        <f>SUMIFS(SexoPorc!$L:$L,SexoPorc!$Q:$Q,BI$5,SexoPorc!$A:$A,$C22,SexoPorc!$B:$B,1)*100</f>
        <v>10.111707448959351</v>
      </c>
      <c r="BJ22" s="54">
        <f>SUMIFS(SexoPorc!$L:$L,SexoPorc!$Q:$Q,BJ$5,SexoPorc!$A:$A,$C22,SexoPorc!$B:$B,1)*100</f>
        <v>11.174017190933228</v>
      </c>
    </row>
    <row r="23" spans="3:62" x14ac:dyDescent="0.25">
      <c r="C23" s="52" t="s">
        <v>17</v>
      </c>
      <c r="D23" s="53">
        <f>'Cuadro 4'!AC25</f>
        <v>209.12</v>
      </c>
      <c r="E23" s="53">
        <f>'Cuadro 4'!AD25</f>
        <v>221.703</v>
      </c>
      <c r="F23" s="53">
        <f>'Cuadro 4'!AE25</f>
        <v>178.96299999999999</v>
      </c>
      <c r="G23" s="53">
        <f>'Cuadro 4'!AF25</f>
        <v>200.83700000000002</v>
      </c>
      <c r="H23" s="53">
        <f>'Cuadro 4'!AG25</f>
        <v>158.01300000000001</v>
      </c>
      <c r="I23" s="52"/>
      <c r="J23" s="54">
        <f>'Cuadro 5'!W25</f>
        <v>10.9156640719</v>
      </c>
      <c r="K23" s="54">
        <f>'Cuadro 5'!X25</f>
        <v>11.2948559429</v>
      </c>
      <c r="L23" s="54">
        <f>'Cuadro 5'!Y25</f>
        <v>9.0564974067000001</v>
      </c>
      <c r="M23" s="54">
        <f>'Cuadro 5'!Z25</f>
        <v>9.9930688345000007</v>
      </c>
      <c r="N23" s="54">
        <f>'Cuadro 5'!AA25</f>
        <v>8.0128052349000001</v>
      </c>
      <c r="O23" s="52"/>
      <c r="P23" s="53">
        <f>SUMIFS(RuralPop!$K:$K,RuralPop!$S:$S,P$5,RuralPop!$A:$A,$C23)/1000</f>
        <v>53.478000000000002</v>
      </c>
      <c r="Q23" s="53">
        <f>SUMIFS(RuralPop!$K:$K,RuralPop!$S:$S,Q$5,RuralPop!$A:$A,$C23)/1000</f>
        <v>54.594000000000001</v>
      </c>
      <c r="R23" s="53">
        <f>SUMIFS(RuralPop!$K:$K,RuralPop!$S:$S,R$5,RuralPop!$A:$A,$C23)/1000</f>
        <v>29.251999999999999</v>
      </c>
      <c r="S23" s="53">
        <f>SUMIFS(RuralPop!$K:$K,RuralPop!$S:$S,S$5,RuralPop!$A:$A,$C23)/1000</f>
        <v>68.162999999999997</v>
      </c>
      <c r="T23" s="53">
        <f>SUMIFS(RuralPop!$K:$K,RuralPop!$S:$S,T$5,RuralPop!$A:$A,$C23)/1000</f>
        <v>38.613999999999997</v>
      </c>
      <c r="U23" s="52"/>
      <c r="V23" s="54">
        <f>SUMIFS(RuralPorc!$K:$K,RuralPorc!$P:$P,V$5,RuralPorc!$A:$A,$C23)*100</f>
        <v>17.293587327003479</v>
      </c>
      <c r="W23" s="54">
        <f>SUMIFS(RuralPorc!$K:$K,RuralPorc!$P:$P,W$5,RuralPorc!$A:$A,$C23)*100</f>
        <v>13.373769819736481</v>
      </c>
      <c r="X23" s="54">
        <f>SUMIFS(RuralPorc!$K:$K,RuralPorc!$P:$P,X$5,RuralPorc!$A:$A,$C23)*100</f>
        <v>9.1693595051765442</v>
      </c>
      <c r="Y23" s="54">
        <f>SUMIFS(RuralPorc!$K:$K,RuralPorc!$P:$P,Y$5,RuralPorc!$A:$A,$C23)*100</f>
        <v>13.918997347354889</v>
      </c>
      <c r="Z23" s="54">
        <f>SUMIFS(RuralPorc!$K:$K,RuralPorc!$P:$P,Z$5,RuralPorc!$A:$A,$C23)*100</f>
        <v>10.554569959640503</v>
      </c>
      <c r="AA23" s="56"/>
      <c r="AB23" s="53">
        <f>SUMIFS(UrbanPop!$K:$K,UrbanPop!$S:$S,AB$5,UrbanPop!$A:$A,$C23)/1000</f>
        <v>155.642</v>
      </c>
      <c r="AC23" s="53">
        <f>SUMIFS(UrbanPop!$K:$K,UrbanPop!$S:$S,AC$5,UrbanPop!$A:$A,$C23)/1000</f>
        <v>167.10900000000001</v>
      </c>
      <c r="AD23" s="53">
        <f>SUMIFS(UrbanPop!$K:$K,UrbanPop!$S:$S,AD$5,UrbanPop!$A:$A,$C23)/1000</f>
        <v>149.71100000000001</v>
      </c>
      <c r="AE23" s="53">
        <f>SUMIFS(UrbanPop!$K:$K,UrbanPop!$S:$S,AE$5,UrbanPop!$A:$A,$C23)/1000</f>
        <v>132.67400000000001</v>
      </c>
      <c r="AF23" s="53">
        <f>SUMIFS(UrbanPop!$K:$K,UrbanPop!$S:$S,AF$5,UrbanPop!$A:$A,$C23)/1000</f>
        <v>119.399</v>
      </c>
      <c r="AG23" s="52"/>
      <c r="AH23" s="54">
        <f>SUMIFS(UrbanPorc!$K:$K,UrbanPorc!$P:$P,AH$5,UrbanPorc!$A:$A,$C23)*100</f>
        <v>9.6880070865154266</v>
      </c>
      <c r="AI23" s="54">
        <f>SUMIFS(UrbanPorc!$K:$K,UrbanPorc!$P:$P,AI$5,UrbanPorc!$A:$A,$C23)*100</f>
        <v>10.748978704214096</v>
      </c>
      <c r="AJ23" s="54">
        <f>SUMIFS(UrbanPorc!$K:$K,UrbanPorc!$P:$P,AJ$5,UrbanPorc!$A:$A,$C23)*100</f>
        <v>9.0347692370414734</v>
      </c>
      <c r="AK23" s="54">
        <f>SUMIFS(UrbanPorc!$K:$K,UrbanPorc!$P:$P,AK$5,UrbanPorc!$A:$A,$C23)*100</f>
        <v>8.728259801864624</v>
      </c>
      <c r="AL23" s="54">
        <f>SUMIFS(UrbanPorc!$K:$K,UrbanPorc!$P:$P,AL$5,UrbanPorc!$A:$A,$C23)*100</f>
        <v>7.4338406324386597</v>
      </c>
      <c r="AN23" s="53">
        <f>SUMIFS(SexoPop!$L:$L,SexoPop!$T:$T,AN$5,SexoPop!$A:$A,$C23,SexoPop!$B:$B,2)/1000</f>
        <v>107.64100000000001</v>
      </c>
      <c r="AO23" s="53">
        <f>SUMIFS(SexoPop!$L:$L,SexoPop!$T:$T,AO$5,SexoPop!$A:$A,$C23,SexoPop!$B:$B,2)/1000</f>
        <v>115.03</v>
      </c>
      <c r="AP23" s="53">
        <f>SUMIFS(SexoPop!$L:$L,SexoPop!$T:$T,AP$5,SexoPop!$A:$A,$C23,SexoPop!$B:$B,2)/1000</f>
        <v>91.361999999999995</v>
      </c>
      <c r="AQ23" s="53">
        <f>SUMIFS(SexoPop!$L:$L,SexoPop!$T:$T,AQ$5,SexoPop!$A:$A,$C23,SexoPop!$B:$B,2)/1000</f>
        <v>103.124</v>
      </c>
      <c r="AR23" s="53">
        <f>SUMIFS(SexoPop!$L:$L,SexoPop!$T:$T,AR$5,SexoPop!$A:$A,$C23,SexoPop!$B:$B,2)/1000</f>
        <v>85.346000000000004</v>
      </c>
      <c r="AS23" s="52"/>
      <c r="AT23" s="54">
        <f>SUMIFS(SexoPorc!$L:$L,SexoPorc!$Q:$Q,AT$5,SexoPorc!$A:$A,$C23,SexoPorc!$B:$B,2)*100</f>
        <v>10.849715024232864</v>
      </c>
      <c r="AU23" s="54">
        <f>SUMIFS(SexoPorc!$L:$L,SexoPorc!$Q:$Q,AU$5,SexoPorc!$A:$A,$C23,SexoPorc!$B:$B,2)*100</f>
        <v>11.241840571165085</v>
      </c>
      <c r="AV23" s="54">
        <f>SUMIFS(SexoPorc!$L:$L,SexoPorc!$Q:$Q,AV$5,SexoPorc!$A:$A,$C23,SexoPorc!$B:$B,2)*100</f>
        <v>8.8416494429111481</v>
      </c>
      <c r="AW23" s="54">
        <f>SUMIFS(SexoPorc!$L:$L,SexoPorc!$Q:$Q,AW$5,SexoPorc!$A:$A,$C23,SexoPorc!$B:$B,2)*100</f>
        <v>9.6949934959411621</v>
      </c>
      <c r="AX23" s="54">
        <f>SUMIFS(SexoPorc!$L:$L,SexoPorc!$Q:$Q,AX$5,SexoPorc!$A:$A,$C23,SexoPorc!$B:$B,2)*100</f>
        <v>8.1006556749343872</v>
      </c>
      <c r="AY23" s="56"/>
      <c r="AZ23" s="53">
        <f>SUMIFS(SexoPop!$L:$L,SexoPop!$T:$T,AZ$5,SexoPop!$A:$A,$C23,SexoPop!$B:$B,1)/1000</f>
        <v>101.479</v>
      </c>
      <c r="BA23" s="53">
        <f>SUMIFS(SexoPop!$L:$L,SexoPop!$T:$T,BA$5,SexoPop!$A:$A,$C23,SexoPop!$B:$B,1)/1000</f>
        <v>106.673</v>
      </c>
      <c r="BB23" s="53">
        <f>SUMIFS(SexoPop!$L:$L,SexoPop!$T:$T,BB$5,SexoPop!$A:$A,$C23,SexoPop!$B:$B,1)/1000</f>
        <v>87.600999999999999</v>
      </c>
      <c r="BC23" s="53">
        <f>SUMIFS(SexoPop!$L:$L,SexoPop!$T:$T,BC$5,SexoPop!$A:$A,$C23,SexoPop!$B:$B,1)/1000</f>
        <v>97.712999999999994</v>
      </c>
      <c r="BD23" s="53">
        <f>SUMIFS(SexoPop!$L:$L,SexoPop!$T:$T,BD$5,SexoPop!$A:$A,$C23,SexoPop!$B:$B,1)/1000</f>
        <v>72.667000000000002</v>
      </c>
      <c r="BE23" s="52"/>
      <c r="BF23" s="54">
        <f>SUMIFS(SexoPorc!$L:$L,SexoPorc!$Q:$Q,BF$5,SexoPorc!$A:$A,$C23,SexoPorc!$B:$B,1)*100</f>
        <v>10.986499488353729</v>
      </c>
      <c r="BG23" s="54">
        <f>SUMIFS(SexoPorc!$L:$L,SexoPorc!$Q:$Q,BG$5,SexoPorc!$A:$A,$C23,SexoPorc!$B:$B,1)*100</f>
        <v>11.35258749127388</v>
      </c>
      <c r="BH23" s="54">
        <f>SUMIFS(SexoPorc!$L:$L,SexoPorc!$Q:$Q,BH$5,SexoPorc!$A:$A,$C23,SexoPorc!$B:$B,1)*100</f>
        <v>9.2919826507568359</v>
      </c>
      <c r="BI23" s="54">
        <f>SUMIFS(SexoPorc!$L:$L,SexoPorc!$Q:$Q,BI$5,SexoPorc!$A:$A,$C23,SexoPorc!$B:$B,1)*100</f>
        <v>10.328195989131927</v>
      </c>
      <c r="BJ23" s="54">
        <f>SUMIFS(SexoPorc!$L:$L,SexoPorc!$Q:$Q,BJ$5,SexoPorc!$A:$A,$C23,SexoPorc!$B:$B,1)*100</f>
        <v>7.912028580904007</v>
      </c>
    </row>
    <row r="24" spans="3:62" x14ac:dyDescent="0.25">
      <c r="C24" s="52" t="s">
        <v>18</v>
      </c>
      <c r="D24" s="53">
        <f>'Cuadro 4'!AC26</f>
        <v>114.17200000000001</v>
      </c>
      <c r="E24" s="53">
        <f>'Cuadro 4'!AD26</f>
        <v>144.983</v>
      </c>
      <c r="F24" s="53">
        <f>'Cuadro 4'!AE26</f>
        <v>88.703000000000003</v>
      </c>
      <c r="G24" s="53">
        <f>'Cuadro 4'!AF26</f>
        <v>136.87700000000001</v>
      </c>
      <c r="H24" s="53">
        <f>'Cuadro 4'!AG26</f>
        <v>95.897999999999996</v>
      </c>
      <c r="I24" s="52"/>
      <c r="J24" s="54">
        <f>'Cuadro 5'!W26</f>
        <v>9.6668275376999997</v>
      </c>
      <c r="K24" s="54">
        <f>'Cuadro 5'!X26</f>
        <v>11.864130772800001</v>
      </c>
      <c r="L24" s="54">
        <f>'Cuadro 5'!Y26</f>
        <v>7.162120045</v>
      </c>
      <c r="M24" s="54">
        <f>'Cuadro 5'!Z26</f>
        <v>10.8466568616</v>
      </c>
      <c r="N24" s="54">
        <f>'Cuadro 5'!AA26</f>
        <v>7.7165093292</v>
      </c>
      <c r="O24" s="52"/>
      <c r="P24" s="53">
        <f>SUMIFS(RuralPop!$K:$K,RuralPop!$S:$S,P$5,RuralPop!$A:$A,$C24)/1000</f>
        <v>70.331000000000003</v>
      </c>
      <c r="Q24" s="53">
        <f>SUMIFS(RuralPop!$K:$K,RuralPop!$S:$S,Q$5,RuralPop!$A:$A,$C24)/1000</f>
        <v>82.412000000000006</v>
      </c>
      <c r="R24" s="53">
        <f>SUMIFS(RuralPop!$K:$K,RuralPop!$S:$S,R$5,RuralPop!$A:$A,$C24)/1000</f>
        <v>39.795000000000002</v>
      </c>
      <c r="S24" s="53">
        <f>SUMIFS(RuralPop!$K:$K,RuralPop!$S:$S,S$5,RuralPop!$A:$A,$C24)/1000</f>
        <v>87.195999999999998</v>
      </c>
      <c r="T24" s="53">
        <f>SUMIFS(RuralPop!$K:$K,RuralPop!$S:$S,T$5,RuralPop!$A:$A,$C24)/1000</f>
        <v>60.073999999999998</v>
      </c>
      <c r="U24" s="52"/>
      <c r="V24" s="54">
        <f>SUMIFS(RuralPorc!$K:$K,RuralPorc!$P:$P,V$5,RuralPorc!$A:$A,$C24)*100</f>
        <v>19.164438545703888</v>
      </c>
      <c r="W24" s="54">
        <f>SUMIFS(RuralPorc!$K:$K,RuralPorc!$P:$P,W$5,RuralPorc!$A:$A,$C24)*100</f>
        <v>21.36797308921814</v>
      </c>
      <c r="X24" s="54">
        <f>SUMIFS(RuralPorc!$K:$K,RuralPorc!$P:$P,X$5,RuralPorc!$A:$A,$C24)*100</f>
        <v>10.344800353050232</v>
      </c>
      <c r="Y24" s="54">
        <f>SUMIFS(RuralPorc!$K:$K,RuralPorc!$P:$P,Y$5,RuralPorc!$A:$A,$C24)*100</f>
        <v>20.543824136257172</v>
      </c>
      <c r="Z24" s="54">
        <f>SUMIFS(RuralPorc!$K:$K,RuralPorc!$P:$P,Z$5,RuralPorc!$A:$A,$C24)*100</f>
        <v>17.642204463481903</v>
      </c>
      <c r="AA24" s="56"/>
      <c r="AB24" s="53">
        <f>SUMIFS(UrbanPop!$K:$K,UrbanPop!$S:$S,AB$5,UrbanPop!$A:$A,$C24)/1000</f>
        <v>43.841000000000001</v>
      </c>
      <c r="AC24" s="53">
        <f>SUMIFS(UrbanPop!$K:$K,UrbanPop!$S:$S,AC$5,UrbanPop!$A:$A,$C24)/1000</f>
        <v>62.570999999999998</v>
      </c>
      <c r="AD24" s="53">
        <f>SUMIFS(UrbanPop!$K:$K,UrbanPop!$S:$S,AD$5,UrbanPop!$A:$A,$C24)/1000</f>
        <v>48.908000000000001</v>
      </c>
      <c r="AE24" s="53">
        <f>SUMIFS(UrbanPop!$K:$K,UrbanPop!$S:$S,AE$5,UrbanPop!$A:$A,$C24)/1000</f>
        <v>49.680999999999997</v>
      </c>
      <c r="AF24" s="53">
        <f>SUMIFS(UrbanPop!$K:$K,UrbanPop!$S:$S,AF$5,UrbanPop!$A:$A,$C24)/1000</f>
        <v>35.823999999999998</v>
      </c>
      <c r="AG24" s="52"/>
      <c r="AH24" s="54">
        <f>SUMIFS(UrbanPorc!$K:$K,UrbanPorc!$P:$P,AH$5,UrbanPorc!$A:$A,$C24)*100</f>
        <v>5.385323241353035</v>
      </c>
      <c r="AI24" s="54">
        <f>SUMIFS(UrbanPorc!$K:$K,UrbanPorc!$P:$P,AI$5,UrbanPorc!$A:$A,$C24)*100</f>
        <v>7.4814550578594208</v>
      </c>
      <c r="AJ24" s="54">
        <f>SUMIFS(UrbanPorc!$K:$K,UrbanPorc!$P:$P,AJ$5,UrbanPorc!$A:$A,$C24)*100</f>
        <v>5.7281661778688431</v>
      </c>
      <c r="AK24" s="54">
        <f>SUMIFS(UrbanPorc!$K:$K,UrbanPorc!$P:$P,AK$5,UrbanPorc!$A:$A,$C24)*100</f>
        <v>5.932137742638588</v>
      </c>
      <c r="AL24" s="54">
        <f>SUMIFS(UrbanPorc!$K:$K,UrbanPorc!$P:$P,AL$5,UrbanPorc!$A:$A,$C24)*100</f>
        <v>3.9705138653516769</v>
      </c>
      <c r="AN24" s="53">
        <f>SUMIFS(SexoPop!$L:$L,SexoPop!$T:$T,AN$5,SexoPop!$A:$A,$C24,SexoPop!$B:$B,2)/1000</f>
        <v>58.774000000000001</v>
      </c>
      <c r="AO24" s="53">
        <f>SUMIFS(SexoPop!$L:$L,SexoPop!$T:$T,AO$5,SexoPop!$A:$A,$C24,SexoPop!$B:$B,2)/1000</f>
        <v>71.667000000000002</v>
      </c>
      <c r="AP24" s="53">
        <f>SUMIFS(SexoPop!$L:$L,SexoPop!$T:$T,AP$5,SexoPop!$A:$A,$C24,SexoPop!$B:$B,2)/1000</f>
        <v>44.484999999999999</v>
      </c>
      <c r="AQ24" s="53">
        <f>SUMIFS(SexoPop!$L:$L,SexoPop!$T:$T,AQ$5,SexoPop!$A:$A,$C24,SexoPop!$B:$B,2)/1000</f>
        <v>66.102000000000004</v>
      </c>
      <c r="AR24" s="53">
        <f>SUMIFS(SexoPop!$L:$L,SexoPop!$T:$T,AR$5,SexoPop!$A:$A,$C24,SexoPop!$B:$B,2)/1000</f>
        <v>48.932000000000002</v>
      </c>
      <c r="AS24" s="52"/>
      <c r="AT24" s="54">
        <f>SUMIFS(SexoPorc!$L:$L,SexoPorc!$Q:$Q,AT$5,SexoPorc!$A:$A,$C24,SexoPorc!$B:$B,2)*100</f>
        <v>9.9051184952259064</v>
      </c>
      <c r="AU24" s="54">
        <f>SUMIFS(SexoPorc!$L:$L,SexoPorc!$Q:$Q,AU$5,SexoPorc!$A:$A,$C24,SexoPorc!$B:$B,2)*100</f>
        <v>11.624327301979065</v>
      </c>
      <c r="AV24" s="54">
        <f>SUMIFS(SexoPorc!$L:$L,SexoPorc!$Q:$Q,AV$5,SexoPorc!$A:$A,$C24,SexoPorc!$B:$B,2)*100</f>
        <v>6.9446936249732971</v>
      </c>
      <c r="AW24" s="54">
        <f>SUMIFS(SexoPorc!$L:$L,SexoPorc!$Q:$Q,AW$5,SexoPorc!$A:$A,$C24,SexoPorc!$B:$B,2)*100</f>
        <v>10.220372676849365</v>
      </c>
      <c r="AX24" s="54">
        <f>SUMIFS(SexoPorc!$L:$L,SexoPorc!$Q:$Q,AX$5,SexoPorc!$A:$A,$C24,SexoPorc!$B:$B,2)*100</f>
        <v>7.6356269419193268</v>
      </c>
      <c r="AY24" s="56"/>
      <c r="AZ24" s="53">
        <f>SUMIFS(SexoPop!$L:$L,SexoPop!$T:$T,AZ$5,SexoPop!$A:$A,$C24,SexoPop!$B:$B,1)/1000</f>
        <v>55.398000000000003</v>
      </c>
      <c r="BA24" s="53">
        <f>SUMIFS(SexoPop!$L:$L,SexoPop!$T:$T,BA$5,SexoPop!$A:$A,$C24,SexoPop!$B:$B,1)/1000</f>
        <v>73.316000000000003</v>
      </c>
      <c r="BB24" s="53">
        <f>SUMIFS(SexoPop!$L:$L,SexoPop!$T:$T,BB$5,SexoPop!$A:$A,$C24,SexoPop!$B:$B,1)/1000</f>
        <v>44.218000000000004</v>
      </c>
      <c r="BC24" s="53">
        <f>SUMIFS(SexoPop!$L:$L,SexoPop!$T:$T,BC$5,SexoPop!$A:$A,$C24,SexoPop!$B:$B,1)/1000</f>
        <v>70.775000000000006</v>
      </c>
      <c r="BD24" s="53">
        <f>SUMIFS(SexoPop!$L:$L,SexoPop!$T:$T,BD$5,SexoPop!$A:$A,$C24,SexoPop!$B:$B,1)/1000</f>
        <v>46.966000000000001</v>
      </c>
      <c r="BE24" s="52"/>
      <c r="BF24" s="54">
        <f>SUMIFS(SexoPorc!$L:$L,SexoPorc!$Q:$Q,BF$5,SexoPorc!$A:$A,$C24,SexoPorc!$B:$B,1)*100</f>
        <v>9.4262376427650452</v>
      </c>
      <c r="BG24" s="54">
        <f>SUMIFS(SexoPorc!$L:$L,SexoPorc!$Q:$Q,BG$5,SexoPorc!$A:$A,$C24,SexoPorc!$B:$B,1)*100</f>
        <v>12.108299881219864</v>
      </c>
      <c r="BH24" s="54">
        <f>SUMIFS(SexoPorc!$L:$L,SexoPorc!$Q:$Q,BH$5,SexoPorc!$A:$A,$C24,SexoPorc!$B:$B,1)*100</f>
        <v>7.3950439691543579</v>
      </c>
      <c r="BI24" s="54">
        <f>SUMIFS(SexoPorc!$L:$L,SexoPorc!$Q:$Q,BI$5,SexoPorc!$A:$A,$C24,SexoPorc!$B:$B,1)*100</f>
        <v>11.505118012428284</v>
      </c>
      <c r="BJ24" s="54">
        <f>SUMIFS(SexoPorc!$L:$L,SexoPorc!$Q:$Q,BJ$5,SexoPorc!$A:$A,$C24,SexoPorc!$B:$B,1)*100</f>
        <v>7.802620530128479</v>
      </c>
    </row>
    <row r="25" spans="3:62" x14ac:dyDescent="0.25">
      <c r="C25" s="52" t="s">
        <v>19</v>
      </c>
      <c r="D25" s="53">
        <f>'Cuadro 4'!AC27</f>
        <v>264.01900000000001</v>
      </c>
      <c r="E25" s="53">
        <f>'Cuadro 4'!AD27</f>
        <v>168.23000000000002</v>
      </c>
      <c r="F25" s="53">
        <f>'Cuadro 4'!AE27</f>
        <v>229.071</v>
      </c>
      <c r="G25" s="53">
        <f>'Cuadro 4'!AF27</f>
        <v>191.70699999999999</v>
      </c>
      <c r="H25" s="53">
        <f>'Cuadro 4'!AG27</f>
        <v>158.392</v>
      </c>
      <c r="I25" s="52"/>
      <c r="J25" s="54">
        <f>'Cuadro 5'!W27</f>
        <v>4.9845555975</v>
      </c>
      <c r="K25" s="54">
        <f>'Cuadro 5'!X27</f>
        <v>3.0574675961</v>
      </c>
      <c r="L25" s="54">
        <f>'Cuadro 5'!Y27</f>
        <v>3.9112439877000003</v>
      </c>
      <c r="M25" s="54">
        <f>'Cuadro 5'!Z27</f>
        <v>3.1646051263000001</v>
      </c>
      <c r="N25" s="54">
        <f>'Cuadro 5'!AA27</f>
        <v>2.584157823</v>
      </c>
      <c r="O25" s="52"/>
      <c r="P25" s="53">
        <f>SUMIFS(RuralPop!$K:$K,RuralPop!$S:$S,P$5,RuralPop!$A:$A,$C25)/1000</f>
        <v>33.363999999999997</v>
      </c>
      <c r="Q25" s="53">
        <f>SUMIFS(RuralPop!$K:$K,RuralPop!$S:$S,Q$5,RuralPop!$A:$A,$C25)/1000</f>
        <v>35.840000000000003</v>
      </c>
      <c r="R25" s="53">
        <f>SUMIFS(RuralPop!$K:$K,RuralPop!$S:$S,R$5,RuralPop!$A:$A,$C25)/1000</f>
        <v>30.145</v>
      </c>
      <c r="S25" s="53">
        <f>SUMIFS(RuralPop!$K:$K,RuralPop!$S:$S,S$5,RuralPop!$A:$A,$C25)/1000</f>
        <v>38.338000000000001</v>
      </c>
      <c r="T25" s="53">
        <f>SUMIFS(RuralPop!$K:$K,RuralPop!$S:$S,T$5,RuralPop!$A:$A,$C25)/1000</f>
        <v>16.111000000000001</v>
      </c>
      <c r="U25" s="52"/>
      <c r="V25" s="54">
        <f>SUMIFS(RuralPorc!$K:$K,RuralPorc!$P:$P,V$5,RuralPorc!$A:$A,$C25)*100</f>
        <v>11.846749484539032</v>
      </c>
      <c r="W25" s="54">
        <f>SUMIFS(RuralPorc!$K:$K,RuralPorc!$P:$P,W$5,RuralPorc!$A:$A,$C25)*100</f>
        <v>10.109614580869675</v>
      </c>
      <c r="X25" s="54">
        <f>SUMIFS(RuralPorc!$K:$K,RuralPorc!$P:$P,X$5,RuralPorc!$A:$A,$C25)*100</f>
        <v>9.6871636807918549</v>
      </c>
      <c r="Y25" s="54">
        <f>SUMIFS(RuralPorc!$K:$K,RuralPorc!$P:$P,Y$5,RuralPorc!$A:$A,$C25)*100</f>
        <v>8.0785393714904785</v>
      </c>
      <c r="Z25" s="54">
        <f>SUMIFS(RuralPorc!$K:$K,RuralPorc!$P:$P,Z$5,RuralPorc!$A:$A,$C25)*100</f>
        <v>7.1177691221237183</v>
      </c>
      <c r="AA25" s="56"/>
      <c r="AB25" s="53">
        <f>SUMIFS(UrbanPop!$K:$K,UrbanPop!$S:$S,AB$5,UrbanPop!$A:$A,$C25)/1000</f>
        <v>230.655</v>
      </c>
      <c r="AC25" s="53">
        <f>SUMIFS(UrbanPop!$K:$K,UrbanPop!$S:$S,AC$5,UrbanPop!$A:$A,$C25)/1000</f>
        <v>132.38999999999999</v>
      </c>
      <c r="AD25" s="53">
        <f>SUMIFS(UrbanPop!$K:$K,UrbanPop!$S:$S,AD$5,UrbanPop!$A:$A,$C25)/1000</f>
        <v>198.92599999999999</v>
      </c>
      <c r="AE25" s="53">
        <f>SUMIFS(UrbanPop!$K:$K,UrbanPop!$S:$S,AE$5,UrbanPop!$A:$A,$C25)/1000</f>
        <v>153.369</v>
      </c>
      <c r="AF25" s="53">
        <f>SUMIFS(UrbanPop!$K:$K,UrbanPop!$S:$S,AF$5,UrbanPop!$A:$A,$C25)/1000</f>
        <v>142.28100000000001</v>
      </c>
      <c r="AG25" s="52"/>
      <c r="AH25" s="54">
        <f>SUMIFS(UrbanPorc!$K:$K,UrbanPorc!$P:$P,AH$5,UrbanPorc!$A:$A,$C25)*100</f>
        <v>4.5992001891136169</v>
      </c>
      <c r="AI25" s="54">
        <f>SUMIFS(UrbanPorc!$K:$K,UrbanPorc!$P:$P,AI$5,UrbanPorc!$A:$A,$C25)*100</f>
        <v>2.5718022137880325</v>
      </c>
      <c r="AJ25" s="54">
        <f>SUMIFS(UrbanPorc!$K:$K,UrbanPorc!$P:$P,AJ$5,UrbanPorc!$A:$A,$C25)*100</f>
        <v>3.5871315747499466</v>
      </c>
      <c r="AK25" s="54">
        <f>SUMIFS(UrbanPorc!$K:$K,UrbanPorc!$P:$P,AK$5,UrbanPorc!$A:$A,$C25)*100</f>
        <v>2.7469322085380554</v>
      </c>
      <c r="AL25" s="54">
        <f>SUMIFS(UrbanPorc!$K:$K,UrbanPorc!$P:$P,AL$5,UrbanPorc!$A:$A,$C25)*100</f>
        <v>2.4103175848722458</v>
      </c>
      <c r="AN25" s="53">
        <f>SUMIFS(SexoPop!$L:$L,SexoPop!$T:$T,AN$5,SexoPop!$A:$A,$C25,SexoPop!$B:$B,2)/1000</f>
        <v>126.601</v>
      </c>
      <c r="AO25" s="53">
        <f>SUMIFS(SexoPop!$L:$L,SexoPop!$T:$T,AO$5,SexoPop!$A:$A,$C25,SexoPop!$B:$B,2)/1000</f>
        <v>75.248999999999995</v>
      </c>
      <c r="AP25" s="53">
        <f>SUMIFS(SexoPop!$L:$L,SexoPop!$T:$T,AP$5,SexoPop!$A:$A,$C25,SexoPop!$B:$B,2)/1000</f>
        <v>108.255</v>
      </c>
      <c r="AQ25" s="53">
        <f>SUMIFS(SexoPop!$L:$L,SexoPop!$T:$T,AQ$5,SexoPop!$A:$A,$C25,SexoPop!$B:$B,2)/1000</f>
        <v>95.283000000000001</v>
      </c>
      <c r="AR25" s="53">
        <f>SUMIFS(SexoPop!$L:$L,SexoPop!$T:$T,AR$5,SexoPop!$A:$A,$C25,SexoPop!$B:$B,2)/1000</f>
        <v>71.260000000000005</v>
      </c>
      <c r="AS25" s="52"/>
      <c r="AT25" s="54">
        <f>SUMIFS(SexoPorc!$L:$L,SexoPorc!$Q:$Q,AT$5,SexoPorc!$A:$A,$C25,SexoPorc!$B:$B,2)*100</f>
        <v>4.8300180584192276</v>
      </c>
      <c r="AU25" s="54">
        <f>SUMIFS(SexoPorc!$L:$L,SexoPorc!$Q:$Q,AU$5,SexoPorc!$A:$A,$C25,SexoPorc!$B:$B,2)*100</f>
        <v>2.7609437704086304</v>
      </c>
      <c r="AV25" s="54">
        <f>SUMIFS(SexoPorc!$L:$L,SexoPorc!$Q:$Q,AV$5,SexoPorc!$A:$A,$C25,SexoPorc!$B:$B,2)*100</f>
        <v>3.6401938647031784</v>
      </c>
      <c r="AW25" s="54">
        <f>SUMIFS(SexoPorc!$L:$L,SexoPorc!$Q:$Q,AW$5,SexoPorc!$A:$A,$C25,SexoPorc!$B:$B,2)*100</f>
        <v>3.1127514317631721</v>
      </c>
      <c r="AX25" s="54">
        <f>SUMIFS(SexoPorc!$L:$L,SexoPorc!$Q:$Q,AX$5,SexoPorc!$A:$A,$C25,SexoPorc!$B:$B,2)*100</f>
        <v>2.3247567936778069</v>
      </c>
      <c r="AY25" s="56"/>
      <c r="AZ25" s="53">
        <f>SUMIFS(SexoPop!$L:$L,SexoPop!$T:$T,AZ$5,SexoPop!$A:$A,$C25,SexoPop!$B:$B,1)/1000</f>
        <v>137.41800000000001</v>
      </c>
      <c r="BA25" s="53">
        <f>SUMIFS(SexoPop!$L:$L,SexoPop!$T:$T,BA$5,SexoPop!$A:$A,$C25,SexoPop!$B:$B,1)/1000</f>
        <v>92.980999999999995</v>
      </c>
      <c r="BB25" s="53">
        <f>SUMIFS(SexoPop!$L:$L,SexoPop!$T:$T,BB$5,SexoPop!$A:$A,$C25,SexoPop!$B:$B,1)/1000</f>
        <v>120.816</v>
      </c>
      <c r="BC25" s="53">
        <f>SUMIFS(SexoPop!$L:$L,SexoPop!$T:$T,BC$5,SexoPop!$A:$A,$C25,SexoPop!$B:$B,1)/1000</f>
        <v>96.424000000000007</v>
      </c>
      <c r="BD25" s="53">
        <f>SUMIFS(SexoPop!$L:$L,SexoPop!$T:$T,BD$5,SexoPop!$A:$A,$C25,SexoPop!$B:$B,1)/1000</f>
        <v>87.132000000000005</v>
      </c>
      <c r="BE25" s="52"/>
      <c r="BF25" s="54">
        <f>SUMIFS(SexoPorc!$L:$L,SexoPorc!$Q:$Q,BF$5,SexoPorc!$A:$A,$C25,SexoPorc!$B:$B,1)*100</f>
        <v>5.1359463483095169</v>
      </c>
      <c r="BG25" s="54">
        <f>SUMIFS(SexoPorc!$L:$L,SexoPorc!$Q:$Q,BG$5,SexoPorc!$A:$A,$C25,SexoPorc!$B:$B,1)*100</f>
        <v>3.3485125750303268</v>
      </c>
      <c r="BH25" s="54">
        <f>SUMIFS(SexoPorc!$L:$L,SexoPorc!$Q:$Q,BH$5,SexoPorc!$A:$A,$C25,SexoPorc!$B:$B,1)*100</f>
        <v>4.1908528655767441</v>
      </c>
      <c r="BI25" s="54">
        <f>SUMIFS(SexoPorc!$L:$L,SexoPorc!$Q:$Q,BI$5,SexoPorc!$A:$A,$C25,SexoPorc!$B:$B,1)*100</f>
        <v>3.2175708562135696</v>
      </c>
      <c r="BJ25" s="54">
        <f>SUMIFS(SexoPorc!$L:$L,SexoPorc!$Q:$Q,BJ$5,SexoPorc!$A:$A,$C25,SexoPorc!$B:$B,1)*100</f>
        <v>2.843659371137619</v>
      </c>
    </row>
    <row r="26" spans="3:62" x14ac:dyDescent="0.25">
      <c r="C26" s="52" t="s">
        <v>20</v>
      </c>
      <c r="D26" s="53">
        <f>'Cuadro 4'!AC28</f>
        <v>1028.3009999999999</v>
      </c>
      <c r="E26" s="53">
        <f>'Cuadro 4'!AD28</f>
        <v>1005.308</v>
      </c>
      <c r="F26" s="53">
        <f>'Cuadro 4'!AE28</f>
        <v>946.06000000000006</v>
      </c>
      <c r="G26" s="53">
        <f>'Cuadro 4'!AF28</f>
        <v>896.87800000000004</v>
      </c>
      <c r="H26" s="53">
        <f>'Cuadro 4'!AG28</f>
        <v>806.40300000000002</v>
      </c>
      <c r="I26" s="52"/>
      <c r="J26" s="54">
        <f>'Cuadro 5'!W28</f>
        <v>26.273730459799999</v>
      </c>
      <c r="K26" s="54">
        <f>'Cuadro 5'!X28</f>
        <v>25.114190841300001</v>
      </c>
      <c r="L26" s="54">
        <f>'Cuadro 5'!Y28</f>
        <v>22.701204863200001</v>
      </c>
      <c r="M26" s="54">
        <f>'Cuadro 5'!Z28</f>
        <v>21.103612597000001</v>
      </c>
      <c r="N26" s="54">
        <f>'Cuadro 5'!AA28</f>
        <v>18.888947968699998</v>
      </c>
      <c r="O26" s="52"/>
      <c r="P26" s="53">
        <f>SUMIFS(RuralPop!$K:$K,RuralPop!$S:$S,P$5,RuralPop!$A:$A,$C26)/1000</f>
        <v>638.93399999999997</v>
      </c>
      <c r="Q26" s="53">
        <f>SUMIFS(RuralPop!$K:$K,RuralPop!$S:$S,Q$5,RuralPop!$A:$A,$C26)/1000</f>
        <v>691.12599999999998</v>
      </c>
      <c r="R26" s="53">
        <f>SUMIFS(RuralPop!$K:$K,RuralPop!$S:$S,R$5,RuralPop!$A:$A,$C26)/1000</f>
        <v>623.94500000000005</v>
      </c>
      <c r="S26" s="53">
        <f>SUMIFS(RuralPop!$K:$K,RuralPop!$S:$S,S$5,RuralPop!$A:$A,$C26)/1000</f>
        <v>576.5</v>
      </c>
      <c r="T26" s="53">
        <f>SUMIFS(RuralPop!$K:$K,RuralPop!$S:$S,T$5,RuralPop!$A:$A,$C26)/1000</f>
        <v>526.64099999999996</v>
      </c>
      <c r="U26" s="52"/>
      <c r="V26" s="54">
        <f>SUMIFS(RuralPorc!$K:$K,RuralPorc!$P:$P,V$5,RuralPorc!$A:$A,$C26)*100</f>
        <v>30.992954969406128</v>
      </c>
      <c r="W26" s="54">
        <f>SUMIFS(RuralPorc!$K:$K,RuralPorc!$P:$P,W$5,RuralPorc!$A:$A,$C26)*100</f>
        <v>30.456423759460449</v>
      </c>
      <c r="X26" s="54">
        <f>SUMIFS(RuralPorc!$K:$K,RuralPorc!$P:$P,X$5,RuralPorc!$A:$A,$C26)*100</f>
        <v>28.423771262168884</v>
      </c>
      <c r="Y26" s="54">
        <f>SUMIFS(RuralPorc!$K:$K,RuralPorc!$P:$P,Y$5,RuralPorc!$A:$A,$C26)*100</f>
        <v>25.036892294883728</v>
      </c>
      <c r="Z26" s="54">
        <f>SUMIFS(RuralPorc!$K:$K,RuralPorc!$P:$P,Z$5,RuralPorc!$A:$A,$C26)*100</f>
        <v>23.883739113807678</v>
      </c>
      <c r="AA26" s="56"/>
      <c r="AB26" s="53">
        <f>SUMIFS(UrbanPop!$K:$K,UrbanPop!$S:$S,AB$5,UrbanPop!$A:$A,$C26)/1000</f>
        <v>389.36700000000002</v>
      </c>
      <c r="AC26" s="53">
        <f>SUMIFS(UrbanPop!$K:$K,UrbanPop!$S:$S,AC$5,UrbanPop!$A:$A,$C26)/1000</f>
        <v>314.18200000000002</v>
      </c>
      <c r="AD26" s="53">
        <f>SUMIFS(UrbanPop!$K:$K,UrbanPop!$S:$S,AD$5,UrbanPop!$A:$A,$C26)/1000</f>
        <v>322.11500000000001</v>
      </c>
      <c r="AE26" s="53">
        <f>SUMIFS(UrbanPop!$K:$K,UrbanPop!$S:$S,AE$5,UrbanPop!$A:$A,$C26)/1000</f>
        <v>320.37799999999999</v>
      </c>
      <c r="AF26" s="53">
        <f>SUMIFS(UrbanPop!$K:$K,UrbanPop!$S:$S,AF$5,UrbanPop!$A:$A,$C26)/1000</f>
        <v>279.762</v>
      </c>
      <c r="AG26" s="52"/>
      <c r="AH26" s="54">
        <f>SUMIFS(UrbanPorc!$K:$K,UrbanPorc!$P:$P,AH$5,UrbanPorc!$A:$A,$C26)*100</f>
        <v>21.021264791488647</v>
      </c>
      <c r="AI26" s="54">
        <f>SUMIFS(UrbanPorc!$K:$K,UrbanPorc!$P:$P,AI$5,UrbanPorc!$A:$A,$C26)*100</f>
        <v>18.121851980686188</v>
      </c>
      <c r="AJ26" s="54">
        <f>SUMIFS(UrbanPorc!$K:$K,UrbanPorc!$P:$P,AJ$5,UrbanPorc!$A:$A,$C26)*100</f>
        <v>16.33201390504837</v>
      </c>
      <c r="AK26" s="54">
        <f>SUMIFS(UrbanPorc!$K:$K,UrbanPorc!$P:$P,AK$5,UrbanPorc!$A:$A,$C26)*100</f>
        <v>16.452614963054657</v>
      </c>
      <c r="AL26" s="54">
        <f>SUMIFS(UrbanPorc!$K:$K,UrbanPorc!$P:$P,AL$5,UrbanPorc!$A:$A,$C26)*100</f>
        <v>13.553309440612793</v>
      </c>
      <c r="AN26" s="53">
        <f>SUMIFS(SexoPop!$L:$L,SexoPop!$T:$T,AN$5,SexoPop!$A:$A,$C26,SexoPop!$B:$B,2)/1000</f>
        <v>519.79200000000003</v>
      </c>
      <c r="AO26" s="53">
        <f>SUMIFS(SexoPop!$L:$L,SexoPop!$T:$T,AO$5,SexoPop!$A:$A,$C26,SexoPop!$B:$B,2)/1000</f>
        <v>513.24800000000005</v>
      </c>
      <c r="AP26" s="53">
        <f>SUMIFS(SexoPop!$L:$L,SexoPop!$T:$T,AP$5,SexoPop!$A:$A,$C26,SexoPop!$B:$B,2)/1000</f>
        <v>493.827</v>
      </c>
      <c r="AQ26" s="53">
        <f>SUMIFS(SexoPop!$L:$L,SexoPop!$T:$T,AQ$5,SexoPop!$A:$A,$C26,SexoPop!$B:$B,2)/1000</f>
        <v>471.87700000000001</v>
      </c>
      <c r="AR26" s="53">
        <f>SUMIFS(SexoPop!$L:$L,SexoPop!$T:$T,AR$5,SexoPop!$A:$A,$C26,SexoPop!$B:$B,2)/1000</f>
        <v>427.45</v>
      </c>
      <c r="AS26" s="52"/>
      <c r="AT26" s="54">
        <f>SUMIFS(SexoPorc!$L:$L,SexoPorc!$Q:$Q,AT$5,SexoPorc!$A:$A,$C26,SexoPorc!$B:$B,2)*100</f>
        <v>25.443157553672791</v>
      </c>
      <c r="AU26" s="54">
        <f>SUMIFS(SexoPorc!$L:$L,SexoPorc!$Q:$Q,AU$5,SexoPorc!$A:$A,$C26,SexoPorc!$B:$B,2)*100</f>
        <v>24.619363248348236</v>
      </c>
      <c r="AV26" s="54">
        <f>SUMIFS(SexoPorc!$L:$L,SexoPorc!$Q:$Q,AV$5,SexoPorc!$A:$A,$C26,SexoPorc!$B:$B,2)*100</f>
        <v>22.435647249221802</v>
      </c>
      <c r="AW26" s="54">
        <f>SUMIFS(SexoPorc!$L:$L,SexoPorc!$Q:$Q,AW$5,SexoPorc!$A:$A,$C26,SexoPorc!$B:$B,2)*100</f>
        <v>20.81233412027359</v>
      </c>
      <c r="AX26" s="54">
        <f>SUMIFS(SexoPorc!$L:$L,SexoPorc!$Q:$Q,AX$5,SexoPorc!$A:$A,$C26,SexoPorc!$B:$B,2)*100</f>
        <v>18.459370732307434</v>
      </c>
      <c r="AY26" s="56"/>
      <c r="AZ26" s="53">
        <f>SUMIFS(SexoPop!$L:$L,SexoPop!$T:$T,AZ$5,SexoPop!$A:$A,$C26,SexoPop!$B:$B,1)/1000</f>
        <v>508.50900000000001</v>
      </c>
      <c r="BA26" s="53">
        <f>SUMIFS(SexoPop!$L:$L,SexoPop!$T:$T,BA$5,SexoPop!$A:$A,$C26,SexoPop!$B:$B,1)/1000</f>
        <v>492.06</v>
      </c>
      <c r="BB26" s="53">
        <f>SUMIFS(SexoPop!$L:$L,SexoPop!$T:$T,BB$5,SexoPop!$A:$A,$C26,SexoPop!$B:$B,1)/1000</f>
        <v>452.233</v>
      </c>
      <c r="BC26" s="53">
        <f>SUMIFS(SexoPop!$L:$L,SexoPop!$T:$T,BC$5,SexoPop!$A:$A,$C26,SexoPop!$B:$B,1)/1000</f>
        <v>425.00099999999998</v>
      </c>
      <c r="BD26" s="53">
        <f>SUMIFS(SexoPop!$L:$L,SexoPop!$T:$T,BD$5,SexoPop!$A:$A,$C26,SexoPop!$B:$B,1)/1000</f>
        <v>378.95299999999997</v>
      </c>
      <c r="BE26" s="52"/>
      <c r="BF26" s="54">
        <f>SUMIFS(SexoPorc!$L:$L,SexoPorc!$Q:$Q,BF$5,SexoPorc!$A:$A,$C26,SexoPorc!$B:$B,1)*100</f>
        <v>27.180713415145874</v>
      </c>
      <c r="BG26" s="54">
        <f>SUMIFS(SexoPorc!$L:$L,SexoPorc!$Q:$Q,BG$5,SexoPorc!$A:$A,$C26,SexoPorc!$B:$B,1)*100</f>
        <v>25.651973485946655</v>
      </c>
      <c r="BH26" s="54">
        <f>SUMIFS(SexoPorc!$L:$L,SexoPorc!$Q:$Q,BH$5,SexoPorc!$A:$A,$C26,SexoPorc!$B:$B,1)*100</f>
        <v>22.998461127281189</v>
      </c>
      <c r="BI26" s="54">
        <f>SUMIFS(SexoPorc!$L:$L,SexoPorc!$Q:$Q,BI$5,SexoPorc!$A:$A,$C26,SexoPorc!$B:$B,1)*100</f>
        <v>21.436721086502075</v>
      </c>
      <c r="BJ26" s="54">
        <f>SUMIFS(SexoPorc!$L:$L,SexoPorc!$Q:$Q,BJ$5,SexoPorc!$A:$A,$C26,SexoPorc!$B:$B,1)*100</f>
        <v>19.398142397403717</v>
      </c>
    </row>
    <row r="27" spans="3:62" x14ac:dyDescent="0.25">
      <c r="C27" s="52" t="s">
        <v>21</v>
      </c>
      <c r="D27" s="53">
        <f>'Cuadro 4'!AC29</f>
        <v>914.59400000000005</v>
      </c>
      <c r="E27" s="53">
        <f>'Cuadro 4'!AD29</f>
        <v>754.84699999999998</v>
      </c>
      <c r="F27" s="53">
        <f>'Cuadro 4'!AE29</f>
        <v>685.93500000000006</v>
      </c>
      <c r="G27" s="53">
        <f>'Cuadro 4'!AF29</f>
        <v>763.23400000000004</v>
      </c>
      <c r="H27" s="53">
        <f>'Cuadro 4'!AG29</f>
        <v>708.65099999999995</v>
      </c>
      <c r="I27" s="52"/>
      <c r="J27" s="54">
        <f>'Cuadro 5'!W29</f>
        <v>14.467630875900001</v>
      </c>
      <c r="K27" s="54">
        <f>'Cuadro 5'!X29</f>
        <v>11.657258407600001</v>
      </c>
      <c r="L27" s="54">
        <f>'Cuadro 5'!Y29</f>
        <v>10.3526560475</v>
      </c>
      <c r="M27" s="54">
        <f>'Cuadro 5'!Z29</f>
        <v>11.367216216500001</v>
      </c>
      <c r="N27" s="54">
        <f>'Cuadro 5'!AA29</f>
        <v>10.7454103296</v>
      </c>
      <c r="O27" s="52"/>
      <c r="P27" s="53">
        <f>SUMIFS(RuralPop!$K:$K,RuralPop!$S:$S,P$5,RuralPop!$A:$A,$C27)/1000</f>
        <v>404.19799999999998</v>
      </c>
      <c r="Q27" s="53">
        <f>SUMIFS(RuralPop!$K:$K,RuralPop!$S:$S,Q$5,RuralPop!$A:$A,$C27)/1000</f>
        <v>281.14400000000001</v>
      </c>
      <c r="R27" s="53">
        <f>SUMIFS(RuralPop!$K:$K,RuralPop!$S:$S,R$5,RuralPop!$A:$A,$C27)/1000</f>
        <v>332.072</v>
      </c>
      <c r="S27" s="53">
        <f>SUMIFS(RuralPop!$K:$K,RuralPop!$S:$S,S$5,RuralPop!$A:$A,$C27)/1000</f>
        <v>378.01</v>
      </c>
      <c r="T27" s="53">
        <f>SUMIFS(RuralPop!$K:$K,RuralPop!$S:$S,T$5,RuralPop!$A:$A,$C27)/1000</f>
        <v>372.84100000000001</v>
      </c>
      <c r="U27" s="52"/>
      <c r="V27" s="54">
        <f>SUMIFS(RuralPorc!$K:$K,RuralPorc!$P:$P,V$5,RuralPorc!$A:$A,$C27)*100</f>
        <v>22.651746869087219</v>
      </c>
      <c r="W27" s="54">
        <f>SUMIFS(RuralPorc!$K:$K,RuralPorc!$P:$P,W$5,RuralPorc!$A:$A,$C27)*100</f>
        <v>14.825642108917236</v>
      </c>
      <c r="X27" s="54">
        <f>SUMIFS(RuralPorc!$K:$K,RuralPorc!$P:$P,X$5,RuralPorc!$A:$A,$C27)*100</f>
        <v>17.75578111410141</v>
      </c>
      <c r="Y27" s="54">
        <f>SUMIFS(RuralPorc!$K:$K,RuralPorc!$P:$P,Y$5,RuralPorc!$A:$A,$C27)*100</f>
        <v>18.726558983325958</v>
      </c>
      <c r="Z27" s="54">
        <f>SUMIFS(RuralPorc!$K:$K,RuralPorc!$P:$P,Z$5,RuralPorc!$A:$A,$C27)*100</f>
        <v>19.875186681747437</v>
      </c>
      <c r="AA27" s="56"/>
      <c r="AB27" s="53">
        <f>SUMIFS(UrbanPop!$K:$K,UrbanPop!$S:$S,AB$5,UrbanPop!$A:$A,$C27)/1000</f>
        <v>510.39600000000002</v>
      </c>
      <c r="AC27" s="53">
        <f>SUMIFS(UrbanPop!$K:$K,UrbanPop!$S:$S,AC$5,UrbanPop!$A:$A,$C27)/1000</f>
        <v>473.70299999999997</v>
      </c>
      <c r="AD27" s="53">
        <f>SUMIFS(UrbanPop!$K:$K,UrbanPop!$S:$S,AD$5,UrbanPop!$A:$A,$C27)/1000</f>
        <v>353.863</v>
      </c>
      <c r="AE27" s="53">
        <f>SUMIFS(UrbanPop!$K:$K,UrbanPop!$S:$S,AE$5,UrbanPop!$A:$A,$C27)/1000</f>
        <v>385.22399999999999</v>
      </c>
      <c r="AF27" s="53">
        <f>SUMIFS(UrbanPop!$K:$K,UrbanPop!$S:$S,AF$5,UrbanPop!$A:$A,$C27)/1000</f>
        <v>335.81</v>
      </c>
      <c r="AG27" s="52"/>
      <c r="AH27" s="54">
        <f>SUMIFS(UrbanPorc!$K:$K,UrbanPorc!$P:$P,AH$5,UrbanPorc!$A:$A,$C27)*100</f>
        <v>11.249001324176788</v>
      </c>
      <c r="AI27" s="54">
        <f>SUMIFS(UrbanPorc!$K:$K,UrbanPorc!$P:$P,AI$5,UrbanPorc!$A:$A,$C27)*100</f>
        <v>10.345112532377243</v>
      </c>
      <c r="AJ27" s="54">
        <f>SUMIFS(UrbanPorc!$K:$K,UrbanPorc!$P:$P,AJ$5,UrbanPorc!$A:$A,$C27)*100</f>
        <v>7.4411749839782715</v>
      </c>
      <c r="AK27" s="54">
        <f>SUMIFS(UrbanPorc!$K:$K,UrbanPorc!$P:$P,AK$5,UrbanPorc!$A:$A,$C27)*100</f>
        <v>8.2036435604095459</v>
      </c>
      <c r="AL27" s="54">
        <f>SUMIFS(UrbanPorc!$K:$K,UrbanPorc!$P:$P,AL$5,UrbanPorc!$A:$A,$C27)*100</f>
        <v>7.1161173284053802</v>
      </c>
      <c r="AN27" s="53">
        <f>SUMIFS(SexoPop!$L:$L,SexoPop!$T:$T,AN$5,SexoPop!$A:$A,$C27,SexoPop!$B:$B,2)/1000</f>
        <v>474.28300000000002</v>
      </c>
      <c r="AO27" s="53">
        <f>SUMIFS(SexoPop!$L:$L,SexoPop!$T:$T,AO$5,SexoPop!$A:$A,$C27,SexoPop!$B:$B,2)/1000</f>
        <v>371.39100000000002</v>
      </c>
      <c r="AP27" s="53">
        <f>SUMIFS(SexoPop!$L:$L,SexoPop!$T:$T,AP$5,SexoPop!$A:$A,$C27,SexoPop!$B:$B,2)/1000</f>
        <v>354.82400000000001</v>
      </c>
      <c r="AQ27" s="53">
        <f>SUMIFS(SexoPop!$L:$L,SexoPop!$T:$T,AQ$5,SexoPop!$A:$A,$C27,SexoPop!$B:$B,2)/1000</f>
        <v>409.428</v>
      </c>
      <c r="AR27" s="53">
        <f>SUMIFS(SexoPop!$L:$L,SexoPop!$T:$T,AR$5,SexoPop!$A:$A,$C27,SexoPop!$B:$B,2)/1000</f>
        <v>366.97</v>
      </c>
      <c r="AS27" s="52"/>
      <c r="AT27" s="54">
        <f>SUMIFS(SexoPorc!$L:$L,SexoPorc!$Q:$Q,AT$5,SexoPorc!$A:$A,$C27,SexoPorc!$B:$B,2)*100</f>
        <v>14.366883039474487</v>
      </c>
      <c r="AU27" s="54">
        <f>SUMIFS(SexoPorc!$L:$L,SexoPorc!$Q:$Q,AU$5,SexoPorc!$A:$A,$C27,SexoPorc!$B:$B,2)*100</f>
        <v>10.935261100530624</v>
      </c>
      <c r="AV27" s="54">
        <f>SUMIFS(SexoPorc!$L:$L,SexoPorc!$Q:$Q,AV$5,SexoPorc!$A:$A,$C27,SexoPorc!$B:$B,2)*100</f>
        <v>10.150080919265747</v>
      </c>
      <c r="AW27" s="54">
        <f>SUMIFS(SexoPorc!$L:$L,SexoPorc!$Q:$Q,AW$5,SexoPorc!$A:$A,$C27,SexoPorc!$B:$B,2)*100</f>
        <v>11.57086193561554</v>
      </c>
      <c r="AX27" s="54">
        <f>SUMIFS(SexoPorc!$L:$L,SexoPorc!$Q:$Q,AX$5,SexoPorc!$A:$A,$C27,SexoPorc!$B:$B,2)*100</f>
        <v>10.584798455238342</v>
      </c>
      <c r="AY27" s="56"/>
      <c r="AZ27" s="53">
        <f>SUMIFS(SexoPop!$L:$L,SexoPop!$T:$T,AZ$5,SexoPop!$A:$A,$C27,SexoPop!$B:$B,1)/1000</f>
        <v>440.31099999999998</v>
      </c>
      <c r="BA27" s="53">
        <f>SUMIFS(SexoPop!$L:$L,SexoPop!$T:$T,BA$5,SexoPop!$A:$A,$C27,SexoPop!$B:$B,1)/1000</f>
        <v>383.45600000000002</v>
      </c>
      <c r="BB27" s="53">
        <f>SUMIFS(SexoPop!$L:$L,SexoPop!$T:$T,BB$5,SexoPop!$A:$A,$C27,SexoPop!$B:$B,1)/1000</f>
        <v>331.11099999999999</v>
      </c>
      <c r="BC27" s="53">
        <f>SUMIFS(SexoPop!$L:$L,SexoPop!$T:$T,BC$5,SexoPop!$A:$A,$C27,SexoPop!$B:$B,1)/1000</f>
        <v>353.80599999999998</v>
      </c>
      <c r="BD27" s="53">
        <f>SUMIFS(SexoPop!$L:$L,SexoPop!$T:$T,BD$5,SexoPop!$A:$A,$C27,SexoPop!$B:$B,1)/1000</f>
        <v>341.68099999999998</v>
      </c>
      <c r="BE27" s="52"/>
      <c r="BF27" s="54">
        <f>SUMIFS(SexoPorc!$L:$L,SexoPorc!$Q:$Q,BF$5,SexoPorc!$A:$A,$C27,SexoPorc!$B:$B,1)*100</f>
        <v>14.577744901180267</v>
      </c>
      <c r="BG27" s="54">
        <f>SUMIFS(SexoPorc!$L:$L,SexoPorc!$Q:$Q,BG$5,SexoPorc!$A:$A,$C27,SexoPorc!$B:$B,1)*100</f>
        <v>12.453634291887283</v>
      </c>
      <c r="BH27" s="54">
        <f>SUMIFS(SexoPorc!$L:$L,SexoPorc!$Q:$Q,BH$5,SexoPorc!$A:$A,$C27,SexoPorc!$B:$B,1)*100</f>
        <v>10.578910261392593</v>
      </c>
      <c r="BI27" s="54">
        <f>SUMIFS(SexoPorc!$L:$L,SexoPorc!$Q:$Q,BI$5,SexoPorc!$A:$A,$C27,SexoPorc!$B:$B,1)*100</f>
        <v>11.140324175357819</v>
      </c>
      <c r="BJ27" s="54">
        <f>SUMIFS(SexoPorc!$L:$L,SexoPorc!$Q:$Q,BJ$5,SexoPorc!$A:$A,$C27,SexoPorc!$B:$B,1)*100</f>
        <v>10.92342808842659</v>
      </c>
    </row>
    <row r="28" spans="3:62" x14ac:dyDescent="0.25">
      <c r="C28" s="52" t="s">
        <v>22</v>
      </c>
      <c r="D28" s="53">
        <f>'Cuadro 4'!AC30</f>
        <v>209.50200000000001</v>
      </c>
      <c r="E28" s="53">
        <f>'Cuadro 4'!AD30</f>
        <v>194.35400000000001</v>
      </c>
      <c r="F28" s="53">
        <f>'Cuadro 4'!AE30</f>
        <v>160.91200000000001</v>
      </c>
      <c r="G28" s="53">
        <f>'Cuadro 4'!AF30</f>
        <v>123.342</v>
      </c>
      <c r="H28" s="53">
        <f>'Cuadro 4'!AG30</f>
        <v>130.11600000000001</v>
      </c>
      <c r="I28" s="52"/>
      <c r="J28" s="54">
        <f>'Cuadro 5'!W30</f>
        <v>9.7153724477000001</v>
      </c>
      <c r="K28" s="54">
        <f>'Cuadro 5'!X30</f>
        <v>8.4797091085999998</v>
      </c>
      <c r="L28" s="54">
        <f>'Cuadro 5'!Y30</f>
        <v>6.7171493692000004</v>
      </c>
      <c r="M28" s="54">
        <f>'Cuadro 5'!Z30</f>
        <v>4.9839642117</v>
      </c>
      <c r="N28" s="54">
        <f>'Cuadro 5'!AA30</f>
        <v>5.1310868956000002</v>
      </c>
      <c r="O28" s="52"/>
      <c r="P28" s="53">
        <f>SUMIFS(RuralPop!$K:$K,RuralPop!$S:$S,P$5,RuralPop!$A:$A,$C28)/1000</f>
        <v>87.507999999999996</v>
      </c>
      <c r="Q28" s="53">
        <f>SUMIFS(RuralPop!$K:$K,RuralPop!$S:$S,Q$5,RuralPop!$A:$A,$C28)/1000</f>
        <v>92.308000000000007</v>
      </c>
      <c r="R28" s="53">
        <f>SUMIFS(RuralPop!$K:$K,RuralPop!$S:$S,R$5,RuralPop!$A:$A,$C28)/1000</f>
        <v>68.194999999999993</v>
      </c>
      <c r="S28" s="53">
        <f>SUMIFS(RuralPop!$K:$K,RuralPop!$S:$S,S$5,RuralPop!$A:$A,$C28)/1000</f>
        <v>65.543000000000006</v>
      </c>
      <c r="T28" s="53">
        <f>SUMIFS(RuralPop!$K:$K,RuralPop!$S:$S,T$5,RuralPop!$A:$A,$C28)/1000</f>
        <v>46.444000000000003</v>
      </c>
      <c r="U28" s="52"/>
      <c r="V28" s="54">
        <f>SUMIFS(RuralPorc!$K:$K,RuralPorc!$P:$P,V$5,RuralPorc!$A:$A,$C28)*100</f>
        <v>13.714547455310822</v>
      </c>
      <c r="W28" s="54">
        <f>SUMIFS(RuralPorc!$K:$K,RuralPorc!$P:$P,W$5,RuralPorc!$A:$A,$C28)*100</f>
        <v>12.572167813777924</v>
      </c>
      <c r="X28" s="54">
        <f>SUMIFS(RuralPorc!$K:$K,RuralPorc!$P:$P,X$5,RuralPorc!$A:$A,$C28)*100</f>
        <v>9.627927839756012</v>
      </c>
      <c r="Y28" s="54">
        <f>SUMIFS(RuralPorc!$K:$K,RuralPorc!$P:$P,Y$5,RuralPorc!$A:$A,$C28)*100</f>
        <v>8.4519371390342712</v>
      </c>
      <c r="Z28" s="54">
        <f>SUMIFS(RuralPorc!$K:$K,RuralPorc!$P:$P,Z$5,RuralPorc!$A:$A,$C28)*100</f>
        <v>8.5154131054878235</v>
      </c>
      <c r="AA28" s="56"/>
      <c r="AB28" s="53">
        <f>SUMIFS(UrbanPop!$K:$K,UrbanPop!$S:$S,AB$5,UrbanPop!$A:$A,$C28)/1000</f>
        <v>121.994</v>
      </c>
      <c r="AC28" s="53">
        <f>SUMIFS(UrbanPop!$K:$K,UrbanPop!$S:$S,AC$5,UrbanPop!$A:$A,$C28)/1000</f>
        <v>102.04600000000001</v>
      </c>
      <c r="AD28" s="53">
        <f>SUMIFS(UrbanPop!$K:$K,UrbanPop!$S:$S,AD$5,UrbanPop!$A:$A,$C28)/1000</f>
        <v>92.716999999999999</v>
      </c>
      <c r="AE28" s="53">
        <f>SUMIFS(UrbanPop!$K:$K,UrbanPop!$S:$S,AE$5,UrbanPop!$A:$A,$C28)/1000</f>
        <v>57.798999999999999</v>
      </c>
      <c r="AF28" s="53">
        <f>SUMIFS(UrbanPop!$K:$K,UrbanPop!$S:$S,AF$5,UrbanPop!$A:$A,$C28)/1000</f>
        <v>83.671999999999997</v>
      </c>
      <c r="AG28" s="52"/>
      <c r="AH28" s="54">
        <f>SUMIFS(UrbanPorc!$K:$K,UrbanPorc!$P:$P,AH$5,UrbanPorc!$A:$A,$C28)*100</f>
        <v>8.0347485840320587</v>
      </c>
      <c r="AI28" s="54">
        <f>SUMIFS(UrbanPorc!$K:$K,UrbanPorc!$P:$P,AI$5,UrbanPorc!$A:$A,$C28)*100</f>
        <v>6.5508000552654266</v>
      </c>
      <c r="AJ28" s="54">
        <f>SUMIFS(UrbanPorc!$K:$K,UrbanPorc!$P:$P,AJ$5,UrbanPorc!$A:$A,$C28)*100</f>
        <v>5.4952003061771393</v>
      </c>
      <c r="AK28" s="54">
        <f>SUMIFS(UrbanPorc!$K:$K,UrbanPorc!$P:$P,AK$5,UrbanPorc!$A:$A,$C28)*100</f>
        <v>3.4013457596302032</v>
      </c>
      <c r="AL28" s="54">
        <f>SUMIFS(UrbanPorc!$K:$K,UrbanPorc!$P:$P,AL$5,UrbanPorc!$A:$A,$C28)*100</f>
        <v>4.2037233710289001</v>
      </c>
      <c r="AN28" s="53">
        <f>SUMIFS(SexoPop!$L:$L,SexoPop!$T:$T,AN$5,SexoPop!$A:$A,$C28,SexoPop!$B:$B,2)/1000</f>
        <v>107.565</v>
      </c>
      <c r="AO28" s="53">
        <f>SUMIFS(SexoPop!$L:$L,SexoPop!$T:$T,AO$5,SexoPop!$A:$A,$C28,SexoPop!$B:$B,2)/1000</f>
        <v>101.45</v>
      </c>
      <c r="AP28" s="53">
        <f>SUMIFS(SexoPop!$L:$L,SexoPop!$T:$T,AP$5,SexoPop!$A:$A,$C28,SexoPop!$B:$B,2)/1000</f>
        <v>84.441999999999993</v>
      </c>
      <c r="AQ28" s="53">
        <f>SUMIFS(SexoPop!$L:$L,SexoPop!$T:$T,AQ$5,SexoPop!$A:$A,$C28,SexoPop!$B:$B,2)/1000</f>
        <v>61.030999999999999</v>
      </c>
      <c r="AR28" s="53">
        <f>SUMIFS(SexoPop!$L:$L,SexoPop!$T:$T,AR$5,SexoPop!$A:$A,$C28,SexoPop!$B:$B,2)/1000</f>
        <v>72.567999999999998</v>
      </c>
      <c r="AS28" s="52"/>
      <c r="AT28" s="54">
        <f>SUMIFS(SexoPorc!$L:$L,SexoPorc!$Q:$Q,AT$5,SexoPorc!$A:$A,$C28,SexoPorc!$B:$B,2)*100</f>
        <v>9.6592478454113007</v>
      </c>
      <c r="AU28" s="54">
        <f>SUMIFS(SexoPorc!$L:$L,SexoPorc!$Q:$Q,AU$5,SexoPorc!$A:$A,$C28,SexoPorc!$B:$B,2)*100</f>
        <v>8.4921479225158691</v>
      </c>
      <c r="AV28" s="54">
        <f>SUMIFS(SexoPorc!$L:$L,SexoPorc!$Q:$Q,AV$5,SexoPorc!$A:$A,$C28,SexoPorc!$B:$B,2)*100</f>
        <v>6.7581608891487122</v>
      </c>
      <c r="AW28" s="54">
        <f>SUMIFS(SexoPorc!$L:$L,SexoPorc!$Q:$Q,AW$5,SexoPorc!$A:$A,$C28,SexoPorc!$B:$B,2)*100</f>
        <v>4.7613959759473801</v>
      </c>
      <c r="AX28" s="54">
        <f>SUMIFS(SexoPorc!$L:$L,SexoPorc!$Q:$Q,AX$5,SexoPorc!$A:$A,$C28,SexoPorc!$B:$B,2)*100</f>
        <v>5.4355733096599579</v>
      </c>
      <c r="AY28" s="56"/>
      <c r="AZ28" s="53">
        <f>SUMIFS(SexoPop!$L:$L,SexoPop!$T:$T,AZ$5,SexoPop!$A:$A,$C28,SexoPop!$B:$B,1)/1000</f>
        <v>101.937</v>
      </c>
      <c r="BA28" s="53">
        <f>SUMIFS(SexoPop!$L:$L,SexoPop!$T:$T,BA$5,SexoPop!$A:$A,$C28,SexoPop!$B:$B,1)/1000</f>
        <v>92.903999999999996</v>
      </c>
      <c r="BB28" s="53">
        <f>SUMIFS(SexoPop!$L:$L,SexoPop!$T:$T,BB$5,SexoPop!$A:$A,$C28,SexoPop!$B:$B,1)/1000</f>
        <v>76.47</v>
      </c>
      <c r="BC28" s="53">
        <f>SUMIFS(SexoPop!$L:$L,SexoPop!$T:$T,BC$5,SexoPop!$A:$A,$C28,SexoPop!$B:$B,1)/1000</f>
        <v>62.311</v>
      </c>
      <c r="BD28" s="53">
        <f>SUMIFS(SexoPop!$L:$L,SexoPop!$T:$T,BD$5,SexoPop!$A:$A,$C28,SexoPop!$B:$B,1)/1000</f>
        <v>57.548000000000002</v>
      </c>
      <c r="BE28" s="52"/>
      <c r="BF28" s="54">
        <f>SUMIFS(SexoPorc!$L:$L,SexoPorc!$Q:$Q,BF$5,SexoPorc!$A:$A,$C28,SexoPorc!$B:$B,1)*100</f>
        <v>9.7753070294857025</v>
      </c>
      <c r="BG28" s="54">
        <f>SUMIFS(SexoPorc!$L:$L,SexoPorc!$Q:$Q,BG$5,SexoPorc!$A:$A,$C28,SexoPorc!$B:$B,1)*100</f>
        <v>8.4661677479743958</v>
      </c>
      <c r="BH28" s="54">
        <f>SUMIFS(SexoPorc!$L:$L,SexoPorc!$Q:$Q,BH$5,SexoPorc!$A:$A,$C28,SexoPorc!$B:$B,1)*100</f>
        <v>6.6724374890327454</v>
      </c>
      <c r="BI28" s="54">
        <f>SUMIFS(SexoPorc!$L:$L,SexoPorc!$Q:$Q,BI$5,SexoPorc!$A:$A,$C28,SexoPorc!$B:$B,1)*100</f>
        <v>5.2230991423130035</v>
      </c>
      <c r="BJ28" s="54">
        <f>SUMIFS(SexoPorc!$L:$L,SexoPorc!$Q:$Q,BJ$5,SexoPorc!$A:$A,$C28,SexoPorc!$B:$B,1)*100</f>
        <v>4.7925513237714767</v>
      </c>
    </row>
    <row r="29" spans="3:62" x14ac:dyDescent="0.25">
      <c r="C29" s="52" t="s">
        <v>23</v>
      </c>
      <c r="D29" s="53">
        <f>'Cuadro 4'!AC31</f>
        <v>288.69100000000003</v>
      </c>
      <c r="E29" s="53">
        <f>'Cuadro 4'!AD31</f>
        <v>379.83199999999999</v>
      </c>
      <c r="F29" s="53">
        <f>'Cuadro 4'!AE31</f>
        <v>266.88299999999998</v>
      </c>
      <c r="G29" s="53">
        <f>'Cuadro 4'!AF31</f>
        <v>268.78000000000003</v>
      </c>
      <c r="H29" s="53">
        <f>'Cuadro 4'!AG31</f>
        <v>200.05799999999999</v>
      </c>
      <c r="I29" s="52"/>
      <c r="J29" s="54">
        <f>'Cuadro 5'!W31</f>
        <v>16.988658966300001</v>
      </c>
      <c r="K29" s="54">
        <f>'Cuadro 5'!X31</f>
        <v>20.989240466800002</v>
      </c>
      <c r="L29" s="54">
        <f>'Cuadro 5'!Y31</f>
        <v>14.1920014549</v>
      </c>
      <c r="M29" s="54">
        <f>'Cuadro 5'!Z31</f>
        <v>14.020961018500001</v>
      </c>
      <c r="N29" s="54">
        <f>'Cuadro 5'!AA31</f>
        <v>10.447422141000001</v>
      </c>
      <c r="O29" s="52"/>
      <c r="P29" s="53">
        <f>SUMIFS(RuralPop!$K:$K,RuralPop!$S:$S,P$5,RuralPop!$A:$A,$C29)/1000</f>
        <v>60.902999999999999</v>
      </c>
      <c r="Q29" s="53">
        <f>SUMIFS(RuralPop!$K:$K,RuralPop!$S:$S,Q$5,RuralPop!$A:$A,$C29)/1000</f>
        <v>78.168000000000006</v>
      </c>
      <c r="R29" s="53">
        <f>SUMIFS(RuralPop!$K:$K,RuralPop!$S:$S,R$5,RuralPop!$A:$A,$C29)/1000</f>
        <v>62.936</v>
      </c>
      <c r="S29" s="53">
        <f>SUMIFS(RuralPop!$K:$K,RuralPop!$S:$S,S$5,RuralPop!$A:$A,$C29)/1000</f>
        <v>84.769000000000005</v>
      </c>
      <c r="T29" s="53">
        <f>SUMIFS(RuralPop!$K:$K,RuralPop!$S:$S,T$5,RuralPop!$A:$A,$C29)/1000</f>
        <v>46.369</v>
      </c>
      <c r="U29" s="52"/>
      <c r="V29" s="54">
        <f>SUMIFS(RuralPorc!$K:$K,RuralPorc!$P:$P,V$5,RuralPorc!$A:$A,$C29)*100</f>
        <v>30.22916316986084</v>
      </c>
      <c r="W29" s="54">
        <f>SUMIFS(RuralPorc!$K:$K,RuralPorc!$P:$P,W$5,RuralPorc!$A:$A,$C29)*100</f>
        <v>35.278826951980591</v>
      </c>
      <c r="X29" s="54">
        <f>SUMIFS(RuralPorc!$K:$K,RuralPorc!$P:$P,X$5,RuralPorc!$A:$A,$C29)*100</f>
        <v>28.262344002723694</v>
      </c>
      <c r="Y29" s="54">
        <f>SUMIFS(RuralPorc!$K:$K,RuralPorc!$P:$P,Y$5,RuralPorc!$A:$A,$C29)*100</f>
        <v>32.433310151100159</v>
      </c>
      <c r="Z29" s="54">
        <f>SUMIFS(RuralPorc!$K:$K,RuralPorc!$P:$P,Z$5,RuralPorc!$A:$A,$C29)*100</f>
        <v>22.818267345428467</v>
      </c>
      <c r="AA29" s="56"/>
      <c r="AB29" s="53">
        <f>SUMIFS(UrbanPop!$K:$K,UrbanPop!$S:$S,AB$5,UrbanPop!$A:$A,$C29)/1000</f>
        <v>227.78800000000001</v>
      </c>
      <c r="AC29" s="53">
        <f>SUMIFS(UrbanPop!$K:$K,UrbanPop!$S:$S,AC$5,UrbanPop!$A:$A,$C29)/1000</f>
        <v>301.66399999999999</v>
      </c>
      <c r="AD29" s="53">
        <f>SUMIFS(UrbanPop!$K:$K,UrbanPop!$S:$S,AD$5,UrbanPop!$A:$A,$C29)/1000</f>
        <v>203.947</v>
      </c>
      <c r="AE29" s="53">
        <f>SUMIFS(UrbanPop!$K:$K,UrbanPop!$S:$S,AE$5,UrbanPop!$A:$A,$C29)/1000</f>
        <v>184.011</v>
      </c>
      <c r="AF29" s="53">
        <f>SUMIFS(UrbanPop!$K:$K,UrbanPop!$S:$S,AF$5,UrbanPop!$A:$A,$C29)/1000</f>
        <v>153.68899999999999</v>
      </c>
      <c r="AG29" s="52"/>
      <c r="AH29" s="54">
        <f>SUMIFS(UrbanPorc!$K:$K,UrbanPorc!$P:$P,AH$5,UrbanPorc!$A:$A,$C29)*100</f>
        <v>15.207715332508087</v>
      </c>
      <c r="AI29" s="54">
        <f>SUMIFS(UrbanPorc!$K:$K,UrbanPorc!$P:$P,AI$5,UrbanPorc!$A:$A,$C29)*100</f>
        <v>18.995527923107147</v>
      </c>
      <c r="AJ29" s="54">
        <f>SUMIFS(UrbanPorc!$K:$K,UrbanPorc!$P:$P,AJ$5,UrbanPorc!$A:$A,$C29)*100</f>
        <v>12.302030622959137</v>
      </c>
      <c r="AK29" s="54">
        <f>SUMIFS(UrbanPorc!$K:$K,UrbanPorc!$P:$P,AK$5,UrbanPorc!$A:$A,$C29)*100</f>
        <v>11.114305257797241</v>
      </c>
      <c r="AL29" s="54">
        <f>SUMIFS(UrbanPorc!$K:$K,UrbanPorc!$P:$P,AL$5,UrbanPorc!$A:$A,$C29)*100</f>
        <v>8.9787714183330536</v>
      </c>
      <c r="AN29" s="53">
        <f>SUMIFS(SexoPop!$L:$L,SexoPop!$T:$T,AN$5,SexoPop!$A:$A,$C29,SexoPop!$B:$B,2)/1000</f>
        <v>147.03700000000001</v>
      </c>
      <c r="AO29" s="53">
        <f>SUMIFS(SexoPop!$L:$L,SexoPop!$T:$T,AO$5,SexoPop!$A:$A,$C29,SexoPop!$B:$B,2)/1000</f>
        <v>183.227</v>
      </c>
      <c r="AP29" s="53">
        <f>SUMIFS(SexoPop!$L:$L,SexoPop!$T:$T,AP$5,SexoPop!$A:$A,$C29,SexoPop!$B:$B,2)/1000</f>
        <v>129.52199999999999</v>
      </c>
      <c r="AQ29" s="53">
        <f>SUMIFS(SexoPop!$L:$L,SexoPop!$T:$T,AQ$5,SexoPop!$A:$A,$C29,SexoPop!$B:$B,2)/1000</f>
        <v>133.90700000000001</v>
      </c>
      <c r="AR29" s="53">
        <f>SUMIFS(SexoPop!$L:$L,SexoPop!$T:$T,AR$5,SexoPop!$A:$A,$C29,SexoPop!$B:$B,2)/1000</f>
        <v>98.869</v>
      </c>
      <c r="AS29" s="52"/>
      <c r="AT29" s="54">
        <f>SUMIFS(SexoPorc!$L:$L,SexoPorc!$Q:$Q,AT$5,SexoPorc!$A:$A,$C29,SexoPorc!$B:$B,2)*100</f>
        <v>17.067180573940277</v>
      </c>
      <c r="AU29" s="54">
        <f>SUMIFS(SexoPorc!$L:$L,SexoPorc!$Q:$Q,AU$5,SexoPorc!$A:$A,$C29,SexoPorc!$B:$B,2)*100</f>
        <v>20.452295243740082</v>
      </c>
      <c r="AV29" s="54">
        <f>SUMIFS(SexoPorc!$L:$L,SexoPorc!$Q:$Q,AV$5,SexoPorc!$A:$A,$C29,SexoPorc!$B:$B,2)*100</f>
        <v>13.869188725948334</v>
      </c>
      <c r="AW29" s="54">
        <f>SUMIFS(SexoPorc!$L:$L,SexoPorc!$Q:$Q,AW$5,SexoPorc!$A:$A,$C29,SexoPorc!$B:$B,2)*100</f>
        <v>13.918372988700867</v>
      </c>
      <c r="AX29" s="54">
        <f>SUMIFS(SexoPorc!$L:$L,SexoPorc!$Q:$Q,AX$5,SexoPorc!$A:$A,$C29,SexoPorc!$B:$B,2)*100</f>
        <v>10.298521816730499</v>
      </c>
      <c r="AY29" s="56"/>
      <c r="AZ29" s="53">
        <f>SUMIFS(SexoPop!$L:$L,SexoPop!$T:$T,AZ$5,SexoPop!$A:$A,$C29,SexoPop!$B:$B,1)/1000</f>
        <v>141.654</v>
      </c>
      <c r="BA29" s="53">
        <f>SUMIFS(SexoPop!$L:$L,SexoPop!$T:$T,BA$5,SexoPop!$A:$A,$C29,SexoPop!$B:$B,1)/1000</f>
        <v>196.60499999999999</v>
      </c>
      <c r="BB29" s="53">
        <f>SUMIFS(SexoPop!$L:$L,SexoPop!$T:$T,BB$5,SexoPop!$A:$A,$C29,SexoPop!$B:$B,1)/1000</f>
        <v>137.36099999999999</v>
      </c>
      <c r="BC29" s="53">
        <f>SUMIFS(SexoPop!$L:$L,SexoPop!$T:$T,BC$5,SexoPop!$A:$A,$C29,SexoPop!$B:$B,1)/1000</f>
        <v>134.87299999999999</v>
      </c>
      <c r="BD29" s="53">
        <f>SUMIFS(SexoPop!$L:$L,SexoPop!$T:$T,BD$5,SexoPop!$A:$A,$C29,SexoPop!$B:$B,1)/1000</f>
        <v>101.18899999999999</v>
      </c>
      <c r="BE29" s="52"/>
      <c r="BF29" s="54">
        <f>SUMIFS(SexoPorc!$L:$L,SexoPorc!$Q:$Q,BF$5,SexoPorc!$A:$A,$C29,SexoPorc!$B:$B,1)*100</f>
        <v>16.907913982868195</v>
      </c>
      <c r="BG29" s="54">
        <f>SUMIFS(SexoPorc!$L:$L,SexoPorc!$Q:$Q,BG$5,SexoPorc!$A:$A,$C29,SexoPorc!$B:$B,1)*100</f>
        <v>21.51566743850708</v>
      </c>
      <c r="BH29" s="54">
        <f>SUMIFS(SexoPorc!$L:$L,SexoPorc!$Q:$Q,BH$5,SexoPorc!$A:$A,$C29,SexoPorc!$B:$B,1)*100</f>
        <v>14.510466158390045</v>
      </c>
      <c r="BI29" s="54">
        <f>SUMIFS(SexoPorc!$L:$L,SexoPorc!$Q:$Q,BI$5,SexoPorc!$A:$A,$C29,SexoPorc!$B:$B,1)*100</f>
        <v>14.124320447444916</v>
      </c>
      <c r="BJ29" s="54">
        <f>SUMIFS(SexoPorc!$L:$L,SexoPorc!$Q:$Q,BJ$5,SexoPorc!$A:$A,$C29,SexoPorc!$B:$B,1)*100</f>
        <v>10.597126930952072</v>
      </c>
    </row>
    <row r="30" spans="3:62" x14ac:dyDescent="0.25">
      <c r="C30" s="52" t="s">
        <v>24</v>
      </c>
      <c r="D30" s="53">
        <f>'Cuadro 4'!AC32</f>
        <v>267.59899999999999</v>
      </c>
      <c r="E30" s="53">
        <f>'Cuadro 4'!AD32</f>
        <v>240.38800000000001</v>
      </c>
      <c r="F30" s="53">
        <f>'Cuadro 4'!AE32</f>
        <v>264.26499999999999</v>
      </c>
      <c r="G30" s="53">
        <f>'Cuadro 4'!AF32</f>
        <v>260.82600000000002</v>
      </c>
      <c r="H30" s="53">
        <f>'Cuadro 4'!AG32</f>
        <v>205.00200000000001</v>
      </c>
      <c r="I30" s="52"/>
      <c r="J30" s="54">
        <f>'Cuadro 5'!W32</f>
        <v>9.6972426895999995</v>
      </c>
      <c r="K30" s="54">
        <f>'Cuadro 5'!X32</f>
        <v>8.5736011208000011</v>
      </c>
      <c r="L30" s="54">
        <f>'Cuadro 5'!Y32</f>
        <v>9.3271327745000008</v>
      </c>
      <c r="M30" s="54">
        <f>'Cuadro 5'!Z32</f>
        <v>9.0803826191999999</v>
      </c>
      <c r="N30" s="54">
        <f>'Cuadro 5'!AA32</f>
        <v>7.1247995517999998</v>
      </c>
      <c r="O30" s="52"/>
      <c r="P30" s="53">
        <f>SUMIFS(RuralPop!$K:$K,RuralPop!$S:$S,P$5,RuralPop!$A:$A,$C30)/1000</f>
        <v>200.1</v>
      </c>
      <c r="Q30" s="53">
        <f>SUMIFS(RuralPop!$K:$K,RuralPop!$S:$S,Q$5,RuralPop!$A:$A,$C30)/1000</f>
        <v>182.613</v>
      </c>
      <c r="R30" s="53">
        <f>SUMIFS(RuralPop!$K:$K,RuralPop!$S:$S,R$5,RuralPop!$A:$A,$C30)/1000</f>
        <v>197.27</v>
      </c>
      <c r="S30" s="53">
        <f>SUMIFS(RuralPop!$K:$K,RuralPop!$S:$S,S$5,RuralPop!$A:$A,$C30)/1000</f>
        <v>197.369</v>
      </c>
      <c r="T30" s="53">
        <f>SUMIFS(RuralPop!$K:$K,RuralPop!$S:$S,T$5,RuralPop!$A:$A,$C30)/1000</f>
        <v>142.22800000000001</v>
      </c>
      <c r="U30" s="52"/>
      <c r="V30" s="54">
        <f>SUMIFS(RuralPorc!$K:$K,RuralPorc!$P:$P,V$5,RuralPorc!$A:$A,$C30)*100</f>
        <v>20.053696632385254</v>
      </c>
      <c r="W30" s="54">
        <f>SUMIFS(RuralPorc!$K:$K,RuralPorc!$P:$P,W$5,RuralPorc!$A:$A,$C30)*100</f>
        <v>17.438732087612152</v>
      </c>
      <c r="X30" s="54">
        <f>SUMIFS(RuralPorc!$K:$K,RuralPorc!$P:$P,X$5,RuralPorc!$A:$A,$C30)*100</f>
        <v>19.255734980106354</v>
      </c>
      <c r="Y30" s="54">
        <f>SUMIFS(RuralPorc!$K:$K,RuralPorc!$P:$P,Y$5,RuralPorc!$A:$A,$C30)*100</f>
        <v>19.044426083564758</v>
      </c>
      <c r="Z30" s="54">
        <f>SUMIFS(RuralPorc!$K:$K,RuralPorc!$P:$P,Z$5,RuralPorc!$A:$A,$C30)*100</f>
        <v>15.095341205596924</v>
      </c>
      <c r="AA30" s="56"/>
      <c r="AB30" s="53">
        <f>SUMIFS(UrbanPop!$K:$K,UrbanPop!$S:$S,AB$5,UrbanPop!$A:$A,$C30)/1000</f>
        <v>67.498999999999995</v>
      </c>
      <c r="AC30" s="53">
        <f>SUMIFS(UrbanPop!$K:$K,UrbanPop!$S:$S,AC$5,UrbanPop!$A:$A,$C30)/1000</f>
        <v>57.774999999999999</v>
      </c>
      <c r="AD30" s="53">
        <f>SUMIFS(UrbanPop!$K:$K,UrbanPop!$S:$S,AD$5,UrbanPop!$A:$A,$C30)/1000</f>
        <v>66.995000000000005</v>
      </c>
      <c r="AE30" s="53">
        <f>SUMIFS(UrbanPop!$K:$K,UrbanPop!$S:$S,AE$5,UrbanPop!$A:$A,$C30)/1000</f>
        <v>63.457000000000001</v>
      </c>
      <c r="AF30" s="53">
        <f>SUMIFS(UrbanPop!$K:$K,UrbanPop!$S:$S,AF$5,UrbanPop!$A:$A,$C30)/1000</f>
        <v>62.774000000000001</v>
      </c>
      <c r="AG30" s="52"/>
      <c r="AH30" s="54">
        <f>SUMIFS(UrbanPorc!$K:$K,UrbanPorc!$P:$P,AH$5,UrbanPorc!$A:$A,$C30)*100</f>
        <v>3.8314346224069595</v>
      </c>
      <c r="AI30" s="54">
        <f>SUMIFS(UrbanPorc!$K:$K,UrbanPorc!$P:$P,AI$5,UrbanPorc!$A:$A,$C30)*100</f>
        <v>3.2889362424612045</v>
      </c>
      <c r="AJ30" s="54">
        <f>SUMIFS(UrbanPorc!$K:$K,UrbanPorc!$P:$P,AJ$5,UrbanPorc!$A:$A,$C30)*100</f>
        <v>3.7037979811429977</v>
      </c>
      <c r="AK30" s="54">
        <f>SUMIFS(UrbanPorc!$K:$K,UrbanPorc!$P:$P,AK$5,UrbanPorc!$A:$A,$C30)*100</f>
        <v>3.4561675041913986</v>
      </c>
      <c r="AL30" s="54">
        <f>SUMIFS(UrbanPorc!$K:$K,UrbanPorc!$P:$P,AL$5,UrbanPorc!$A:$A,$C30)*100</f>
        <v>3.2439600676298141</v>
      </c>
      <c r="AN30" s="53">
        <f>SUMIFS(SexoPop!$L:$L,SexoPop!$T:$T,AN$5,SexoPop!$A:$A,$C30,SexoPop!$B:$B,2)/1000</f>
        <v>134.58699999999999</v>
      </c>
      <c r="AO30" s="53">
        <f>SUMIFS(SexoPop!$L:$L,SexoPop!$T:$T,AO$5,SexoPop!$A:$A,$C30,SexoPop!$B:$B,2)/1000</f>
        <v>120.753</v>
      </c>
      <c r="AP30" s="53">
        <f>SUMIFS(SexoPop!$L:$L,SexoPop!$T:$T,AP$5,SexoPop!$A:$A,$C30,SexoPop!$B:$B,2)/1000</f>
        <v>131.52199999999999</v>
      </c>
      <c r="AQ30" s="53">
        <f>SUMIFS(SexoPop!$L:$L,SexoPop!$T:$T,AQ$5,SexoPop!$A:$A,$C30,SexoPop!$B:$B,2)/1000</f>
        <v>133.81700000000001</v>
      </c>
      <c r="AR30" s="53">
        <f>SUMIFS(SexoPop!$L:$L,SexoPop!$T:$T,AR$5,SexoPop!$A:$A,$C30,SexoPop!$B:$B,2)/1000</f>
        <v>104.52</v>
      </c>
      <c r="AS30" s="52"/>
      <c r="AT30" s="54">
        <f>SUMIFS(SexoPorc!$L:$L,SexoPorc!$Q:$Q,AT$5,SexoPorc!$A:$A,$C30,SexoPorc!$B:$B,2)*100</f>
        <v>9.4696551561355591</v>
      </c>
      <c r="AU30" s="54">
        <f>SUMIFS(SexoPorc!$L:$L,SexoPorc!$Q:$Q,AU$5,SexoPorc!$A:$A,$C30,SexoPorc!$B:$B,2)*100</f>
        <v>8.2470178604125977</v>
      </c>
      <c r="AV30" s="54">
        <f>SUMIFS(SexoPorc!$L:$L,SexoPorc!$Q:$Q,AV$5,SexoPorc!$A:$A,$C30,SexoPorc!$B:$B,2)*100</f>
        <v>8.9379303157329559</v>
      </c>
      <c r="AW30" s="54">
        <f>SUMIFS(SexoPorc!$L:$L,SexoPorc!$Q:$Q,AW$5,SexoPorc!$A:$A,$C30,SexoPorc!$B:$B,2)*100</f>
        <v>8.8809974491596222</v>
      </c>
      <c r="AX30" s="54">
        <f>SUMIFS(SexoPorc!$L:$L,SexoPorc!$Q:$Q,AX$5,SexoPorc!$A:$A,$C30,SexoPorc!$B:$B,2)*100</f>
        <v>6.9193527102470398</v>
      </c>
      <c r="AY30" s="56"/>
      <c r="AZ30" s="53">
        <f>SUMIFS(SexoPop!$L:$L,SexoPop!$T:$T,AZ$5,SexoPop!$A:$A,$C30,SexoPop!$B:$B,1)/1000</f>
        <v>133.012</v>
      </c>
      <c r="BA30" s="53">
        <f>SUMIFS(SexoPop!$L:$L,SexoPop!$T:$T,BA$5,SexoPop!$A:$A,$C30,SexoPop!$B:$B,1)/1000</f>
        <v>119.63500000000001</v>
      </c>
      <c r="BB30" s="53">
        <f>SUMIFS(SexoPop!$L:$L,SexoPop!$T:$T,BB$5,SexoPop!$A:$A,$C30,SexoPop!$B:$B,1)/1000</f>
        <v>132.74299999999999</v>
      </c>
      <c r="BC30" s="53">
        <f>SUMIFS(SexoPop!$L:$L,SexoPop!$T:$T,BC$5,SexoPop!$A:$A,$C30,SexoPop!$B:$B,1)/1000</f>
        <v>127.009</v>
      </c>
      <c r="BD30" s="53">
        <f>SUMIFS(SexoPop!$L:$L,SexoPop!$T:$T,BD$5,SexoPop!$A:$A,$C30,SexoPop!$B:$B,1)/1000</f>
        <v>100.482</v>
      </c>
      <c r="BE30" s="52"/>
      <c r="BF30" s="54">
        <f>SUMIFS(SexoPorc!$L:$L,SexoPorc!$Q:$Q,BF$5,SexoPorc!$A:$A,$C30,SexoPorc!$B:$B,1)*100</f>
        <v>9.9389374256134033</v>
      </c>
      <c r="BG30" s="54">
        <f>SUMIFS(SexoPorc!$L:$L,SexoPorc!$Q:$Q,BG$5,SexoPorc!$A:$A,$C30,SexoPorc!$B:$B,1)*100</f>
        <v>8.9305579662322998</v>
      </c>
      <c r="BH30" s="54">
        <f>SUMIFS(SexoPorc!$L:$L,SexoPorc!$Q:$Q,BH$5,SexoPorc!$A:$A,$C30,SexoPorc!$B:$B,1)*100</f>
        <v>9.747692197561264</v>
      </c>
      <c r="BI30" s="54">
        <f>SUMIFS(SexoPorc!$L:$L,SexoPorc!$Q:$Q,BI$5,SexoPorc!$A:$A,$C30,SexoPorc!$B:$B,1)*100</f>
        <v>9.3003757297992706</v>
      </c>
      <c r="BJ30" s="54">
        <f>SUMIFS(SexoPorc!$L:$L,SexoPorc!$Q:$Q,BJ$5,SexoPorc!$A:$A,$C30,SexoPorc!$B:$B,1)*100</f>
        <v>7.3518611490726471</v>
      </c>
    </row>
    <row r="31" spans="3:62" x14ac:dyDescent="0.25">
      <c r="C31" s="52" t="s">
        <v>25</v>
      </c>
      <c r="D31" s="53">
        <f>'Cuadro 4'!AC33</f>
        <v>331.41300000000001</v>
      </c>
      <c r="E31" s="53">
        <f>'Cuadro 4'!AD33</f>
        <v>254.648</v>
      </c>
      <c r="F31" s="53">
        <f>'Cuadro 4'!AE33</f>
        <v>212.09100000000001</v>
      </c>
      <c r="G31" s="53">
        <f>'Cuadro 4'!AF33</f>
        <v>220.60400000000001</v>
      </c>
      <c r="H31" s="53">
        <f>'Cuadro 4'!AG33</f>
        <v>185.63800000000001</v>
      </c>
      <c r="I31" s="52"/>
      <c r="J31" s="54">
        <f>'Cuadro 5'!W33</f>
        <v>11.269158773600001</v>
      </c>
      <c r="K31" s="54">
        <f>'Cuadro 5'!X33</f>
        <v>8.5026247657000003</v>
      </c>
      <c r="L31" s="54">
        <f>'Cuadro 5'!Y33</f>
        <v>6.9727508719000006</v>
      </c>
      <c r="M31" s="54">
        <f>'Cuadro 5'!Z33</f>
        <v>7.1440669211000003</v>
      </c>
      <c r="N31" s="54">
        <f>'Cuadro 5'!AA33</f>
        <v>5.9195281163000004</v>
      </c>
      <c r="O31" s="52"/>
      <c r="P31" s="53">
        <f>SUMIFS(RuralPop!$K:$K,RuralPop!$S:$S,P$5,RuralPop!$A:$A,$C31)/1000</f>
        <v>173.35300000000001</v>
      </c>
      <c r="Q31" s="53">
        <f>SUMIFS(RuralPop!$K:$K,RuralPop!$S:$S,Q$5,RuralPop!$A:$A,$C31)/1000</f>
        <v>111.30200000000001</v>
      </c>
      <c r="R31" s="53">
        <f>SUMIFS(RuralPop!$K:$K,RuralPop!$S:$S,R$5,RuralPop!$A:$A,$C31)/1000</f>
        <v>99.185000000000002</v>
      </c>
      <c r="S31" s="53">
        <f>SUMIFS(RuralPop!$K:$K,RuralPop!$S:$S,S$5,RuralPop!$A:$A,$C31)/1000</f>
        <v>88.284999999999997</v>
      </c>
      <c r="T31" s="53">
        <f>SUMIFS(RuralPop!$K:$K,RuralPop!$S:$S,T$5,RuralPop!$A:$A,$C31)/1000</f>
        <v>64.179000000000002</v>
      </c>
      <c r="U31" s="52"/>
      <c r="V31" s="54">
        <f>SUMIFS(RuralPorc!$K:$K,RuralPorc!$P:$P,V$5,RuralPorc!$A:$A,$C31)*100</f>
        <v>21.698145568370819</v>
      </c>
      <c r="W31" s="54">
        <f>SUMIFS(RuralPorc!$K:$K,RuralPorc!$P:$P,W$5,RuralPorc!$A:$A,$C31)*100</f>
        <v>14.116558432579041</v>
      </c>
      <c r="X31" s="54">
        <f>SUMIFS(RuralPorc!$K:$K,RuralPorc!$P:$P,X$5,RuralPorc!$A:$A,$C31)*100</f>
        <v>12.001650780439377</v>
      </c>
      <c r="Y31" s="54">
        <f>SUMIFS(RuralPorc!$K:$K,RuralPorc!$P:$P,Y$5,RuralPorc!$A:$A,$C31)*100</f>
        <v>10.277253389358521</v>
      </c>
      <c r="Z31" s="54">
        <f>SUMIFS(RuralPorc!$K:$K,RuralPorc!$P:$P,Z$5,RuralPorc!$A:$A,$C31)*100</f>
        <v>9.0826109051704407</v>
      </c>
      <c r="AA31" s="56"/>
      <c r="AB31" s="53">
        <f>SUMIFS(UrbanPop!$K:$K,UrbanPop!$S:$S,AB$5,UrbanPop!$A:$A,$C31)/1000</f>
        <v>158.06</v>
      </c>
      <c r="AC31" s="53">
        <f>SUMIFS(UrbanPop!$K:$K,UrbanPop!$S:$S,AC$5,UrbanPop!$A:$A,$C31)/1000</f>
        <v>143.346</v>
      </c>
      <c r="AD31" s="53">
        <f>SUMIFS(UrbanPop!$K:$K,UrbanPop!$S:$S,AD$5,UrbanPop!$A:$A,$C31)/1000</f>
        <v>112.90600000000001</v>
      </c>
      <c r="AE31" s="53">
        <f>SUMIFS(UrbanPop!$K:$K,UrbanPop!$S:$S,AE$5,UrbanPop!$A:$A,$C31)/1000</f>
        <v>132.31899999999999</v>
      </c>
      <c r="AF31" s="53">
        <f>SUMIFS(UrbanPop!$K:$K,UrbanPop!$S:$S,AF$5,UrbanPop!$A:$A,$C31)/1000</f>
        <v>121.459</v>
      </c>
      <c r="AG31" s="52"/>
      <c r="AH31" s="54">
        <f>SUMIFS(UrbanPorc!$K:$K,UrbanPorc!$P:$P,AH$5,UrbanPorc!$A:$A,$C31)*100</f>
        <v>7.3792397975921631</v>
      </c>
      <c r="AI31" s="54">
        <f>SUMIFS(UrbanPorc!$K:$K,UrbanPorc!$P:$P,AI$5,UrbanPorc!$A:$A,$C31)*100</f>
        <v>6.4965799450874329</v>
      </c>
      <c r="AJ31" s="54">
        <f>SUMIFS(UrbanPorc!$K:$K,UrbanPorc!$P:$P,AJ$5,UrbanPorc!$A:$A,$C31)*100</f>
        <v>5.0966829061508179</v>
      </c>
      <c r="AK31" s="54">
        <f>SUMIFS(UrbanPorc!$K:$K,UrbanPorc!$P:$P,AK$5,UrbanPorc!$A:$A,$C31)*100</f>
        <v>5.9365157037973404</v>
      </c>
      <c r="AL31" s="54">
        <f>SUMIFS(UrbanPorc!$K:$K,UrbanPorc!$P:$P,AL$5,UrbanPorc!$A:$A,$C31)*100</f>
        <v>4.9995206296443939</v>
      </c>
      <c r="AN31" s="53">
        <f>SUMIFS(SexoPop!$L:$L,SexoPop!$T:$T,AN$5,SexoPop!$A:$A,$C31,SexoPop!$B:$B,2)/1000</f>
        <v>171.82300000000001</v>
      </c>
      <c r="AO31" s="53">
        <f>SUMIFS(SexoPop!$L:$L,SexoPop!$T:$T,AO$5,SexoPop!$A:$A,$C31,SexoPop!$B:$B,2)/1000</f>
        <v>131.917</v>
      </c>
      <c r="AP31" s="53">
        <f>SUMIFS(SexoPop!$L:$L,SexoPop!$T:$T,AP$5,SexoPop!$A:$A,$C31,SexoPop!$B:$B,2)/1000</f>
        <v>104.86799999999999</v>
      </c>
      <c r="AQ31" s="53">
        <f>SUMIFS(SexoPop!$L:$L,SexoPop!$T:$T,AQ$5,SexoPop!$A:$A,$C31,SexoPop!$B:$B,2)/1000</f>
        <v>108.95699999999999</v>
      </c>
      <c r="AR31" s="53">
        <f>SUMIFS(SexoPop!$L:$L,SexoPop!$T:$T,AR$5,SexoPop!$A:$A,$C31,SexoPop!$B:$B,2)/1000</f>
        <v>92.665999999999997</v>
      </c>
      <c r="AS31" s="52"/>
      <c r="AT31" s="54">
        <f>SUMIFS(SexoPorc!$L:$L,SexoPorc!$Q:$Q,AT$5,SexoPorc!$A:$A,$C31,SexoPorc!$B:$B,2)*100</f>
        <v>11.3958440721035</v>
      </c>
      <c r="AU31" s="54">
        <f>SUMIFS(SexoPorc!$L:$L,SexoPorc!$Q:$Q,AU$5,SexoPorc!$A:$A,$C31,SexoPorc!$B:$B,2)*100</f>
        <v>8.6535237729549408</v>
      </c>
      <c r="AV31" s="54">
        <f>SUMIFS(SexoPorc!$L:$L,SexoPorc!$Q:$Q,AV$5,SexoPorc!$A:$A,$C31,SexoPorc!$B:$B,2)*100</f>
        <v>6.7245058715343475</v>
      </c>
      <c r="AW31" s="54">
        <f>SUMIFS(SexoPorc!$L:$L,SexoPorc!$Q:$Q,AW$5,SexoPorc!$A:$A,$C31,SexoPorc!$B:$B,2)*100</f>
        <v>6.7586913704872131</v>
      </c>
      <c r="AX31" s="54">
        <f>SUMIFS(SexoPorc!$L:$L,SexoPorc!$Q:$Q,AX$5,SexoPorc!$A:$A,$C31,SexoPorc!$B:$B,2)*100</f>
        <v>5.7715147733688354</v>
      </c>
      <c r="AY31" s="56"/>
      <c r="AZ31" s="53">
        <f>SUMIFS(SexoPop!$L:$L,SexoPop!$T:$T,AZ$5,SexoPop!$A:$A,$C31,SexoPop!$B:$B,1)/1000</f>
        <v>159.59</v>
      </c>
      <c r="BA31" s="53">
        <f>SUMIFS(SexoPop!$L:$L,SexoPop!$T:$T,BA$5,SexoPop!$A:$A,$C31,SexoPop!$B:$B,1)/1000</f>
        <v>122.73099999999999</v>
      </c>
      <c r="BB31" s="53">
        <f>SUMIFS(SexoPop!$L:$L,SexoPop!$T:$T,BB$5,SexoPop!$A:$A,$C31,SexoPop!$B:$B,1)/1000</f>
        <v>107.223</v>
      </c>
      <c r="BC31" s="53">
        <f>SUMIFS(SexoPop!$L:$L,SexoPop!$T:$T,BC$5,SexoPop!$A:$A,$C31,SexoPop!$B:$B,1)/1000</f>
        <v>111.64700000000001</v>
      </c>
      <c r="BD31" s="53">
        <f>SUMIFS(SexoPop!$L:$L,SexoPop!$T:$T,BD$5,SexoPop!$A:$A,$C31,SexoPop!$B:$B,1)/1000</f>
        <v>92.971999999999994</v>
      </c>
      <c r="BE31" s="52"/>
      <c r="BF31" s="54">
        <f>SUMIFS(SexoPorc!$L:$L,SexoPorc!$Q:$Q,BF$5,SexoPorc!$A:$A,$C31,SexoPorc!$B:$B,1)*100</f>
        <v>11.135874688625336</v>
      </c>
      <c r="BG31" s="54">
        <f>SUMIFS(SexoPorc!$L:$L,SexoPorc!$Q:$Q,BG$5,SexoPorc!$A:$A,$C31,SexoPorc!$B:$B,1)*100</f>
        <v>8.346191793680191</v>
      </c>
      <c r="BH31" s="54">
        <f>SUMIFS(SexoPorc!$L:$L,SexoPorc!$Q:$Q,BH$5,SexoPorc!$A:$A,$C31,SexoPorc!$B:$B,1)*100</f>
        <v>7.2339363396167755</v>
      </c>
      <c r="BI31" s="54">
        <f>SUMIFS(SexoPorc!$L:$L,SexoPorc!$Q:$Q,BI$5,SexoPorc!$A:$A,$C31,SexoPorc!$B:$B,1)*100</f>
        <v>7.5650259852409363</v>
      </c>
      <c r="BJ31" s="54">
        <f>SUMIFS(SexoPorc!$L:$L,SexoPorc!$Q:$Q,BJ$5,SexoPorc!$A:$A,$C31,SexoPorc!$B:$B,1)*100</f>
        <v>6.0748066753149033</v>
      </c>
    </row>
    <row r="32" spans="3:62" x14ac:dyDescent="0.25">
      <c r="C32" s="52" t="s">
        <v>26</v>
      </c>
      <c r="D32" s="53">
        <f>'Cuadro 4'!AC34</f>
        <v>270.221</v>
      </c>
      <c r="E32" s="53">
        <f>'Cuadro 4'!AD34</f>
        <v>250.74800000000002</v>
      </c>
      <c r="F32" s="53">
        <f>'Cuadro 4'!AE34</f>
        <v>253.50700000000001</v>
      </c>
      <c r="G32" s="53">
        <f>'Cuadro 4'!AF34</f>
        <v>244.309</v>
      </c>
      <c r="H32" s="53">
        <f>'Cuadro 4'!AG34</f>
        <v>222.93700000000001</v>
      </c>
      <c r="I32" s="52"/>
      <c r="J32" s="54">
        <f>'Cuadro 5'!W34</f>
        <v>9.5025175143000009</v>
      </c>
      <c r="K32" s="54">
        <f>'Cuadro 5'!X34</f>
        <v>8.6358457789000003</v>
      </c>
      <c r="L32" s="54">
        <f>'Cuadro 5'!Y34</f>
        <v>8.5714131148000003</v>
      </c>
      <c r="M32" s="54">
        <f>'Cuadro 5'!Z34</f>
        <v>8.1487833643999998</v>
      </c>
      <c r="N32" s="54">
        <f>'Cuadro 5'!AA34</f>
        <v>7.2893795770000001</v>
      </c>
      <c r="O32" s="52"/>
      <c r="P32" s="53">
        <f>SUMIFS(RuralPop!$K:$K,RuralPop!$S:$S,P$5,RuralPop!$A:$A,$C32)/1000</f>
        <v>94.424999999999997</v>
      </c>
      <c r="Q32" s="53">
        <f>SUMIFS(RuralPop!$K:$K,RuralPop!$S:$S,Q$5,RuralPop!$A:$A,$C32)/1000</f>
        <v>77.688000000000002</v>
      </c>
      <c r="R32" s="53">
        <f>SUMIFS(RuralPop!$K:$K,RuralPop!$S:$S,R$5,RuralPop!$A:$A,$C32)/1000</f>
        <v>55.389000000000003</v>
      </c>
      <c r="S32" s="53">
        <f>SUMIFS(RuralPop!$K:$K,RuralPop!$S:$S,S$5,RuralPop!$A:$A,$C32)/1000</f>
        <v>94.587000000000003</v>
      </c>
      <c r="T32" s="53">
        <f>SUMIFS(RuralPop!$K:$K,RuralPop!$S:$S,T$5,RuralPop!$A:$A,$C32)/1000</f>
        <v>53.997999999999998</v>
      </c>
      <c r="U32" s="52"/>
      <c r="V32" s="54">
        <f>SUMIFS(RuralPorc!$K:$K,RuralPorc!$P:$P,V$5,RuralPorc!$A:$A,$C32)*100</f>
        <v>23.746831715106964</v>
      </c>
      <c r="W32" s="54">
        <f>SUMIFS(RuralPorc!$K:$K,RuralPorc!$P:$P,W$5,RuralPorc!$A:$A,$C32)*100</f>
        <v>18.607503175735474</v>
      </c>
      <c r="X32" s="54">
        <f>SUMIFS(RuralPorc!$K:$K,RuralPorc!$P:$P,X$5,RuralPorc!$A:$A,$C32)*100</f>
        <v>13.399927318096161</v>
      </c>
      <c r="Y32" s="54">
        <f>SUMIFS(RuralPorc!$K:$K,RuralPorc!$P:$P,Y$5,RuralPorc!$A:$A,$C32)*100</f>
        <v>19.336104393005371</v>
      </c>
      <c r="Z32" s="54">
        <f>SUMIFS(RuralPorc!$K:$K,RuralPorc!$P:$P,Z$5,RuralPorc!$A:$A,$C32)*100</f>
        <v>14.760488271713257</v>
      </c>
      <c r="AA32" s="56"/>
      <c r="AB32" s="53">
        <f>SUMIFS(UrbanPop!$K:$K,UrbanPop!$S:$S,AB$5,UrbanPop!$A:$A,$C32)/1000</f>
        <v>175.79599999999999</v>
      </c>
      <c r="AC32" s="53">
        <f>SUMIFS(UrbanPop!$K:$K,UrbanPop!$S:$S,AC$5,UrbanPop!$A:$A,$C32)/1000</f>
        <v>173.06</v>
      </c>
      <c r="AD32" s="53">
        <f>SUMIFS(UrbanPop!$K:$K,UrbanPop!$S:$S,AD$5,UrbanPop!$A:$A,$C32)/1000</f>
        <v>198.11799999999999</v>
      </c>
      <c r="AE32" s="53">
        <f>SUMIFS(UrbanPop!$K:$K,UrbanPop!$S:$S,AE$5,UrbanPop!$A:$A,$C32)/1000</f>
        <v>149.72200000000001</v>
      </c>
      <c r="AF32" s="53">
        <f>SUMIFS(UrbanPop!$K:$K,UrbanPop!$S:$S,AF$5,UrbanPop!$A:$A,$C32)/1000</f>
        <v>168.93899999999999</v>
      </c>
      <c r="AG32" s="52"/>
      <c r="AH32" s="54">
        <f>SUMIFS(UrbanPorc!$K:$K,UrbanPorc!$P:$P,AH$5,UrbanPorc!$A:$A,$C32)*100</f>
        <v>7.1869455277919769</v>
      </c>
      <c r="AI32" s="54">
        <f>SUMIFS(UrbanPorc!$K:$K,UrbanPorc!$P:$P,AI$5,UrbanPorc!$A:$A,$C32)*100</f>
        <v>6.9612070918083191</v>
      </c>
      <c r="AJ32" s="54">
        <f>SUMIFS(UrbanPorc!$K:$K,UrbanPorc!$P:$P,AJ$5,UrbanPorc!$A:$A,$C32)*100</f>
        <v>7.7869407832622528</v>
      </c>
      <c r="AK32" s="54">
        <f>SUMIFS(UrbanPorc!$K:$K,UrbanPorc!$P:$P,AK$5,UrbanPorc!$A:$A,$C32)*100</f>
        <v>5.9675615280866623</v>
      </c>
      <c r="AL32" s="54">
        <f>SUMIFS(UrbanPorc!$K:$K,UrbanPorc!$P:$P,AL$5,UrbanPorc!$A:$A,$C32)*100</f>
        <v>6.2743052840232849</v>
      </c>
      <c r="AN32" s="53">
        <f>SUMIFS(SexoPop!$L:$L,SexoPop!$T:$T,AN$5,SexoPop!$A:$A,$C32,SexoPop!$B:$B,2)/1000</f>
        <v>130.952</v>
      </c>
      <c r="AO32" s="53">
        <f>SUMIFS(SexoPop!$L:$L,SexoPop!$T:$T,AO$5,SexoPop!$A:$A,$C32,SexoPop!$B:$B,2)/1000</f>
        <v>123.319</v>
      </c>
      <c r="AP32" s="53">
        <f>SUMIFS(SexoPop!$L:$L,SexoPop!$T:$T,AP$5,SexoPop!$A:$A,$C32,SexoPop!$B:$B,2)/1000</f>
        <v>132.70099999999999</v>
      </c>
      <c r="AQ32" s="53">
        <f>SUMIFS(SexoPop!$L:$L,SexoPop!$T:$T,AQ$5,SexoPop!$A:$A,$C32,SexoPop!$B:$B,2)/1000</f>
        <v>117.599</v>
      </c>
      <c r="AR32" s="53">
        <f>SUMIFS(SexoPop!$L:$L,SexoPop!$T:$T,AR$5,SexoPop!$A:$A,$C32,SexoPop!$B:$B,2)/1000</f>
        <v>118.036</v>
      </c>
      <c r="AS32" s="52"/>
      <c r="AT32" s="54">
        <f>SUMIFS(SexoPorc!$L:$L,SexoPorc!$Q:$Q,AT$5,SexoPorc!$A:$A,$C32,SexoPorc!$B:$B,2)*100</f>
        <v>9.1755129396915436</v>
      </c>
      <c r="AU32" s="54">
        <f>SUMIFS(SexoPorc!$L:$L,SexoPorc!$Q:$Q,AU$5,SexoPorc!$A:$A,$C32,SexoPorc!$B:$B,2)*100</f>
        <v>8.4423206746578217</v>
      </c>
      <c r="AV32" s="54">
        <f>SUMIFS(SexoPorc!$L:$L,SexoPorc!$Q:$Q,AV$5,SexoPorc!$A:$A,$C32,SexoPorc!$B:$B,2)*100</f>
        <v>8.9302070438861847</v>
      </c>
      <c r="AW32" s="54">
        <f>SUMIFS(SexoPorc!$L:$L,SexoPorc!$Q:$Q,AW$5,SexoPorc!$A:$A,$C32,SexoPorc!$B:$B,2)*100</f>
        <v>7.7763587236404419</v>
      </c>
      <c r="AX32" s="54">
        <f>SUMIFS(SexoPorc!$L:$L,SexoPorc!$Q:$Q,AX$5,SexoPorc!$A:$A,$C32,SexoPorc!$B:$B,2)*100</f>
        <v>7.4473671615123749</v>
      </c>
      <c r="AY32" s="56"/>
      <c r="AZ32" s="53">
        <f>SUMIFS(SexoPop!$L:$L,SexoPop!$T:$T,AZ$5,SexoPop!$A:$A,$C32,SexoPop!$B:$B,1)/1000</f>
        <v>139.26900000000001</v>
      </c>
      <c r="BA32" s="53">
        <f>SUMIFS(SexoPop!$L:$L,SexoPop!$T:$T,BA$5,SexoPop!$A:$A,$C32,SexoPop!$B:$B,1)/1000</f>
        <v>127.429</v>
      </c>
      <c r="BB32" s="53">
        <f>SUMIFS(SexoPop!$L:$L,SexoPop!$T:$T,BB$5,SexoPop!$A:$A,$C32,SexoPop!$B:$B,1)/1000</f>
        <v>120.806</v>
      </c>
      <c r="BC32" s="53">
        <f>SUMIFS(SexoPop!$L:$L,SexoPop!$T:$T,BC$5,SexoPop!$A:$A,$C32,SexoPop!$B:$B,1)/1000</f>
        <v>126.71</v>
      </c>
      <c r="BD32" s="53">
        <f>SUMIFS(SexoPop!$L:$L,SexoPop!$T:$T,BD$5,SexoPop!$A:$A,$C32,SexoPop!$B:$B,1)/1000</f>
        <v>104.901</v>
      </c>
      <c r="BE32" s="52"/>
      <c r="BF32" s="54">
        <f>SUMIFS(SexoPorc!$L:$L,SexoPorc!$Q:$Q,BF$5,SexoPorc!$A:$A,$C32,SexoPorc!$B:$B,1)*100</f>
        <v>9.8319932818412781</v>
      </c>
      <c r="BG32" s="54">
        <f>SUMIFS(SexoPorc!$L:$L,SexoPorc!$Q:$Q,BG$5,SexoPorc!$A:$A,$C32,SexoPorc!$B:$B,1)*100</f>
        <v>8.8317684829235077</v>
      </c>
      <c r="BH32" s="54">
        <f>SUMIFS(SexoPorc!$L:$L,SexoPorc!$Q:$Q,BH$5,SexoPorc!$A:$A,$C32,SexoPorc!$B:$B,1)*100</f>
        <v>8.2091152667999268</v>
      </c>
      <c r="BI32" s="54">
        <f>SUMIFS(SexoPorc!$L:$L,SexoPorc!$Q:$Q,BI$5,SexoPorc!$A:$A,$C32,SexoPorc!$B:$B,1)*100</f>
        <v>8.5278302431106567</v>
      </c>
      <c r="BJ32" s="54">
        <f>SUMIFS(SexoPorc!$L:$L,SexoPorc!$Q:$Q,BJ$5,SexoPorc!$A:$A,$C32,SexoPorc!$B:$B,1)*100</f>
        <v>7.1194380521774292</v>
      </c>
    </row>
    <row r="33" spans="3:62" x14ac:dyDescent="0.25">
      <c r="C33" s="52" t="s">
        <v>27</v>
      </c>
      <c r="D33" s="53">
        <f>'Cuadro 4'!AC35</f>
        <v>287.60700000000003</v>
      </c>
      <c r="E33" s="53">
        <f>'Cuadro 4'!AD35</f>
        <v>290.58100000000002</v>
      </c>
      <c r="F33" s="53">
        <f>'Cuadro 4'!AE35</f>
        <v>230.24600000000001</v>
      </c>
      <c r="G33" s="53">
        <f>'Cuadro 4'!AF35</f>
        <v>301.33199999999999</v>
      </c>
      <c r="H33" s="53">
        <f>'Cuadro 4'!AG35</f>
        <v>248.25800000000001</v>
      </c>
      <c r="I33" s="52"/>
      <c r="J33" s="54">
        <f>'Cuadro 5'!W35</f>
        <v>12.3297043901</v>
      </c>
      <c r="K33" s="54">
        <f>'Cuadro 5'!X35</f>
        <v>12.2823709823</v>
      </c>
      <c r="L33" s="54">
        <f>'Cuadro 5'!Y35</f>
        <v>9.5306966201000005</v>
      </c>
      <c r="M33" s="54">
        <f>'Cuadro 5'!Z35</f>
        <v>12.3382137736</v>
      </c>
      <c r="N33" s="54">
        <f>'Cuadro 5'!AA35</f>
        <v>9.8016865859000006</v>
      </c>
      <c r="O33" s="52"/>
      <c r="P33" s="53">
        <f>SUMIFS(RuralPop!$K:$K,RuralPop!$S:$S,P$5,RuralPop!$A:$A,$C33)/1000</f>
        <v>152.58500000000001</v>
      </c>
      <c r="Q33" s="53">
        <f>SUMIFS(RuralPop!$K:$K,RuralPop!$S:$S,Q$5,RuralPop!$A:$A,$C33)/1000</f>
        <v>150.684</v>
      </c>
      <c r="R33" s="53">
        <f>SUMIFS(RuralPop!$K:$K,RuralPop!$S:$S,R$5,RuralPop!$A:$A,$C33)/1000</f>
        <v>115.084</v>
      </c>
      <c r="S33" s="53">
        <f>SUMIFS(RuralPop!$K:$K,RuralPop!$S:$S,S$5,RuralPop!$A:$A,$C33)/1000</f>
        <v>176.24700000000001</v>
      </c>
      <c r="T33" s="53">
        <f>SUMIFS(RuralPop!$K:$K,RuralPop!$S:$S,T$5,RuralPop!$A:$A,$C33)/1000</f>
        <v>120.742</v>
      </c>
      <c r="U33" s="52"/>
      <c r="V33" s="54">
        <f>SUMIFS(RuralPorc!$K:$K,RuralPorc!$P:$P,V$5,RuralPorc!$A:$A,$C33)*100</f>
        <v>15.347082912921906</v>
      </c>
      <c r="W33" s="54">
        <f>SUMIFS(RuralPorc!$K:$K,RuralPorc!$P:$P,W$5,RuralPorc!$A:$A,$C33)*100</f>
        <v>14.246249198913574</v>
      </c>
      <c r="X33" s="54">
        <f>SUMIFS(RuralPorc!$K:$K,RuralPorc!$P:$P,X$5,RuralPorc!$A:$A,$C33)*100</f>
        <v>11.177262663841248</v>
      </c>
      <c r="Y33" s="54">
        <f>SUMIFS(RuralPorc!$K:$K,RuralPorc!$P:$P,Y$5,RuralPorc!$A:$A,$C33)*100</f>
        <v>15.400673449039459</v>
      </c>
      <c r="Z33" s="54">
        <f>SUMIFS(RuralPorc!$K:$K,RuralPorc!$P:$P,Z$5,RuralPorc!$A:$A,$C33)*100</f>
        <v>10.575947910547256</v>
      </c>
      <c r="AA33" s="56"/>
      <c r="AB33" s="53">
        <f>SUMIFS(UrbanPop!$K:$K,UrbanPop!$S:$S,AB$5,UrbanPop!$A:$A,$C33)/1000</f>
        <v>135.02199999999999</v>
      </c>
      <c r="AC33" s="53">
        <f>SUMIFS(UrbanPop!$K:$K,UrbanPop!$S:$S,AC$5,UrbanPop!$A:$A,$C33)/1000</f>
        <v>139.89699999999999</v>
      </c>
      <c r="AD33" s="53">
        <f>SUMIFS(UrbanPop!$K:$K,UrbanPop!$S:$S,AD$5,UrbanPop!$A:$A,$C33)/1000</f>
        <v>115.16200000000001</v>
      </c>
      <c r="AE33" s="53">
        <f>SUMIFS(UrbanPop!$K:$K,UrbanPop!$S:$S,AE$5,UrbanPop!$A:$A,$C33)/1000</f>
        <v>125.08499999999999</v>
      </c>
      <c r="AF33" s="53">
        <f>SUMIFS(UrbanPop!$K:$K,UrbanPop!$S:$S,AF$5,UrbanPop!$A:$A,$C33)/1000</f>
        <v>127.51600000000001</v>
      </c>
      <c r="AG33" s="52"/>
      <c r="AH33" s="54">
        <f>SUMIFS(UrbanPorc!$K:$K,UrbanPorc!$P:$P,AH$5,UrbanPorc!$A:$A,$C33)*100</f>
        <v>10.088261961936951</v>
      </c>
      <c r="AI33" s="54">
        <f>SUMIFS(UrbanPorc!$K:$K,UrbanPorc!$P:$P,AI$5,UrbanPorc!$A:$A,$C33)*100</f>
        <v>10.694442689418793</v>
      </c>
      <c r="AJ33" s="54">
        <f>SUMIFS(UrbanPorc!$K:$K,UrbanPorc!$P:$P,AJ$5,UrbanPorc!$A:$A,$C33)*100</f>
        <v>8.3076879382133484</v>
      </c>
      <c r="AK33" s="54">
        <f>SUMIFS(UrbanPorc!$K:$K,UrbanPorc!$P:$P,AK$5,UrbanPorc!$A:$A,$C33)*100</f>
        <v>9.6378251910209656</v>
      </c>
      <c r="AL33" s="54">
        <f>SUMIFS(UrbanPorc!$K:$K,UrbanPorc!$P:$P,AL$5,UrbanPorc!$A:$A,$C33)*100</f>
        <v>9.1662757098674774</v>
      </c>
      <c r="AN33" s="53">
        <f>SUMIFS(SexoPop!$L:$L,SexoPop!$T:$T,AN$5,SexoPop!$A:$A,$C33,SexoPop!$B:$B,2)/1000</f>
        <v>140.77799999999999</v>
      </c>
      <c r="AO33" s="53">
        <f>SUMIFS(SexoPop!$L:$L,SexoPop!$T:$T,AO$5,SexoPop!$A:$A,$C33,SexoPop!$B:$B,2)/1000</f>
        <v>148.90700000000001</v>
      </c>
      <c r="AP33" s="53">
        <f>SUMIFS(SexoPop!$L:$L,SexoPop!$T:$T,AP$5,SexoPop!$A:$A,$C33,SexoPop!$B:$B,2)/1000</f>
        <v>115.821</v>
      </c>
      <c r="AQ33" s="53">
        <f>SUMIFS(SexoPop!$L:$L,SexoPop!$T:$T,AQ$5,SexoPop!$A:$A,$C33,SexoPop!$B:$B,2)/1000</f>
        <v>150.67099999999999</v>
      </c>
      <c r="AR33" s="53">
        <f>SUMIFS(SexoPop!$L:$L,SexoPop!$T:$T,AR$5,SexoPop!$A:$A,$C33,SexoPop!$B:$B,2)/1000</f>
        <v>128.33699999999999</v>
      </c>
      <c r="AS33" s="52"/>
      <c r="AT33" s="54">
        <f>SUMIFS(SexoPorc!$L:$L,SexoPorc!$Q:$Q,AT$5,SexoPorc!$A:$A,$C33,SexoPorc!$B:$B,2)*100</f>
        <v>11.844516545534134</v>
      </c>
      <c r="AU33" s="54">
        <f>SUMIFS(SexoPorc!$L:$L,SexoPorc!$Q:$Q,AU$5,SexoPorc!$A:$A,$C33,SexoPorc!$B:$B,2)*100</f>
        <v>12.061963975429535</v>
      </c>
      <c r="AV33" s="54">
        <f>SUMIFS(SexoPorc!$L:$L,SexoPorc!$Q:$Q,AV$5,SexoPorc!$A:$A,$C33,SexoPorc!$B:$B,2)*100</f>
        <v>9.2924125492572784</v>
      </c>
      <c r="AW33" s="54">
        <f>SUMIFS(SexoPorc!$L:$L,SexoPorc!$Q:$Q,AW$5,SexoPorc!$A:$A,$C33,SexoPorc!$B:$B,2)*100</f>
        <v>11.899632215499878</v>
      </c>
      <c r="AX33" s="54">
        <f>SUMIFS(SexoPorc!$L:$L,SexoPorc!$Q:$Q,AX$5,SexoPorc!$A:$A,$C33,SexoPorc!$B:$B,2)*100</f>
        <v>9.6389696002006531</v>
      </c>
      <c r="AY33" s="56"/>
      <c r="AZ33" s="53">
        <f>SUMIFS(SexoPop!$L:$L,SexoPop!$T:$T,AZ$5,SexoPop!$A:$A,$C33,SexoPop!$B:$B,1)/1000</f>
        <v>146.82900000000001</v>
      </c>
      <c r="BA33" s="53">
        <f>SUMIFS(SexoPop!$L:$L,SexoPop!$T:$T,BA$5,SexoPop!$A:$A,$C33,SexoPop!$B:$B,1)/1000</f>
        <v>141.67400000000001</v>
      </c>
      <c r="BB33" s="53">
        <f>SUMIFS(SexoPop!$L:$L,SexoPop!$T:$T,BB$5,SexoPop!$A:$A,$C33,SexoPop!$B:$B,1)/1000</f>
        <v>114.425</v>
      </c>
      <c r="BC33" s="53">
        <f>SUMIFS(SexoPop!$L:$L,SexoPop!$T:$T,BC$5,SexoPop!$A:$A,$C33,SexoPop!$B:$B,1)/1000</f>
        <v>150.661</v>
      </c>
      <c r="BD33" s="53">
        <f>SUMIFS(SexoPop!$L:$L,SexoPop!$T:$T,BD$5,SexoPop!$A:$A,$C33,SexoPop!$B:$B,1)/1000</f>
        <v>119.92100000000001</v>
      </c>
      <c r="BE33" s="52"/>
      <c r="BF33" s="54">
        <f>SUMIFS(SexoPorc!$L:$L,SexoPorc!$Q:$Q,BF$5,SexoPorc!$A:$A,$C33,SexoPorc!$B:$B,1)*100</f>
        <v>12.833748757839203</v>
      </c>
      <c r="BG33" s="54">
        <f>SUMIFS(SexoPorc!$L:$L,SexoPorc!$Q:$Q,BG$5,SexoPorc!$A:$A,$C33,SexoPorc!$B:$B,1)*100</f>
        <v>12.522882223129272</v>
      </c>
      <c r="BH33" s="54">
        <f>SUMIFS(SexoPorc!$L:$L,SexoPorc!$Q:$Q,BH$5,SexoPorc!$A:$A,$C33,SexoPorc!$B:$B,1)*100</f>
        <v>9.7846649587154388</v>
      </c>
      <c r="BI33" s="54">
        <f>SUMIFS(SexoPorc!$L:$L,SexoPorc!$Q:$Q,BI$5,SexoPorc!$A:$A,$C33,SexoPorc!$B:$B,1)*100</f>
        <v>12.810394167900085</v>
      </c>
      <c r="BJ33" s="54">
        <f>SUMIFS(SexoPorc!$L:$L,SexoPorc!$Q:$Q,BJ$5,SexoPorc!$A:$A,$C33,SexoPorc!$B:$B,1)*100</f>
        <v>9.9820204079151154</v>
      </c>
    </row>
    <row r="34" spans="3:62" x14ac:dyDescent="0.25">
      <c r="C34" s="52" t="s">
        <v>28</v>
      </c>
      <c r="D34" s="53">
        <f>'Cuadro 4'!AC36</f>
        <v>220.06200000000001</v>
      </c>
      <c r="E34" s="53">
        <f>'Cuadro 4'!AD36</f>
        <v>268.47300000000001</v>
      </c>
      <c r="F34" s="53">
        <f>'Cuadro 4'!AE36</f>
        <v>197.55600000000001</v>
      </c>
      <c r="G34" s="53">
        <f>'Cuadro 4'!AF36</f>
        <v>219.43</v>
      </c>
      <c r="H34" s="53">
        <f>'Cuadro 4'!AG36</f>
        <v>153.59</v>
      </c>
      <c r="I34" s="52"/>
      <c r="J34" s="54">
        <f>'Cuadro 5'!W36</f>
        <v>6.4259183554000003</v>
      </c>
      <c r="K34" s="54">
        <f>'Cuadro 5'!X36</f>
        <v>7.6945784882000003</v>
      </c>
      <c r="L34" s="54">
        <f>'Cuadro 5'!Y36</f>
        <v>5.5943366813000006</v>
      </c>
      <c r="M34" s="54">
        <f>'Cuadro 5'!Z36</f>
        <v>6.1145845786000006</v>
      </c>
      <c r="N34" s="54">
        <f>'Cuadro 5'!AA36</f>
        <v>4.2964124577999998</v>
      </c>
      <c r="O34" s="52"/>
      <c r="P34" s="53">
        <f>SUMIFS(RuralPop!$K:$K,RuralPop!$S:$S,P$5,RuralPop!$A:$A,$C34)/1000</f>
        <v>54.271999999999998</v>
      </c>
      <c r="Q34" s="53">
        <f>SUMIFS(RuralPop!$K:$K,RuralPop!$S:$S,Q$5,RuralPop!$A:$A,$C34)/1000</f>
        <v>66.947999999999993</v>
      </c>
      <c r="R34" s="53">
        <f>SUMIFS(RuralPop!$K:$K,RuralPop!$S:$S,R$5,RuralPop!$A:$A,$C34)/1000</f>
        <v>44.198999999999998</v>
      </c>
      <c r="S34" s="53">
        <f>SUMIFS(RuralPop!$K:$K,RuralPop!$S:$S,S$5,RuralPop!$A:$A,$C34)/1000</f>
        <v>48.73</v>
      </c>
      <c r="T34" s="53">
        <f>SUMIFS(RuralPop!$K:$K,RuralPop!$S:$S,T$5,RuralPop!$A:$A,$C34)/1000</f>
        <v>31.146999999999998</v>
      </c>
      <c r="U34" s="52"/>
      <c r="V34" s="54">
        <f>SUMIFS(RuralPorc!$K:$K,RuralPorc!$P:$P,V$5,RuralPorc!$A:$A,$C34)*100</f>
        <v>12.986341118812561</v>
      </c>
      <c r="W34" s="54">
        <f>SUMIFS(RuralPorc!$K:$K,RuralPorc!$P:$P,W$5,RuralPorc!$A:$A,$C34)*100</f>
        <v>16.085265576839447</v>
      </c>
      <c r="X34" s="54">
        <f>SUMIFS(RuralPorc!$K:$K,RuralPorc!$P:$P,X$5,RuralPorc!$A:$A,$C34)*100</f>
        <v>10.253299027681351</v>
      </c>
      <c r="Y34" s="54">
        <f>SUMIFS(RuralPorc!$K:$K,RuralPorc!$P:$P,Y$5,RuralPorc!$A:$A,$C34)*100</f>
        <v>11.494795233011246</v>
      </c>
      <c r="Z34" s="54">
        <f>SUMIFS(RuralPorc!$K:$K,RuralPorc!$P:$P,Z$5,RuralPorc!$A:$A,$C34)*100</f>
        <v>8.8558755815029144</v>
      </c>
      <c r="AA34" s="56"/>
      <c r="AB34" s="53">
        <f>SUMIFS(UrbanPop!$K:$K,UrbanPop!$S:$S,AB$5,UrbanPop!$A:$A,$C34)/1000</f>
        <v>165.79</v>
      </c>
      <c r="AC34" s="53">
        <f>SUMIFS(UrbanPop!$K:$K,UrbanPop!$S:$S,AC$5,UrbanPop!$A:$A,$C34)/1000</f>
        <v>201.52500000000001</v>
      </c>
      <c r="AD34" s="53">
        <f>SUMIFS(UrbanPop!$K:$K,UrbanPop!$S:$S,AD$5,UrbanPop!$A:$A,$C34)/1000</f>
        <v>153.357</v>
      </c>
      <c r="AE34" s="53">
        <f>SUMIFS(UrbanPop!$K:$K,UrbanPop!$S:$S,AE$5,UrbanPop!$A:$A,$C34)/1000</f>
        <v>170.7</v>
      </c>
      <c r="AF34" s="53">
        <f>SUMIFS(UrbanPop!$K:$K,UrbanPop!$S:$S,AF$5,UrbanPop!$A:$A,$C34)/1000</f>
        <v>122.443</v>
      </c>
      <c r="AG34" s="52"/>
      <c r="AH34" s="54">
        <f>SUMIFS(UrbanPorc!$K:$K,UrbanPorc!$P:$P,AH$5,UrbanPorc!$A:$A,$C34)*100</f>
        <v>5.5140480399131775</v>
      </c>
      <c r="AI34" s="54">
        <f>SUMIFS(UrbanPorc!$K:$K,UrbanPorc!$P:$P,AI$5,UrbanPorc!$A:$A,$C34)*100</f>
        <v>6.558111310005188</v>
      </c>
      <c r="AJ34" s="54">
        <f>SUMIFS(UrbanPorc!$K:$K,UrbanPorc!$P:$P,AJ$5,UrbanPorc!$A:$A,$C34)*100</f>
        <v>4.9465436488389969</v>
      </c>
      <c r="AK34" s="54">
        <f>SUMIFS(UrbanPorc!$K:$K,UrbanPorc!$P:$P,AK$5,UrbanPorc!$A:$A,$C34)*100</f>
        <v>5.3938727825880051</v>
      </c>
      <c r="AL34" s="54">
        <f>SUMIFS(UrbanPorc!$K:$K,UrbanPorc!$P:$P,AL$5,UrbanPorc!$A:$A,$C34)*100</f>
        <v>3.7988815456628799</v>
      </c>
      <c r="AN34" s="53">
        <f>SUMIFS(SexoPop!$L:$L,SexoPop!$T:$T,AN$5,SexoPop!$A:$A,$C34,SexoPop!$B:$B,2)/1000</f>
        <v>105.489</v>
      </c>
      <c r="AO34" s="53">
        <f>SUMIFS(SexoPop!$L:$L,SexoPop!$T:$T,AO$5,SexoPop!$A:$A,$C34,SexoPop!$B:$B,2)/1000</f>
        <v>135.72800000000001</v>
      </c>
      <c r="AP34" s="53">
        <f>SUMIFS(SexoPop!$L:$L,SexoPop!$T:$T,AP$5,SexoPop!$A:$A,$C34,SexoPop!$B:$B,2)/1000</f>
        <v>97.641999999999996</v>
      </c>
      <c r="AQ34" s="53">
        <f>SUMIFS(SexoPop!$L:$L,SexoPop!$T:$T,AQ$5,SexoPop!$A:$A,$C34,SexoPop!$B:$B,2)/1000</f>
        <v>115.495</v>
      </c>
      <c r="AR34" s="53">
        <f>SUMIFS(SexoPop!$L:$L,SexoPop!$T:$T,AR$5,SexoPop!$A:$A,$C34,SexoPop!$B:$B,2)/1000</f>
        <v>76.305000000000007</v>
      </c>
      <c r="AS34" s="52"/>
      <c r="AT34" s="54">
        <f>SUMIFS(SexoPorc!$L:$L,SexoPorc!$Q:$Q,AT$5,SexoPorc!$A:$A,$C34,SexoPorc!$B:$B,2)*100</f>
        <v>5.9808548539876938</v>
      </c>
      <c r="AU34" s="54">
        <f>SUMIFS(SexoPorc!$L:$L,SexoPorc!$Q:$Q,AU$5,SexoPorc!$A:$A,$C34,SexoPorc!$B:$B,2)*100</f>
        <v>7.5761996209621429</v>
      </c>
      <c r="AV34" s="54">
        <f>SUMIFS(SexoPorc!$L:$L,SexoPorc!$Q:$Q,AV$5,SexoPorc!$A:$A,$C34,SexoPorc!$B:$B,2)*100</f>
        <v>5.4287809878587723</v>
      </c>
      <c r="AW34" s="54">
        <f>SUMIFS(SexoPorc!$L:$L,SexoPorc!$Q:$Q,AW$5,SexoPorc!$A:$A,$C34,SexoPorc!$B:$B,2)*100</f>
        <v>6.2043085694313049</v>
      </c>
      <c r="AX34" s="54">
        <f>SUMIFS(SexoPorc!$L:$L,SexoPorc!$Q:$Q,AX$5,SexoPorc!$A:$A,$C34,SexoPorc!$B:$B,2)*100</f>
        <v>4.1287321597337723</v>
      </c>
      <c r="AY34" s="56"/>
      <c r="AZ34" s="53">
        <f>SUMIFS(SexoPop!$L:$L,SexoPop!$T:$T,AZ$5,SexoPop!$A:$A,$C34,SexoPop!$B:$B,1)/1000</f>
        <v>114.57299999999999</v>
      </c>
      <c r="BA34" s="53">
        <f>SUMIFS(SexoPop!$L:$L,SexoPop!$T:$T,BA$5,SexoPop!$A:$A,$C34,SexoPop!$B:$B,1)/1000</f>
        <v>132.745</v>
      </c>
      <c r="BB34" s="53">
        <f>SUMIFS(SexoPop!$L:$L,SexoPop!$T:$T,BB$5,SexoPop!$A:$A,$C34,SexoPop!$B:$B,1)/1000</f>
        <v>99.914000000000001</v>
      </c>
      <c r="BC34" s="53">
        <f>SUMIFS(SexoPop!$L:$L,SexoPop!$T:$T,BC$5,SexoPop!$A:$A,$C34,SexoPop!$B:$B,1)/1000</f>
        <v>103.935</v>
      </c>
      <c r="BD34" s="53">
        <f>SUMIFS(SexoPop!$L:$L,SexoPop!$T:$T,BD$5,SexoPop!$A:$A,$C34,SexoPop!$B:$B,1)/1000</f>
        <v>77.284999999999997</v>
      </c>
      <c r="BE34" s="52"/>
      <c r="BF34" s="54">
        <f>SUMIFS(SexoPorc!$L:$L,SexoPorc!$Q:$Q,BF$5,SexoPorc!$A:$A,$C34,SexoPorc!$B:$B,1)*100</f>
        <v>6.8985715508460999</v>
      </c>
      <c r="BG34" s="54">
        <f>SUMIFS(SexoPorc!$L:$L,SexoPorc!$Q:$Q,BG$5,SexoPorc!$A:$A,$C34,SexoPorc!$B:$B,1)*100</f>
        <v>7.8195042908191681</v>
      </c>
      <c r="BH34" s="54">
        <f>SUMIFS(SexoPorc!$L:$L,SexoPorc!$Q:$Q,BH$5,SexoPorc!$A:$A,$C34,SexoPorc!$B:$B,1)*100</f>
        <v>5.7661831378936768</v>
      </c>
      <c r="BI34" s="54">
        <f>SUMIFS(SexoPorc!$L:$L,SexoPorc!$Q:$Q,BI$5,SexoPorc!$A:$A,$C34,SexoPorc!$B:$B,1)*100</f>
        <v>6.0178771615028381</v>
      </c>
      <c r="BJ34" s="54">
        <f>SUMIFS(SexoPorc!$L:$L,SexoPorc!$Q:$Q,BJ$5,SexoPorc!$A:$A,$C34,SexoPorc!$B:$B,1)*100</f>
        <v>4.4758867472410202</v>
      </c>
    </row>
    <row r="35" spans="3:62" x14ac:dyDescent="0.25">
      <c r="C35" s="52" t="s">
        <v>29</v>
      </c>
      <c r="D35" s="53">
        <f>'Cuadro 4'!AC37</f>
        <v>130.16400000000002</v>
      </c>
      <c r="E35" s="53">
        <f>'Cuadro 4'!AD37</f>
        <v>113.65600000000001</v>
      </c>
      <c r="F35" s="53">
        <f>'Cuadro 4'!AE37</f>
        <v>110.26100000000001</v>
      </c>
      <c r="G35" s="53">
        <f>'Cuadro 4'!AF37</f>
        <v>111.902</v>
      </c>
      <c r="H35" s="53">
        <f>'Cuadro 4'!AG37</f>
        <v>85.225999999999999</v>
      </c>
      <c r="I35" s="52"/>
      <c r="J35" s="54">
        <f>'Cuadro 5'!W37</f>
        <v>10.2356904475</v>
      </c>
      <c r="K35" s="54">
        <f>'Cuadro 5'!X37</f>
        <v>8.712783850000001</v>
      </c>
      <c r="L35" s="54">
        <f>'Cuadro 5'!Y37</f>
        <v>8.1671910924999995</v>
      </c>
      <c r="M35" s="54">
        <f>'Cuadro 5'!Z37</f>
        <v>8.1646560618000006</v>
      </c>
      <c r="N35" s="54">
        <f>'Cuadro 5'!AA37</f>
        <v>5.8088463824000014</v>
      </c>
      <c r="O35" s="52"/>
      <c r="P35" s="53">
        <f>SUMIFS(RuralPop!$K:$K,RuralPop!$S:$S,P$5,RuralPop!$A:$A,$C35)/1000</f>
        <v>23.161000000000001</v>
      </c>
      <c r="Q35" s="53">
        <f>SUMIFS(RuralPop!$K:$K,RuralPop!$S:$S,Q$5,RuralPop!$A:$A,$C35)/1000</f>
        <v>26.887</v>
      </c>
      <c r="R35" s="53">
        <f>SUMIFS(RuralPop!$K:$K,RuralPop!$S:$S,R$5,RuralPop!$A:$A,$C35)/1000</f>
        <v>17.978999999999999</v>
      </c>
      <c r="S35" s="53">
        <f>SUMIFS(RuralPop!$K:$K,RuralPop!$S:$S,S$5,RuralPop!$A:$A,$C35)/1000</f>
        <v>24.87</v>
      </c>
      <c r="T35" s="53">
        <f>SUMIFS(RuralPop!$K:$K,RuralPop!$S:$S,T$5,RuralPop!$A:$A,$C35)/1000</f>
        <v>20.734000000000002</v>
      </c>
      <c r="U35" s="52"/>
      <c r="V35" s="54">
        <f>SUMIFS(RuralPorc!$K:$K,RuralPorc!$P:$P,V$5,RuralPorc!$A:$A,$C35)*100</f>
        <v>9.0406619012355804</v>
      </c>
      <c r="W35" s="54">
        <f>SUMIFS(RuralPorc!$K:$K,RuralPorc!$P:$P,W$5,RuralPorc!$A:$A,$C35)*100</f>
        <v>9.9359579384326935</v>
      </c>
      <c r="X35" s="54">
        <f>SUMIFS(RuralPorc!$K:$K,RuralPorc!$P:$P,X$5,RuralPorc!$A:$A,$C35)*100</f>
        <v>6.6092215478420258</v>
      </c>
      <c r="Y35" s="54">
        <f>SUMIFS(RuralPorc!$K:$K,RuralPorc!$P:$P,Y$5,RuralPorc!$A:$A,$C35)*100</f>
        <v>9.0239807963371277</v>
      </c>
      <c r="Z35" s="54">
        <f>SUMIFS(RuralPorc!$K:$K,RuralPorc!$P:$P,Z$5,RuralPorc!$A:$A,$C35)*100</f>
        <v>8.4833554923534393</v>
      </c>
      <c r="AA35" s="56"/>
      <c r="AB35" s="53">
        <f>SUMIFS(UrbanPop!$K:$K,UrbanPop!$S:$S,AB$5,UrbanPop!$A:$A,$C35)/1000</f>
        <v>107.003</v>
      </c>
      <c r="AC35" s="53">
        <f>SUMIFS(UrbanPop!$K:$K,UrbanPop!$S:$S,AC$5,UrbanPop!$A:$A,$C35)/1000</f>
        <v>86.769000000000005</v>
      </c>
      <c r="AD35" s="53">
        <f>SUMIFS(UrbanPop!$K:$K,UrbanPop!$S:$S,AD$5,UrbanPop!$A:$A,$C35)/1000</f>
        <v>92.281999999999996</v>
      </c>
      <c r="AE35" s="53">
        <f>SUMIFS(UrbanPop!$K:$K,UrbanPop!$S:$S,AE$5,UrbanPop!$A:$A,$C35)/1000</f>
        <v>87.031999999999996</v>
      </c>
      <c r="AF35" s="53">
        <f>SUMIFS(UrbanPop!$K:$K,UrbanPop!$S:$S,AF$5,UrbanPop!$A:$A,$C35)/1000</f>
        <v>64.492000000000004</v>
      </c>
      <c r="AG35" s="52"/>
      <c r="AH35" s="54">
        <f>SUMIFS(UrbanPorc!$K:$K,UrbanPorc!$P:$P,AH$5,UrbanPorc!$A:$A,$C35)*100</f>
        <v>10.537174344062805</v>
      </c>
      <c r="AI35" s="54">
        <f>SUMIFS(UrbanPorc!$K:$K,UrbanPorc!$P:$P,AI$5,UrbanPorc!$A:$A,$C35)*100</f>
        <v>8.3926327526569366</v>
      </c>
      <c r="AJ35" s="54">
        <f>SUMIFS(UrbanPorc!$K:$K,UrbanPorc!$P:$P,AJ$5,UrbanPorc!$A:$A,$C35)*100</f>
        <v>8.5603311657905579</v>
      </c>
      <c r="AK35" s="54">
        <f>SUMIFS(UrbanPorc!$K:$K,UrbanPorc!$P:$P,AK$5,UrbanPorc!$A:$A,$C35)*100</f>
        <v>7.9483672976493835</v>
      </c>
      <c r="AL35" s="54">
        <f>SUMIFS(UrbanPorc!$K:$K,UrbanPorc!$P:$P,AL$5,UrbanPorc!$A:$A,$C35)*100</f>
        <v>5.2742630243301392</v>
      </c>
      <c r="AN35" s="53">
        <f>SUMIFS(SexoPop!$L:$L,SexoPop!$T:$T,AN$5,SexoPop!$A:$A,$C35,SexoPop!$B:$B,2)/1000</f>
        <v>65.792000000000002</v>
      </c>
      <c r="AO35" s="53">
        <f>SUMIFS(SexoPop!$L:$L,SexoPop!$T:$T,AO$5,SexoPop!$A:$A,$C35,SexoPop!$B:$B,2)/1000</f>
        <v>53.478000000000002</v>
      </c>
      <c r="AP35" s="53">
        <f>SUMIFS(SexoPop!$L:$L,SexoPop!$T:$T,AP$5,SexoPop!$A:$A,$C35,SexoPop!$B:$B,2)/1000</f>
        <v>57.640999999999998</v>
      </c>
      <c r="AQ35" s="53">
        <f>SUMIFS(SexoPop!$L:$L,SexoPop!$T:$T,AQ$5,SexoPop!$A:$A,$C35,SexoPop!$B:$B,2)/1000</f>
        <v>55.746000000000002</v>
      </c>
      <c r="AR35" s="53">
        <f>SUMIFS(SexoPop!$L:$L,SexoPop!$T:$T,AR$5,SexoPop!$A:$A,$C35,SexoPop!$B:$B,2)/1000</f>
        <v>45.283999999999999</v>
      </c>
      <c r="AS35" s="52"/>
      <c r="AT35" s="54">
        <f>SUMIFS(SexoPorc!$L:$L,SexoPorc!$Q:$Q,AT$5,SexoPorc!$A:$A,$C35,SexoPorc!$B:$B,2)*100</f>
        <v>9.9512659013271332</v>
      </c>
      <c r="AU35" s="54">
        <f>SUMIFS(SexoPorc!$L:$L,SexoPorc!$Q:$Q,AU$5,SexoPorc!$A:$A,$C35,SexoPorc!$B:$B,2)*100</f>
        <v>7.8942589461803436</v>
      </c>
      <c r="AV35" s="54">
        <f>SUMIFS(SexoPorc!$L:$L,SexoPorc!$Q:$Q,AV$5,SexoPorc!$A:$A,$C35,SexoPorc!$B:$B,2)*100</f>
        <v>8.2176290452480316</v>
      </c>
      <c r="AW35" s="54">
        <f>SUMIFS(SexoPorc!$L:$L,SexoPorc!$Q:$Q,AW$5,SexoPorc!$A:$A,$C35,SexoPorc!$B:$B,2)*100</f>
        <v>7.7334135770797729</v>
      </c>
      <c r="AX35" s="54">
        <f>SUMIFS(SexoPorc!$L:$L,SexoPorc!$Q:$Q,AX$5,SexoPorc!$A:$A,$C35,SexoPorc!$B:$B,2)*100</f>
        <v>5.803423747420311</v>
      </c>
      <c r="AY35" s="56"/>
      <c r="AZ35" s="53">
        <f>SUMIFS(SexoPop!$L:$L,SexoPop!$T:$T,AZ$5,SexoPop!$A:$A,$C35,SexoPop!$B:$B,1)/1000</f>
        <v>64.372</v>
      </c>
      <c r="BA35" s="53">
        <f>SUMIFS(SexoPop!$L:$L,SexoPop!$T:$T,BA$5,SexoPop!$A:$A,$C35,SexoPop!$B:$B,1)/1000</f>
        <v>60.177999999999997</v>
      </c>
      <c r="BB35" s="53">
        <f>SUMIFS(SexoPop!$L:$L,SexoPop!$T:$T,BB$5,SexoPop!$A:$A,$C35,SexoPop!$B:$B,1)/1000</f>
        <v>52.62</v>
      </c>
      <c r="BC35" s="53">
        <f>SUMIFS(SexoPop!$L:$L,SexoPop!$T:$T,BC$5,SexoPop!$A:$A,$C35,SexoPop!$B:$B,1)/1000</f>
        <v>56.155999999999999</v>
      </c>
      <c r="BD35" s="53">
        <f>SUMIFS(SexoPop!$L:$L,SexoPop!$T:$T,BD$5,SexoPop!$A:$A,$C35,SexoPop!$B:$B,1)/1000</f>
        <v>39.942</v>
      </c>
      <c r="BE35" s="52"/>
      <c r="BF35" s="54">
        <f>SUMIFS(SexoPorc!$L:$L,SexoPorc!$Q:$Q,BF$5,SexoPorc!$A:$A,$C35,SexoPorc!$B:$B,1)*100</f>
        <v>10.543695092201233</v>
      </c>
      <c r="BG35" s="54">
        <f>SUMIFS(SexoPorc!$L:$L,SexoPorc!$Q:$Q,BG$5,SexoPorc!$A:$A,$C35,SexoPorc!$B:$B,1)*100</f>
        <v>9.5970787107944489</v>
      </c>
      <c r="BH35" s="54">
        <f>SUMIFS(SexoPorc!$L:$L,SexoPorc!$Q:$Q,BH$5,SexoPorc!$A:$A,$C35,SexoPorc!$B:$B,1)*100</f>
        <v>8.1126458942890167</v>
      </c>
      <c r="BI35" s="54">
        <f>SUMIFS(SexoPorc!$L:$L,SexoPorc!$Q:$Q,BI$5,SexoPorc!$A:$A,$C35,SexoPorc!$B:$B,1)*100</f>
        <v>8.6431078612804413</v>
      </c>
      <c r="BJ35" s="54">
        <f>SUMIFS(SexoPorc!$L:$L,SexoPorc!$Q:$Q,BJ$5,SexoPorc!$A:$A,$C35,SexoPorc!$B:$B,1)*100</f>
        <v>5.8150064200162888</v>
      </c>
    </row>
    <row r="36" spans="3:62" x14ac:dyDescent="0.25">
      <c r="C36" s="52" t="s">
        <v>30</v>
      </c>
      <c r="D36" s="53">
        <f>'Cuadro 4'!AC38</f>
        <v>1373.0900000000001</v>
      </c>
      <c r="E36" s="53">
        <f>'Cuadro 4'!AD38</f>
        <v>1339.4370000000001</v>
      </c>
      <c r="F36" s="53">
        <f>'Cuadro 4'!AE38</f>
        <v>1212.038</v>
      </c>
      <c r="G36" s="53">
        <f>'Cuadro 4'!AF38</f>
        <v>1030.3800000000001</v>
      </c>
      <c r="H36" s="53">
        <f>'Cuadro 4'!AG38</f>
        <v>950.72500000000002</v>
      </c>
      <c r="I36" s="52"/>
      <c r="J36" s="54">
        <f>'Cuadro 5'!W38</f>
        <v>17.507529784399999</v>
      </c>
      <c r="K36" s="54">
        <f>'Cuadro 5'!X38</f>
        <v>16.868349156400001</v>
      </c>
      <c r="L36" s="54">
        <f>'Cuadro 5'!Y38</f>
        <v>14.9546439376</v>
      </c>
      <c r="M36" s="54">
        <f>'Cuadro 5'!Z38</f>
        <v>12.5579096135</v>
      </c>
      <c r="N36" s="54">
        <f>'Cuadro 5'!AA38</f>
        <v>11.746264138800001</v>
      </c>
      <c r="O36" s="52"/>
      <c r="P36" s="53">
        <f>SUMIFS(RuralPop!$K:$K,RuralPop!$S:$S,P$5,RuralPop!$A:$A,$C36)/1000</f>
        <v>754.90499999999997</v>
      </c>
      <c r="Q36" s="53">
        <f>SUMIFS(RuralPop!$K:$K,RuralPop!$S:$S,Q$5,RuralPop!$A:$A,$C36)/1000</f>
        <v>671.87900000000002</v>
      </c>
      <c r="R36" s="53">
        <f>SUMIFS(RuralPop!$K:$K,RuralPop!$S:$S,R$5,RuralPop!$A:$A,$C36)/1000</f>
        <v>612.06100000000004</v>
      </c>
      <c r="S36" s="53">
        <f>SUMIFS(RuralPop!$K:$K,RuralPop!$S:$S,S$5,RuralPop!$A:$A,$C36)/1000</f>
        <v>527.721</v>
      </c>
      <c r="T36" s="53">
        <f>SUMIFS(RuralPop!$K:$K,RuralPop!$S:$S,T$5,RuralPop!$A:$A,$C36)/1000</f>
        <v>572.11300000000006</v>
      </c>
      <c r="U36" s="52"/>
      <c r="V36" s="54">
        <f>SUMIFS(RuralPorc!$K:$K,RuralPorc!$P:$P,V$5,RuralPorc!$A:$A,$C36)*100</f>
        <v>24.719245731830597</v>
      </c>
      <c r="W36" s="54">
        <f>SUMIFS(RuralPorc!$K:$K,RuralPorc!$P:$P,W$5,RuralPorc!$A:$A,$C36)*100</f>
        <v>21.178406476974487</v>
      </c>
      <c r="X36" s="54">
        <f>SUMIFS(RuralPorc!$K:$K,RuralPorc!$P:$P,X$5,RuralPorc!$A:$A,$C36)*100</f>
        <v>19.394169747829437</v>
      </c>
      <c r="Y36" s="54">
        <f>SUMIFS(RuralPorc!$K:$K,RuralPorc!$P:$P,Y$5,RuralPorc!$A:$A,$C36)*100</f>
        <v>16.302981972694397</v>
      </c>
      <c r="Z36" s="54">
        <f>SUMIFS(RuralPorc!$K:$K,RuralPorc!$P:$P,Z$5,RuralPorc!$A:$A,$C36)*100</f>
        <v>18.075840175151825</v>
      </c>
      <c r="AA36" s="56"/>
      <c r="AB36" s="53">
        <f>SUMIFS(UrbanPop!$K:$K,UrbanPop!$S:$S,AB$5,UrbanPop!$A:$A,$C36)/1000</f>
        <v>618.18499999999995</v>
      </c>
      <c r="AC36" s="53">
        <f>SUMIFS(UrbanPop!$K:$K,UrbanPop!$S:$S,AC$5,UrbanPop!$A:$A,$C36)/1000</f>
        <v>667.55799999999999</v>
      </c>
      <c r="AD36" s="53">
        <f>SUMIFS(UrbanPop!$K:$K,UrbanPop!$S:$S,AD$5,UrbanPop!$A:$A,$C36)/1000</f>
        <v>599.97699999999998</v>
      </c>
      <c r="AE36" s="53">
        <f>SUMIFS(UrbanPop!$K:$K,UrbanPop!$S:$S,AE$5,UrbanPop!$A:$A,$C36)/1000</f>
        <v>502.65899999999999</v>
      </c>
      <c r="AF36" s="53">
        <f>SUMIFS(UrbanPop!$K:$K,UrbanPop!$S:$S,AF$5,UrbanPop!$A:$A,$C36)/1000</f>
        <v>378.61200000000002</v>
      </c>
      <c r="AG36" s="52"/>
      <c r="AH36" s="54">
        <f>SUMIFS(UrbanPorc!$K:$K,UrbanPorc!$P:$P,AH$5,UrbanPorc!$A:$A,$C36)*100</f>
        <v>12.908603250980377</v>
      </c>
      <c r="AI36" s="54">
        <f>SUMIFS(UrbanPorc!$K:$K,UrbanPorc!$P:$P,AI$5,UrbanPorc!$A:$A,$C36)*100</f>
        <v>14.000615477561951</v>
      </c>
      <c r="AJ36" s="54">
        <f>SUMIFS(UrbanPorc!$K:$K,UrbanPorc!$P:$P,AJ$5,UrbanPorc!$A:$A,$C36)*100</f>
        <v>12.12354451417923</v>
      </c>
      <c r="AK36" s="54">
        <f>SUMIFS(UrbanPorc!$K:$K,UrbanPorc!$P:$P,AK$5,UrbanPorc!$A:$A,$C36)*100</f>
        <v>10.117796063423157</v>
      </c>
      <c r="AL36" s="54">
        <f>SUMIFS(UrbanPorc!$K:$K,UrbanPorc!$P:$P,AL$5,UrbanPorc!$A:$A,$C36)*100</f>
        <v>7.6816573739051819</v>
      </c>
      <c r="AN36" s="53">
        <f>SUMIFS(SexoPop!$L:$L,SexoPop!$T:$T,AN$5,SexoPop!$A:$A,$C36,SexoPop!$B:$B,2)/1000</f>
        <v>716.50400000000002</v>
      </c>
      <c r="AO36" s="53">
        <f>SUMIFS(SexoPop!$L:$L,SexoPop!$T:$T,AO$5,SexoPop!$A:$A,$C36,SexoPop!$B:$B,2)/1000</f>
        <v>677.78599999999994</v>
      </c>
      <c r="AP36" s="53">
        <f>SUMIFS(SexoPop!$L:$L,SexoPop!$T:$T,AP$5,SexoPop!$A:$A,$C36,SexoPop!$B:$B,2)/1000</f>
        <v>612.678</v>
      </c>
      <c r="AQ36" s="53">
        <f>SUMIFS(SexoPop!$L:$L,SexoPop!$T:$T,AQ$5,SexoPop!$A:$A,$C36,SexoPop!$B:$B,2)/1000</f>
        <v>528.48900000000003</v>
      </c>
      <c r="AR36" s="53">
        <f>SUMIFS(SexoPop!$L:$L,SexoPop!$T:$T,AR$5,SexoPop!$A:$A,$C36,SexoPop!$B:$B,2)/1000</f>
        <v>509.14600000000002</v>
      </c>
      <c r="AS36" s="52"/>
      <c r="AT36" s="54">
        <f>SUMIFS(SexoPorc!$L:$L,SexoPorc!$Q:$Q,AT$5,SexoPorc!$A:$A,$C36,SexoPorc!$B:$B,2)*100</f>
        <v>17.755758762359619</v>
      </c>
      <c r="AU36" s="54">
        <f>SUMIFS(SexoPorc!$L:$L,SexoPorc!$Q:$Q,AU$5,SexoPorc!$A:$A,$C36,SexoPorc!$B:$B,2)*100</f>
        <v>16.503137350082397</v>
      </c>
      <c r="AV36" s="54">
        <f>SUMIFS(SexoPorc!$L:$L,SexoPorc!$Q:$Q,AV$5,SexoPorc!$A:$A,$C36,SexoPorc!$B:$B,2)*100</f>
        <v>14.6116703748703</v>
      </c>
      <c r="AW36" s="54">
        <f>SUMIFS(SexoPorc!$L:$L,SexoPorc!$Q:$Q,AW$5,SexoPorc!$A:$A,$C36,SexoPorc!$B:$B,2)*100</f>
        <v>12.128458917140961</v>
      </c>
      <c r="AX36" s="54">
        <f>SUMIFS(SexoPorc!$L:$L,SexoPorc!$Q:$Q,AX$5,SexoPorc!$A:$A,$C36,SexoPorc!$B:$B,2)*100</f>
        <v>11.828415840864182</v>
      </c>
      <c r="AY36" s="56"/>
      <c r="AZ36" s="53">
        <f>SUMIFS(SexoPop!$L:$L,SexoPop!$T:$T,AZ$5,SexoPop!$A:$A,$C36,SexoPop!$B:$B,1)/1000</f>
        <v>656.58600000000001</v>
      </c>
      <c r="BA36" s="53">
        <f>SUMIFS(SexoPop!$L:$L,SexoPop!$T:$T,BA$5,SexoPop!$A:$A,$C36,SexoPop!$B:$B,1)/1000</f>
        <v>661.65099999999995</v>
      </c>
      <c r="BB36" s="53">
        <f>SUMIFS(SexoPop!$L:$L,SexoPop!$T:$T,BB$5,SexoPop!$A:$A,$C36,SexoPop!$B:$B,1)/1000</f>
        <v>599.36</v>
      </c>
      <c r="BC36" s="53">
        <f>SUMIFS(SexoPop!$L:$L,SexoPop!$T:$T,BC$5,SexoPop!$A:$A,$C36,SexoPop!$B:$B,1)/1000</f>
        <v>501.89100000000002</v>
      </c>
      <c r="BD36" s="53">
        <f>SUMIFS(SexoPop!$L:$L,SexoPop!$T:$T,BD$5,SexoPop!$A:$A,$C36,SexoPop!$B:$B,1)/1000</f>
        <v>441.57900000000001</v>
      </c>
      <c r="BE36" s="52"/>
      <c r="BF36" s="54">
        <f>SUMIFS(SexoPorc!$L:$L,SexoPorc!$Q:$Q,BF$5,SexoPorc!$A:$A,$C36,SexoPorc!$B:$B,1)*100</f>
        <v>17.244449257850647</v>
      </c>
      <c r="BG36" s="54">
        <f>SUMIFS(SexoPorc!$L:$L,SexoPorc!$Q:$Q,BG$5,SexoPorc!$A:$A,$C36,SexoPorc!$B:$B,1)*100</f>
        <v>17.259615659713745</v>
      </c>
      <c r="BH36" s="54">
        <f>SUMIFS(SexoPorc!$L:$L,SexoPorc!$Q:$Q,BH$5,SexoPorc!$A:$A,$C36,SexoPorc!$B:$B,1)*100</f>
        <v>15.322288870811462</v>
      </c>
      <c r="BI36" s="54">
        <f>SUMIFS(SexoPorc!$L:$L,SexoPorc!$Q:$Q,BI$5,SexoPorc!$A:$A,$C36,SexoPorc!$B:$B,1)*100</f>
        <v>13.044264912605286</v>
      </c>
      <c r="BJ36" s="54">
        <f>SUMIFS(SexoPorc!$L:$L,SexoPorc!$Q:$Q,BJ$5,SexoPorc!$A:$A,$C36,SexoPorc!$B:$B,1)*100</f>
        <v>11.652947217226028</v>
      </c>
    </row>
    <row r="37" spans="3:62" x14ac:dyDescent="0.25">
      <c r="C37" s="52" t="s">
        <v>31</v>
      </c>
      <c r="D37" s="53">
        <f>'Cuadro 4'!AC39</f>
        <v>343.26900000000001</v>
      </c>
      <c r="E37" s="53">
        <f>'Cuadro 4'!AD39</f>
        <v>305.93600000000004</v>
      </c>
      <c r="F37" s="53">
        <f>'Cuadro 4'!AE39</f>
        <v>280.07499999999999</v>
      </c>
      <c r="G37" s="53">
        <f>'Cuadro 4'!AF39</f>
        <v>298.33800000000002</v>
      </c>
      <c r="H37" s="53">
        <f>'Cuadro 4'!AG39</f>
        <v>250.96100000000001</v>
      </c>
      <c r="I37" s="52"/>
      <c r="J37" s="54">
        <f>'Cuadro 5'!W39</f>
        <v>15.7691206945</v>
      </c>
      <c r="K37" s="54">
        <f>'Cuadro 5'!X39</f>
        <v>13.5754589554</v>
      </c>
      <c r="L37" s="54">
        <f>'Cuadro 5'!Y39</f>
        <v>11.980311353400001</v>
      </c>
      <c r="M37" s="54">
        <f>'Cuadro 5'!Z39</f>
        <v>12.570634978500001</v>
      </c>
      <c r="N37" s="54">
        <f>'Cuadro 5'!AA39</f>
        <v>10.5511277377</v>
      </c>
      <c r="O37" s="52"/>
      <c r="P37" s="53">
        <f>SUMIFS(RuralPop!$K:$K,RuralPop!$S:$S,P$5,RuralPop!$A:$A,$C37)/1000</f>
        <v>104.42</v>
      </c>
      <c r="Q37" s="53">
        <f>SUMIFS(RuralPop!$K:$K,RuralPop!$S:$S,Q$5,RuralPop!$A:$A,$C37)/1000</f>
        <v>96.673000000000002</v>
      </c>
      <c r="R37" s="53">
        <f>SUMIFS(RuralPop!$K:$K,RuralPop!$S:$S,R$5,RuralPop!$A:$A,$C37)/1000</f>
        <v>85.212999999999994</v>
      </c>
      <c r="S37" s="53">
        <f>SUMIFS(RuralPop!$K:$K,RuralPop!$S:$S,S$5,RuralPop!$A:$A,$C37)/1000</f>
        <v>102.569</v>
      </c>
      <c r="T37" s="53">
        <f>SUMIFS(RuralPop!$K:$K,RuralPop!$S:$S,T$5,RuralPop!$A:$A,$C37)/1000</f>
        <v>79.643000000000001</v>
      </c>
      <c r="U37" s="52"/>
      <c r="V37" s="54">
        <f>SUMIFS(RuralPorc!$K:$K,RuralPorc!$P:$P,V$5,RuralPorc!$A:$A,$C37)*100</f>
        <v>29.977923631668091</v>
      </c>
      <c r="W37" s="54">
        <f>SUMIFS(RuralPorc!$K:$K,RuralPorc!$P:$P,W$5,RuralPorc!$A:$A,$C37)*100</f>
        <v>24.737079441547394</v>
      </c>
      <c r="X37" s="54">
        <f>SUMIFS(RuralPorc!$K:$K,RuralPorc!$P:$P,X$5,RuralPorc!$A:$A,$C37)*100</f>
        <v>22.778986394405365</v>
      </c>
      <c r="Y37" s="54">
        <f>SUMIFS(RuralPorc!$K:$K,RuralPorc!$P:$P,Y$5,RuralPorc!$A:$A,$C37)*100</f>
        <v>24.403876066207886</v>
      </c>
      <c r="Z37" s="54">
        <f>SUMIFS(RuralPorc!$K:$K,RuralPorc!$P:$P,Z$5,RuralPorc!$A:$A,$C37)*100</f>
        <v>22.261074185371399</v>
      </c>
      <c r="AA37" s="56"/>
      <c r="AB37" s="53">
        <f>SUMIFS(UrbanPop!$K:$K,UrbanPop!$S:$S,AB$5,UrbanPop!$A:$A,$C37)/1000</f>
        <v>238.84899999999999</v>
      </c>
      <c r="AC37" s="53">
        <f>SUMIFS(UrbanPop!$K:$K,UrbanPop!$S:$S,AC$5,UrbanPop!$A:$A,$C37)/1000</f>
        <v>209.26300000000001</v>
      </c>
      <c r="AD37" s="53">
        <f>SUMIFS(UrbanPop!$K:$K,UrbanPop!$S:$S,AD$5,UrbanPop!$A:$A,$C37)/1000</f>
        <v>194.86199999999999</v>
      </c>
      <c r="AE37" s="53">
        <f>SUMIFS(UrbanPop!$K:$K,UrbanPop!$S:$S,AE$5,UrbanPop!$A:$A,$C37)/1000</f>
        <v>195.76900000000001</v>
      </c>
      <c r="AF37" s="53">
        <f>SUMIFS(UrbanPop!$K:$K,UrbanPop!$S:$S,AF$5,UrbanPop!$A:$A,$C37)/1000</f>
        <v>171.31800000000001</v>
      </c>
      <c r="AG37" s="52"/>
      <c r="AH37" s="54">
        <f>SUMIFS(UrbanPorc!$K:$K,UrbanPorc!$P:$P,AH$5,UrbanPorc!$A:$A,$C37)*100</f>
        <v>13.062421977519989</v>
      </c>
      <c r="AI37" s="54">
        <f>SUMIFS(UrbanPorc!$K:$K,UrbanPorc!$P:$P,AI$5,UrbanPorc!$A:$A,$C37)*100</f>
        <v>11.233823746442795</v>
      </c>
      <c r="AJ37" s="54">
        <f>SUMIFS(UrbanPorc!$K:$K,UrbanPorc!$P:$P,AJ$5,UrbanPorc!$A:$A,$C37)*100</f>
        <v>9.923166036605835</v>
      </c>
      <c r="AK37" s="54">
        <f>SUMIFS(UrbanPorc!$K:$K,UrbanPorc!$P:$P,AK$5,UrbanPorc!$A:$A,$C37)*100</f>
        <v>10.024040192365646</v>
      </c>
      <c r="AL37" s="54">
        <f>SUMIFS(UrbanPorc!$K:$K,UrbanPorc!$P:$P,AL$5,UrbanPorc!$A:$A,$C37)*100</f>
        <v>8.4779202938079834</v>
      </c>
      <c r="AN37" s="53">
        <f>SUMIFS(SexoPop!$L:$L,SexoPop!$T:$T,AN$5,SexoPop!$A:$A,$C37,SexoPop!$B:$B,2)/1000</f>
        <v>173.71899999999999</v>
      </c>
      <c r="AO37" s="53">
        <f>SUMIFS(SexoPop!$L:$L,SexoPop!$T:$T,AO$5,SexoPop!$A:$A,$C37,SexoPop!$B:$B,2)/1000</f>
        <v>149.797</v>
      </c>
      <c r="AP37" s="53">
        <f>SUMIFS(SexoPop!$L:$L,SexoPop!$T:$T,AP$5,SexoPop!$A:$A,$C37,SexoPop!$B:$B,2)/1000</f>
        <v>142.136</v>
      </c>
      <c r="AQ37" s="53">
        <f>SUMIFS(SexoPop!$L:$L,SexoPop!$T:$T,AQ$5,SexoPop!$A:$A,$C37,SexoPop!$B:$B,2)/1000</f>
        <v>149.446</v>
      </c>
      <c r="AR37" s="53">
        <f>SUMIFS(SexoPop!$L:$L,SexoPop!$T:$T,AR$5,SexoPop!$A:$A,$C37,SexoPop!$B:$B,2)/1000</f>
        <v>127.84099999999999</v>
      </c>
      <c r="AS37" s="52"/>
      <c r="AT37" s="54">
        <f>SUMIFS(SexoPorc!$L:$L,SexoPorc!$Q:$Q,AT$5,SexoPorc!$A:$A,$C37,SexoPorc!$B:$B,2)*100</f>
        <v>15.617886185646057</v>
      </c>
      <c r="AU37" s="54">
        <f>SUMIFS(SexoPorc!$L:$L,SexoPorc!$Q:$Q,AU$5,SexoPorc!$A:$A,$C37,SexoPorc!$B:$B,2)*100</f>
        <v>13.14869225025177</v>
      </c>
      <c r="AV37" s="54">
        <f>SUMIFS(SexoPorc!$L:$L,SexoPorc!$Q:$Q,AV$5,SexoPorc!$A:$A,$C37,SexoPorc!$B:$B,2)*100</f>
        <v>11.541584879159927</v>
      </c>
      <c r="AW37" s="54">
        <f>SUMIFS(SexoPorc!$L:$L,SexoPorc!$Q:$Q,AW$5,SexoPorc!$A:$A,$C37,SexoPorc!$B:$B,2)*100</f>
        <v>12.307102233171463</v>
      </c>
      <c r="AX37" s="54">
        <f>SUMIFS(SexoPorc!$L:$L,SexoPorc!$Q:$Q,AX$5,SexoPorc!$A:$A,$C37,SexoPorc!$B:$B,2)*100</f>
        <v>10.375744104385376</v>
      </c>
      <c r="AY37" s="56"/>
      <c r="AZ37" s="53">
        <f>SUMIFS(SexoPop!$L:$L,SexoPop!$T:$T,AZ$5,SexoPop!$A:$A,$C37,SexoPop!$B:$B,1)/1000</f>
        <v>169.55</v>
      </c>
      <c r="BA37" s="53">
        <f>SUMIFS(SexoPop!$L:$L,SexoPop!$T:$T,BA$5,SexoPop!$A:$A,$C37,SexoPop!$B:$B,1)/1000</f>
        <v>156.13900000000001</v>
      </c>
      <c r="BB37" s="53">
        <f>SUMIFS(SexoPop!$L:$L,SexoPop!$T:$T,BB$5,SexoPop!$A:$A,$C37,SexoPop!$B:$B,1)/1000</f>
        <v>137.93899999999999</v>
      </c>
      <c r="BC37" s="53">
        <f>SUMIFS(SexoPop!$L:$L,SexoPop!$T:$T,BC$5,SexoPop!$A:$A,$C37,SexoPop!$B:$B,1)/1000</f>
        <v>148.892</v>
      </c>
      <c r="BD37" s="53">
        <f>SUMIFS(SexoPop!$L:$L,SexoPop!$T:$T,BD$5,SexoPop!$A:$A,$C37,SexoPop!$B:$B,1)/1000</f>
        <v>123.12</v>
      </c>
      <c r="BE37" s="52"/>
      <c r="BF37" s="54">
        <f>SUMIFS(SexoPorc!$L:$L,SexoPorc!$Q:$Q,BF$5,SexoPorc!$A:$A,$C37,SexoPorc!$B:$B,1)*100</f>
        <v>15.927141904830933</v>
      </c>
      <c r="BG37" s="54">
        <f>SUMIFS(SexoPorc!$L:$L,SexoPorc!$Q:$Q,BG$5,SexoPorc!$A:$A,$C37,SexoPorc!$B:$B,1)*100</f>
        <v>14.011766016483307</v>
      </c>
      <c r="BH37" s="54">
        <f>SUMIFS(SexoPorc!$L:$L,SexoPorc!$Q:$Q,BH$5,SexoPorc!$A:$A,$C37,SexoPorc!$B:$B,1)*100</f>
        <v>12.468701601028442</v>
      </c>
      <c r="BI37" s="54">
        <f>SUMIFS(SexoPorc!$L:$L,SexoPorc!$Q:$Q,BI$5,SexoPorc!$A:$A,$C37,SexoPorc!$B:$B,1)*100</f>
        <v>12.846747040748596</v>
      </c>
      <c r="BJ37" s="54">
        <f>SUMIFS(SexoPorc!$L:$L,SexoPorc!$Q:$Q,BJ$5,SexoPorc!$A:$A,$C37,SexoPorc!$B:$B,1)*100</f>
        <v>10.739622265100479</v>
      </c>
    </row>
    <row r="38" spans="3:62" x14ac:dyDescent="0.25">
      <c r="C38" s="52" t="s">
        <v>32</v>
      </c>
      <c r="D38" s="53">
        <f>'Cuadro 4'!AC40</f>
        <v>82.043999999999997</v>
      </c>
      <c r="E38" s="53">
        <f>'Cuadro 4'!AD40</f>
        <v>87.531999999999996</v>
      </c>
      <c r="F38" s="53">
        <f>'Cuadro 4'!AE40</f>
        <v>55.230000000000004</v>
      </c>
      <c r="G38" s="53">
        <f>'Cuadro 4'!AF40</f>
        <v>75.759</v>
      </c>
      <c r="H38" s="53">
        <f>'Cuadro 4'!AG40</f>
        <v>51.643999999999998</v>
      </c>
      <c r="I38" s="52"/>
      <c r="J38" s="54">
        <f>'Cuadro 5'!W40</f>
        <v>5.1453954907000004</v>
      </c>
      <c r="K38" s="54">
        <f>'Cuadro 5'!X40</f>
        <v>5.4183243257000004</v>
      </c>
      <c r="L38" s="54">
        <f>'Cuadro 5'!Y40</f>
        <v>3.3897993003</v>
      </c>
      <c r="M38" s="54">
        <f>'Cuadro 5'!Z40</f>
        <v>4.6160173529000001</v>
      </c>
      <c r="N38" s="54">
        <f>'Cuadro 5'!AA40</f>
        <v>3.1078416977000001</v>
      </c>
      <c r="O38" s="52"/>
      <c r="P38" s="53">
        <f>SUMIFS(RuralPop!$K:$K,RuralPop!$S:$S,P$5,RuralPop!$A:$A,$C38)/1000</f>
        <v>39.94</v>
      </c>
      <c r="Q38" s="53">
        <f>SUMIFS(RuralPop!$K:$K,RuralPop!$S:$S,Q$5,RuralPop!$A:$A,$C38)/1000</f>
        <v>43.314</v>
      </c>
      <c r="R38" s="53">
        <f>SUMIFS(RuralPop!$K:$K,RuralPop!$S:$S,R$5,RuralPop!$A:$A,$C38)/1000</f>
        <v>24.491</v>
      </c>
      <c r="S38" s="53">
        <f>SUMIFS(RuralPop!$K:$K,RuralPop!$S:$S,S$5,RuralPop!$A:$A,$C38)/1000</f>
        <v>40.021000000000001</v>
      </c>
      <c r="T38" s="53">
        <f>SUMIFS(RuralPop!$K:$K,RuralPop!$S:$S,T$5,RuralPop!$A:$A,$C38)/1000</f>
        <v>26.195</v>
      </c>
      <c r="U38" s="52"/>
      <c r="V38" s="54">
        <f>SUMIFS(RuralPorc!$K:$K,RuralPorc!$P:$P,V$5,RuralPorc!$A:$A,$C38)*100</f>
        <v>6.1822511255741119</v>
      </c>
      <c r="W38" s="54">
        <f>SUMIFS(RuralPorc!$K:$K,RuralPorc!$P:$P,W$5,RuralPorc!$A:$A,$C38)*100</f>
        <v>6.2095008790493011</v>
      </c>
      <c r="X38" s="54">
        <f>SUMIFS(RuralPorc!$K:$K,RuralPorc!$P:$P,X$5,RuralPorc!$A:$A,$C38)*100</f>
        <v>3.7109542638063431</v>
      </c>
      <c r="Y38" s="54">
        <f>SUMIFS(RuralPorc!$K:$K,RuralPorc!$P:$P,Y$5,RuralPorc!$A:$A,$C38)*100</f>
        <v>6.1705857515335083</v>
      </c>
      <c r="Z38" s="54">
        <f>SUMIFS(RuralPorc!$K:$K,RuralPorc!$P:$P,Z$5,RuralPorc!$A:$A,$C38)*100</f>
        <v>4.2280483990907669</v>
      </c>
      <c r="AA38" s="56"/>
      <c r="AB38" s="53">
        <f>SUMIFS(UrbanPop!$K:$K,UrbanPop!$S:$S,AB$5,UrbanPop!$A:$A,$C38)/1000</f>
        <v>42.103999999999999</v>
      </c>
      <c r="AC38" s="53">
        <f>SUMIFS(UrbanPop!$K:$K,UrbanPop!$S:$S,AC$5,UrbanPop!$A:$A,$C38)/1000</f>
        <v>44.218000000000004</v>
      </c>
      <c r="AD38" s="53">
        <f>SUMIFS(UrbanPop!$K:$K,UrbanPop!$S:$S,AD$5,UrbanPop!$A:$A,$C38)/1000</f>
        <v>30.739000000000001</v>
      </c>
      <c r="AE38" s="53">
        <f>SUMIFS(UrbanPop!$K:$K,UrbanPop!$S:$S,AE$5,UrbanPop!$A:$A,$C38)/1000</f>
        <v>35.738</v>
      </c>
      <c r="AF38" s="53">
        <f>SUMIFS(UrbanPop!$K:$K,UrbanPop!$S:$S,AF$5,UrbanPop!$A:$A,$C38)/1000</f>
        <v>25.449000000000002</v>
      </c>
      <c r="AG38" s="52"/>
      <c r="AH38" s="54">
        <f>SUMIFS(UrbanPorc!$K:$K,UrbanPorc!$P:$P,AH$5,UrbanPorc!$A:$A,$C38)*100</f>
        <v>4.4391494244337082</v>
      </c>
      <c r="AI38" s="54">
        <f>SUMIFS(UrbanPorc!$K:$K,UrbanPorc!$P:$P,AI$5,UrbanPorc!$A:$A,$C38)*100</f>
        <v>4.8171062022447586</v>
      </c>
      <c r="AJ38" s="54">
        <f>SUMIFS(UrbanPorc!$K:$K,UrbanPorc!$P:$P,AJ$5,UrbanPorc!$A:$A,$C38)*100</f>
        <v>3.1711429357528687</v>
      </c>
      <c r="AK38" s="54">
        <f>SUMIFS(UrbanPorc!$K:$K,UrbanPorc!$P:$P,AK$5,UrbanPorc!$A:$A,$C38)*100</f>
        <v>3.6002874374389648</v>
      </c>
      <c r="AL38" s="54">
        <f>SUMIFS(UrbanPorc!$K:$K,UrbanPorc!$P:$P,AL$5,UrbanPorc!$A:$A,$C38)*100</f>
        <v>2.4419030174612999</v>
      </c>
      <c r="AN38" s="53">
        <f>SUMIFS(SexoPop!$L:$L,SexoPop!$T:$T,AN$5,SexoPop!$A:$A,$C38,SexoPop!$B:$B,2)/1000</f>
        <v>42.92</v>
      </c>
      <c r="AO38" s="53">
        <f>SUMIFS(SexoPop!$L:$L,SexoPop!$T:$T,AO$5,SexoPop!$A:$A,$C38,SexoPop!$B:$B,2)/1000</f>
        <v>43.131</v>
      </c>
      <c r="AP38" s="53">
        <f>SUMIFS(SexoPop!$L:$L,SexoPop!$T:$T,AP$5,SexoPop!$A:$A,$C38,SexoPop!$B:$B,2)/1000</f>
        <v>25.52</v>
      </c>
      <c r="AQ38" s="53">
        <f>SUMIFS(SexoPop!$L:$L,SexoPop!$T:$T,AQ$5,SexoPop!$A:$A,$C38,SexoPop!$B:$B,2)/1000</f>
        <v>40.825000000000003</v>
      </c>
      <c r="AR38" s="53">
        <f>SUMIFS(SexoPop!$L:$L,SexoPop!$T:$T,AR$5,SexoPop!$A:$A,$C38,SexoPop!$B:$B,2)/1000</f>
        <v>25.863</v>
      </c>
      <c r="AS38" s="52"/>
      <c r="AT38" s="54">
        <f>SUMIFS(SexoPorc!$L:$L,SexoPorc!$Q:$Q,AT$5,SexoPorc!$A:$A,$C38,SexoPorc!$B:$B,2)*100</f>
        <v>5.1956605166196823</v>
      </c>
      <c r="AU38" s="54">
        <f>SUMIFS(SexoPorc!$L:$L,SexoPorc!$Q:$Q,AU$5,SexoPorc!$A:$A,$C38,SexoPorc!$B:$B,2)*100</f>
        <v>5.144042894244194</v>
      </c>
      <c r="AV38" s="54">
        <f>SUMIFS(SexoPorc!$L:$L,SexoPorc!$Q:$Q,AV$5,SexoPorc!$A:$A,$C38,SexoPorc!$B:$B,2)*100</f>
        <v>3.0230483040213585</v>
      </c>
      <c r="AW38" s="54">
        <f>SUMIFS(SexoPorc!$L:$L,SexoPorc!$Q:$Q,AW$5,SexoPorc!$A:$A,$C38,SexoPorc!$B:$B,2)*100</f>
        <v>4.7701004892587662</v>
      </c>
      <c r="AX38" s="54">
        <f>SUMIFS(SexoPorc!$L:$L,SexoPorc!$Q:$Q,AX$5,SexoPorc!$A:$A,$C38,SexoPorc!$B:$B,2)*100</f>
        <v>2.9829038307070732</v>
      </c>
      <c r="AY38" s="56"/>
      <c r="AZ38" s="53">
        <f>SUMIFS(SexoPop!$L:$L,SexoPop!$T:$T,AZ$5,SexoPop!$A:$A,$C38,SexoPop!$B:$B,1)/1000</f>
        <v>39.124000000000002</v>
      </c>
      <c r="BA38" s="53">
        <f>SUMIFS(SexoPop!$L:$L,SexoPop!$T:$T,BA$5,SexoPop!$A:$A,$C38,SexoPop!$B:$B,1)/1000</f>
        <v>44.401000000000003</v>
      </c>
      <c r="BB38" s="53">
        <f>SUMIFS(SexoPop!$L:$L,SexoPop!$T:$T,BB$5,SexoPop!$A:$A,$C38,SexoPop!$B:$B,1)/1000</f>
        <v>29.71</v>
      </c>
      <c r="BC38" s="53">
        <f>SUMIFS(SexoPop!$L:$L,SexoPop!$T:$T,BC$5,SexoPop!$A:$A,$C38,SexoPop!$B:$B,1)/1000</f>
        <v>34.933999999999997</v>
      </c>
      <c r="BD38" s="53">
        <f>SUMIFS(SexoPop!$L:$L,SexoPop!$T:$T,BD$5,SexoPop!$A:$A,$C38,SexoPop!$B:$B,1)/1000</f>
        <v>25.780999999999999</v>
      </c>
      <c r="BE38" s="52"/>
      <c r="BF38" s="54">
        <f>SUMIFS(SexoPorc!$L:$L,SexoPorc!$Q:$Q,BF$5,SexoPorc!$A:$A,$C38,SexoPorc!$B:$B,1)*100</f>
        <v>5.0913605839014053</v>
      </c>
      <c r="BG38" s="54">
        <f>SUMIFS(SexoPorc!$L:$L,SexoPorc!$Q:$Q,BG$5,SexoPorc!$A:$A,$C38,SexoPorc!$B:$B,1)*100</f>
        <v>5.7142969220876694</v>
      </c>
      <c r="BH38" s="54">
        <f>SUMIFS(SexoPorc!$L:$L,SexoPorc!$Q:$Q,BH$5,SexoPorc!$A:$A,$C38,SexoPorc!$B:$B,1)*100</f>
        <v>3.7841398268938065</v>
      </c>
      <c r="BI38" s="54">
        <f>SUMIFS(SexoPorc!$L:$L,SexoPorc!$Q:$Q,BI$5,SexoPorc!$A:$A,$C38,SexoPorc!$B:$B,1)*100</f>
        <v>4.4481057673692703</v>
      </c>
      <c r="BJ38" s="54">
        <f>SUMIFS(SexoPorc!$L:$L,SexoPorc!$Q:$Q,BJ$5,SexoPorc!$A:$A,$C38,SexoPorc!$B:$B,1)*100</f>
        <v>3.244154155254364</v>
      </c>
    </row>
    <row r="40" spans="3:62" x14ac:dyDescent="0.25">
      <c r="D40" s="56"/>
      <c r="E40" s="56"/>
      <c r="F40" s="56"/>
      <c r="G40" s="56"/>
      <c r="H40" s="56"/>
    </row>
    <row r="41" spans="3:62" x14ac:dyDescent="0.25">
      <c r="P41" s="56"/>
      <c r="Q41" s="56"/>
      <c r="R41" s="56"/>
      <c r="S41" s="56"/>
      <c r="T41" s="56"/>
      <c r="AB41" s="56"/>
      <c r="AC41" s="56"/>
      <c r="AD41" s="56"/>
      <c r="AE41" s="56"/>
      <c r="AF41" s="56"/>
      <c r="AN41" s="56"/>
      <c r="AO41" s="56"/>
      <c r="AP41" s="56"/>
      <c r="AQ41" s="56"/>
      <c r="AR41" s="56"/>
      <c r="AZ41" s="56"/>
      <c r="BA41" s="56"/>
      <c r="BB41" s="56"/>
      <c r="BC41" s="56"/>
      <c r="BD41" s="56"/>
    </row>
    <row r="44" spans="3:62" x14ac:dyDescent="0.25">
      <c r="AY44" s="52"/>
      <c r="AZ44" s="56"/>
      <c r="BA44" s="56"/>
      <c r="BB44" s="56"/>
      <c r="BC44" s="56"/>
      <c r="BD44" s="56"/>
    </row>
    <row r="45" spans="3:62" x14ac:dyDescent="0.25">
      <c r="AA45" s="52"/>
      <c r="AB45" s="56"/>
      <c r="AC45" s="56"/>
      <c r="AD45" s="56"/>
      <c r="AE45" s="56"/>
      <c r="AF45" s="56"/>
      <c r="AN45" s="56"/>
      <c r="AO45" s="56"/>
      <c r="AP45" s="56"/>
      <c r="AQ45" s="56"/>
      <c r="AR45" s="56"/>
      <c r="AY45" s="52"/>
      <c r="AZ45" s="56"/>
      <c r="BA45" s="56"/>
      <c r="BB45" s="56"/>
      <c r="BC45" s="56"/>
      <c r="BD45" s="56"/>
    </row>
    <row r="46" spans="3:62" x14ac:dyDescent="0.25">
      <c r="AA46" s="52"/>
      <c r="AB46" s="56"/>
      <c r="AC46" s="56"/>
      <c r="AD46" s="56"/>
      <c r="AE46" s="56"/>
      <c r="AF46" s="56"/>
      <c r="AN46" s="56"/>
      <c r="AO46" s="56"/>
      <c r="AP46" s="56"/>
      <c r="AQ46" s="56"/>
      <c r="AR46" s="56"/>
      <c r="AY46" s="52"/>
      <c r="AZ46" s="56"/>
      <c r="BA46" s="56"/>
      <c r="BB46" s="56"/>
      <c r="BC46" s="56"/>
      <c r="BD46" s="56"/>
    </row>
    <row r="47" spans="3:62" x14ac:dyDescent="0.25">
      <c r="AA47" s="52"/>
      <c r="AB47" s="56"/>
      <c r="AC47" s="56"/>
      <c r="AD47" s="56"/>
      <c r="AE47" s="56"/>
      <c r="AF47" s="56"/>
      <c r="AN47" s="56"/>
      <c r="AO47" s="56"/>
      <c r="AP47" s="56"/>
      <c r="AQ47" s="56"/>
      <c r="AR47" s="56"/>
      <c r="AY47" s="52"/>
      <c r="AZ47" s="56"/>
      <c r="BA47" s="56"/>
      <c r="BB47" s="56"/>
      <c r="BC47" s="56"/>
      <c r="BD47" s="56"/>
    </row>
    <row r="48" spans="3:62" x14ac:dyDescent="0.25">
      <c r="AA48" s="52"/>
      <c r="AB48" s="56"/>
      <c r="AC48" s="56"/>
      <c r="AD48" s="56"/>
      <c r="AE48" s="56"/>
      <c r="AF48" s="56"/>
      <c r="AN48" s="56"/>
      <c r="AO48" s="56"/>
      <c r="AP48" s="56"/>
      <c r="AQ48" s="56"/>
      <c r="AR48" s="56"/>
      <c r="AY48" s="52"/>
      <c r="AZ48" s="56"/>
      <c r="BA48" s="56"/>
      <c r="BB48" s="56"/>
      <c r="BC48" s="56"/>
      <c r="BD48" s="56"/>
    </row>
    <row r="49" spans="27:56" x14ac:dyDescent="0.25">
      <c r="AA49" s="52"/>
      <c r="AB49" s="56"/>
      <c r="AC49" s="56"/>
      <c r="AD49" s="56"/>
      <c r="AE49" s="56"/>
      <c r="AF49" s="56"/>
      <c r="AN49" s="56"/>
      <c r="AO49" s="56"/>
      <c r="AP49" s="56"/>
      <c r="AQ49" s="56"/>
      <c r="AR49" s="56"/>
      <c r="AY49" s="52"/>
      <c r="AZ49" s="56"/>
      <c r="BA49" s="56"/>
      <c r="BB49" s="56"/>
      <c r="BC49" s="56"/>
      <c r="BD49" s="56"/>
    </row>
    <row r="50" spans="27:56" x14ac:dyDescent="0.25">
      <c r="AA50" s="52"/>
      <c r="AB50" s="56"/>
      <c r="AC50" s="56"/>
      <c r="AD50" s="56"/>
      <c r="AE50" s="56"/>
      <c r="AF50" s="56"/>
      <c r="AN50" s="56"/>
      <c r="AO50" s="56"/>
      <c r="AP50" s="56"/>
      <c r="AQ50" s="56"/>
      <c r="AR50" s="56"/>
      <c r="AY50" s="52"/>
      <c r="AZ50" s="56"/>
      <c r="BA50" s="56"/>
      <c r="BB50" s="56"/>
      <c r="BC50" s="56"/>
      <c r="BD50" s="56"/>
    </row>
    <row r="51" spans="27:56" x14ac:dyDescent="0.25">
      <c r="AA51" s="52"/>
      <c r="AB51" s="56"/>
      <c r="AC51" s="56"/>
      <c r="AD51" s="56"/>
      <c r="AE51" s="56"/>
      <c r="AF51" s="56"/>
      <c r="AN51" s="56"/>
      <c r="AO51" s="56"/>
      <c r="AP51" s="56"/>
      <c r="AQ51" s="56"/>
      <c r="AR51" s="56"/>
      <c r="AY51" s="52"/>
      <c r="AZ51" s="56"/>
      <c r="BA51" s="56"/>
      <c r="BB51" s="56"/>
      <c r="BC51" s="56"/>
      <c r="BD51" s="56"/>
    </row>
    <row r="52" spans="27:56" x14ac:dyDescent="0.25">
      <c r="AA52" s="52"/>
      <c r="AB52" s="56"/>
      <c r="AC52" s="56"/>
      <c r="AD52" s="56"/>
      <c r="AE52" s="56"/>
      <c r="AF52" s="56"/>
      <c r="AN52" s="56"/>
      <c r="AO52" s="56"/>
      <c r="AP52" s="56"/>
      <c r="AQ52" s="56"/>
      <c r="AR52" s="56"/>
      <c r="AY52" s="52"/>
      <c r="AZ52" s="56"/>
      <c r="BA52" s="56"/>
      <c r="BB52" s="56"/>
      <c r="BC52" s="56"/>
      <c r="BD52" s="56"/>
    </row>
    <row r="53" spans="27:56" x14ac:dyDescent="0.25">
      <c r="AA53" s="52"/>
      <c r="AB53" s="56"/>
      <c r="AC53" s="56"/>
      <c r="AD53" s="56"/>
      <c r="AE53" s="56"/>
      <c r="AF53" s="56"/>
      <c r="AN53" s="56"/>
      <c r="AO53" s="56"/>
      <c r="AP53" s="56"/>
      <c r="AQ53" s="56"/>
      <c r="AR53" s="56"/>
      <c r="AY53" s="52"/>
      <c r="AZ53" s="56"/>
      <c r="BA53" s="56"/>
      <c r="BB53" s="56"/>
      <c r="BC53" s="56"/>
      <c r="BD53" s="56"/>
    </row>
    <row r="54" spans="27:56" x14ac:dyDescent="0.25">
      <c r="AA54" s="52"/>
      <c r="AB54" s="56"/>
      <c r="AC54" s="56"/>
      <c r="AD54" s="56"/>
      <c r="AE54" s="56"/>
      <c r="AF54" s="56"/>
      <c r="AN54" s="56"/>
      <c r="AO54" s="56"/>
      <c r="AP54" s="56"/>
      <c r="AQ54" s="56"/>
      <c r="AR54" s="56"/>
      <c r="AY54" s="52"/>
      <c r="AZ54" s="56"/>
      <c r="BA54" s="56"/>
      <c r="BB54" s="56"/>
      <c r="BC54" s="56"/>
      <c r="BD54" s="56"/>
    </row>
    <row r="55" spans="27:56" x14ac:dyDescent="0.25">
      <c r="AA55" s="52"/>
      <c r="AB55" s="56"/>
      <c r="AC55" s="56"/>
      <c r="AD55" s="56"/>
      <c r="AE55" s="56"/>
      <c r="AF55" s="56"/>
      <c r="AN55" s="56"/>
      <c r="AO55" s="56"/>
      <c r="AP55" s="56"/>
      <c r="AQ55" s="56"/>
      <c r="AR55" s="56"/>
      <c r="AY55" s="52"/>
      <c r="AZ55" s="56"/>
      <c r="BA55" s="56"/>
      <c r="BB55" s="56"/>
      <c r="BC55" s="56"/>
      <c r="BD55" s="56"/>
    </row>
    <row r="56" spans="27:56" x14ac:dyDescent="0.25">
      <c r="AA56" s="52"/>
      <c r="AB56" s="56"/>
      <c r="AC56" s="56"/>
      <c r="AD56" s="56"/>
      <c r="AE56" s="56"/>
      <c r="AF56" s="56"/>
      <c r="AN56" s="56"/>
      <c r="AO56" s="56"/>
      <c r="AP56" s="56"/>
      <c r="AQ56" s="56"/>
      <c r="AR56" s="56"/>
      <c r="AY56" s="52"/>
      <c r="AZ56" s="56"/>
      <c r="BA56" s="56"/>
      <c r="BB56" s="56"/>
      <c r="BC56" s="56"/>
      <c r="BD56" s="56"/>
    </row>
    <row r="57" spans="27:56" x14ac:dyDescent="0.25">
      <c r="AA57" s="52"/>
      <c r="AB57" s="56"/>
      <c r="AC57" s="56"/>
      <c r="AD57" s="56"/>
      <c r="AE57" s="56"/>
      <c r="AF57" s="56"/>
      <c r="AN57" s="56"/>
      <c r="AO57" s="56"/>
      <c r="AP57" s="56"/>
      <c r="AQ57" s="56"/>
      <c r="AR57" s="56"/>
      <c r="AY57" s="52"/>
      <c r="AZ57" s="56"/>
      <c r="BA57" s="56"/>
      <c r="BB57" s="56"/>
      <c r="BC57" s="56"/>
      <c r="BD57" s="56"/>
    </row>
    <row r="58" spans="27:56" x14ac:dyDescent="0.25">
      <c r="AA58" s="52"/>
      <c r="AB58" s="56"/>
      <c r="AC58" s="56"/>
      <c r="AD58" s="56"/>
      <c r="AE58" s="56"/>
      <c r="AF58" s="56"/>
      <c r="AN58" s="56"/>
      <c r="AO58" s="56"/>
      <c r="AP58" s="56"/>
      <c r="AQ58" s="56"/>
      <c r="AR58" s="56"/>
      <c r="AY58" s="52"/>
      <c r="AZ58" s="56"/>
      <c r="BA58" s="56"/>
      <c r="BB58" s="56"/>
      <c r="BC58" s="56"/>
      <c r="BD58" s="56"/>
    </row>
    <row r="59" spans="27:56" x14ac:dyDescent="0.25">
      <c r="AA59" s="52"/>
      <c r="AB59" s="56"/>
      <c r="AC59" s="56"/>
      <c r="AD59" s="56"/>
      <c r="AE59" s="56"/>
      <c r="AF59" s="56"/>
      <c r="AN59" s="56"/>
      <c r="AO59" s="56"/>
      <c r="AP59" s="56"/>
      <c r="AQ59" s="56"/>
      <c r="AR59" s="56"/>
      <c r="AY59" s="52"/>
      <c r="AZ59" s="56"/>
      <c r="BA59" s="56"/>
      <c r="BB59" s="56"/>
      <c r="BC59" s="56"/>
      <c r="BD59" s="56"/>
    </row>
    <row r="60" spans="27:56" x14ac:dyDescent="0.25">
      <c r="AA60" s="52"/>
      <c r="AB60" s="56"/>
      <c r="AC60" s="56"/>
      <c r="AD60" s="56"/>
      <c r="AE60" s="56"/>
      <c r="AF60" s="56"/>
      <c r="AN60" s="56"/>
      <c r="AO60" s="56"/>
      <c r="AP60" s="56"/>
      <c r="AQ60" s="56"/>
      <c r="AR60" s="56"/>
      <c r="AY60" s="52"/>
      <c r="AZ60" s="56"/>
      <c r="BA60" s="56"/>
      <c r="BB60" s="56"/>
      <c r="BC60" s="56"/>
      <c r="BD60" s="56"/>
    </row>
    <row r="61" spans="27:56" x14ac:dyDescent="0.25">
      <c r="AA61" s="52"/>
      <c r="AB61" s="56"/>
      <c r="AC61" s="56"/>
      <c r="AD61" s="56"/>
      <c r="AE61" s="56"/>
      <c r="AF61" s="56"/>
      <c r="AN61" s="56"/>
      <c r="AO61" s="56"/>
      <c r="AP61" s="56"/>
      <c r="AQ61" s="56"/>
      <c r="AR61" s="56"/>
      <c r="AY61" s="52"/>
      <c r="AZ61" s="56"/>
      <c r="BA61" s="56"/>
      <c r="BB61" s="56"/>
      <c r="BC61" s="56"/>
      <c r="BD61" s="56"/>
    </row>
    <row r="62" spans="27:56" x14ac:dyDescent="0.25">
      <c r="AA62" s="52"/>
      <c r="AB62" s="56"/>
      <c r="AC62" s="56"/>
      <c r="AD62" s="56"/>
      <c r="AE62" s="56"/>
      <c r="AF62" s="56"/>
      <c r="AN62" s="56"/>
      <c r="AO62" s="56"/>
      <c r="AP62" s="56"/>
      <c r="AQ62" s="56"/>
      <c r="AR62" s="56"/>
      <c r="AY62" s="52"/>
      <c r="AZ62" s="56"/>
      <c r="BA62" s="56"/>
      <c r="BB62" s="56"/>
      <c r="BC62" s="56"/>
      <c r="BD62" s="56"/>
    </row>
    <row r="63" spans="27:56" x14ac:dyDescent="0.25">
      <c r="AA63" s="52"/>
      <c r="AB63" s="56"/>
      <c r="AC63" s="56"/>
      <c r="AD63" s="56"/>
      <c r="AE63" s="56"/>
      <c r="AF63" s="56"/>
      <c r="AN63" s="56"/>
      <c r="AO63" s="56"/>
      <c r="AP63" s="56"/>
      <c r="AQ63" s="56"/>
      <c r="AR63" s="56"/>
      <c r="AY63" s="52"/>
      <c r="AZ63" s="56"/>
      <c r="BA63" s="56"/>
      <c r="BB63" s="56"/>
      <c r="BC63" s="56"/>
      <c r="BD63" s="56"/>
    </row>
    <row r="64" spans="27:56" x14ac:dyDescent="0.25">
      <c r="AA64" s="52"/>
      <c r="AB64" s="56"/>
      <c r="AC64" s="56"/>
      <c r="AD64" s="56"/>
      <c r="AE64" s="56"/>
      <c r="AF64" s="56"/>
      <c r="AN64" s="56"/>
      <c r="AO64" s="56"/>
      <c r="AP64" s="56"/>
      <c r="AQ64" s="56"/>
      <c r="AR64" s="56"/>
      <c r="AY64" s="52"/>
      <c r="AZ64" s="56"/>
      <c r="BA64" s="56"/>
      <c r="BB64" s="56"/>
      <c r="BC64" s="56"/>
      <c r="BD64" s="56"/>
    </row>
    <row r="65" spans="27:56" x14ac:dyDescent="0.25">
      <c r="AA65" s="52"/>
      <c r="AB65" s="56"/>
      <c r="AC65" s="56"/>
      <c r="AD65" s="56"/>
      <c r="AE65" s="56"/>
      <c r="AF65" s="56"/>
      <c r="AN65" s="56"/>
      <c r="AO65" s="56"/>
      <c r="AP65" s="56"/>
      <c r="AQ65" s="56"/>
      <c r="AR65" s="56"/>
      <c r="AY65" s="52"/>
      <c r="AZ65" s="56"/>
      <c r="BA65" s="56"/>
      <c r="BB65" s="56"/>
      <c r="BC65" s="56"/>
      <c r="BD65" s="56"/>
    </row>
    <row r="66" spans="27:56" x14ac:dyDescent="0.25">
      <c r="AA66" s="52"/>
      <c r="AB66" s="56"/>
      <c r="AC66" s="56"/>
      <c r="AD66" s="56"/>
      <c r="AE66" s="56"/>
      <c r="AF66" s="56"/>
      <c r="AN66" s="56"/>
      <c r="AO66" s="56"/>
      <c r="AP66" s="56"/>
      <c r="AQ66" s="56"/>
      <c r="AR66" s="56"/>
      <c r="AY66" s="52"/>
      <c r="AZ66" s="56"/>
      <c r="BA66" s="56"/>
      <c r="BB66" s="56"/>
      <c r="BC66" s="56"/>
      <c r="BD66" s="56"/>
    </row>
    <row r="67" spans="27:56" x14ac:dyDescent="0.25">
      <c r="AA67" s="52"/>
      <c r="AB67" s="56"/>
      <c r="AC67" s="56"/>
      <c r="AD67" s="56"/>
      <c r="AE67" s="56"/>
      <c r="AF67" s="56"/>
      <c r="AN67" s="56"/>
      <c r="AO67" s="56"/>
      <c r="AP67" s="56"/>
      <c r="AQ67" s="56"/>
      <c r="AR67" s="56"/>
      <c r="AY67" s="52"/>
      <c r="AZ67" s="56"/>
      <c r="BA67" s="56"/>
      <c r="BB67" s="56"/>
      <c r="BC67" s="56"/>
      <c r="BD67" s="56"/>
    </row>
    <row r="68" spans="27:56" x14ac:dyDescent="0.25">
      <c r="AA68" s="52"/>
      <c r="AB68" s="56"/>
      <c r="AC68" s="56"/>
      <c r="AD68" s="56"/>
      <c r="AE68" s="56"/>
      <c r="AF68" s="56"/>
      <c r="AN68" s="56"/>
      <c r="AO68" s="56"/>
      <c r="AP68" s="56"/>
      <c r="AQ68" s="56"/>
      <c r="AR68" s="56"/>
      <c r="AY68" s="52"/>
      <c r="AZ68" s="56"/>
      <c r="BA68" s="56"/>
      <c r="BB68" s="56"/>
      <c r="BC68" s="56"/>
      <c r="BD68" s="56"/>
    </row>
    <row r="69" spans="27:56" x14ac:dyDescent="0.25">
      <c r="AA69" s="52"/>
      <c r="AB69" s="56"/>
      <c r="AC69" s="56"/>
      <c r="AD69" s="56"/>
      <c r="AE69" s="56"/>
      <c r="AF69" s="56"/>
      <c r="AN69" s="56"/>
      <c r="AO69" s="56"/>
      <c r="AP69" s="56"/>
      <c r="AQ69" s="56"/>
      <c r="AR69" s="56"/>
      <c r="AY69" s="52"/>
      <c r="AZ69" s="56"/>
      <c r="BA69" s="56"/>
      <c r="BB69" s="56"/>
      <c r="BC69" s="56"/>
      <c r="BD69" s="56"/>
    </row>
    <row r="70" spans="27:56" x14ac:dyDescent="0.25">
      <c r="AA70" s="52"/>
      <c r="AB70" s="56"/>
      <c r="AC70" s="56"/>
      <c r="AD70" s="56"/>
      <c r="AE70" s="56"/>
      <c r="AF70" s="56"/>
      <c r="AN70" s="56"/>
      <c r="AO70" s="56"/>
      <c r="AP70" s="56"/>
      <c r="AQ70" s="56"/>
      <c r="AR70" s="56"/>
      <c r="AY70" s="52"/>
      <c r="AZ70" s="56"/>
      <c r="BA70" s="56"/>
      <c r="BB70" s="56"/>
      <c r="BC70" s="56"/>
      <c r="BD70" s="56"/>
    </row>
    <row r="71" spans="27:56" x14ac:dyDescent="0.25">
      <c r="AA71" s="52"/>
      <c r="AB71" s="56"/>
      <c r="AC71" s="56"/>
      <c r="AD71" s="56"/>
      <c r="AE71" s="56"/>
      <c r="AF71" s="56"/>
      <c r="AN71" s="56"/>
      <c r="AO71" s="56"/>
      <c r="AP71" s="56"/>
      <c r="AQ71" s="56"/>
      <c r="AR71" s="56"/>
      <c r="AY71" s="52"/>
      <c r="AZ71" s="56"/>
      <c r="BA71" s="56"/>
      <c r="BB71" s="56"/>
      <c r="BC71" s="56"/>
      <c r="BD71" s="56"/>
    </row>
    <row r="72" spans="27:56" x14ac:dyDescent="0.25">
      <c r="AA72" s="52"/>
      <c r="AB72" s="56"/>
      <c r="AC72" s="56"/>
      <c r="AD72" s="56"/>
      <c r="AE72" s="56"/>
      <c r="AF72" s="56"/>
      <c r="AN72" s="56"/>
      <c r="AO72" s="56"/>
      <c r="AP72" s="56"/>
      <c r="AQ72" s="56"/>
      <c r="AR72" s="56"/>
      <c r="AY72" s="52"/>
      <c r="AZ72" s="56"/>
      <c r="BA72" s="56"/>
      <c r="BB72" s="56"/>
      <c r="BC72" s="56"/>
      <c r="BD72" s="56"/>
    </row>
    <row r="73" spans="27:56" x14ac:dyDescent="0.25">
      <c r="AA73" s="52"/>
      <c r="AB73" s="56"/>
      <c r="AC73" s="56"/>
      <c r="AD73" s="56"/>
      <c r="AE73" s="56"/>
      <c r="AF73" s="56"/>
      <c r="AN73" s="56"/>
      <c r="AO73" s="56"/>
      <c r="AP73" s="56"/>
      <c r="AQ73" s="56"/>
      <c r="AR73" s="56"/>
      <c r="AY73" s="52"/>
      <c r="AZ73" s="56"/>
      <c r="BA73" s="56"/>
      <c r="BB73" s="56"/>
      <c r="BC73" s="56"/>
      <c r="BD73" s="56"/>
    </row>
    <row r="74" spans="27:56" x14ac:dyDescent="0.25">
      <c r="AA74" s="52"/>
      <c r="AB74" s="56"/>
      <c r="AC74" s="56"/>
      <c r="AD74" s="56"/>
      <c r="AE74" s="56"/>
      <c r="AF74" s="56"/>
      <c r="AN74" s="56"/>
      <c r="AO74" s="56"/>
      <c r="AP74" s="56"/>
      <c r="AQ74" s="56"/>
      <c r="AR74" s="56"/>
      <c r="AY74" s="52"/>
      <c r="AZ74" s="56"/>
      <c r="BA74" s="56"/>
      <c r="BB74" s="56"/>
      <c r="BC74" s="56"/>
      <c r="BD74" s="56"/>
    </row>
    <row r="75" spans="27:56" x14ac:dyDescent="0.25">
      <c r="AA75" s="52"/>
      <c r="AB75" s="56"/>
      <c r="AC75" s="56"/>
      <c r="AD75" s="56"/>
      <c r="AE75" s="56"/>
      <c r="AF75" s="56"/>
      <c r="AN75" s="56"/>
      <c r="AO75" s="56"/>
      <c r="AP75" s="56"/>
      <c r="AQ75" s="56"/>
      <c r="AR75" s="56"/>
      <c r="AY75" s="52"/>
      <c r="AZ75" s="56"/>
      <c r="BA75" s="56"/>
      <c r="BB75" s="56"/>
      <c r="BC75" s="56"/>
      <c r="BD75" s="56"/>
    </row>
    <row r="76" spans="27:56" x14ac:dyDescent="0.25">
      <c r="AA76" s="52"/>
      <c r="AB76" s="56"/>
      <c r="AC76" s="56"/>
      <c r="AD76" s="56"/>
      <c r="AE76" s="56"/>
      <c r="AF76" s="56"/>
      <c r="AN76" s="56"/>
      <c r="AO76" s="56"/>
      <c r="AP76" s="56"/>
      <c r="AQ76" s="56"/>
      <c r="AR76" s="56"/>
    </row>
  </sheetData>
  <mergeCells count="20">
    <mergeCell ref="D3:N3"/>
    <mergeCell ref="P3:Z3"/>
    <mergeCell ref="AB3:AL3"/>
    <mergeCell ref="AN3:AX3"/>
    <mergeCell ref="AZ3:BJ3"/>
    <mergeCell ref="D2:N2"/>
    <mergeCell ref="P2:Z2"/>
    <mergeCell ref="AB2:AL2"/>
    <mergeCell ref="AN2:AX2"/>
    <mergeCell ref="AZ2:BJ2"/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</mergeCells>
  <conditionalFormatting sqref="D7:H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BJ76"/>
  <sheetViews>
    <sheetView zoomScale="60" zoomScaleNormal="60" workbookViewId="0">
      <selection activeCell="K64" sqref="K64"/>
    </sheetView>
  </sheetViews>
  <sheetFormatPr defaultColWidth="9.140625"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59" t="s">
        <v>45</v>
      </c>
      <c r="E2" s="59"/>
      <c r="F2" s="59"/>
      <c r="G2" s="59"/>
      <c r="H2" s="59"/>
      <c r="I2" s="59"/>
      <c r="J2" s="59"/>
      <c r="K2" s="59"/>
      <c r="L2" s="59"/>
      <c r="M2" s="59"/>
      <c r="N2" s="59"/>
      <c r="P2" s="59" t="s">
        <v>45</v>
      </c>
      <c r="Q2" s="59"/>
      <c r="R2" s="59"/>
      <c r="S2" s="59"/>
      <c r="T2" s="59"/>
      <c r="U2" s="59"/>
      <c r="V2" s="59"/>
      <c r="W2" s="59"/>
      <c r="X2" s="59"/>
      <c r="Y2" s="59"/>
      <c r="Z2" s="59"/>
      <c r="AB2" s="59" t="s">
        <v>45</v>
      </c>
      <c r="AC2" s="59"/>
      <c r="AD2" s="59"/>
      <c r="AE2" s="59"/>
      <c r="AF2" s="59"/>
      <c r="AG2" s="59"/>
      <c r="AH2" s="59"/>
      <c r="AI2" s="59"/>
      <c r="AJ2" s="59"/>
      <c r="AK2" s="59"/>
      <c r="AL2" s="59"/>
      <c r="AN2" s="59" t="s">
        <v>45</v>
      </c>
      <c r="AO2" s="59"/>
      <c r="AP2" s="59"/>
      <c r="AQ2" s="59"/>
      <c r="AR2" s="59"/>
      <c r="AS2" s="59"/>
      <c r="AT2" s="59"/>
      <c r="AU2" s="59"/>
      <c r="AV2" s="59"/>
      <c r="AW2" s="59"/>
      <c r="AX2" s="59"/>
      <c r="AZ2" s="59" t="s">
        <v>45</v>
      </c>
      <c r="BA2" s="59"/>
      <c r="BB2" s="59"/>
      <c r="BC2" s="59"/>
      <c r="BD2" s="59"/>
      <c r="BE2" s="59"/>
      <c r="BF2" s="59"/>
      <c r="BG2" s="59"/>
      <c r="BH2" s="59"/>
      <c r="BI2" s="59"/>
      <c r="BJ2" s="59"/>
    </row>
    <row r="3" spans="3:62" ht="21" customHeight="1" x14ac:dyDescent="0.25">
      <c r="D3" s="60" t="s">
        <v>66</v>
      </c>
      <c r="E3" s="60"/>
      <c r="F3" s="60"/>
      <c r="G3" s="60"/>
      <c r="H3" s="60"/>
      <c r="I3" s="60"/>
      <c r="J3" s="60"/>
      <c r="K3" s="60"/>
      <c r="L3" s="60"/>
      <c r="M3" s="60"/>
      <c r="N3" s="60"/>
      <c r="P3" s="60" t="s">
        <v>64</v>
      </c>
      <c r="Q3" s="60"/>
      <c r="R3" s="60"/>
      <c r="S3" s="60"/>
      <c r="T3" s="60"/>
      <c r="U3" s="60"/>
      <c r="V3" s="60"/>
      <c r="W3" s="60"/>
      <c r="X3" s="60"/>
      <c r="Y3" s="60"/>
      <c r="Z3" s="60"/>
      <c r="AB3" s="60" t="s">
        <v>65</v>
      </c>
      <c r="AC3" s="60"/>
      <c r="AD3" s="60"/>
      <c r="AE3" s="60"/>
      <c r="AF3" s="60"/>
      <c r="AG3" s="60"/>
      <c r="AH3" s="60"/>
      <c r="AI3" s="60"/>
      <c r="AJ3" s="60"/>
      <c r="AK3" s="60"/>
      <c r="AL3" s="60"/>
      <c r="AN3" s="60" t="s">
        <v>67</v>
      </c>
      <c r="AO3" s="60"/>
      <c r="AP3" s="60"/>
      <c r="AQ3" s="60"/>
      <c r="AR3" s="60"/>
      <c r="AS3" s="60"/>
      <c r="AT3" s="60"/>
      <c r="AU3" s="60"/>
      <c r="AV3" s="60"/>
      <c r="AW3" s="60"/>
      <c r="AX3" s="60"/>
      <c r="AZ3" s="60" t="s">
        <v>68</v>
      </c>
      <c r="BA3" s="60"/>
      <c r="BB3" s="60"/>
      <c r="BC3" s="60"/>
      <c r="BD3" s="60"/>
      <c r="BE3" s="60"/>
      <c r="BF3" s="60"/>
      <c r="BG3" s="60"/>
      <c r="BH3" s="60"/>
      <c r="BI3" s="60"/>
      <c r="BJ3" s="60"/>
    </row>
    <row r="4" spans="3:62" x14ac:dyDescent="0.25">
      <c r="D4" s="61" t="s">
        <v>62</v>
      </c>
      <c r="E4" s="61"/>
      <c r="F4" s="61"/>
      <c r="G4" s="61"/>
      <c r="H4" s="61"/>
      <c r="J4" s="61" t="s">
        <v>63</v>
      </c>
      <c r="K4" s="61"/>
      <c r="L4" s="61"/>
      <c r="M4" s="61"/>
      <c r="N4" s="61"/>
      <c r="P4" s="61" t="s">
        <v>62</v>
      </c>
      <c r="Q4" s="61"/>
      <c r="R4" s="61"/>
      <c r="S4" s="61"/>
      <c r="T4" s="61"/>
      <c r="V4" s="62" t="s">
        <v>63</v>
      </c>
      <c r="W4" s="62"/>
      <c r="X4" s="62"/>
      <c r="Y4" s="62"/>
      <c r="Z4" s="62"/>
      <c r="AB4" s="62" t="s">
        <v>62</v>
      </c>
      <c r="AC4" s="62"/>
      <c r="AD4" s="62"/>
      <c r="AE4" s="62"/>
      <c r="AF4" s="62"/>
      <c r="AH4" s="62" t="s">
        <v>63</v>
      </c>
      <c r="AI4" s="62"/>
      <c r="AJ4" s="62"/>
      <c r="AK4" s="62"/>
      <c r="AL4" s="62"/>
      <c r="AN4" s="61" t="s">
        <v>62</v>
      </c>
      <c r="AO4" s="61"/>
      <c r="AP4" s="61"/>
      <c r="AQ4" s="61"/>
      <c r="AR4" s="61"/>
      <c r="AT4" s="62" t="s">
        <v>63</v>
      </c>
      <c r="AU4" s="62"/>
      <c r="AV4" s="62"/>
      <c r="AW4" s="62"/>
      <c r="AX4" s="62"/>
      <c r="AZ4" s="62" t="s">
        <v>62</v>
      </c>
      <c r="BA4" s="62"/>
      <c r="BB4" s="62"/>
      <c r="BC4" s="62"/>
      <c r="BD4" s="62"/>
      <c r="BF4" s="62" t="s">
        <v>63</v>
      </c>
      <c r="BG4" s="62"/>
      <c r="BH4" s="62"/>
      <c r="BI4" s="62"/>
      <c r="BJ4" s="62"/>
    </row>
    <row r="5" spans="3:62" x14ac:dyDescent="0.25">
      <c r="D5" s="49">
        <v>2016</v>
      </c>
      <c r="E5" s="49">
        <v>2018</v>
      </c>
      <c r="F5" s="49">
        <v>2020</v>
      </c>
      <c r="G5" s="49">
        <v>2022</v>
      </c>
      <c r="H5" s="49">
        <v>2024</v>
      </c>
      <c r="J5" s="49">
        <v>2016</v>
      </c>
      <c r="K5" s="49">
        <v>2018</v>
      </c>
      <c r="L5" s="49">
        <v>2020</v>
      </c>
      <c r="M5" s="49">
        <v>2022</v>
      </c>
      <c r="N5" s="49">
        <v>2024</v>
      </c>
      <c r="P5" s="49">
        <v>2016</v>
      </c>
      <c r="Q5" s="49">
        <v>2018</v>
      </c>
      <c r="R5" s="49">
        <v>2020</v>
      </c>
      <c r="S5" s="49">
        <v>2022</v>
      </c>
      <c r="T5" s="49">
        <v>2024</v>
      </c>
      <c r="V5" s="13">
        <v>2016</v>
      </c>
      <c r="W5" s="13">
        <v>2018</v>
      </c>
      <c r="X5" s="13">
        <v>2020</v>
      </c>
      <c r="Y5" s="13">
        <v>2022</v>
      </c>
      <c r="Z5" s="13">
        <v>2024</v>
      </c>
      <c r="AB5" s="13">
        <v>2016</v>
      </c>
      <c r="AC5" s="13">
        <v>2018</v>
      </c>
      <c r="AD5" s="13">
        <v>2020</v>
      </c>
      <c r="AE5" s="13">
        <v>2022</v>
      </c>
      <c r="AF5" s="13">
        <v>2024</v>
      </c>
      <c r="AH5" s="13">
        <v>2016</v>
      </c>
      <c r="AI5" s="13">
        <v>2018</v>
      </c>
      <c r="AJ5" s="13">
        <v>2020</v>
      </c>
      <c r="AK5" s="13">
        <v>2022</v>
      </c>
      <c r="AL5" s="13">
        <v>2024</v>
      </c>
      <c r="AN5" s="49">
        <v>2016</v>
      </c>
      <c r="AO5" s="49">
        <v>2018</v>
      </c>
      <c r="AP5" s="49">
        <v>2020</v>
      </c>
      <c r="AQ5" s="49">
        <v>2022</v>
      </c>
      <c r="AR5" s="49">
        <v>2024</v>
      </c>
      <c r="AT5" s="13">
        <v>2016</v>
      </c>
      <c r="AU5" s="13">
        <v>2018</v>
      </c>
      <c r="AV5" s="13">
        <v>2020</v>
      </c>
      <c r="AW5" s="13">
        <v>2022</v>
      </c>
      <c r="AX5" s="13">
        <v>2024</v>
      </c>
      <c r="AZ5" s="13">
        <v>2016</v>
      </c>
      <c r="BA5" s="13">
        <v>2018</v>
      </c>
      <c r="BB5" s="13">
        <v>2020</v>
      </c>
      <c r="BC5" s="13">
        <v>2022</v>
      </c>
      <c r="BD5" s="13">
        <v>2024</v>
      </c>
      <c r="BF5" s="13">
        <v>2016</v>
      </c>
      <c r="BG5" s="13">
        <v>2018</v>
      </c>
      <c r="BH5" s="13">
        <v>2020</v>
      </c>
      <c r="BI5" s="13">
        <v>2022</v>
      </c>
      <c r="BJ5" s="13">
        <v>2024</v>
      </c>
    </row>
    <row r="6" spans="3:62" x14ac:dyDescent="0.25">
      <c r="C6" s="50" t="s">
        <v>0</v>
      </c>
      <c r="D6" s="53">
        <f>'Cuadro 4'!AI8</f>
        <v>23144.894</v>
      </c>
      <c r="E6" s="53">
        <f>'Cuadro 4'!AJ8</f>
        <v>24274.345000000001</v>
      </c>
      <c r="F6" s="53">
        <f>'Cuadro 4'!AK8</f>
        <v>22724.685000000001</v>
      </c>
      <c r="G6" s="53">
        <f>'Cuadro 4'!AL8</f>
        <v>22947.316000000003</v>
      </c>
      <c r="H6" s="53">
        <f>'Cuadro 4'!AM8</f>
        <v>18407.598000000002</v>
      </c>
      <c r="I6" s="51"/>
      <c r="J6" s="54">
        <f>'Cuadro 5'!AC8</f>
        <v>19.160609626300001</v>
      </c>
      <c r="K6" s="54">
        <f>'Cuadro 5'!AD8</f>
        <v>19.603416424600002</v>
      </c>
      <c r="L6" s="54">
        <f>'Cuadro 5'!AE8</f>
        <v>17.929846391000002</v>
      </c>
      <c r="M6" s="54">
        <f>'Cuadro 5'!AF8</f>
        <v>17.8041219602</v>
      </c>
      <c r="N6" s="54">
        <f>'Cuadro 5'!AG8</f>
        <v>14.1361943482</v>
      </c>
      <c r="O6" s="51"/>
      <c r="P6" s="53">
        <f>SUMIFS(RuralPop!$L:$L,RuralPop!$S:$S,P$5)/1000</f>
        <v>14711.561</v>
      </c>
      <c r="Q6" s="53">
        <f>SUMIFS(RuralPop!$L:$L,RuralPop!$S:$S,Q$5)/1000</f>
        <v>15682.040999999999</v>
      </c>
      <c r="R6" s="53">
        <f>SUMIFS(RuralPop!$L:$L,RuralPop!$S:$S,R$5)/1000</f>
        <v>14469.716</v>
      </c>
      <c r="S6" s="53">
        <f>SUMIFS(RuralPop!$L:$L,RuralPop!$S:$S,S$5)/1000</f>
        <v>14780.018</v>
      </c>
      <c r="T6" s="53">
        <f>SUMIFS(RuralPop!$L:$L,RuralPop!$S:$S,T$5)/1000</f>
        <v>12475.835999999999</v>
      </c>
      <c r="U6" s="51"/>
      <c r="V6" s="54"/>
      <c r="W6" s="54"/>
      <c r="X6" s="54"/>
      <c r="Y6" s="54"/>
      <c r="Z6" s="54"/>
      <c r="AB6" s="53">
        <f>SUMIFS(UrbanPop!$L:$L,UrbanPop!$S:$S,AB$5)/1000</f>
        <v>8433.3330000000005</v>
      </c>
      <c r="AC6" s="53">
        <f>SUMIFS(UrbanPop!$L:$L,UrbanPop!$S:$S,AC$5)/1000</f>
        <v>8592.3040000000001</v>
      </c>
      <c r="AD6" s="53">
        <f>SUMIFS(UrbanPop!$L:$L,UrbanPop!$S:$S,AD$5)/1000</f>
        <v>8254.9689999999991</v>
      </c>
      <c r="AE6" s="53">
        <f>SUMIFS(UrbanPop!$L:$L,UrbanPop!$S:$S,AE$5)/1000</f>
        <v>8167.2979999999998</v>
      </c>
      <c r="AF6" s="53">
        <f>SUMIFS(UrbanPop!$L:$L,UrbanPop!$S:$S,AF$5)/1000</f>
        <v>5931.7619999999997</v>
      </c>
      <c r="AG6" s="51"/>
      <c r="AH6" s="54"/>
      <c r="AI6" s="54"/>
      <c r="AJ6" s="54"/>
      <c r="AK6" s="54"/>
      <c r="AL6" s="54"/>
      <c r="AN6" s="53">
        <f>SUMIFS(SexoPop!$M:$M,SexoPop!$T:$T,AN$5,SexoPop!$B:$B,2)/1000</f>
        <v>11818.120999999999</v>
      </c>
      <c r="AO6" s="53">
        <f>SUMIFS(SexoPop!$M:$M,SexoPop!$T:$T,AO$5,SexoPop!$B:$B,2)/1000</f>
        <v>12346.120999999999</v>
      </c>
      <c r="AP6" s="53">
        <f>SUMIFS(SexoPop!$M:$M,SexoPop!$T:$T,AP$5,SexoPop!$B:$B,2)/1000</f>
        <v>11579.445</v>
      </c>
      <c r="AQ6" s="53">
        <f>SUMIFS(SexoPop!$M:$M,SexoPop!$T:$T,AQ$5,SexoPop!$B:$B,2)/1000</f>
        <v>11770.54</v>
      </c>
      <c r="AR6" s="53">
        <f>SUMIFS(SexoPop!$M:$M,SexoPop!$T:$T,AR$5,SexoPop!$B:$B,2)/1000</f>
        <v>9493.3359999999993</v>
      </c>
      <c r="AS6" s="51"/>
      <c r="AT6" s="54"/>
      <c r="AU6" s="54"/>
      <c r="AV6" s="54"/>
      <c r="AW6" s="54"/>
      <c r="AX6" s="54"/>
      <c r="AZ6" s="53">
        <f>SUMIFS(SexoPop!$M:$M,SexoPop!$T:$T,AZ$5,SexoPop!$B:$B,1)/1000</f>
        <v>11326.772999999999</v>
      </c>
      <c r="BA6" s="53">
        <f>SUMIFS(SexoPop!$M:$M,SexoPop!$T:$T,BA$5,SexoPop!$B:$B,1)/1000</f>
        <v>11928.224</v>
      </c>
      <c r="BB6" s="53">
        <f>SUMIFS(SexoPop!$M:$M,SexoPop!$T:$T,BB$5,SexoPop!$B:$B,1)/1000</f>
        <v>11145.24</v>
      </c>
      <c r="BC6" s="53">
        <f>SUMIFS(SexoPop!$M:$M,SexoPop!$T:$T,BC$5,SexoPop!$B:$B,1)/1000</f>
        <v>11176.776</v>
      </c>
      <c r="BD6" s="53">
        <f>SUMIFS(SexoPop!$M:$M,SexoPop!$T:$T,BD$5,SexoPop!$B:$B,1)/1000</f>
        <v>8914.2620000000006</v>
      </c>
      <c r="BE6" s="51"/>
      <c r="BF6" s="54"/>
      <c r="BG6" s="54"/>
      <c r="BH6" s="54"/>
      <c r="BI6" s="54"/>
      <c r="BJ6" s="54"/>
    </row>
    <row r="7" spans="3:62" x14ac:dyDescent="0.25">
      <c r="C7" s="52" t="s">
        <v>1</v>
      </c>
      <c r="D7" s="53">
        <f>'Cuadro 4'!AI9</f>
        <v>30.077999999999999</v>
      </c>
      <c r="E7" s="53">
        <f>'Cuadro 4'!AJ9</f>
        <v>34.247</v>
      </c>
      <c r="F7" s="53">
        <f>'Cuadro 4'!AK9</f>
        <v>29.561</v>
      </c>
      <c r="G7" s="53">
        <f>'Cuadro 4'!AL9</f>
        <v>36.588000000000001</v>
      </c>
      <c r="H7" s="53">
        <f>'Cuadro 4'!AM9</f>
        <v>29.207000000000001</v>
      </c>
      <c r="I7" s="52"/>
      <c r="J7" s="54">
        <f>'Cuadro 5'!AC9</f>
        <v>2.2828995055000001</v>
      </c>
      <c r="K7" s="54">
        <f>'Cuadro 5'!AD9</f>
        <v>2.4928193236</v>
      </c>
      <c r="L7" s="54">
        <f>'Cuadro 5'!AE9</f>
        <v>2.0599066940999999</v>
      </c>
      <c r="M7" s="54">
        <f>'Cuadro 5'!AF9</f>
        <v>2.4657944146999999</v>
      </c>
      <c r="N7" s="54">
        <f>'Cuadro 5'!AG9</f>
        <v>1.9516324968000001</v>
      </c>
      <c r="O7" s="52"/>
      <c r="P7" s="53">
        <f>SUMIFS(RuralPop!$L:$L,RuralPop!$S:$S,P$5,RuralPop!$A:$A,$C7)/1000</f>
        <v>22.305</v>
      </c>
      <c r="Q7" s="53">
        <f>SUMIFS(RuralPop!$L:$L,RuralPop!$S:$S,Q$5,RuralPop!$A:$A,$C7)/1000</f>
        <v>29.103000000000002</v>
      </c>
      <c r="R7" s="53">
        <f>SUMIFS(RuralPop!$L:$L,RuralPop!$S:$S,R$5,RuralPop!$A:$A,$C7)/1000</f>
        <v>19.507000000000001</v>
      </c>
      <c r="S7" s="53">
        <f>SUMIFS(RuralPop!$L:$L,RuralPop!$S:$S,S$5,RuralPop!$A:$A,$C7)/1000</f>
        <v>31.975999999999999</v>
      </c>
      <c r="T7" s="53">
        <f>SUMIFS(RuralPop!$L:$L,RuralPop!$S:$S,T$5,RuralPop!$A:$A,$C7)/1000</f>
        <v>22.158999999999999</v>
      </c>
      <c r="U7" s="52"/>
      <c r="V7" s="54">
        <f>SUMIFS(RuralPorc!$L:$L,RuralPorc!$P:$P,V$5,RuralPorc!$A:$A,$C7)*100</f>
        <v>8.8219940662384033</v>
      </c>
      <c r="W7" s="54">
        <f>SUMIFS(RuralPorc!$L:$L,RuralPorc!$P:$P,W$5,RuralPorc!$A:$A,$C7)*100</f>
        <v>9.1258294880390167</v>
      </c>
      <c r="X7" s="54">
        <f>SUMIFS(RuralPorc!$L:$L,RuralPorc!$P:$P,X$5,RuralPorc!$A:$A,$C7)*100</f>
        <v>7.0856988430023193</v>
      </c>
      <c r="Y7" s="54">
        <f>SUMIFS(RuralPorc!$L:$L,RuralPorc!$P:$P,Y$5,RuralPorc!$A:$A,$C7)*100</f>
        <v>8.9274294674396515</v>
      </c>
      <c r="Z7" s="54">
        <f>SUMIFS(RuralPorc!$L:$L,RuralPorc!$P:$P,Z$5,RuralPorc!$A:$A,$C7)*100</f>
        <v>9.8951935768127441</v>
      </c>
      <c r="AA7" s="56"/>
      <c r="AB7" s="53">
        <f>SUMIFS(UrbanPop!$L:$L,UrbanPop!$S:$S,AB$5,UrbanPop!$A:$A,$C7)/1000</f>
        <v>7.7729999999999997</v>
      </c>
      <c r="AC7" s="53">
        <f>SUMIFS(UrbanPop!$L:$L,UrbanPop!$S:$S,AC$5,UrbanPop!$A:$A,$C7)/1000</f>
        <v>5.1440000000000001</v>
      </c>
      <c r="AD7" s="53">
        <f>SUMIFS(UrbanPop!$L:$L,UrbanPop!$S:$S,AD$5,UrbanPop!$A:$A,$C7)/1000</f>
        <v>10.054</v>
      </c>
      <c r="AE7" s="53">
        <f>SUMIFS(UrbanPop!$L:$L,UrbanPop!$S:$S,AE$5,UrbanPop!$A:$A,$C7)/1000</f>
        <v>4.6120000000000001</v>
      </c>
      <c r="AF7" s="53">
        <f>SUMIFS(UrbanPop!$L:$L,UrbanPop!$S:$S,AF$5,UrbanPop!$A:$A,$C7)/1000</f>
        <v>7.048</v>
      </c>
      <c r="AG7" s="52"/>
      <c r="AH7" s="54">
        <f>SUMIFS(UrbanPorc!$L:$L,UrbanPorc!$P:$P,AH$5,UrbanPorc!$A:$A,$C7)*100</f>
        <v>0.73006413877010345</v>
      </c>
      <c r="AI7" s="54">
        <f>SUMIFS(UrbanPorc!$L:$L,UrbanPorc!$P:$P,AI$5,UrbanPorc!$A:$A,$C7)*100</f>
        <v>0.48762084916234016</v>
      </c>
      <c r="AJ7" s="54">
        <f>SUMIFS(UrbanPorc!$L:$L,UrbanPorc!$P:$P,AJ$5,UrbanPorc!$A:$A,$C7)*100</f>
        <v>0.8669004775583744</v>
      </c>
      <c r="AK7" s="54">
        <f>SUMIFS(UrbanPorc!$L:$L,UrbanPorc!$P:$P,AK$5,UrbanPorc!$A:$A,$C7)*100</f>
        <v>0.40972065180540085</v>
      </c>
      <c r="AL7" s="54">
        <f>SUMIFS(UrbanPorc!$L:$L,UrbanPorc!$P:$P,AL$5,UrbanPorc!$A:$A,$C7)*100</f>
        <v>0.55382461287081242</v>
      </c>
      <c r="AN7" s="53">
        <f>SUMIFS(SexoPop!$M:$M,SexoPop!$T:$T,AN$5,SexoPop!$A:$A,$C7,SexoPop!$B:$B,2)/1000</f>
        <v>15.281000000000001</v>
      </c>
      <c r="AO7" s="53">
        <f>SUMIFS(SexoPop!$M:$M,SexoPop!$T:$T,AO$5,SexoPop!$A:$A,$C7,SexoPop!$B:$B,2)/1000</f>
        <v>15.795999999999999</v>
      </c>
      <c r="AP7" s="53">
        <f>SUMIFS(SexoPop!$M:$M,SexoPop!$T:$T,AP$5,SexoPop!$A:$A,$C7,SexoPop!$B:$B,2)/1000</f>
        <v>14.401</v>
      </c>
      <c r="AQ7" s="53">
        <f>SUMIFS(SexoPop!$M:$M,SexoPop!$T:$T,AQ$5,SexoPop!$A:$A,$C7,SexoPop!$B:$B,2)/1000</f>
        <v>19.552</v>
      </c>
      <c r="AR7" s="53">
        <f>SUMIFS(SexoPop!$M:$M,SexoPop!$T:$T,AR$5,SexoPop!$A:$A,$C7,SexoPop!$B:$B,2)/1000</f>
        <v>14.725</v>
      </c>
      <c r="AS7" s="52"/>
      <c r="AT7" s="54">
        <f>SUMIFS(SexoPorc!$M:$M,SexoPorc!$Q:$Q,AT$5,SexoPorc!$A:$A,$C7,SexoPorc!$B:$B,2)*100</f>
        <v>2.2501608356833458</v>
      </c>
      <c r="AU7" s="54">
        <f>SUMIFS(SexoPorc!$M:$M,SexoPorc!$Q:$Q,AU$5,SexoPorc!$A:$A,$C7,SexoPorc!$B:$B,2)*100</f>
        <v>2.2307362407445908</v>
      </c>
      <c r="AV7" s="54">
        <f>SUMIFS(SexoPorc!$M:$M,SexoPorc!$Q:$Q,AV$5,SexoPorc!$A:$A,$C7,SexoPorc!$B:$B,2)*100</f>
        <v>1.9232721999287605</v>
      </c>
      <c r="AW7" s="54">
        <f>SUMIFS(SexoPorc!$M:$M,SexoPorc!$Q:$Q,AW$5,SexoPorc!$A:$A,$C7,SexoPorc!$B:$B,2)*100</f>
        <v>2.5116190314292908</v>
      </c>
      <c r="AX7" s="54">
        <f>SUMIFS(SexoPorc!$M:$M,SexoPorc!$Q:$Q,AX$5,SexoPorc!$A:$A,$C7,SexoPorc!$B:$B,2)*100</f>
        <v>1.8751727417111397</v>
      </c>
      <c r="AY7" s="56"/>
      <c r="AZ7" s="53">
        <f>SUMIFS(SexoPop!$M:$M,SexoPop!$T:$T,AZ$5,SexoPop!$A:$A,$C7,SexoPop!$B:$B,1)/1000</f>
        <v>14.797000000000001</v>
      </c>
      <c r="BA7" s="53">
        <f>SUMIFS(SexoPop!$M:$M,SexoPop!$T:$T,BA$5,SexoPop!$A:$A,$C7,SexoPop!$B:$B,1)/1000</f>
        <v>18.451000000000001</v>
      </c>
      <c r="BB7" s="53">
        <f>SUMIFS(SexoPop!$M:$M,SexoPop!$T:$T,BB$5,SexoPop!$A:$A,$C7,SexoPop!$B:$B,1)/1000</f>
        <v>15.16</v>
      </c>
      <c r="BC7" s="53">
        <f>SUMIFS(SexoPop!$M:$M,SexoPop!$T:$T,BC$5,SexoPop!$A:$A,$C7,SexoPop!$B:$B,1)/1000</f>
        <v>17.036000000000001</v>
      </c>
      <c r="BD7" s="53">
        <f>SUMIFS(SexoPop!$M:$M,SexoPop!$T:$T,BD$5,SexoPop!$A:$A,$C7,SexoPop!$B:$B,1)/1000</f>
        <v>14.481999999999999</v>
      </c>
      <c r="BE7" s="52"/>
      <c r="BF7" s="54">
        <f>SUMIFS(SexoPorc!$M:$M,SexoPorc!$Q:$Q,BF$5,SexoPorc!$A:$A,$C7,SexoPorc!$B:$B,1)*100</f>
        <v>2.3177241906523705</v>
      </c>
      <c r="BG7" s="54">
        <f>SUMIFS(SexoPorc!$M:$M,SexoPorc!$Q:$Q,BG$5,SexoPorc!$A:$A,$C7,SexoPorc!$B:$B,1)*100</f>
        <v>2.7715899050235748</v>
      </c>
      <c r="BH7" s="54">
        <f>SUMIFS(SexoPorc!$M:$M,SexoPorc!$Q:$Q,BH$5,SexoPorc!$A:$A,$C7,SexoPorc!$B:$B,1)*100</f>
        <v>2.2089818492531776</v>
      </c>
      <c r="BI7" s="54">
        <f>SUMIFS(SexoPorc!$M:$M,SexoPorc!$Q:$Q,BI$5,SexoPorc!$A:$A,$C7,SexoPorc!$B:$B,1)*100</f>
        <v>2.4152206256985664</v>
      </c>
      <c r="BJ7" s="54">
        <f>SUMIFS(SexoPorc!$M:$M,SexoPorc!$Q:$Q,BJ$5,SexoPorc!$A:$A,$C7,SexoPorc!$B:$B,1)*100</f>
        <v>2.0360447466373444</v>
      </c>
    </row>
    <row r="8" spans="3:62" x14ac:dyDescent="0.25">
      <c r="C8" s="52" t="s">
        <v>2</v>
      </c>
      <c r="D8" s="53">
        <f>'Cuadro 4'!AI10</f>
        <v>227.583</v>
      </c>
      <c r="E8" s="53">
        <f>'Cuadro 4'!AJ10</f>
        <v>334.69</v>
      </c>
      <c r="F8" s="53">
        <f>'Cuadro 4'!AK10</f>
        <v>188.45400000000001</v>
      </c>
      <c r="G8" s="53">
        <f>'Cuadro 4'!AL10</f>
        <v>154.87200000000001</v>
      </c>
      <c r="H8" s="53">
        <f>'Cuadro 4'!AM10</f>
        <v>111.241</v>
      </c>
      <c r="I8" s="52"/>
      <c r="J8" s="54">
        <f>'Cuadro 5'!AC10</f>
        <v>6.2777949722000006</v>
      </c>
      <c r="K8" s="54">
        <f>'Cuadro 5'!AD10</f>
        <v>8.9327559829999998</v>
      </c>
      <c r="L8" s="54">
        <f>'Cuadro 5'!AE10</f>
        <v>4.9807698</v>
      </c>
      <c r="M8" s="54">
        <f>'Cuadro 5'!AF10</f>
        <v>4.0520853829000005</v>
      </c>
      <c r="N8" s="54">
        <f>'Cuadro 5'!AG10</f>
        <v>2.9408638935</v>
      </c>
      <c r="O8" s="52"/>
      <c r="P8" s="53">
        <f>SUMIFS(RuralPop!$L:$L,RuralPop!$S:$S,P$5,RuralPop!$A:$A,$C8)/1000</f>
        <v>115.408</v>
      </c>
      <c r="Q8" s="53">
        <f>SUMIFS(RuralPop!$L:$L,RuralPop!$S:$S,Q$5,RuralPop!$A:$A,$C8)/1000</f>
        <v>126.687</v>
      </c>
      <c r="R8" s="53">
        <f>SUMIFS(RuralPop!$L:$L,RuralPop!$S:$S,R$5,RuralPop!$A:$A,$C8)/1000</f>
        <v>71.251999999999995</v>
      </c>
      <c r="S8" s="53">
        <f>SUMIFS(RuralPop!$L:$L,RuralPop!$S:$S,S$5,RuralPop!$A:$A,$C8)/1000</f>
        <v>81.786000000000001</v>
      </c>
      <c r="T8" s="53">
        <f>SUMIFS(RuralPop!$L:$L,RuralPop!$S:$S,T$5,RuralPop!$A:$A,$C8)/1000</f>
        <v>45.411000000000001</v>
      </c>
      <c r="U8" s="52"/>
      <c r="V8" s="54">
        <f>SUMIFS(RuralPorc!$L:$L,RuralPorc!$P:$P,V$5,RuralPorc!$A:$A,$C8)*100</f>
        <v>41.35153591632843</v>
      </c>
      <c r="W8" s="54">
        <f>SUMIFS(RuralPorc!$L:$L,RuralPorc!$P:$P,W$5,RuralPorc!$A:$A,$C8)*100</f>
        <v>34.437325596809387</v>
      </c>
      <c r="X8" s="54">
        <f>SUMIFS(RuralPorc!$L:$L,RuralPorc!$P:$P,X$5,RuralPorc!$A:$A,$C8)*100</f>
        <v>24.445320665836334</v>
      </c>
      <c r="Y8" s="54">
        <f>SUMIFS(RuralPorc!$L:$L,RuralPorc!$P:$P,Y$5,RuralPorc!$A:$A,$C8)*100</f>
        <v>20.04072517156601</v>
      </c>
      <c r="Z8" s="54">
        <f>SUMIFS(RuralPorc!$L:$L,RuralPorc!$P:$P,Z$5,RuralPorc!$A:$A,$C8)*100</f>
        <v>18.562301993370056</v>
      </c>
      <c r="AA8" s="56"/>
      <c r="AB8" s="53">
        <f>SUMIFS(UrbanPop!$L:$L,UrbanPop!$S:$S,AB$5,UrbanPop!$A:$A,$C8)/1000</f>
        <v>112.175</v>
      </c>
      <c r="AC8" s="53">
        <f>SUMIFS(UrbanPop!$L:$L,UrbanPop!$S:$S,AC$5,UrbanPop!$A:$A,$C8)/1000</f>
        <v>208.00299999999999</v>
      </c>
      <c r="AD8" s="53">
        <f>SUMIFS(UrbanPop!$L:$L,UrbanPop!$S:$S,AD$5,UrbanPop!$A:$A,$C8)/1000</f>
        <v>117.202</v>
      </c>
      <c r="AE8" s="53">
        <f>SUMIFS(UrbanPop!$L:$L,UrbanPop!$S:$S,AE$5,UrbanPop!$A:$A,$C8)/1000</f>
        <v>73.085999999999999</v>
      </c>
      <c r="AF8" s="53">
        <f>SUMIFS(UrbanPop!$L:$L,UrbanPop!$S:$S,AF$5,UrbanPop!$A:$A,$C8)/1000</f>
        <v>65.83</v>
      </c>
      <c r="AG8" s="52"/>
      <c r="AH8" s="54">
        <f>SUMIFS(UrbanPorc!$L:$L,UrbanPorc!$P:$P,AH$5,UrbanPorc!$A:$A,$C8)*100</f>
        <v>3.3523943275213242</v>
      </c>
      <c r="AI8" s="54">
        <f>SUMIFS(UrbanPorc!$L:$L,UrbanPorc!$P:$P,AI$5,UrbanPorc!$A:$A,$C8)*100</f>
        <v>6.1559475958347321</v>
      </c>
      <c r="AJ8" s="54">
        <f>SUMIFS(UrbanPorc!$L:$L,UrbanPorc!$P:$P,AJ$5,UrbanPorc!$A:$A,$C8)*100</f>
        <v>3.3561490476131439</v>
      </c>
      <c r="AK8" s="54">
        <f>SUMIFS(UrbanPorc!$L:$L,UrbanPorc!$P:$P,AK$5,UrbanPorc!$A:$A,$C8)*100</f>
        <v>2.140815369784832</v>
      </c>
      <c r="AL8" s="54">
        <f>SUMIFS(UrbanPorc!$L:$L,UrbanPorc!$P:$P,AL$5,UrbanPorc!$A:$A,$C8)*100</f>
        <v>1.8606793135404587</v>
      </c>
      <c r="AN8" s="53">
        <f>SUMIFS(SexoPop!$M:$M,SexoPop!$T:$T,AN$5,SexoPop!$A:$A,$C8,SexoPop!$B:$B,2)/1000</f>
        <v>106.212</v>
      </c>
      <c r="AO8" s="53">
        <f>SUMIFS(SexoPop!$M:$M,SexoPop!$T:$T,AO$5,SexoPop!$A:$A,$C8,SexoPop!$B:$B,2)/1000</f>
        <v>162.18</v>
      </c>
      <c r="AP8" s="53">
        <f>SUMIFS(SexoPop!$M:$M,SexoPop!$T:$T,AP$5,SexoPop!$A:$A,$C8,SexoPop!$B:$B,2)/1000</f>
        <v>92.197999999999993</v>
      </c>
      <c r="AQ8" s="53">
        <f>SUMIFS(SexoPop!$M:$M,SexoPop!$T:$T,AQ$5,SexoPop!$A:$A,$C8,SexoPop!$B:$B,2)/1000</f>
        <v>73.08</v>
      </c>
      <c r="AR8" s="53">
        <f>SUMIFS(SexoPop!$M:$M,SexoPop!$T:$T,AR$5,SexoPop!$A:$A,$C8,SexoPop!$B:$B,2)/1000</f>
        <v>52.784999999999997</v>
      </c>
      <c r="AS8" s="52"/>
      <c r="AT8" s="54">
        <f>SUMIFS(SexoPorc!$M:$M,SexoPorc!$Q:$Q,AT$5,SexoPorc!$A:$A,$C8,SexoPorc!$B:$B,2)*100</f>
        <v>5.8462735265493393</v>
      </c>
      <c r="AU8" s="54">
        <f>SUMIFS(SexoPorc!$M:$M,SexoPorc!$Q:$Q,AU$5,SexoPorc!$A:$A,$C8,SexoPorc!$B:$B,2)*100</f>
        <v>8.6749821901321411</v>
      </c>
      <c r="AV8" s="54">
        <f>SUMIFS(SexoPorc!$M:$M,SexoPorc!$Q:$Q,AV$5,SexoPorc!$A:$A,$C8,SexoPorc!$B:$B,2)*100</f>
        <v>4.8498895019292831</v>
      </c>
      <c r="AW8" s="54">
        <f>SUMIFS(SexoPorc!$M:$M,SexoPorc!$Q:$Q,AW$5,SexoPorc!$A:$A,$C8,SexoPorc!$B:$B,2)*100</f>
        <v>3.7913590669631958</v>
      </c>
      <c r="AX8" s="54">
        <f>SUMIFS(SexoPorc!$M:$M,SexoPorc!$Q:$Q,AX$5,SexoPorc!$A:$A,$C8,SexoPorc!$B:$B,2)*100</f>
        <v>2.7172094210982323</v>
      </c>
      <c r="AY8" s="56"/>
      <c r="AZ8" s="53">
        <f>SUMIFS(SexoPop!$M:$M,SexoPop!$T:$T,AZ$5,SexoPop!$A:$A,$C8,SexoPop!$B:$B,1)/1000</f>
        <v>121.371</v>
      </c>
      <c r="BA8" s="53">
        <f>SUMIFS(SexoPop!$M:$M,SexoPop!$T:$T,BA$5,SexoPop!$A:$A,$C8,SexoPop!$B:$B,1)/1000</f>
        <v>172.51</v>
      </c>
      <c r="BB8" s="53">
        <f>SUMIFS(SexoPop!$M:$M,SexoPop!$T:$T,BB$5,SexoPop!$A:$A,$C8,SexoPop!$B:$B,1)/1000</f>
        <v>96.256</v>
      </c>
      <c r="BC8" s="53">
        <f>SUMIFS(SexoPop!$M:$M,SexoPop!$T:$T,BC$5,SexoPop!$A:$A,$C8,SexoPop!$B:$B,1)/1000</f>
        <v>81.792000000000002</v>
      </c>
      <c r="BD8" s="53">
        <f>SUMIFS(SexoPop!$M:$M,SexoPop!$T:$T,BD$5,SexoPop!$A:$A,$C8,SexoPop!$B:$B,1)/1000</f>
        <v>58.456000000000003</v>
      </c>
      <c r="BE8" s="52"/>
      <c r="BF8" s="54">
        <f>SUMIFS(SexoPorc!$M:$M,SexoPorc!$Q:$Q,BF$5,SexoPorc!$A:$A,$C8,SexoPorc!$B:$B,1)*100</f>
        <v>6.7112937569618225</v>
      </c>
      <c r="BG8" s="54">
        <f>SUMIFS(SexoPorc!$M:$M,SexoPorc!$Q:$Q,BG$5,SexoPorc!$A:$A,$C8,SexoPorc!$B:$B,1)*100</f>
        <v>9.1894671320915222</v>
      </c>
      <c r="BH8" s="54">
        <f>SUMIFS(SexoPorc!$M:$M,SexoPorc!$Q:$Q,BH$5,SexoPorc!$A:$A,$C8,SexoPorc!$B:$B,1)*100</f>
        <v>5.1129315048456192</v>
      </c>
      <c r="BI8" s="54">
        <f>SUMIFS(SexoPorc!$M:$M,SexoPorc!$Q:$Q,BI$5,SexoPorc!$A:$A,$C8,SexoPorc!$B:$B,1)*100</f>
        <v>4.3173599988222122</v>
      </c>
      <c r="BJ8" s="54">
        <f>SUMIFS(SexoPorc!$M:$M,SexoPorc!$Q:$Q,BJ$5,SexoPorc!$A:$A,$C8,SexoPorc!$B:$B,1)*100</f>
        <v>3.1769946217536926</v>
      </c>
    </row>
    <row r="9" spans="3:62" x14ac:dyDescent="0.25">
      <c r="C9" s="52" t="s">
        <v>3</v>
      </c>
      <c r="D9" s="53">
        <f>'Cuadro 4'!AI11</f>
        <v>92.546000000000006</v>
      </c>
      <c r="E9" s="53">
        <f>'Cuadro 4'!AJ11</f>
        <v>100.80200000000001</v>
      </c>
      <c r="F9" s="53">
        <f>'Cuadro 4'!AK11</f>
        <v>76.34</v>
      </c>
      <c r="G9" s="53">
        <f>'Cuadro 4'!AL11</f>
        <v>83.531999999999996</v>
      </c>
      <c r="H9" s="53">
        <f>'Cuadro 4'!AM11</f>
        <v>83.100999999999999</v>
      </c>
      <c r="I9" s="52"/>
      <c r="J9" s="54">
        <f>'Cuadro 5'!AC11</f>
        <v>12.814899435700001</v>
      </c>
      <c r="K9" s="54">
        <f>'Cuadro 5'!AD11</f>
        <v>13.2431033441</v>
      </c>
      <c r="L9" s="54">
        <f>'Cuadro 5'!AE11</f>
        <v>9.4308505183999998</v>
      </c>
      <c r="M9" s="54">
        <f>'Cuadro 5'!AF11</f>
        <v>9.9278692733000007</v>
      </c>
      <c r="N9" s="54">
        <f>'Cuadro 5'!AG11</f>
        <v>9.4657766741000007</v>
      </c>
      <c r="O9" s="52"/>
      <c r="P9" s="53">
        <f>SUMIFS(RuralPop!$L:$L,RuralPop!$S:$S,P$5,RuralPop!$A:$A,$C9)/1000</f>
        <v>35.252000000000002</v>
      </c>
      <c r="Q9" s="53">
        <f>SUMIFS(RuralPop!$L:$L,RuralPop!$S:$S,Q$5,RuralPop!$A:$A,$C9)/1000</f>
        <v>18.701000000000001</v>
      </c>
      <c r="R9" s="53">
        <f>SUMIFS(RuralPop!$L:$L,RuralPop!$S:$S,R$5,RuralPop!$A:$A,$C9)/1000</f>
        <v>22.468</v>
      </c>
      <c r="S9" s="53">
        <f>SUMIFS(RuralPop!$L:$L,RuralPop!$S:$S,S$5,RuralPop!$A:$A,$C9)/1000</f>
        <v>27.347000000000001</v>
      </c>
      <c r="T9" s="53">
        <f>SUMIFS(RuralPop!$L:$L,RuralPop!$S:$S,T$5,RuralPop!$A:$A,$C9)/1000</f>
        <v>15.007999999999999</v>
      </c>
      <c r="U9" s="52"/>
      <c r="V9" s="54">
        <f>SUMIFS(RuralPorc!$L:$L,RuralPorc!$P:$P,V$5,RuralPorc!$A:$A,$C9)*100</f>
        <v>35.235440731048584</v>
      </c>
      <c r="W9" s="54">
        <f>SUMIFS(RuralPorc!$L:$L,RuralPorc!$P:$P,W$5,RuralPorc!$A:$A,$C9)*100</f>
        <v>15.945328772068024</v>
      </c>
      <c r="X9" s="54">
        <f>SUMIFS(RuralPorc!$L:$L,RuralPorc!$P:$P,X$5,RuralPorc!$A:$A,$C9)*100</f>
        <v>20.026026666164398</v>
      </c>
      <c r="Y9" s="54">
        <f>SUMIFS(RuralPorc!$L:$L,RuralPorc!$P:$P,Y$5,RuralPorc!$A:$A,$C9)*100</f>
        <v>22.172583639621735</v>
      </c>
      <c r="Z9" s="54">
        <f>SUMIFS(RuralPorc!$L:$L,RuralPorc!$P:$P,Z$5,RuralPorc!$A:$A,$C9)*100</f>
        <v>20.06390243768692</v>
      </c>
      <c r="AA9" s="56"/>
      <c r="AB9" s="53">
        <f>SUMIFS(UrbanPop!$L:$L,UrbanPop!$S:$S,AB$5,UrbanPop!$A:$A,$C9)/1000</f>
        <v>57.293999999999997</v>
      </c>
      <c r="AC9" s="53">
        <f>SUMIFS(UrbanPop!$L:$L,UrbanPop!$S:$S,AC$5,UrbanPop!$A:$A,$C9)/1000</f>
        <v>82.100999999999999</v>
      </c>
      <c r="AD9" s="53">
        <f>SUMIFS(UrbanPop!$L:$L,UrbanPop!$S:$S,AD$5,UrbanPop!$A:$A,$C9)/1000</f>
        <v>53.872</v>
      </c>
      <c r="AE9" s="53">
        <f>SUMIFS(UrbanPop!$L:$L,UrbanPop!$S:$S,AE$5,UrbanPop!$A:$A,$C9)/1000</f>
        <v>56.185000000000002</v>
      </c>
      <c r="AF9" s="53">
        <f>SUMIFS(UrbanPop!$L:$L,UrbanPop!$S:$S,AF$5,UrbanPop!$A:$A,$C9)/1000</f>
        <v>68.093000000000004</v>
      </c>
      <c r="AG9" s="52"/>
      <c r="AH9" s="54">
        <f>SUMIFS(UrbanPorc!$L:$L,UrbanPorc!$P:$P,AH$5,UrbanPorc!$A:$A,$C9)*100</f>
        <v>9.2093586921691895</v>
      </c>
      <c r="AI9" s="54">
        <f>SUMIFS(UrbanPorc!$L:$L,UrbanPorc!$P:$P,AI$5,UrbanPorc!$A:$A,$C9)*100</f>
        <v>12.750899791717529</v>
      </c>
      <c r="AJ9" s="54">
        <f>SUMIFS(UrbanPorc!$L:$L,UrbanPorc!$P:$P,AJ$5,UrbanPorc!$A:$A,$C9)*100</f>
        <v>7.7260546386241913</v>
      </c>
      <c r="AK9" s="54">
        <f>SUMIFS(UrbanPorc!$L:$L,UrbanPorc!$P:$P,AK$5,UrbanPorc!$A:$A,$C9)*100</f>
        <v>7.8246422111988068</v>
      </c>
      <c r="AL9" s="54">
        <f>SUMIFS(UrbanPorc!$L:$L,UrbanPorc!$P:$P,AL$5,UrbanPorc!$A:$A,$C9)*100</f>
        <v>8.4786750376224518</v>
      </c>
      <c r="AN9" s="53">
        <f>SUMIFS(SexoPop!$M:$M,SexoPop!$T:$T,AN$5,SexoPop!$A:$A,$C9,SexoPop!$B:$B,2)/1000</f>
        <v>41.738999999999997</v>
      </c>
      <c r="AO9" s="53">
        <f>SUMIFS(SexoPop!$M:$M,SexoPop!$T:$T,AO$5,SexoPop!$A:$A,$C9,SexoPop!$B:$B,2)/1000</f>
        <v>46.869</v>
      </c>
      <c r="AP9" s="53">
        <f>SUMIFS(SexoPop!$M:$M,SexoPop!$T:$T,AP$5,SexoPop!$A:$A,$C9,SexoPop!$B:$B,2)/1000</f>
        <v>36.472999999999999</v>
      </c>
      <c r="AQ9" s="53">
        <f>SUMIFS(SexoPop!$M:$M,SexoPop!$T:$T,AQ$5,SexoPop!$A:$A,$C9,SexoPop!$B:$B,2)/1000</f>
        <v>39.732999999999997</v>
      </c>
      <c r="AR9" s="53">
        <f>SUMIFS(SexoPop!$M:$M,SexoPop!$T:$T,AR$5,SexoPop!$A:$A,$C9,SexoPop!$B:$B,2)/1000</f>
        <v>40.171999999999997</v>
      </c>
      <c r="AS9" s="52"/>
      <c r="AT9" s="54">
        <f>SUMIFS(SexoPorc!$M:$M,SexoPorc!$Q:$Q,AT$5,SexoPorc!$A:$A,$C9,SexoPorc!$B:$B,2)*100</f>
        <v>11.816246807575226</v>
      </c>
      <c r="AU9" s="54">
        <f>SUMIFS(SexoPorc!$M:$M,SexoPorc!$Q:$Q,AU$5,SexoPorc!$A:$A,$C9,SexoPorc!$B:$B,2)*100</f>
        <v>12.752428650856018</v>
      </c>
      <c r="AV9" s="54">
        <f>SUMIFS(SexoPorc!$M:$M,SexoPorc!$Q:$Q,AV$5,SexoPorc!$A:$A,$C9,SexoPorc!$B:$B,2)*100</f>
        <v>9.0611197054386139</v>
      </c>
      <c r="AW9" s="54">
        <f>SUMIFS(SexoPorc!$M:$M,SexoPorc!$Q:$Q,AW$5,SexoPorc!$A:$A,$C9,SexoPorc!$B:$B,2)*100</f>
        <v>9.3455985188484192</v>
      </c>
      <c r="AX9" s="54">
        <f>SUMIFS(SexoPorc!$M:$M,SexoPorc!$Q:$Q,AX$5,SexoPorc!$A:$A,$C9,SexoPorc!$B:$B,2)*100</f>
        <v>9.1033518314361572</v>
      </c>
      <c r="AY9" s="56"/>
      <c r="AZ9" s="53">
        <f>SUMIFS(SexoPop!$M:$M,SexoPop!$T:$T,AZ$5,SexoPop!$A:$A,$C9,SexoPop!$B:$B,1)/1000</f>
        <v>50.807000000000002</v>
      </c>
      <c r="BA9" s="53">
        <f>SUMIFS(SexoPop!$M:$M,SexoPop!$T:$T,BA$5,SexoPop!$A:$A,$C9,SexoPop!$B:$B,1)/1000</f>
        <v>53.933</v>
      </c>
      <c r="BB9" s="53">
        <f>SUMIFS(SexoPop!$M:$M,SexoPop!$T:$T,BB$5,SexoPop!$A:$A,$C9,SexoPop!$B:$B,1)/1000</f>
        <v>39.866999999999997</v>
      </c>
      <c r="BC9" s="53">
        <f>SUMIFS(SexoPop!$M:$M,SexoPop!$T:$T,BC$5,SexoPop!$A:$A,$C9,SexoPop!$B:$B,1)/1000</f>
        <v>43.798999999999999</v>
      </c>
      <c r="BD9" s="53">
        <f>SUMIFS(SexoPop!$M:$M,SexoPop!$T:$T,BD$5,SexoPop!$A:$A,$C9,SexoPop!$B:$B,1)/1000</f>
        <v>42.929000000000002</v>
      </c>
      <c r="BE9" s="52"/>
      <c r="BF9" s="54">
        <f>SUMIFS(SexoPorc!$M:$M,SexoPorc!$Q:$Q,BF$5,SexoPorc!$A:$A,$C9,SexoPorc!$B:$B,1)*100</f>
        <v>13.771036267280579</v>
      </c>
      <c r="BG9" s="54">
        <f>SUMIFS(SexoPorc!$M:$M,SexoPorc!$Q:$Q,BG$5,SexoPorc!$A:$A,$C9,SexoPorc!$B:$B,1)*100</f>
        <v>13.701236248016357</v>
      </c>
      <c r="BH9" s="54">
        <f>SUMIFS(SexoPorc!$M:$M,SexoPorc!$Q:$Q,BH$5,SexoPorc!$A:$A,$C9,SexoPorc!$B:$B,1)*100</f>
        <v>9.796559065580368</v>
      </c>
      <c r="BI9" s="54">
        <f>SUMIFS(SexoPorc!$M:$M,SexoPorc!$Q:$Q,BI$5,SexoPorc!$A:$A,$C9,SexoPorc!$B:$B,1)*100</f>
        <v>10.522610694169998</v>
      </c>
      <c r="BJ9" s="54">
        <f>SUMIFS(SexoPorc!$M:$M,SexoPorc!$Q:$Q,BJ$5,SexoPorc!$A:$A,$C9,SexoPorc!$B:$B,1)*100</f>
        <v>9.8320744931697845</v>
      </c>
    </row>
    <row r="10" spans="3:62" x14ac:dyDescent="0.25">
      <c r="C10" s="52" t="s">
        <v>4</v>
      </c>
      <c r="D10" s="53">
        <f>'Cuadro 4'!AI12</f>
        <v>250.29000000000002</v>
      </c>
      <c r="E10" s="53">
        <f>'Cuadro 4'!AJ12</f>
        <v>343.13200000000001</v>
      </c>
      <c r="F10" s="53">
        <f>'Cuadro 4'!AK12</f>
        <v>312.238</v>
      </c>
      <c r="G10" s="53">
        <f>'Cuadro 4'!AL12</f>
        <v>331.459</v>
      </c>
      <c r="H10" s="53">
        <f>'Cuadro 4'!AM12</f>
        <v>272.62900000000002</v>
      </c>
      <c r="I10" s="52"/>
      <c r="J10" s="54">
        <f>'Cuadro 5'!AC12</f>
        <v>29.1937173263</v>
      </c>
      <c r="K10" s="54">
        <f>'Cuadro 5'!AD12</f>
        <v>38.9952416832</v>
      </c>
      <c r="L10" s="54">
        <f>'Cuadro 5'!AE12</f>
        <v>33.407622901400003</v>
      </c>
      <c r="M10" s="54">
        <f>'Cuadro 5'!AF12</f>
        <v>34.871040095600002</v>
      </c>
      <c r="N10" s="54">
        <f>'Cuadro 5'!AG12</f>
        <v>28.835379764700001</v>
      </c>
      <c r="O10" s="52"/>
      <c r="P10" s="53">
        <f>SUMIFS(RuralPop!$L:$L,RuralPop!$S:$S,P$5,RuralPop!$A:$A,$C10)/1000</f>
        <v>140.85900000000001</v>
      </c>
      <c r="Q10" s="53">
        <f>SUMIFS(RuralPop!$L:$L,RuralPop!$S:$S,Q$5,RuralPop!$A:$A,$C10)/1000</f>
        <v>191.75200000000001</v>
      </c>
      <c r="R10" s="53">
        <f>SUMIFS(RuralPop!$L:$L,RuralPop!$S:$S,R$5,RuralPop!$A:$A,$C10)/1000</f>
        <v>174.38499999999999</v>
      </c>
      <c r="S10" s="53">
        <f>SUMIFS(RuralPop!$L:$L,RuralPop!$S:$S,S$5,RuralPop!$A:$A,$C10)/1000</f>
        <v>207.553</v>
      </c>
      <c r="T10" s="53">
        <f>SUMIFS(RuralPop!$L:$L,RuralPop!$S:$S,T$5,RuralPop!$A:$A,$C10)/1000</f>
        <v>171.614</v>
      </c>
      <c r="U10" s="52"/>
      <c r="V10" s="54">
        <f>SUMIFS(RuralPorc!$L:$L,RuralPorc!$P:$P,V$5,RuralPorc!$A:$A,$C10)*100</f>
        <v>64.669102430343628</v>
      </c>
      <c r="W10" s="54">
        <f>SUMIFS(RuralPorc!$L:$L,RuralPorc!$P:$P,W$5,RuralPorc!$A:$A,$C10)*100</f>
        <v>78.371685743331909</v>
      </c>
      <c r="X10" s="54">
        <f>SUMIFS(RuralPorc!$L:$L,RuralPorc!$P:$P,X$5,RuralPorc!$A:$A,$C10)*100</f>
        <v>73.382622003555298</v>
      </c>
      <c r="Y10" s="54">
        <f>SUMIFS(RuralPorc!$L:$L,RuralPorc!$P:$P,Y$5,RuralPorc!$A:$A,$C10)*100</f>
        <v>72.865241765975952</v>
      </c>
      <c r="Z10" s="54">
        <f>SUMIFS(RuralPorc!$L:$L,RuralPorc!$P:$P,Z$5,RuralPorc!$A:$A,$C10)*100</f>
        <v>69.982260465621948</v>
      </c>
      <c r="AA10" s="56"/>
      <c r="AB10" s="53">
        <f>SUMIFS(UrbanPop!$L:$L,UrbanPop!$S:$S,AB$5,UrbanPop!$A:$A,$C10)/1000</f>
        <v>109.431</v>
      </c>
      <c r="AC10" s="53">
        <f>SUMIFS(UrbanPop!$L:$L,UrbanPop!$S:$S,AC$5,UrbanPop!$A:$A,$C10)/1000</f>
        <v>151.38</v>
      </c>
      <c r="AD10" s="53">
        <f>SUMIFS(UrbanPop!$L:$L,UrbanPop!$S:$S,AD$5,UrbanPop!$A:$A,$C10)/1000</f>
        <v>137.85300000000001</v>
      </c>
      <c r="AE10" s="53">
        <f>SUMIFS(UrbanPop!$L:$L,UrbanPop!$S:$S,AE$5,UrbanPop!$A:$A,$C10)/1000</f>
        <v>123.90600000000001</v>
      </c>
      <c r="AF10" s="53">
        <f>SUMIFS(UrbanPop!$L:$L,UrbanPop!$S:$S,AF$5,UrbanPop!$A:$A,$C10)/1000</f>
        <v>101.015</v>
      </c>
      <c r="AG10" s="52"/>
      <c r="AH10" s="54">
        <f>SUMIFS(UrbanPorc!$L:$L,UrbanPorc!$P:$P,AH$5,UrbanPorc!$A:$A,$C10)*100</f>
        <v>17.111240327358246</v>
      </c>
      <c r="AI10" s="54">
        <f>SUMIFS(UrbanPorc!$L:$L,UrbanPorc!$P:$P,AI$5,UrbanPorc!$A:$A,$C10)*100</f>
        <v>23.829500377178192</v>
      </c>
      <c r="AJ10" s="54">
        <f>SUMIFS(UrbanPorc!$L:$L,UrbanPorc!$P:$P,AJ$5,UrbanPorc!$A:$A,$C10)*100</f>
        <v>19.778247177600861</v>
      </c>
      <c r="AK10" s="54">
        <f>SUMIFS(UrbanPorc!$L:$L,UrbanPorc!$P:$P,AK$5,UrbanPorc!$A:$A,$C10)*100</f>
        <v>18.613363802433014</v>
      </c>
      <c r="AL10" s="54">
        <f>SUMIFS(UrbanPorc!$L:$L,UrbanPorc!$P:$P,AL$5,UrbanPorc!$A:$A,$C10)*100</f>
        <v>14.425727725028992</v>
      </c>
      <c r="AN10" s="53">
        <f>SUMIFS(SexoPop!$M:$M,SexoPop!$T:$T,AN$5,SexoPop!$A:$A,$C10,SexoPop!$B:$B,2)/1000</f>
        <v>124.684</v>
      </c>
      <c r="AO10" s="53">
        <f>SUMIFS(SexoPop!$M:$M,SexoPop!$T:$T,AO$5,SexoPop!$A:$A,$C10,SexoPop!$B:$B,2)/1000</f>
        <v>170.05099999999999</v>
      </c>
      <c r="AP10" s="53">
        <f>SUMIFS(SexoPop!$M:$M,SexoPop!$T:$T,AP$5,SexoPop!$A:$A,$C10,SexoPop!$B:$B,2)/1000</f>
        <v>152.672</v>
      </c>
      <c r="AQ10" s="53">
        <f>SUMIFS(SexoPop!$M:$M,SexoPop!$T:$T,AQ$5,SexoPop!$A:$A,$C10,SexoPop!$B:$B,2)/1000</f>
        <v>163.85300000000001</v>
      </c>
      <c r="AR10" s="53">
        <f>SUMIFS(SexoPop!$M:$M,SexoPop!$T:$T,AR$5,SexoPop!$A:$A,$C10,SexoPop!$B:$B,2)/1000</f>
        <v>134.405</v>
      </c>
      <c r="AS10" s="52"/>
      <c r="AT10" s="54">
        <f>SUMIFS(SexoPorc!$M:$M,SexoPorc!$Q:$Q,AT$5,SexoPorc!$A:$A,$C10,SexoPorc!$B:$B,2)*100</f>
        <v>28.371447324752808</v>
      </c>
      <c r="AU10" s="54">
        <f>SUMIFS(SexoPorc!$M:$M,SexoPorc!$Q:$Q,AU$5,SexoPorc!$A:$A,$C10,SexoPorc!$B:$B,2)*100</f>
        <v>37.712094187736511</v>
      </c>
      <c r="AV10" s="54">
        <f>SUMIFS(SexoPorc!$M:$M,SexoPorc!$Q:$Q,AV$5,SexoPorc!$A:$A,$C10,SexoPorc!$B:$B,2)*100</f>
        <v>31.86495304107666</v>
      </c>
      <c r="AW10" s="54">
        <f>SUMIFS(SexoPorc!$M:$M,SexoPorc!$Q:$Q,AW$5,SexoPorc!$A:$A,$C10,SexoPorc!$B:$B,2)*100</f>
        <v>33.969098329544067</v>
      </c>
      <c r="AX10" s="54">
        <f>SUMIFS(SexoPorc!$M:$M,SexoPorc!$Q:$Q,AX$5,SexoPorc!$A:$A,$C10,SexoPorc!$B:$B,2)*100</f>
        <v>27.603608369827271</v>
      </c>
      <c r="AY10" s="56"/>
      <c r="AZ10" s="53">
        <f>SUMIFS(SexoPop!$M:$M,SexoPop!$T:$T,AZ$5,SexoPop!$A:$A,$C10,SexoPop!$B:$B,1)/1000</f>
        <v>125.60599999999999</v>
      </c>
      <c r="BA10" s="53">
        <f>SUMIFS(SexoPop!$M:$M,SexoPop!$T:$T,BA$5,SexoPop!$A:$A,$C10,SexoPop!$B:$B,1)/1000</f>
        <v>173.08099999999999</v>
      </c>
      <c r="BB10" s="53">
        <f>SUMIFS(SexoPop!$M:$M,SexoPop!$T:$T,BB$5,SexoPop!$A:$A,$C10,SexoPop!$B:$B,1)/1000</f>
        <v>159.566</v>
      </c>
      <c r="BC10" s="53">
        <f>SUMIFS(SexoPop!$M:$M,SexoPop!$T:$T,BC$5,SexoPop!$A:$A,$C10,SexoPop!$B:$B,1)/1000</f>
        <v>167.60599999999999</v>
      </c>
      <c r="BD10" s="53">
        <f>SUMIFS(SexoPop!$M:$M,SexoPop!$T:$T,BD$5,SexoPop!$A:$A,$C10,SexoPop!$B:$B,1)/1000</f>
        <v>138.22399999999999</v>
      </c>
      <c r="BE10" s="52"/>
      <c r="BF10" s="54">
        <f>SUMIFS(SexoPorc!$M:$M,SexoPorc!$Q:$Q,BF$5,SexoPorc!$A:$A,$C10,SexoPorc!$B:$B,1)*100</f>
        <v>30.058488249778748</v>
      </c>
      <c r="BG10" s="54">
        <f>SUMIFS(SexoPorc!$M:$M,SexoPorc!$Q:$Q,BG$5,SexoPorc!$A:$A,$C10,SexoPorc!$B:$B,1)*100</f>
        <v>40.343904495239258</v>
      </c>
      <c r="BH10" s="54">
        <f>SUMIFS(SexoPorc!$M:$M,SexoPorc!$Q:$Q,BH$5,SexoPorc!$A:$A,$C10,SexoPorc!$B:$B,1)*100</f>
        <v>35.030263662338257</v>
      </c>
      <c r="BI10" s="54">
        <f>SUMIFS(SexoPorc!$M:$M,SexoPorc!$Q:$Q,BI$5,SexoPorc!$A:$A,$C10,SexoPorc!$B:$B,1)*100</f>
        <v>35.800319910049438</v>
      </c>
      <c r="BJ10" s="54">
        <f>SUMIFS(SexoPorc!$M:$M,SexoPorc!$Q:$Q,BJ$5,SexoPorc!$A:$A,$C10,SexoPorc!$B:$B,1)*100</f>
        <v>30.143320560455322</v>
      </c>
    </row>
    <row r="11" spans="3:62" x14ac:dyDescent="0.25">
      <c r="C11" s="52" t="s">
        <v>5</v>
      </c>
      <c r="D11" s="53">
        <f>'Cuadro 4'!AI13</f>
        <v>162.108</v>
      </c>
      <c r="E11" s="53">
        <f>'Cuadro 4'!AJ13</f>
        <v>118.41200000000001</v>
      </c>
      <c r="F11" s="53">
        <f>'Cuadro 4'!AK13</f>
        <v>101.461</v>
      </c>
      <c r="G11" s="53">
        <f>'Cuadro 4'!AL13</f>
        <v>110.66500000000001</v>
      </c>
      <c r="H11" s="53">
        <f>'Cuadro 4'!AM13</f>
        <v>65.959000000000003</v>
      </c>
      <c r="I11" s="52"/>
      <c r="J11" s="54">
        <f>'Cuadro 5'!AC13</f>
        <v>5.4840658705000003</v>
      </c>
      <c r="K11" s="54">
        <f>'Cuadro 5'!AD13</f>
        <v>3.8819864577000001</v>
      </c>
      <c r="L11" s="54">
        <f>'Cuadro 5'!AE13</f>
        <v>3.2003282938000002</v>
      </c>
      <c r="M11" s="54">
        <f>'Cuadro 5'!AF13</f>
        <v>3.3810124370000003</v>
      </c>
      <c r="N11" s="54">
        <f>'Cuadro 5'!AG13</f>
        <v>1.9359978068999999</v>
      </c>
      <c r="O11" s="52"/>
      <c r="P11" s="53">
        <f>SUMIFS(RuralPop!$L:$L,RuralPop!$S:$S,P$5,RuralPop!$A:$A,$C11)/1000</f>
        <v>77.757999999999996</v>
      </c>
      <c r="Q11" s="53">
        <f>SUMIFS(RuralPop!$L:$L,RuralPop!$S:$S,Q$5,RuralPop!$A:$A,$C11)/1000</f>
        <v>65.995000000000005</v>
      </c>
      <c r="R11" s="53">
        <f>SUMIFS(RuralPop!$L:$L,RuralPop!$S:$S,R$5,RuralPop!$A:$A,$C11)/1000</f>
        <v>48.302</v>
      </c>
      <c r="S11" s="53">
        <f>SUMIFS(RuralPop!$L:$L,RuralPop!$S:$S,S$5,RuralPop!$A:$A,$C11)/1000</f>
        <v>71.120999999999995</v>
      </c>
      <c r="T11" s="53">
        <f>SUMIFS(RuralPop!$L:$L,RuralPop!$S:$S,T$5,RuralPop!$A:$A,$C11)/1000</f>
        <v>35.820999999999998</v>
      </c>
      <c r="U11" s="52"/>
      <c r="V11" s="54">
        <f>SUMIFS(RuralPorc!$L:$L,RuralPorc!$P:$P,V$5,RuralPorc!$A:$A,$C11)*100</f>
        <v>26.299893856048584</v>
      </c>
      <c r="W11" s="54">
        <f>SUMIFS(RuralPorc!$L:$L,RuralPorc!$P:$P,W$5,RuralPorc!$A:$A,$C11)*100</f>
        <v>19.887776672840118</v>
      </c>
      <c r="X11" s="54">
        <f>SUMIFS(RuralPorc!$L:$L,RuralPorc!$P:$P,X$5,RuralPorc!$A:$A,$C11)*100</f>
        <v>15.22761732339859</v>
      </c>
      <c r="Y11" s="54">
        <f>SUMIFS(RuralPorc!$L:$L,RuralPorc!$P:$P,Y$5,RuralPorc!$A:$A,$C11)*100</f>
        <v>23.056574165821075</v>
      </c>
      <c r="Z11" s="54">
        <f>SUMIFS(RuralPorc!$L:$L,RuralPorc!$P:$P,Z$5,RuralPorc!$A:$A,$C11)*100</f>
        <v>12.993311882019043</v>
      </c>
      <c r="AA11" s="56"/>
      <c r="AB11" s="53">
        <f>SUMIFS(UrbanPop!$L:$L,UrbanPop!$S:$S,AB$5,UrbanPop!$A:$A,$C11)/1000</f>
        <v>84.35</v>
      </c>
      <c r="AC11" s="53">
        <f>SUMIFS(UrbanPop!$L:$L,UrbanPop!$S:$S,AC$5,UrbanPop!$A:$A,$C11)/1000</f>
        <v>52.417000000000002</v>
      </c>
      <c r="AD11" s="53">
        <f>SUMIFS(UrbanPop!$L:$L,UrbanPop!$S:$S,AD$5,UrbanPop!$A:$A,$C11)/1000</f>
        <v>53.158999999999999</v>
      </c>
      <c r="AE11" s="53">
        <f>SUMIFS(UrbanPop!$L:$L,UrbanPop!$S:$S,AE$5,UrbanPop!$A:$A,$C11)/1000</f>
        <v>39.543999999999997</v>
      </c>
      <c r="AF11" s="53">
        <f>SUMIFS(UrbanPop!$L:$L,UrbanPop!$S:$S,AF$5,UrbanPop!$A:$A,$C11)/1000</f>
        <v>30.138000000000002</v>
      </c>
      <c r="AG11" s="52"/>
      <c r="AH11" s="54">
        <f>SUMIFS(UrbanPorc!$L:$L,UrbanPorc!$P:$P,AH$5,UrbanPorc!$A:$A,$C11)*100</f>
        <v>3.1706675887107849</v>
      </c>
      <c r="AI11" s="54">
        <f>SUMIFS(UrbanPorc!$L:$L,UrbanPorc!$P:$P,AI$5,UrbanPorc!$A:$A,$C11)*100</f>
        <v>1.9281893968582153</v>
      </c>
      <c r="AJ11" s="54">
        <f>SUMIFS(UrbanPorc!$L:$L,UrbanPorc!$P:$P,AJ$5,UrbanPorc!$A:$A,$C11)*100</f>
        <v>1.8631812185049057</v>
      </c>
      <c r="AK11" s="54">
        <f>SUMIFS(UrbanPorc!$L:$L,UrbanPorc!$P:$P,AK$5,UrbanPorc!$A:$A,$C11)*100</f>
        <v>1.3338419608771801</v>
      </c>
      <c r="AL11" s="54">
        <f>SUMIFS(UrbanPorc!$L:$L,UrbanPorc!$P:$P,AL$5,UrbanPorc!$A:$A,$C11)*100</f>
        <v>0.96247904002666473</v>
      </c>
      <c r="AN11" s="53">
        <f>SUMIFS(SexoPop!$M:$M,SexoPop!$T:$T,AN$5,SexoPop!$A:$A,$C11,SexoPop!$B:$B,2)/1000</f>
        <v>79.149000000000001</v>
      </c>
      <c r="AO11" s="53">
        <f>SUMIFS(SexoPop!$M:$M,SexoPop!$T:$T,AO$5,SexoPop!$A:$A,$C11,SexoPop!$B:$B,2)/1000</f>
        <v>56.844999999999999</v>
      </c>
      <c r="AP11" s="53">
        <f>SUMIFS(SexoPop!$M:$M,SexoPop!$T:$T,AP$5,SexoPop!$A:$A,$C11,SexoPop!$B:$B,2)/1000</f>
        <v>48.561999999999998</v>
      </c>
      <c r="AQ11" s="53">
        <f>SUMIFS(SexoPop!$M:$M,SexoPop!$T:$T,AQ$5,SexoPop!$A:$A,$C11,SexoPop!$B:$B,2)/1000</f>
        <v>51.216000000000001</v>
      </c>
      <c r="AR11" s="53">
        <f>SUMIFS(SexoPop!$M:$M,SexoPop!$T:$T,AR$5,SexoPop!$A:$A,$C11,SexoPop!$B:$B,2)/1000</f>
        <v>30.414999999999999</v>
      </c>
      <c r="AS11" s="52"/>
      <c r="AT11" s="54">
        <f>SUMIFS(SexoPorc!$M:$M,SexoPorc!$Q:$Q,AT$5,SexoPorc!$A:$A,$C11,SexoPorc!$B:$B,2)*100</f>
        <v>5.2871249616146088</v>
      </c>
      <c r="AU11" s="54">
        <f>SUMIFS(SexoPorc!$M:$M,SexoPorc!$Q:$Q,AU$5,SexoPorc!$A:$A,$C11,SexoPorc!$B:$B,2)*100</f>
        <v>3.6801502108573914</v>
      </c>
      <c r="AV11" s="54">
        <f>SUMIFS(SexoPorc!$M:$M,SexoPorc!$Q:$Q,AV$5,SexoPorc!$A:$A,$C11,SexoPorc!$B:$B,2)*100</f>
        <v>3.0190223827958107</v>
      </c>
      <c r="AW11" s="54">
        <f>SUMIFS(SexoPorc!$M:$M,SexoPorc!$Q:$Q,AW$5,SexoPorc!$A:$A,$C11,SexoPorc!$B:$B,2)*100</f>
        <v>3.0846657231450081</v>
      </c>
      <c r="AX11" s="54">
        <f>SUMIFS(SexoPorc!$M:$M,SexoPorc!$Q:$Q,AX$5,SexoPorc!$A:$A,$C11,SexoPorc!$B:$B,2)*100</f>
        <v>1.7701273784041405</v>
      </c>
      <c r="AY11" s="56"/>
      <c r="AZ11" s="53">
        <f>SUMIFS(SexoPop!$M:$M,SexoPop!$T:$T,AZ$5,SexoPop!$A:$A,$C11,SexoPop!$B:$B,1)/1000</f>
        <v>82.959000000000003</v>
      </c>
      <c r="BA11" s="53">
        <f>SUMIFS(SexoPop!$M:$M,SexoPop!$T:$T,BA$5,SexoPop!$A:$A,$C11,SexoPop!$B:$B,1)/1000</f>
        <v>61.567</v>
      </c>
      <c r="BB11" s="53">
        <f>SUMIFS(SexoPop!$M:$M,SexoPop!$T:$T,BB$5,SexoPop!$A:$A,$C11,SexoPop!$B:$B,1)/1000</f>
        <v>52.899000000000001</v>
      </c>
      <c r="BC11" s="53">
        <f>SUMIFS(SexoPop!$M:$M,SexoPop!$T:$T,BC$5,SexoPop!$A:$A,$C11,SexoPop!$B:$B,1)/1000</f>
        <v>59.448999999999998</v>
      </c>
      <c r="BD11" s="53">
        <f>SUMIFS(SexoPop!$M:$M,SexoPop!$T:$T,BD$5,SexoPop!$A:$A,$C11,SexoPop!$B:$B,1)/1000</f>
        <v>35.543999999999997</v>
      </c>
      <c r="BE11" s="52"/>
      <c r="BF11" s="54">
        <f>SUMIFS(SexoPorc!$M:$M,SexoPorc!$Q:$Q,BF$5,SexoPorc!$A:$A,$C11,SexoPorc!$B:$B,1)*100</f>
        <v>5.6861426681280136</v>
      </c>
      <c r="BG11" s="54">
        <f>SUMIFS(SexoPorc!$M:$M,SexoPorc!$Q:$Q,BG$5,SexoPorc!$A:$A,$C11,SexoPorc!$B:$B,1)*100</f>
        <v>4.0890481323003769</v>
      </c>
      <c r="BH11" s="54">
        <f>SUMIFS(SexoPorc!$M:$M,SexoPorc!$Q:$Q,BH$5,SexoPorc!$A:$A,$C11,SexoPorc!$B:$B,1)*100</f>
        <v>3.3870600163936615</v>
      </c>
      <c r="BI11" s="54">
        <f>SUMIFS(SexoPorc!$M:$M,SexoPorc!$Q:$Q,BI$5,SexoPorc!$A:$A,$C11,SexoPorc!$B:$B,1)*100</f>
        <v>3.6860968917608261</v>
      </c>
      <c r="BJ11" s="54">
        <f>SUMIFS(SexoPorc!$M:$M,SexoPorc!$Q:$Q,BJ$5,SexoPorc!$A:$A,$C11,SexoPorc!$B:$B,1)*100</f>
        <v>2.1047657355666161</v>
      </c>
    </row>
    <row r="12" spans="3:62" x14ac:dyDescent="0.25">
      <c r="C12" s="52" t="s">
        <v>6</v>
      </c>
      <c r="D12" s="53">
        <f>'Cuadro 4'!AI14</f>
        <v>60.268000000000001</v>
      </c>
      <c r="E12" s="53">
        <f>'Cuadro 4'!AJ14</f>
        <v>76.206000000000003</v>
      </c>
      <c r="F12" s="53">
        <f>'Cuadro 4'!AK14</f>
        <v>57.724000000000004</v>
      </c>
      <c r="G12" s="53">
        <f>'Cuadro 4'!AL14</f>
        <v>36.875</v>
      </c>
      <c r="H12" s="53">
        <f>'Cuadro 4'!AM14</f>
        <v>38.607999999999997</v>
      </c>
      <c r="I12" s="52"/>
      <c r="J12" s="54">
        <f>'Cuadro 5'!AC14</f>
        <v>8.6173344714999995</v>
      </c>
      <c r="K12" s="54">
        <f>'Cuadro 5'!AD14</f>
        <v>10.5438802575</v>
      </c>
      <c r="L12" s="54">
        <f>'Cuadro 5'!AE14</f>
        <v>7.8597114221000002</v>
      </c>
      <c r="M12" s="54">
        <f>'Cuadro 5'!AF14</f>
        <v>4.7830412489</v>
      </c>
      <c r="N12" s="54">
        <f>'Cuadro 5'!AG14</f>
        <v>5.3160098532000006</v>
      </c>
      <c r="O12" s="52"/>
      <c r="P12" s="53">
        <f>SUMIFS(RuralPop!$L:$L,RuralPop!$S:$S,P$5,RuralPop!$A:$A,$C12)/1000</f>
        <v>24.506</v>
      </c>
      <c r="Q12" s="53">
        <f>SUMIFS(RuralPop!$L:$L,RuralPop!$S:$S,Q$5,RuralPop!$A:$A,$C12)/1000</f>
        <v>28.503</v>
      </c>
      <c r="R12" s="53">
        <f>SUMIFS(RuralPop!$L:$L,RuralPop!$S:$S,R$5,RuralPop!$A:$A,$C12)/1000</f>
        <v>22.431000000000001</v>
      </c>
      <c r="S12" s="53">
        <f>SUMIFS(RuralPop!$L:$L,RuralPop!$S:$S,S$5,RuralPop!$A:$A,$C12)/1000</f>
        <v>17.265999999999998</v>
      </c>
      <c r="T12" s="53">
        <f>SUMIFS(RuralPop!$L:$L,RuralPop!$S:$S,T$5,RuralPop!$A:$A,$C12)/1000</f>
        <v>18.87</v>
      </c>
      <c r="U12" s="52"/>
      <c r="V12" s="54">
        <f>SUMIFS(RuralPorc!$L:$L,RuralPorc!$P:$P,V$5,RuralPorc!$A:$A,$C12)*100</f>
        <v>31.204715371131897</v>
      </c>
      <c r="W12" s="54">
        <f>SUMIFS(RuralPorc!$L:$L,RuralPorc!$P:$P,W$5,RuralPorc!$A:$A,$C12)*100</f>
        <v>30.865105986595154</v>
      </c>
      <c r="X12" s="54">
        <f>SUMIFS(RuralPorc!$L:$L,RuralPorc!$P:$P,X$5,RuralPorc!$A:$A,$C12)*100</f>
        <v>27.233654260635376</v>
      </c>
      <c r="Y12" s="54">
        <f>SUMIFS(RuralPorc!$L:$L,RuralPorc!$P:$P,Y$5,RuralPorc!$A:$A,$C12)*100</f>
        <v>20.778127014636993</v>
      </c>
      <c r="Z12" s="54">
        <f>SUMIFS(RuralPorc!$L:$L,RuralPorc!$P:$P,Z$5,RuralPorc!$A:$A,$C12)*100</f>
        <v>25.590258836746216</v>
      </c>
      <c r="AA12" s="56"/>
      <c r="AB12" s="53">
        <f>SUMIFS(UrbanPop!$L:$L,UrbanPop!$S:$S,AB$5,UrbanPop!$A:$A,$C12)/1000</f>
        <v>35.762</v>
      </c>
      <c r="AC12" s="53">
        <f>SUMIFS(UrbanPop!$L:$L,UrbanPop!$S:$S,AC$5,UrbanPop!$A:$A,$C12)/1000</f>
        <v>47.703000000000003</v>
      </c>
      <c r="AD12" s="53">
        <f>SUMIFS(UrbanPop!$L:$L,UrbanPop!$S:$S,AD$5,UrbanPop!$A:$A,$C12)/1000</f>
        <v>35.292999999999999</v>
      </c>
      <c r="AE12" s="53">
        <f>SUMIFS(UrbanPop!$L:$L,UrbanPop!$S:$S,AE$5,UrbanPop!$A:$A,$C12)/1000</f>
        <v>19.609000000000002</v>
      </c>
      <c r="AF12" s="53">
        <f>SUMIFS(UrbanPop!$L:$L,UrbanPop!$S:$S,AF$5,UrbanPop!$A:$A,$C12)/1000</f>
        <v>19.738</v>
      </c>
      <c r="AG12" s="52"/>
      <c r="AH12" s="54">
        <f>SUMIFS(UrbanPorc!$L:$L,UrbanPorc!$P:$P,AH$5,UrbanPorc!$A:$A,$C12)*100</f>
        <v>5.7601861655712128</v>
      </c>
      <c r="AI12" s="54">
        <f>SUMIFS(UrbanPorc!$L:$L,UrbanPorc!$P:$P,AI$5,UrbanPorc!$A:$A,$C12)*100</f>
        <v>7.5670525431632996</v>
      </c>
      <c r="AJ12" s="54">
        <f>SUMIFS(UrbanPorc!$L:$L,UrbanPorc!$P:$P,AJ$5,UrbanPorc!$A:$A,$C12)*100</f>
        <v>5.412505567073822</v>
      </c>
      <c r="AK12" s="54">
        <f>SUMIFS(UrbanPorc!$L:$L,UrbanPorc!$P:$P,AK$5,UrbanPorc!$A:$A,$C12)*100</f>
        <v>2.8507420793175697</v>
      </c>
      <c r="AL12" s="54">
        <f>SUMIFS(UrbanPorc!$L:$L,UrbanPorc!$P:$P,AL$5,UrbanPorc!$A:$A,$C12)*100</f>
        <v>3.0248880386352539</v>
      </c>
      <c r="AN12" s="53">
        <f>SUMIFS(SexoPop!$M:$M,SexoPop!$T:$T,AN$5,SexoPop!$A:$A,$C12,SexoPop!$B:$B,2)/1000</f>
        <v>30.841999999999999</v>
      </c>
      <c r="AO12" s="53">
        <f>SUMIFS(SexoPop!$M:$M,SexoPop!$T:$T,AO$5,SexoPop!$A:$A,$C12,SexoPop!$B:$B,2)/1000</f>
        <v>38.570999999999998</v>
      </c>
      <c r="AP12" s="53">
        <f>SUMIFS(SexoPop!$M:$M,SexoPop!$T:$T,AP$5,SexoPop!$A:$A,$C12,SexoPop!$B:$B,2)/1000</f>
        <v>27.513999999999999</v>
      </c>
      <c r="AQ12" s="53">
        <f>SUMIFS(SexoPop!$M:$M,SexoPop!$T:$T,AQ$5,SexoPop!$A:$A,$C12,SexoPop!$B:$B,2)/1000</f>
        <v>17.006</v>
      </c>
      <c r="AR12" s="53">
        <f>SUMIFS(SexoPop!$M:$M,SexoPop!$T:$T,AR$5,SexoPop!$A:$A,$C12,SexoPop!$B:$B,2)/1000</f>
        <v>18.716000000000001</v>
      </c>
      <c r="AS12" s="52"/>
      <c r="AT12" s="54">
        <f>SUMIFS(SexoPorc!$M:$M,SexoPorc!$Q:$Q,AT$5,SexoPorc!$A:$A,$C12,SexoPorc!$B:$B,2)*100</f>
        <v>8.5141509771347046</v>
      </c>
      <c r="AU12" s="54">
        <f>SUMIFS(SexoPorc!$M:$M,SexoPorc!$Q:$Q,AU$5,SexoPorc!$A:$A,$C12,SexoPorc!$B:$B,2)*100</f>
        <v>10.45372411608696</v>
      </c>
      <c r="AV12" s="54">
        <f>SUMIFS(SexoPorc!$M:$M,SexoPorc!$Q:$Q,AV$5,SexoPorc!$A:$A,$C12,SexoPorc!$B:$B,2)*100</f>
        <v>7.2830937802791595</v>
      </c>
      <c r="AW12" s="54">
        <f>SUMIFS(SexoPorc!$M:$M,SexoPorc!$Q:$Q,AW$5,SexoPorc!$A:$A,$C12,SexoPorc!$B:$B,2)*100</f>
        <v>4.2977981269359589</v>
      </c>
      <c r="AX12" s="54">
        <f>SUMIFS(SexoPorc!$M:$M,SexoPorc!$Q:$Q,AX$5,SexoPorc!$A:$A,$C12,SexoPorc!$B:$B,2)*100</f>
        <v>5.0104405730962753</v>
      </c>
      <c r="AY12" s="56"/>
      <c r="AZ12" s="53">
        <f>SUMIFS(SexoPop!$M:$M,SexoPop!$T:$T,AZ$5,SexoPop!$A:$A,$C12,SexoPop!$B:$B,1)/1000</f>
        <v>29.425999999999998</v>
      </c>
      <c r="BA12" s="53">
        <f>SUMIFS(SexoPop!$M:$M,SexoPop!$T:$T,BA$5,SexoPop!$A:$A,$C12,SexoPop!$B:$B,1)/1000</f>
        <v>37.634999999999998</v>
      </c>
      <c r="BB12" s="53">
        <f>SUMIFS(SexoPop!$M:$M,SexoPop!$T:$T,BB$5,SexoPop!$A:$A,$C12,SexoPop!$B:$B,1)/1000</f>
        <v>30.21</v>
      </c>
      <c r="BC12" s="53">
        <f>SUMIFS(SexoPop!$M:$M,SexoPop!$T:$T,BC$5,SexoPop!$A:$A,$C12,SexoPop!$B:$B,1)/1000</f>
        <v>19.869</v>
      </c>
      <c r="BD12" s="53">
        <f>SUMIFS(SexoPop!$M:$M,SexoPop!$T:$T,BD$5,SexoPop!$A:$A,$C12,SexoPop!$B:$B,1)/1000</f>
        <v>19.891999999999999</v>
      </c>
      <c r="BE12" s="52"/>
      <c r="BF12" s="54">
        <f>SUMIFS(SexoPorc!$M:$M,SexoPorc!$Q:$Q,BF$5,SexoPorc!$A:$A,$C12,SexoPorc!$B:$B,1)*100</f>
        <v>8.7282024323940277</v>
      </c>
      <c r="BG12" s="54">
        <f>SUMIFS(SexoPorc!$M:$M,SexoPorc!$Q:$Q,BG$5,SexoPorc!$A:$A,$C12,SexoPorc!$B:$B,1)*100</f>
        <v>10.637906938791275</v>
      </c>
      <c r="BH12" s="54">
        <f>SUMIFS(SexoPorc!$M:$M,SexoPorc!$Q:$Q,BH$5,SexoPorc!$A:$A,$C12,SexoPorc!$B:$B,1)*100</f>
        <v>8.4704890847206116</v>
      </c>
      <c r="BI12" s="54">
        <f>SUMIFS(SexoPorc!$M:$M,SexoPorc!$Q:$Q,BI$5,SexoPorc!$A:$A,$C12,SexoPorc!$B:$B,1)*100</f>
        <v>5.2947007119655609</v>
      </c>
      <c r="BJ12" s="54">
        <f>SUMIFS(SexoPorc!$M:$M,SexoPorc!$Q:$Q,BJ$5,SexoPorc!$A:$A,$C12,SexoPorc!$B:$B,1)*100</f>
        <v>5.6396167725324631</v>
      </c>
    </row>
    <row r="13" spans="3:62" x14ac:dyDescent="0.25">
      <c r="C13" s="52" t="s">
        <v>7</v>
      </c>
      <c r="D13" s="53">
        <f>'Cuadro 4'!AI15</f>
        <v>2709.77</v>
      </c>
      <c r="E13" s="53">
        <f>'Cuadro 4'!AJ15</f>
        <v>3050.5</v>
      </c>
      <c r="F13" s="53">
        <f>'Cuadro 4'!AK15</f>
        <v>3120.306</v>
      </c>
      <c r="G13" s="53">
        <f>'Cuadro 4'!AL15</f>
        <v>2896.2890000000002</v>
      </c>
      <c r="H13" s="53">
        <f>'Cuadro 4'!AM15</f>
        <v>2847.3690000000001</v>
      </c>
      <c r="I13" s="52"/>
      <c r="J13" s="54">
        <f>'Cuadro 5'!AC15</f>
        <v>52.301227368900001</v>
      </c>
      <c r="K13" s="54">
        <f>'Cuadro 5'!AD15</f>
        <v>57.111179674900001</v>
      </c>
      <c r="L13" s="54">
        <f>'Cuadro 5'!AE15</f>
        <v>55.845062330899999</v>
      </c>
      <c r="M13" s="54">
        <f>'Cuadro 5'!AF15</f>
        <v>50.831046808000004</v>
      </c>
      <c r="N13" s="54">
        <f>'Cuadro 5'!AG15</f>
        <v>48.586888359299998</v>
      </c>
      <c r="O13" s="52"/>
      <c r="P13" s="53">
        <f>SUMIFS(RuralPop!$L:$L,RuralPop!$S:$S,P$5,RuralPop!$A:$A,$C13)/1000</f>
        <v>1895.7339999999999</v>
      </c>
      <c r="Q13" s="53">
        <f>SUMIFS(RuralPop!$L:$L,RuralPop!$S:$S,Q$5,RuralPop!$A:$A,$C13)/1000</f>
        <v>2208.7249999999999</v>
      </c>
      <c r="R13" s="53">
        <f>SUMIFS(RuralPop!$L:$L,RuralPop!$S:$S,R$5,RuralPop!$A:$A,$C13)/1000</f>
        <v>2237.42</v>
      </c>
      <c r="S13" s="53">
        <f>SUMIFS(RuralPop!$L:$L,RuralPop!$S:$S,S$5,RuralPop!$A:$A,$C13)/1000</f>
        <v>2240.0659999999998</v>
      </c>
      <c r="T13" s="53">
        <f>SUMIFS(RuralPop!$L:$L,RuralPop!$S:$S,T$5,RuralPop!$A:$A,$C13)/1000</f>
        <v>2227.2660000000001</v>
      </c>
      <c r="U13" s="52"/>
      <c r="V13" s="54">
        <f>SUMIFS(RuralPorc!$L:$L,RuralPorc!$P:$P,V$5,RuralPorc!$A:$A,$C13)*100</f>
        <v>71.367412805557251</v>
      </c>
      <c r="W13" s="54">
        <f>SUMIFS(RuralPorc!$L:$L,RuralPorc!$P:$P,W$5,RuralPorc!$A:$A,$C13)*100</f>
        <v>79.117786884307861</v>
      </c>
      <c r="X13" s="54">
        <f>SUMIFS(RuralPorc!$L:$L,RuralPorc!$P:$P,X$5,RuralPorc!$A:$A,$C13)*100</f>
        <v>78.099817037582397</v>
      </c>
      <c r="Y13" s="54">
        <f>SUMIFS(RuralPorc!$L:$L,RuralPorc!$P:$P,Y$5,RuralPorc!$A:$A,$C13)*100</f>
        <v>72.904717922210693</v>
      </c>
      <c r="Z13" s="54">
        <f>SUMIFS(RuralPorc!$L:$L,RuralPorc!$P:$P,Z$5,RuralPorc!$A:$A,$C13)*100</f>
        <v>73.558813333511353</v>
      </c>
      <c r="AA13" s="56"/>
      <c r="AB13" s="53">
        <f>SUMIFS(UrbanPop!$L:$L,UrbanPop!$S:$S,AB$5,UrbanPop!$A:$A,$C13)/1000</f>
        <v>814.03599999999994</v>
      </c>
      <c r="AC13" s="53">
        <f>SUMIFS(UrbanPop!$L:$L,UrbanPop!$S:$S,AC$5,UrbanPop!$A:$A,$C13)/1000</f>
        <v>841.77499999999998</v>
      </c>
      <c r="AD13" s="53">
        <f>SUMIFS(UrbanPop!$L:$L,UrbanPop!$S:$S,AD$5,UrbanPop!$A:$A,$C13)/1000</f>
        <v>882.88599999999997</v>
      </c>
      <c r="AE13" s="53">
        <f>SUMIFS(UrbanPop!$L:$L,UrbanPop!$S:$S,AE$5,UrbanPop!$A:$A,$C13)/1000</f>
        <v>656.22299999999996</v>
      </c>
      <c r="AF13" s="53">
        <f>SUMIFS(UrbanPop!$L:$L,UrbanPop!$S:$S,AF$5,UrbanPop!$A:$A,$C13)/1000</f>
        <v>620.10299999999995</v>
      </c>
      <c r="AG13" s="52"/>
      <c r="AH13" s="54">
        <f>SUMIFS(UrbanPorc!$L:$L,UrbanPorc!$P:$P,AH$5,UrbanPorc!$A:$A,$C13)*100</f>
        <v>32.24184513092041</v>
      </c>
      <c r="AI13" s="54">
        <f>SUMIFS(UrbanPorc!$L:$L,UrbanPorc!$P:$P,AI$5,UrbanPorc!$A:$A,$C13)*100</f>
        <v>33.01539421081543</v>
      </c>
      <c r="AJ13" s="54">
        <f>SUMIFS(UrbanPorc!$L:$L,UrbanPorc!$P:$P,AJ$5,UrbanPorc!$A:$A,$C13)*100</f>
        <v>32.427892088890076</v>
      </c>
      <c r="AK13" s="54">
        <f>SUMIFS(UrbanPorc!$L:$L,UrbanPorc!$P:$P,AK$5,UrbanPorc!$A:$A,$C13)*100</f>
        <v>24.996304512023926</v>
      </c>
      <c r="AL13" s="54">
        <f>SUMIFS(UrbanPorc!$L:$L,UrbanPorc!$P:$P,AL$5,UrbanPorc!$A:$A,$C13)*100</f>
        <v>21.892473101615906</v>
      </c>
      <c r="AN13" s="53">
        <f>SUMIFS(SexoPop!$M:$M,SexoPop!$T:$T,AN$5,SexoPop!$A:$A,$C13,SexoPop!$B:$B,2)/1000</f>
        <v>1407.5609999999999</v>
      </c>
      <c r="AO13" s="53">
        <f>SUMIFS(SexoPop!$M:$M,SexoPop!$T:$T,AO$5,SexoPop!$A:$A,$C13,SexoPop!$B:$B,2)/1000</f>
        <v>1534.4659999999999</v>
      </c>
      <c r="AP13" s="53">
        <f>SUMIFS(SexoPop!$M:$M,SexoPop!$T:$T,AP$5,SexoPop!$A:$A,$C13,SexoPop!$B:$B,2)/1000</f>
        <v>1622.229</v>
      </c>
      <c r="AQ13" s="53">
        <f>SUMIFS(SexoPop!$M:$M,SexoPop!$T:$T,AQ$5,SexoPop!$A:$A,$C13,SexoPop!$B:$B,2)/1000</f>
        <v>1493.74</v>
      </c>
      <c r="AR13" s="53">
        <f>SUMIFS(SexoPop!$M:$M,SexoPop!$T:$T,AR$5,SexoPop!$A:$A,$C13,SexoPop!$B:$B,2)/1000</f>
        <v>1448.8510000000001</v>
      </c>
      <c r="AS13" s="52"/>
      <c r="AT13" s="54">
        <f>SUMIFS(SexoPorc!$M:$M,SexoPorc!$Q:$Q,AT$5,SexoPorc!$A:$A,$C13,SexoPorc!$B:$B,2)*100</f>
        <v>52.615779638290405</v>
      </c>
      <c r="AU13" s="54">
        <f>SUMIFS(SexoPorc!$M:$M,SexoPorc!$Q:$Q,AU$5,SexoPorc!$A:$A,$C13,SexoPorc!$B:$B,2)*100</f>
        <v>56.712555885314941</v>
      </c>
      <c r="AV13" s="54">
        <f>SUMIFS(SexoPorc!$M:$M,SexoPorc!$Q:$Q,AV$5,SexoPorc!$A:$A,$C13,SexoPorc!$B:$B,2)*100</f>
        <v>55.646401643753052</v>
      </c>
      <c r="AW13" s="54">
        <f>SUMIFS(SexoPorc!$M:$M,SexoPorc!$Q:$Q,AW$5,SexoPorc!$A:$A,$C13,SexoPorc!$B:$B,2)*100</f>
        <v>49.770596623420715</v>
      </c>
      <c r="AX13" s="54">
        <f>SUMIFS(SexoPorc!$M:$M,SexoPorc!$Q:$Q,AX$5,SexoPorc!$A:$A,$C13,SexoPorc!$B:$B,2)*100</f>
        <v>47.927969694137573</v>
      </c>
      <c r="AY13" s="56"/>
      <c r="AZ13" s="53">
        <f>SUMIFS(SexoPop!$M:$M,SexoPop!$T:$T,AZ$5,SexoPop!$A:$A,$C13,SexoPop!$B:$B,1)/1000</f>
        <v>1302.2090000000001</v>
      </c>
      <c r="BA13" s="53">
        <f>SUMIFS(SexoPop!$M:$M,SexoPop!$T:$T,BA$5,SexoPop!$A:$A,$C13,SexoPop!$B:$B,1)/1000</f>
        <v>1516.0340000000001</v>
      </c>
      <c r="BB13" s="53">
        <f>SUMIFS(SexoPop!$M:$M,SexoPop!$T:$T,BB$5,SexoPop!$A:$A,$C13,SexoPop!$B:$B,1)/1000</f>
        <v>1498.077</v>
      </c>
      <c r="BC13" s="53">
        <f>SUMIFS(SexoPop!$M:$M,SexoPop!$T:$T,BC$5,SexoPop!$A:$A,$C13,SexoPop!$B:$B,1)/1000</f>
        <v>1402.549</v>
      </c>
      <c r="BD13" s="53">
        <f>SUMIFS(SexoPop!$M:$M,SexoPop!$T:$T,BD$5,SexoPop!$A:$A,$C13,SexoPop!$B:$B,1)/1000</f>
        <v>1398.518</v>
      </c>
      <c r="BE13" s="52"/>
      <c r="BF13" s="54">
        <f>SUMIFS(SexoPorc!$M:$M,SexoPorc!$Q:$Q,BF$5,SexoPorc!$A:$A,$C13,SexoPorc!$B:$B,1)*100</f>
        <v>51.965433359146118</v>
      </c>
      <c r="BG13" s="54">
        <f>SUMIFS(SexoPorc!$M:$M,SexoPorc!$Q:$Q,BG$5,SexoPorc!$A:$A,$C13,SexoPorc!$B:$B,1)*100</f>
        <v>57.520395517349243</v>
      </c>
      <c r="BH13" s="54">
        <f>SUMIFS(SexoPorc!$M:$M,SexoPorc!$Q:$Q,BH$5,SexoPorc!$A:$A,$C13,SexoPorc!$B:$B,1)*100</f>
        <v>56.061792373657227</v>
      </c>
      <c r="BI13" s="54">
        <f>SUMIFS(SexoPorc!$M:$M,SexoPorc!$Q:$Q,BI$5,SexoPorc!$A:$A,$C13,SexoPorc!$B:$B,1)*100</f>
        <v>52.011293172836304</v>
      </c>
      <c r="BJ13" s="54">
        <f>SUMIFS(SexoPorc!$M:$M,SexoPorc!$Q:$Q,BJ$5,SexoPorc!$A:$A,$C13,SexoPorc!$B:$B,1)*100</f>
        <v>49.288904666900635</v>
      </c>
    </row>
    <row r="14" spans="3:62" x14ac:dyDescent="0.25">
      <c r="C14" s="52" t="s">
        <v>8</v>
      </c>
      <c r="D14" s="53">
        <f>'Cuadro 4'!AI16</f>
        <v>192.48099999999999</v>
      </c>
      <c r="E14" s="53">
        <f>'Cuadro 4'!AJ16</f>
        <v>184.726</v>
      </c>
      <c r="F14" s="53">
        <f>'Cuadro 4'!AK16</f>
        <v>182.774</v>
      </c>
      <c r="G14" s="53">
        <f>'Cuadro 4'!AL16</f>
        <v>180.40900000000002</v>
      </c>
      <c r="H14" s="53">
        <f>'Cuadro 4'!AM16</f>
        <v>135.958</v>
      </c>
      <c r="I14" s="52"/>
      <c r="J14" s="54">
        <f>'Cuadro 5'!AC16</f>
        <v>5.3529038129000002</v>
      </c>
      <c r="K14" s="54">
        <f>'Cuadro 5'!AD16</f>
        <v>5.0172441796000005</v>
      </c>
      <c r="L14" s="54">
        <f>'Cuadro 5'!AE16</f>
        <v>4.8558242048000002</v>
      </c>
      <c r="M14" s="54">
        <f>'Cuadro 5'!AF16</f>
        <v>4.7382285582000003</v>
      </c>
      <c r="N14" s="54">
        <f>'Cuadro 5'!AG16</f>
        <v>3.4986051435999999</v>
      </c>
      <c r="O14" s="52"/>
      <c r="P14" s="53">
        <f>SUMIFS(RuralPop!$L:$L,RuralPop!$S:$S,P$5,RuralPop!$A:$A,$C14)/1000</f>
        <v>130.65299999999999</v>
      </c>
      <c r="Q14" s="53">
        <f>SUMIFS(RuralPop!$L:$L,RuralPop!$S:$S,Q$5,RuralPop!$A:$A,$C14)/1000</f>
        <v>129.15299999999999</v>
      </c>
      <c r="R14" s="53">
        <f>SUMIFS(RuralPop!$L:$L,RuralPop!$S:$S,R$5,RuralPop!$A:$A,$C14)/1000</f>
        <v>125.86499999999999</v>
      </c>
      <c r="S14" s="53">
        <f>SUMIFS(RuralPop!$L:$L,RuralPop!$S:$S,S$5,RuralPop!$A:$A,$C14)/1000</f>
        <v>131.369</v>
      </c>
      <c r="T14" s="53">
        <f>SUMIFS(RuralPop!$L:$L,RuralPop!$S:$S,T$5,RuralPop!$A:$A,$C14)/1000</f>
        <v>98.867999999999995</v>
      </c>
      <c r="U14" s="52"/>
      <c r="V14" s="54">
        <f>SUMIFS(RuralPorc!$L:$L,RuralPorc!$P:$P,V$5,RuralPorc!$A:$A,$C14)*100</f>
        <v>23.920796811580658</v>
      </c>
      <c r="W14" s="54">
        <f>SUMIFS(RuralPorc!$L:$L,RuralPorc!$P:$P,W$5,RuralPorc!$A:$A,$C14)*100</f>
        <v>23.362703621387482</v>
      </c>
      <c r="X14" s="54">
        <f>SUMIFS(RuralPorc!$L:$L,RuralPorc!$P:$P,X$5,RuralPorc!$A:$A,$C14)*100</f>
        <v>22.032643854618073</v>
      </c>
      <c r="Y14" s="54">
        <f>SUMIFS(RuralPorc!$L:$L,RuralPorc!$P:$P,Y$5,RuralPorc!$A:$A,$C14)*100</f>
        <v>23.656663298606873</v>
      </c>
      <c r="Z14" s="54">
        <f>SUMIFS(RuralPorc!$L:$L,RuralPorc!$P:$P,Z$5,RuralPorc!$A:$A,$C14)*100</f>
        <v>21.119999885559082</v>
      </c>
      <c r="AA14" s="56"/>
      <c r="AB14" s="53">
        <f>SUMIFS(UrbanPop!$L:$L,UrbanPop!$S:$S,AB$5,UrbanPop!$A:$A,$C14)/1000</f>
        <v>61.828000000000003</v>
      </c>
      <c r="AC14" s="53">
        <f>SUMIFS(UrbanPop!$L:$L,UrbanPop!$S:$S,AC$5,UrbanPop!$A:$A,$C14)/1000</f>
        <v>55.573</v>
      </c>
      <c r="AD14" s="53">
        <f>SUMIFS(UrbanPop!$L:$L,UrbanPop!$S:$S,AD$5,UrbanPop!$A:$A,$C14)/1000</f>
        <v>56.908999999999999</v>
      </c>
      <c r="AE14" s="53">
        <f>SUMIFS(UrbanPop!$L:$L,UrbanPop!$S:$S,AE$5,UrbanPop!$A:$A,$C14)/1000</f>
        <v>49.04</v>
      </c>
      <c r="AF14" s="53">
        <f>SUMIFS(UrbanPop!$L:$L,UrbanPop!$S:$S,AF$5,UrbanPop!$A:$A,$C14)/1000</f>
        <v>37.090000000000003</v>
      </c>
      <c r="AG14" s="52"/>
      <c r="AH14" s="54">
        <f>SUMIFS(UrbanPorc!$L:$L,UrbanPorc!$P:$P,AH$5,UrbanPorc!$A:$A,$C14)*100</f>
        <v>2.0273908972740173</v>
      </c>
      <c r="AI14" s="54">
        <f>SUMIFS(UrbanPorc!$L:$L,UrbanPorc!$P:$P,AI$5,UrbanPorc!$A:$A,$C14)*100</f>
        <v>1.7760597169399261</v>
      </c>
      <c r="AJ14" s="54">
        <f>SUMIFS(UrbanPorc!$L:$L,UrbanPorc!$P:$P,AJ$5,UrbanPorc!$A:$A,$C14)*100</f>
        <v>1.7824446782469749</v>
      </c>
      <c r="AK14" s="54">
        <f>SUMIFS(UrbanPorc!$L:$L,UrbanPorc!$P:$P,AK$5,UrbanPorc!$A:$A,$C14)*100</f>
        <v>1.5079000033438206</v>
      </c>
      <c r="AL14" s="54">
        <f>SUMIFS(UrbanPorc!$L:$L,UrbanPorc!$P:$P,AL$5,UrbanPorc!$A:$A,$C14)*100</f>
        <v>1.0851572267711163</v>
      </c>
      <c r="AN14" s="53">
        <f>SUMIFS(SexoPop!$M:$M,SexoPop!$T:$T,AN$5,SexoPop!$A:$A,$C14,SexoPop!$B:$B,2)/1000</f>
        <v>98.015000000000001</v>
      </c>
      <c r="AO14" s="53">
        <f>SUMIFS(SexoPop!$M:$M,SexoPop!$T:$T,AO$5,SexoPop!$A:$A,$C14,SexoPop!$B:$B,2)/1000</f>
        <v>96.754999999999995</v>
      </c>
      <c r="AP14" s="53">
        <f>SUMIFS(SexoPop!$M:$M,SexoPop!$T:$T,AP$5,SexoPop!$A:$A,$C14,SexoPop!$B:$B,2)/1000</f>
        <v>87.95</v>
      </c>
      <c r="AQ14" s="53">
        <f>SUMIFS(SexoPop!$M:$M,SexoPop!$T:$T,AQ$5,SexoPop!$A:$A,$C14,SexoPop!$B:$B,2)/1000</f>
        <v>89.141999999999996</v>
      </c>
      <c r="AR14" s="53">
        <f>SUMIFS(SexoPop!$M:$M,SexoPop!$T:$T,AR$5,SexoPop!$A:$A,$C14,SexoPop!$B:$B,2)/1000</f>
        <v>68.647999999999996</v>
      </c>
      <c r="AS14" s="52"/>
      <c r="AT14" s="54">
        <f>SUMIFS(SexoPorc!$M:$M,SexoPorc!$Q:$Q,AT$5,SexoPorc!$A:$A,$C14,SexoPorc!$B:$B,2)*100</f>
        <v>5.3019370883703232</v>
      </c>
      <c r="AU14" s="54">
        <f>SUMIFS(SexoPorc!$M:$M,SexoPorc!$Q:$Q,AU$5,SexoPorc!$A:$A,$C14,SexoPorc!$B:$B,2)*100</f>
        <v>5.138932541012764</v>
      </c>
      <c r="AV14" s="54">
        <f>SUMIFS(SexoPorc!$M:$M,SexoPorc!$Q:$Q,AV$5,SexoPorc!$A:$A,$C14,SexoPorc!$B:$B,2)*100</f>
        <v>4.5877087861299515</v>
      </c>
      <c r="AW14" s="54">
        <f>SUMIFS(SexoPorc!$M:$M,SexoPorc!$Q:$Q,AW$5,SexoPorc!$A:$A,$C14,SexoPorc!$B:$B,2)*100</f>
        <v>4.5846965163946152</v>
      </c>
      <c r="AX14" s="54">
        <f>SUMIFS(SexoPorc!$M:$M,SexoPorc!$Q:$Q,AX$5,SexoPorc!$A:$A,$C14,SexoPorc!$B:$B,2)*100</f>
        <v>3.4829903393983841</v>
      </c>
      <c r="AY14" s="56"/>
      <c r="AZ14" s="53">
        <f>SUMIFS(SexoPop!$M:$M,SexoPop!$T:$T,AZ$5,SexoPop!$A:$A,$C14,SexoPop!$B:$B,1)/1000</f>
        <v>94.465999999999994</v>
      </c>
      <c r="BA14" s="53">
        <f>SUMIFS(SexoPop!$M:$M,SexoPop!$T:$T,BA$5,SexoPop!$A:$A,$C14,SexoPop!$B:$B,1)/1000</f>
        <v>87.971000000000004</v>
      </c>
      <c r="BB14" s="53">
        <f>SUMIFS(SexoPop!$M:$M,SexoPop!$T:$T,BB$5,SexoPop!$A:$A,$C14,SexoPop!$B:$B,1)/1000</f>
        <v>94.823999999999998</v>
      </c>
      <c r="BC14" s="53">
        <f>SUMIFS(SexoPop!$M:$M,SexoPop!$T:$T,BC$5,SexoPop!$A:$A,$C14,SexoPop!$B:$B,1)/1000</f>
        <v>91.266999999999996</v>
      </c>
      <c r="BD14" s="53">
        <f>SUMIFS(SexoPop!$M:$M,SexoPop!$T:$T,BD$5,SexoPop!$A:$A,$C14,SexoPop!$B:$B,1)/1000</f>
        <v>67.31</v>
      </c>
      <c r="BE14" s="52"/>
      <c r="BF14" s="54">
        <f>SUMIFS(SexoPorc!$M:$M,SexoPorc!$Q:$Q,BF$5,SexoPorc!$A:$A,$C14,SexoPorc!$B:$B,1)*100</f>
        <v>5.4068315774202347</v>
      </c>
      <c r="BG14" s="54">
        <f>SUMIFS(SexoPorc!$M:$M,SexoPorc!$Q:$Q,BG$5,SexoPorc!$A:$A,$C14,SexoPorc!$B:$B,1)*100</f>
        <v>4.8898912966251373</v>
      </c>
      <c r="BH14" s="54">
        <f>SUMIFS(SexoPorc!$M:$M,SexoPorc!$Q:$Q,BH$5,SexoPorc!$A:$A,$C14,SexoPorc!$B:$B,1)*100</f>
        <v>5.1341220736503601</v>
      </c>
      <c r="BI14" s="54">
        <f>SUMIFS(SexoPorc!$M:$M,SexoPorc!$Q:$Q,BI$5,SexoPorc!$A:$A,$C14,SexoPorc!$B:$B,1)*100</f>
        <v>4.8984479159116745</v>
      </c>
      <c r="BJ14" s="54">
        <f>SUMIFS(SexoPorc!$M:$M,SexoPorc!$Q:$Q,BJ$5,SexoPorc!$A:$A,$C14,SexoPorc!$B:$B,1)*100</f>
        <v>3.5146750509738922</v>
      </c>
    </row>
    <row r="15" spans="3:62" x14ac:dyDescent="0.25">
      <c r="C15" s="52" t="s">
        <v>9</v>
      </c>
      <c r="D15" s="53">
        <f>'Cuadro 4'!AI17</f>
        <v>190.85300000000001</v>
      </c>
      <c r="E15" s="53">
        <f>'Cuadro 4'!AJ17</f>
        <v>268.36500000000001</v>
      </c>
      <c r="F15" s="53">
        <f>'Cuadro 4'!AK17</f>
        <v>282.18600000000004</v>
      </c>
      <c r="G15" s="53">
        <f>'Cuadro 4'!AL17</f>
        <v>315.38900000000001</v>
      </c>
      <c r="H15" s="53">
        <f>'Cuadro 4'!AM17</f>
        <v>227.48599999999999</v>
      </c>
      <c r="I15" s="52"/>
      <c r="J15" s="54">
        <f>'Cuadro 5'!AC17</f>
        <v>2.0937624413</v>
      </c>
      <c r="K15" s="54">
        <f>'Cuadro 5'!AD17</f>
        <v>2.9181965455000003</v>
      </c>
      <c r="L15" s="54">
        <f>'Cuadro 5'!AE17</f>
        <v>3.0572684476000003</v>
      </c>
      <c r="M15" s="54">
        <f>'Cuadro 5'!AF17</f>
        <v>3.3896361431000002</v>
      </c>
      <c r="N15" s="54">
        <f>'Cuadro 5'!AG17</f>
        <v>2.4341602069000001</v>
      </c>
      <c r="O15" s="52"/>
      <c r="P15" s="53">
        <f>SUMIFS(RuralPop!$L:$L,RuralPop!$S:$S,P$5,RuralPop!$A:$A,$C15)/1000</f>
        <v>31.64</v>
      </c>
      <c r="Q15" s="53">
        <f>SUMIFS(RuralPop!$L:$L,RuralPop!$S:$S,Q$5,RuralPop!$A:$A,$C15)/1000</f>
        <v>35.343000000000004</v>
      </c>
      <c r="R15" s="53">
        <f>SUMIFS(RuralPop!$L:$L,RuralPop!$S:$S,R$5,RuralPop!$A:$A,$C15)/1000</f>
        <v>31.574999999999999</v>
      </c>
      <c r="S15" s="53">
        <f>SUMIFS(RuralPop!$L:$L,RuralPop!$S:$S,S$5,RuralPop!$A:$A,$C15)/1000</f>
        <v>41.170999999999999</v>
      </c>
      <c r="T15" s="53">
        <f>SUMIFS(RuralPop!$L:$L,RuralPop!$S:$S,T$5,RuralPop!$A:$A,$C15)/1000</f>
        <v>19.309000000000001</v>
      </c>
      <c r="U15" s="52"/>
      <c r="V15" s="54">
        <f>SUMIFS(RuralPorc!$L:$L,RuralPorc!$P:$P,V$5,RuralPorc!$A:$A,$C15)*100</f>
        <v>75.459098815917969</v>
      </c>
      <c r="W15" s="54">
        <f>SUMIFS(RuralPorc!$L:$L,RuralPorc!$P:$P,W$5,RuralPorc!$A:$A,$C15)*100</f>
        <v>58.74638557434082</v>
      </c>
      <c r="X15" s="54">
        <f>SUMIFS(RuralPorc!$L:$L,RuralPorc!$P:$P,X$5,RuralPorc!$A:$A,$C15)*100</f>
        <v>74.23822283744812</v>
      </c>
      <c r="Y15" s="54">
        <f>SUMIFS(RuralPorc!$L:$L,RuralPorc!$P:$P,Y$5,RuralPorc!$A:$A,$C15)*100</f>
        <v>66.90446138381958</v>
      </c>
      <c r="Z15" s="54">
        <f>SUMIFS(RuralPorc!$L:$L,RuralPorc!$P:$P,Z$5,RuralPorc!$A:$A,$C15)*100</f>
        <v>31.176736950874329</v>
      </c>
      <c r="AA15" s="56"/>
      <c r="AB15" s="53">
        <f>SUMIFS(UrbanPop!$L:$L,UrbanPop!$S:$S,AB$5,UrbanPop!$A:$A,$C15)/1000</f>
        <v>159.21299999999999</v>
      </c>
      <c r="AC15" s="53">
        <f>SUMIFS(UrbanPop!$L:$L,UrbanPop!$S:$S,AC$5,UrbanPop!$A:$A,$C15)/1000</f>
        <v>233.02199999999999</v>
      </c>
      <c r="AD15" s="53">
        <f>SUMIFS(UrbanPop!$L:$L,UrbanPop!$S:$S,AD$5,UrbanPop!$A:$A,$C15)/1000</f>
        <v>250.61099999999999</v>
      </c>
      <c r="AE15" s="53">
        <f>SUMIFS(UrbanPop!$L:$L,UrbanPop!$S:$S,AE$5,UrbanPop!$A:$A,$C15)/1000</f>
        <v>274.21800000000002</v>
      </c>
      <c r="AF15" s="53">
        <f>SUMIFS(UrbanPop!$L:$L,UrbanPop!$S:$S,AF$5,UrbanPop!$A:$A,$C15)/1000</f>
        <v>208.17699999999999</v>
      </c>
      <c r="AG15" s="52"/>
      <c r="AH15" s="54">
        <f>SUMIFS(UrbanPorc!$L:$L,UrbanPorc!$P:$P,AH$5,UrbanPorc!$A:$A,$C15)*100</f>
        <v>1.7547259107232094</v>
      </c>
      <c r="AI15" s="54">
        <f>SUMIFS(UrbanPorc!$L:$L,UrbanPorc!$P:$P,AI$5,UrbanPorc!$A:$A,$C15)*100</f>
        <v>2.5505632162094116</v>
      </c>
      <c r="AJ15" s="54">
        <f>SUMIFS(UrbanPorc!$L:$L,UrbanPorc!$P:$P,AJ$5,UrbanPorc!$A:$A,$C15)*100</f>
        <v>2.7277471497654915</v>
      </c>
      <c r="AK15" s="54">
        <f>SUMIFS(UrbanPorc!$L:$L,UrbanPorc!$P:$P,AK$5,UrbanPorc!$A:$A,$C15)*100</f>
        <v>2.9667729511857033</v>
      </c>
      <c r="AL15" s="54">
        <f>SUMIFS(UrbanPorc!$L:$L,UrbanPorc!$P:$P,AL$5,UrbanPorc!$A:$A,$C15)*100</f>
        <v>2.2424094378948212</v>
      </c>
      <c r="AN15" s="53">
        <f>SUMIFS(SexoPop!$M:$M,SexoPop!$T:$T,AN$5,SexoPop!$A:$A,$C15,SexoPop!$B:$B,2)/1000</f>
        <v>96.757000000000005</v>
      </c>
      <c r="AO15" s="53">
        <f>SUMIFS(SexoPop!$M:$M,SexoPop!$T:$T,AO$5,SexoPop!$A:$A,$C15,SexoPop!$B:$B,2)/1000</f>
        <v>138.58699999999999</v>
      </c>
      <c r="AP15" s="53">
        <f>SUMIFS(SexoPop!$M:$M,SexoPop!$T:$T,AP$5,SexoPop!$A:$A,$C15,SexoPop!$B:$B,2)/1000</f>
        <v>119.788</v>
      </c>
      <c r="AQ15" s="53">
        <f>SUMIFS(SexoPop!$M:$M,SexoPop!$T:$T,AQ$5,SexoPop!$A:$A,$C15,SexoPop!$B:$B,2)/1000</f>
        <v>166.453</v>
      </c>
      <c r="AR15" s="53">
        <f>SUMIFS(SexoPop!$M:$M,SexoPop!$T:$T,AR$5,SexoPop!$A:$A,$C15,SexoPop!$B:$B,2)/1000</f>
        <v>120.081</v>
      </c>
      <c r="AS15" s="52"/>
      <c r="AT15" s="54">
        <f>SUMIFS(SexoPorc!$M:$M,SexoPorc!$Q:$Q,AT$5,SexoPorc!$A:$A,$C15,SexoPorc!$B:$B,2)*100</f>
        <v>1.9934574142098427</v>
      </c>
      <c r="AU15" s="54">
        <f>SUMIFS(SexoPorc!$M:$M,SexoPorc!$Q:$Q,AU$5,SexoPorc!$A:$A,$C15,SexoPorc!$B:$B,2)*100</f>
        <v>2.8751075267791748</v>
      </c>
      <c r="AV15" s="54">
        <f>SUMIFS(SexoPorc!$M:$M,SexoPorc!$Q:$Q,AV$5,SexoPorc!$A:$A,$C15,SexoPorc!$B:$B,2)*100</f>
        <v>2.4682825431227684</v>
      </c>
      <c r="AW15" s="54">
        <f>SUMIFS(SexoPorc!$M:$M,SexoPorc!$Q:$Q,AW$5,SexoPorc!$A:$A,$C15,SexoPorc!$B:$B,2)*100</f>
        <v>3.3372275531291962</v>
      </c>
      <c r="AX15" s="54">
        <f>SUMIFS(SexoPorc!$M:$M,SexoPorc!$Q:$Q,AX$5,SexoPorc!$A:$A,$C15,SexoPorc!$B:$B,2)*100</f>
        <v>2.4045525118708611</v>
      </c>
      <c r="AY15" s="56"/>
      <c r="AZ15" s="53">
        <f>SUMIFS(SexoPop!$M:$M,SexoPop!$T:$T,AZ$5,SexoPop!$A:$A,$C15,SexoPop!$B:$B,1)/1000</f>
        <v>94.096000000000004</v>
      </c>
      <c r="BA15" s="53">
        <f>SUMIFS(SexoPop!$M:$M,SexoPop!$T:$T,BA$5,SexoPop!$A:$A,$C15,SexoPop!$B:$B,1)/1000</f>
        <v>129.77799999999999</v>
      </c>
      <c r="BB15" s="53">
        <f>SUMIFS(SexoPop!$M:$M,SexoPop!$T:$T,BB$5,SexoPop!$A:$A,$C15,SexoPop!$B:$B,1)/1000</f>
        <v>162.398</v>
      </c>
      <c r="BC15" s="53">
        <f>SUMIFS(SexoPop!$M:$M,SexoPop!$T:$T,BC$5,SexoPop!$A:$A,$C15,SexoPop!$B:$B,1)/1000</f>
        <v>148.93600000000001</v>
      </c>
      <c r="BD15" s="53">
        <f>SUMIFS(SexoPop!$M:$M,SexoPop!$T:$T,BD$5,SexoPop!$A:$A,$C15,SexoPop!$B:$B,1)/1000</f>
        <v>107.405</v>
      </c>
      <c r="BE15" s="52"/>
      <c r="BF15" s="54">
        <f>SUMIFS(SexoPorc!$M:$M,SexoPorc!$Q:$Q,BF$5,SexoPorc!$A:$A,$C15,SexoPorc!$B:$B,1)*100</f>
        <v>2.2080047056078911</v>
      </c>
      <c r="BG15" s="54">
        <f>SUMIFS(SexoPorc!$M:$M,SexoPorc!$Q:$Q,BG$5,SexoPorc!$A:$A,$C15,SexoPorc!$B:$B,1)*100</f>
        <v>2.965659461915493</v>
      </c>
      <c r="BH15" s="54">
        <f>SUMIFS(SexoPorc!$M:$M,SexoPorc!$Q:$Q,BH$5,SexoPorc!$A:$A,$C15,SexoPorc!$B:$B,1)*100</f>
        <v>3.7103317677974701</v>
      </c>
      <c r="BI15" s="54">
        <f>SUMIFS(SexoPorc!$M:$M,SexoPorc!$Q:$Q,BI$5,SexoPorc!$A:$A,$C15,SexoPorc!$B:$B,1)*100</f>
        <v>3.450191393494606</v>
      </c>
      <c r="BJ15" s="54">
        <f>SUMIFS(SexoPorc!$M:$M,SexoPorc!$Q:$Q,BJ$5,SexoPorc!$A:$A,$C15,SexoPorc!$B:$B,1)*100</f>
        <v>2.4681374430656433</v>
      </c>
    </row>
    <row r="16" spans="3:62" x14ac:dyDescent="0.25">
      <c r="C16" s="52" t="s">
        <v>10</v>
      </c>
      <c r="D16" s="53">
        <f>'Cuadro 4'!AI18</f>
        <v>141.60599999999999</v>
      </c>
      <c r="E16" s="53">
        <f>'Cuadro 4'!AJ18</f>
        <v>101.32600000000001</v>
      </c>
      <c r="F16" s="53">
        <f>'Cuadro 4'!AK18</f>
        <v>109.39400000000001</v>
      </c>
      <c r="G16" s="53">
        <f>'Cuadro 4'!AL18</f>
        <v>181.23000000000002</v>
      </c>
      <c r="H16" s="53">
        <f>'Cuadro 4'!AM18</f>
        <v>131.82400000000001</v>
      </c>
      <c r="I16" s="52"/>
      <c r="J16" s="54">
        <f>'Cuadro 5'!AC18</f>
        <v>8.0905971361999995</v>
      </c>
      <c r="K16" s="54">
        <f>'Cuadro 5'!AD18</f>
        <v>5.6589284528000006</v>
      </c>
      <c r="L16" s="54">
        <f>'Cuadro 5'!AE18</f>
        <v>5.9153123067000006</v>
      </c>
      <c r="M16" s="54">
        <f>'Cuadro 5'!AF18</f>
        <v>9.6991980219000009</v>
      </c>
      <c r="N16" s="54">
        <f>'Cuadro 5'!AG18</f>
        <v>6.9486379353999999</v>
      </c>
      <c r="O16" s="52"/>
      <c r="P16" s="53">
        <f>SUMIFS(RuralPop!$L:$L,RuralPop!$S:$S,P$5,RuralPop!$A:$A,$C16)/1000</f>
        <v>129.249</v>
      </c>
      <c r="Q16" s="53">
        <f>SUMIFS(RuralPop!$L:$L,RuralPop!$S:$S,Q$5,RuralPop!$A:$A,$C16)/1000</f>
        <v>81.86</v>
      </c>
      <c r="R16" s="53">
        <f>SUMIFS(RuralPop!$L:$L,RuralPop!$S:$S,R$5,RuralPop!$A:$A,$C16)/1000</f>
        <v>99.813999999999993</v>
      </c>
      <c r="S16" s="53">
        <f>SUMIFS(RuralPop!$L:$L,RuralPop!$S:$S,S$5,RuralPop!$A:$A,$C16)/1000</f>
        <v>161.22399999999999</v>
      </c>
      <c r="T16" s="53">
        <f>SUMIFS(RuralPop!$L:$L,RuralPop!$S:$S,T$5,RuralPop!$A:$A,$C16)/1000</f>
        <v>95.683999999999997</v>
      </c>
      <c r="U16" s="52"/>
      <c r="V16" s="54">
        <f>SUMIFS(RuralPorc!$L:$L,RuralPorc!$P:$P,V$5,RuralPorc!$A:$A,$C16)*100</f>
        <v>23.716196417808533</v>
      </c>
      <c r="W16" s="54">
        <f>SUMIFS(RuralPorc!$L:$L,RuralPorc!$P:$P,W$5,RuralPorc!$A:$A,$C16)*100</f>
        <v>15.138514339923859</v>
      </c>
      <c r="X16" s="54">
        <f>SUMIFS(RuralPorc!$L:$L,RuralPorc!$P:$P,X$5,RuralPorc!$A:$A,$C16)*100</f>
        <v>17.324578762054443</v>
      </c>
      <c r="Y16" s="54">
        <f>SUMIFS(RuralPorc!$L:$L,RuralPorc!$P:$P,Y$5,RuralPorc!$A:$A,$C16)*100</f>
        <v>27.104625105857849</v>
      </c>
      <c r="Z16" s="54">
        <f>SUMIFS(RuralPorc!$L:$L,RuralPorc!$P:$P,Z$5,RuralPorc!$A:$A,$C16)*100</f>
        <v>18.09421181678772</v>
      </c>
      <c r="AA16" s="56"/>
      <c r="AB16" s="53">
        <f>SUMIFS(UrbanPop!$L:$L,UrbanPop!$S:$S,AB$5,UrbanPop!$A:$A,$C16)/1000</f>
        <v>12.356999999999999</v>
      </c>
      <c r="AC16" s="53">
        <f>SUMIFS(UrbanPop!$L:$L,UrbanPop!$S:$S,AC$5,UrbanPop!$A:$A,$C16)/1000</f>
        <v>19.466000000000001</v>
      </c>
      <c r="AD16" s="53">
        <f>SUMIFS(UrbanPop!$L:$L,UrbanPop!$S:$S,AD$5,UrbanPop!$A:$A,$C16)/1000</f>
        <v>9.58</v>
      </c>
      <c r="AE16" s="53">
        <f>SUMIFS(UrbanPop!$L:$L,UrbanPop!$S:$S,AE$5,UrbanPop!$A:$A,$C16)/1000</f>
        <v>20.006</v>
      </c>
      <c r="AF16" s="53">
        <f>SUMIFS(UrbanPop!$L:$L,UrbanPop!$S:$S,AF$5,UrbanPop!$A:$A,$C16)/1000</f>
        <v>36.14</v>
      </c>
      <c r="AG16" s="52"/>
      <c r="AH16" s="54">
        <f>SUMIFS(UrbanPorc!$L:$L,UrbanPorc!$P:$P,AH$5,UrbanPorc!$A:$A,$C16)*100</f>
        <v>1.0252457112073898</v>
      </c>
      <c r="AI16" s="54">
        <f>SUMIFS(UrbanPorc!$L:$L,UrbanPorc!$P:$P,AI$5,UrbanPorc!$A:$A,$C16)*100</f>
        <v>1.5575154684484005</v>
      </c>
      <c r="AJ16" s="54">
        <f>SUMIFS(UrbanPorc!$L:$L,UrbanPorc!$P:$P,AJ$5,UrbanPorc!$A:$A,$C16)*100</f>
        <v>0.7524377666413784</v>
      </c>
      <c r="AK16" s="54">
        <f>SUMIFS(UrbanPorc!$L:$L,UrbanPorc!$P:$P,AK$5,UrbanPorc!$A:$A,$C16)*100</f>
        <v>1.5707192942500114</v>
      </c>
      <c r="AL16" s="54">
        <f>SUMIFS(UrbanPorc!$L:$L,UrbanPorc!$P:$P,AL$5,UrbanPorc!$A:$A,$C16)*100</f>
        <v>2.6412144303321838</v>
      </c>
      <c r="AN16" s="53">
        <f>SUMIFS(SexoPop!$M:$M,SexoPop!$T:$T,AN$5,SexoPop!$A:$A,$C16,SexoPop!$B:$B,2)/1000</f>
        <v>70.774000000000001</v>
      </c>
      <c r="AO16" s="53">
        <f>SUMIFS(SexoPop!$M:$M,SexoPop!$T:$T,AO$5,SexoPop!$A:$A,$C16,SexoPop!$B:$B,2)/1000</f>
        <v>51.073</v>
      </c>
      <c r="AP16" s="53">
        <f>SUMIFS(SexoPop!$M:$M,SexoPop!$T:$T,AP$5,SexoPop!$A:$A,$C16,SexoPop!$B:$B,2)/1000</f>
        <v>51.296999999999997</v>
      </c>
      <c r="AQ16" s="53">
        <f>SUMIFS(SexoPop!$M:$M,SexoPop!$T:$T,AQ$5,SexoPop!$A:$A,$C16,SexoPop!$B:$B,2)/1000</f>
        <v>86.156999999999996</v>
      </c>
      <c r="AR16" s="53">
        <f>SUMIFS(SexoPop!$M:$M,SexoPop!$T:$T,AR$5,SexoPop!$A:$A,$C16,SexoPop!$B:$B,2)/1000</f>
        <v>67.353999999999999</v>
      </c>
      <c r="AS16" s="52"/>
      <c r="AT16" s="54">
        <f>SUMIFS(SexoPorc!$M:$M,SexoPorc!$Q:$Q,AT$5,SexoPorc!$A:$A,$C16,SexoPorc!$B:$B,2)*100</f>
        <v>7.838042825460434</v>
      </c>
      <c r="AU16" s="54">
        <f>SUMIFS(SexoPorc!$M:$M,SexoPorc!$Q:$Q,AU$5,SexoPorc!$A:$A,$C16,SexoPorc!$B:$B,2)*100</f>
        <v>5.5191200226545334</v>
      </c>
      <c r="AV16" s="54">
        <f>SUMIFS(SexoPorc!$M:$M,SexoPorc!$Q:$Q,AV$5,SexoPorc!$A:$A,$C16,SexoPorc!$B:$B,2)*100</f>
        <v>5.3961910307407379</v>
      </c>
      <c r="AW16" s="54">
        <f>SUMIFS(SexoPorc!$M:$M,SexoPorc!$Q:$Q,AW$5,SexoPorc!$A:$A,$C16,SexoPorc!$B:$B,2)*100</f>
        <v>8.9269563555717468</v>
      </c>
      <c r="AX16" s="54">
        <f>SUMIFS(SexoPorc!$M:$M,SexoPorc!$Q:$Q,AX$5,SexoPorc!$A:$A,$C16,SexoPorc!$B:$B,2)*100</f>
        <v>6.9382108747959137</v>
      </c>
      <c r="AY16" s="56"/>
      <c r="AZ16" s="53">
        <f>SUMIFS(SexoPop!$M:$M,SexoPop!$T:$T,AZ$5,SexoPop!$A:$A,$C16,SexoPop!$B:$B,1)/1000</f>
        <v>70.831999999999994</v>
      </c>
      <c r="BA16" s="53">
        <f>SUMIFS(SexoPop!$M:$M,SexoPop!$T:$T,BA$5,SexoPop!$A:$A,$C16,SexoPop!$B:$B,1)/1000</f>
        <v>50.253</v>
      </c>
      <c r="BB16" s="53">
        <f>SUMIFS(SexoPop!$M:$M,SexoPop!$T:$T,BB$5,SexoPop!$A:$A,$C16,SexoPop!$B:$B,1)/1000</f>
        <v>58.097000000000001</v>
      </c>
      <c r="BC16" s="53">
        <f>SUMIFS(SexoPop!$M:$M,SexoPop!$T:$T,BC$5,SexoPop!$A:$A,$C16,SexoPop!$B:$B,1)/1000</f>
        <v>95.072999999999993</v>
      </c>
      <c r="BD16" s="53">
        <f>SUMIFS(SexoPop!$M:$M,SexoPop!$T:$T,BD$5,SexoPop!$A:$A,$C16,SexoPop!$B:$B,1)/1000</f>
        <v>64.47</v>
      </c>
      <c r="BE16" s="52"/>
      <c r="BF16" s="54">
        <f>SUMIFS(SexoPorc!$M:$M,SexoPorc!$Q:$Q,BF$5,SexoPorc!$A:$A,$C16,SexoPorc!$B:$B,1)*100</f>
        <v>8.359740674495697</v>
      </c>
      <c r="BG16" s="54">
        <f>SUMIFS(SexoPorc!$M:$M,SexoPorc!$Q:$Q,BG$5,SexoPorc!$A:$A,$C16,SexoPorc!$B:$B,1)*100</f>
        <v>5.8084674179553986</v>
      </c>
      <c r="BH16" s="54">
        <f>SUMIFS(SexoPorc!$M:$M,SexoPorc!$Q:$Q,BH$5,SexoPorc!$A:$A,$C16,SexoPorc!$B:$B,1)*100</f>
        <v>6.4644090831279755</v>
      </c>
      <c r="BI16" s="54">
        <f>SUMIFS(SexoPorc!$M:$M,SexoPorc!$Q:$Q,BI$5,SexoPorc!$A:$A,$C16,SexoPorc!$B:$B,1)*100</f>
        <v>10.524235665798187</v>
      </c>
      <c r="BJ16" s="54">
        <f>SUMIFS(SexoPorc!$M:$M,SexoPorc!$Q:$Q,BJ$5,SexoPorc!$A:$A,$C16,SexoPorc!$B:$B,1)*100</f>
        <v>6.9595649838447571</v>
      </c>
    </row>
    <row r="17" spans="3:62" x14ac:dyDescent="0.25">
      <c r="C17" s="52" t="s">
        <v>11</v>
      </c>
      <c r="D17" s="53">
        <f>'Cuadro 4'!AI19</f>
        <v>801.21699999999998</v>
      </c>
      <c r="E17" s="53">
        <f>'Cuadro 4'!AJ19</f>
        <v>725.58</v>
      </c>
      <c r="F17" s="53">
        <f>'Cuadro 4'!AK19</f>
        <v>648.50599999999997</v>
      </c>
      <c r="G17" s="53">
        <f>'Cuadro 4'!AL19</f>
        <v>587.36900000000003</v>
      </c>
      <c r="H17" s="53">
        <f>'Cuadro 4'!AM19</f>
        <v>381.10899999999998</v>
      </c>
      <c r="I17" s="52"/>
      <c r="J17" s="54">
        <f>'Cuadro 5'!AC19</f>
        <v>13.4797829417</v>
      </c>
      <c r="K17" s="54">
        <f>'Cuadro 5'!AD19</f>
        <v>11.946826594300001</v>
      </c>
      <c r="L17" s="54">
        <f>'Cuadro 5'!AE19</f>
        <v>10.461294455900001</v>
      </c>
      <c r="M17" s="54">
        <f>'Cuadro 5'!AF19</f>
        <v>9.3568267819000006</v>
      </c>
      <c r="N17" s="54">
        <f>'Cuadro 5'!AG19</f>
        <v>6.0291954244000001</v>
      </c>
      <c r="O17" s="52"/>
      <c r="P17" s="53">
        <f>SUMIFS(RuralPop!$L:$L,RuralPop!$S:$S,P$5,RuralPop!$A:$A,$C17)/1000</f>
        <v>522.45000000000005</v>
      </c>
      <c r="Q17" s="53">
        <f>SUMIFS(RuralPop!$L:$L,RuralPop!$S:$S,Q$5,RuralPop!$A:$A,$C17)/1000</f>
        <v>488.178</v>
      </c>
      <c r="R17" s="53">
        <f>SUMIFS(RuralPop!$L:$L,RuralPop!$S:$S,R$5,RuralPop!$A:$A,$C17)/1000</f>
        <v>482.91500000000002</v>
      </c>
      <c r="S17" s="53">
        <f>SUMIFS(RuralPop!$L:$L,RuralPop!$S:$S,S$5,RuralPop!$A:$A,$C17)/1000</f>
        <v>377.08600000000001</v>
      </c>
      <c r="T17" s="53">
        <f>SUMIFS(RuralPop!$L:$L,RuralPop!$S:$S,T$5,RuralPop!$A:$A,$C17)/1000</f>
        <v>273.74400000000003</v>
      </c>
      <c r="U17" s="52"/>
      <c r="V17" s="54">
        <f>SUMIFS(RuralPorc!$L:$L,RuralPorc!$P:$P,V$5,RuralPorc!$A:$A,$C17)*100</f>
        <v>29.20929491519928</v>
      </c>
      <c r="W17" s="54">
        <f>SUMIFS(RuralPorc!$L:$L,RuralPorc!$P:$P,W$5,RuralPorc!$A:$A,$C17)*100</f>
        <v>25.525593757629395</v>
      </c>
      <c r="X17" s="54">
        <f>SUMIFS(RuralPorc!$L:$L,RuralPorc!$P:$P,X$5,RuralPorc!$A:$A,$C17)*100</f>
        <v>25.885820388793945</v>
      </c>
      <c r="Y17" s="54">
        <f>SUMIFS(RuralPorc!$L:$L,RuralPorc!$P:$P,Y$5,RuralPorc!$A:$A,$C17)*100</f>
        <v>19.547240436077118</v>
      </c>
      <c r="Z17" s="54">
        <f>SUMIFS(RuralPorc!$L:$L,RuralPorc!$P:$P,Z$5,RuralPorc!$A:$A,$C17)*100</f>
        <v>16.651803255081177</v>
      </c>
      <c r="AA17" s="56"/>
      <c r="AB17" s="53">
        <f>SUMIFS(UrbanPop!$L:$L,UrbanPop!$S:$S,AB$5,UrbanPop!$A:$A,$C17)/1000</f>
        <v>278.767</v>
      </c>
      <c r="AC17" s="53">
        <f>SUMIFS(UrbanPop!$L:$L,UrbanPop!$S:$S,AC$5,UrbanPop!$A:$A,$C17)/1000</f>
        <v>237.40199999999999</v>
      </c>
      <c r="AD17" s="53">
        <f>SUMIFS(UrbanPop!$L:$L,UrbanPop!$S:$S,AD$5,UrbanPop!$A:$A,$C17)/1000</f>
        <v>165.59100000000001</v>
      </c>
      <c r="AE17" s="53">
        <f>SUMIFS(UrbanPop!$L:$L,UrbanPop!$S:$S,AE$5,UrbanPop!$A:$A,$C17)/1000</f>
        <v>210.28299999999999</v>
      </c>
      <c r="AF17" s="53">
        <f>SUMIFS(UrbanPop!$L:$L,UrbanPop!$S:$S,AF$5,UrbanPop!$A:$A,$C17)/1000</f>
        <v>107.36499999999999</v>
      </c>
      <c r="AG17" s="52"/>
      <c r="AH17" s="54">
        <f>SUMIFS(UrbanPorc!$L:$L,UrbanPorc!$P:$P,AH$5,UrbanPorc!$A:$A,$C17)*100</f>
        <v>6.7088723182678223</v>
      </c>
      <c r="AI17" s="54">
        <f>SUMIFS(UrbanPorc!$L:$L,UrbanPorc!$P:$P,AI$5,UrbanPorc!$A:$A,$C17)*100</f>
        <v>5.7055335491895676</v>
      </c>
      <c r="AJ17" s="54">
        <f>SUMIFS(UrbanPorc!$L:$L,UrbanPorc!$P:$P,AJ$5,UrbanPorc!$A:$A,$C17)*100</f>
        <v>3.8211476057767868</v>
      </c>
      <c r="AK17" s="54">
        <f>SUMIFS(UrbanPorc!$L:$L,UrbanPorc!$P:$P,AK$5,UrbanPorc!$A:$A,$C17)*100</f>
        <v>4.8359408974647522</v>
      </c>
      <c r="AL17" s="54">
        <f>SUMIFS(UrbanPorc!$L:$L,UrbanPorc!$P:$P,AL$5,UrbanPorc!$A:$A,$C17)*100</f>
        <v>2.2955320775508881</v>
      </c>
      <c r="AN17" s="53">
        <f>SUMIFS(SexoPop!$M:$M,SexoPop!$T:$T,AN$5,SexoPop!$A:$A,$C17,SexoPop!$B:$B,2)/1000</f>
        <v>420.81900000000002</v>
      </c>
      <c r="AO17" s="53">
        <f>SUMIFS(SexoPop!$M:$M,SexoPop!$T:$T,AO$5,SexoPop!$A:$A,$C17,SexoPop!$B:$B,2)/1000</f>
        <v>384</v>
      </c>
      <c r="AP17" s="53">
        <f>SUMIFS(SexoPop!$M:$M,SexoPop!$T:$T,AP$5,SexoPop!$A:$A,$C17,SexoPop!$B:$B,2)/1000</f>
        <v>342.15199999999999</v>
      </c>
      <c r="AQ17" s="53">
        <f>SUMIFS(SexoPop!$M:$M,SexoPop!$T:$T,AQ$5,SexoPop!$A:$A,$C17,SexoPop!$B:$B,2)/1000</f>
        <v>288.75900000000001</v>
      </c>
      <c r="AR17" s="53">
        <f>SUMIFS(SexoPop!$M:$M,SexoPop!$T:$T,AR$5,SexoPop!$A:$A,$C17,SexoPop!$B:$B,2)/1000</f>
        <v>207.04</v>
      </c>
      <c r="AS17" s="52"/>
      <c r="AT17" s="54">
        <f>SUMIFS(SexoPorc!$M:$M,SexoPorc!$Q:$Q,AT$5,SexoPorc!$A:$A,$C17,SexoPorc!$B:$B,2)*100</f>
        <v>13.521714508533478</v>
      </c>
      <c r="AU17" s="54">
        <f>SUMIFS(SexoPorc!$M:$M,SexoPorc!$Q:$Q,AU$5,SexoPorc!$A:$A,$C17,SexoPorc!$B:$B,2)*100</f>
        <v>12.070047855377197</v>
      </c>
      <c r="AV17" s="54">
        <f>SUMIFS(SexoPorc!$M:$M,SexoPorc!$Q:$Q,AV$5,SexoPorc!$A:$A,$C17,SexoPorc!$B:$B,2)*100</f>
        <v>10.628402978181839</v>
      </c>
      <c r="AW17" s="54">
        <f>SUMIFS(SexoPorc!$M:$M,SexoPorc!$Q:$Q,AW$5,SexoPorc!$A:$A,$C17,SexoPorc!$B:$B,2)*100</f>
        <v>8.8537432253360748</v>
      </c>
      <c r="AX17" s="54">
        <f>SUMIFS(SexoPorc!$M:$M,SexoPorc!$Q:$Q,AX$5,SexoPorc!$A:$A,$C17,SexoPorc!$B:$B,2)*100</f>
        <v>6.2225189059972763</v>
      </c>
      <c r="AY17" s="56"/>
      <c r="AZ17" s="53">
        <f>SUMIFS(SexoPop!$M:$M,SexoPop!$T:$T,AZ$5,SexoPop!$A:$A,$C17,SexoPop!$B:$B,1)/1000</f>
        <v>380.39800000000002</v>
      </c>
      <c r="BA17" s="53">
        <f>SUMIFS(SexoPop!$M:$M,SexoPop!$T:$T,BA$5,SexoPop!$A:$A,$C17,SexoPop!$B:$B,1)/1000</f>
        <v>341.58</v>
      </c>
      <c r="BB17" s="53">
        <f>SUMIFS(SexoPop!$M:$M,SexoPop!$T:$T,BB$5,SexoPop!$A:$A,$C17,SexoPop!$B:$B,1)/1000</f>
        <v>306.35399999999998</v>
      </c>
      <c r="BC17" s="53">
        <f>SUMIFS(SexoPop!$M:$M,SexoPop!$T:$T,BC$5,SexoPop!$A:$A,$C17,SexoPop!$B:$B,1)/1000</f>
        <v>298.61</v>
      </c>
      <c r="BD17" s="53">
        <f>SUMIFS(SexoPop!$M:$M,SexoPop!$T:$T,BD$5,SexoPop!$A:$A,$C17,SexoPop!$B:$B,1)/1000</f>
        <v>174.06899999999999</v>
      </c>
      <c r="BE17" s="52"/>
      <c r="BF17" s="54">
        <f>SUMIFS(SexoPorc!$M:$M,SexoPorc!$Q:$Q,BF$5,SexoPorc!$A:$A,$C17,SexoPorc!$B:$B,1)*100</f>
        <v>13.433697819709778</v>
      </c>
      <c r="BG17" s="54">
        <f>SUMIFS(SexoPorc!$M:$M,SexoPorc!$Q:$Q,BG$5,SexoPorc!$A:$A,$C17,SexoPorc!$B:$B,1)*100</f>
        <v>11.811272799968719</v>
      </c>
      <c r="BH17" s="54">
        <f>SUMIFS(SexoPorc!$M:$M,SexoPorc!$Q:$Q,BH$5,SexoPorc!$A:$A,$C17,SexoPorc!$B:$B,1)*100</f>
        <v>10.280763357877731</v>
      </c>
      <c r="BI17" s="54">
        <f>SUMIFS(SexoPorc!$M:$M,SexoPorc!$Q:$Q,BI$5,SexoPorc!$A:$A,$C17,SexoPorc!$B:$B,1)*100</f>
        <v>9.9008485674858093</v>
      </c>
      <c r="BJ17" s="54">
        <f>SUMIFS(SexoPorc!$M:$M,SexoPorc!$Q:$Q,BJ$5,SexoPorc!$A:$A,$C17,SexoPorc!$B:$B,1)*100</f>
        <v>5.8143377304077148</v>
      </c>
    </row>
    <row r="18" spans="3:62" x14ac:dyDescent="0.25">
      <c r="C18" s="52" t="s">
        <v>12</v>
      </c>
      <c r="D18" s="53">
        <f>'Cuadro 4'!AI20</f>
        <v>1741.9850000000001</v>
      </c>
      <c r="E18" s="53">
        <f>'Cuadro 4'!AJ20</f>
        <v>2053.9250000000002</v>
      </c>
      <c r="F18" s="53">
        <f>'Cuadro 4'!AK20</f>
        <v>2003.0550000000001</v>
      </c>
      <c r="G18" s="53">
        <f>'Cuadro 4'!AL20</f>
        <v>1941.4930000000002</v>
      </c>
      <c r="H18" s="53">
        <f>'Cuadro 4'!AM20</f>
        <v>1706.92</v>
      </c>
      <c r="I18" s="52"/>
      <c r="J18" s="54">
        <f>'Cuadro 5'!AC20</f>
        <v>50.214031224100005</v>
      </c>
      <c r="K18" s="54">
        <f>'Cuadro 5'!AD20</f>
        <v>58.625582352500004</v>
      </c>
      <c r="L18" s="54">
        <f>'Cuadro 5'!AE20</f>
        <v>56.2859540193</v>
      </c>
      <c r="M18" s="54">
        <f>'Cuadro 5'!AF20</f>
        <v>53.916881890600003</v>
      </c>
      <c r="N18" s="54">
        <f>'Cuadro 5'!AG20</f>
        <v>47.359481135499998</v>
      </c>
      <c r="O18" s="52"/>
      <c r="P18" s="53">
        <f>SUMIFS(RuralPop!$L:$L,RuralPop!$S:$S,P$5,RuralPop!$A:$A,$C18)/1000</f>
        <v>1150.9839999999999</v>
      </c>
      <c r="Q18" s="53">
        <f>SUMIFS(RuralPop!$L:$L,RuralPop!$S:$S,Q$5,RuralPop!$A:$A,$C18)/1000</f>
        <v>1278.537</v>
      </c>
      <c r="R18" s="53">
        <f>SUMIFS(RuralPop!$L:$L,RuralPop!$S:$S,R$5,RuralPop!$A:$A,$C18)/1000</f>
        <v>1179.3240000000001</v>
      </c>
      <c r="S18" s="53">
        <f>SUMIFS(RuralPop!$L:$L,RuralPop!$S:$S,S$5,RuralPop!$A:$A,$C18)/1000</f>
        <v>1230.7539999999999</v>
      </c>
      <c r="T18" s="53">
        <f>SUMIFS(RuralPop!$L:$L,RuralPop!$S:$S,T$5,RuralPop!$A:$A,$C18)/1000</f>
        <v>1120.8599999999999</v>
      </c>
      <c r="U18" s="52"/>
      <c r="V18" s="54">
        <f>SUMIFS(RuralPorc!$L:$L,RuralPorc!$P:$P,V$5,RuralPorc!$A:$A,$C18)*100</f>
        <v>79.354399442672729</v>
      </c>
      <c r="W18" s="54">
        <f>SUMIFS(RuralPorc!$L:$L,RuralPorc!$P:$P,W$5,RuralPorc!$A:$A,$C18)*100</f>
        <v>83.173269033432007</v>
      </c>
      <c r="X18" s="54">
        <f>SUMIFS(RuralPorc!$L:$L,RuralPorc!$P:$P,X$5,RuralPorc!$A:$A,$C18)*100</f>
        <v>79.246807098388672</v>
      </c>
      <c r="Y18" s="54">
        <f>SUMIFS(RuralPorc!$L:$L,RuralPorc!$P:$P,Y$5,RuralPorc!$A:$A,$C18)*100</f>
        <v>77.606123685836792</v>
      </c>
      <c r="Z18" s="54">
        <f>SUMIFS(RuralPorc!$L:$L,RuralPorc!$P:$P,Z$5,RuralPorc!$A:$A,$C18)*100</f>
        <v>75.669670104980469</v>
      </c>
      <c r="AA18" s="56"/>
      <c r="AB18" s="53">
        <f>SUMIFS(UrbanPop!$L:$L,UrbanPop!$S:$S,AB$5,UrbanPop!$A:$A,$C18)/1000</f>
        <v>591.00099999999998</v>
      </c>
      <c r="AC18" s="53">
        <f>SUMIFS(UrbanPop!$L:$L,UrbanPop!$S:$S,AC$5,UrbanPop!$A:$A,$C18)/1000</f>
        <v>775.38800000000003</v>
      </c>
      <c r="AD18" s="53">
        <f>SUMIFS(UrbanPop!$L:$L,UrbanPop!$S:$S,AD$5,UrbanPop!$A:$A,$C18)/1000</f>
        <v>823.73099999999999</v>
      </c>
      <c r="AE18" s="53">
        <f>SUMIFS(UrbanPop!$L:$L,UrbanPop!$S:$S,AE$5,UrbanPop!$A:$A,$C18)/1000</f>
        <v>710.73900000000003</v>
      </c>
      <c r="AF18" s="53">
        <f>SUMIFS(UrbanPop!$L:$L,UrbanPop!$S:$S,AF$5,UrbanPop!$A:$A,$C18)/1000</f>
        <v>586.05999999999995</v>
      </c>
      <c r="AG18" s="52"/>
      <c r="AH18" s="54">
        <f>SUMIFS(UrbanPorc!$L:$L,UrbanPorc!$P:$P,AH$5,UrbanPorc!$A:$A,$C18)*100</f>
        <v>29.276534914970398</v>
      </c>
      <c r="AI18" s="54">
        <f>SUMIFS(UrbanPorc!$L:$L,UrbanPorc!$P:$P,AI$5,UrbanPorc!$A:$A,$C18)*100</f>
        <v>39.434561133384705</v>
      </c>
      <c r="AJ18" s="54">
        <f>SUMIFS(UrbanPorc!$L:$L,UrbanPorc!$P:$P,AJ$5,UrbanPorc!$A:$A,$C18)*100</f>
        <v>39.783275127410889</v>
      </c>
      <c r="AK18" s="54">
        <f>SUMIFS(UrbanPorc!$L:$L,UrbanPorc!$P:$P,AK$5,UrbanPorc!$A:$A,$C18)*100</f>
        <v>35.272371768951416</v>
      </c>
      <c r="AL18" s="54">
        <f>SUMIFS(UrbanPorc!$L:$L,UrbanPorc!$P:$P,AL$5,UrbanPorc!$A:$A,$C18)*100</f>
        <v>27.606263756752014</v>
      </c>
      <c r="AN18" s="53">
        <f>SUMIFS(SexoPop!$M:$M,SexoPop!$T:$T,AN$5,SexoPop!$A:$A,$C18,SexoPop!$B:$B,2)/1000</f>
        <v>894.56899999999996</v>
      </c>
      <c r="AO18" s="53">
        <f>SUMIFS(SexoPop!$M:$M,SexoPop!$T:$T,AO$5,SexoPop!$A:$A,$C18,SexoPop!$B:$B,2)/1000</f>
        <v>1060.4770000000001</v>
      </c>
      <c r="AP18" s="53">
        <f>SUMIFS(SexoPop!$M:$M,SexoPop!$T:$T,AP$5,SexoPop!$A:$A,$C18,SexoPop!$B:$B,2)/1000</f>
        <v>1034.027</v>
      </c>
      <c r="AQ18" s="53">
        <f>SUMIFS(SexoPop!$M:$M,SexoPop!$T:$T,AQ$5,SexoPop!$A:$A,$C18,SexoPop!$B:$B,2)/1000</f>
        <v>1017.579</v>
      </c>
      <c r="AR18" s="53">
        <f>SUMIFS(SexoPop!$M:$M,SexoPop!$T:$T,AR$5,SexoPop!$A:$A,$C18,SexoPop!$B:$B,2)/1000</f>
        <v>897.21299999999997</v>
      </c>
      <c r="AS18" s="52"/>
      <c r="AT18" s="54">
        <f>SUMIFS(SexoPorc!$M:$M,SexoPorc!$Q:$Q,AT$5,SexoPorc!$A:$A,$C18,SexoPorc!$B:$B,2)*100</f>
        <v>49.313876032829285</v>
      </c>
      <c r="AU18" s="54">
        <f>SUMIFS(SexoPorc!$M:$M,SexoPorc!$Q:$Q,AU$5,SexoPorc!$A:$A,$C18,SexoPorc!$B:$B,2)*100</f>
        <v>57.9723060131073</v>
      </c>
      <c r="AV18" s="54">
        <f>SUMIFS(SexoPorc!$M:$M,SexoPorc!$Q:$Q,AV$5,SexoPorc!$A:$A,$C18,SexoPorc!$B:$B,2)*100</f>
        <v>55.652064085006714</v>
      </c>
      <c r="AW18" s="54">
        <f>SUMIFS(SexoPorc!$M:$M,SexoPorc!$Q:$Q,AW$5,SexoPorc!$A:$A,$C18,SexoPorc!$B:$B,2)*100</f>
        <v>53.710544109344482</v>
      </c>
      <c r="AX18" s="54">
        <f>SUMIFS(SexoPorc!$M:$M,SexoPorc!$Q:$Q,AX$5,SexoPorc!$A:$A,$C18,SexoPorc!$B:$B,2)*100</f>
        <v>46.670994162559509</v>
      </c>
      <c r="AY18" s="56"/>
      <c r="AZ18" s="53">
        <f>SUMIFS(SexoPop!$M:$M,SexoPop!$T:$T,AZ$5,SexoPop!$A:$A,$C18,SexoPop!$B:$B,1)/1000</f>
        <v>847.41600000000005</v>
      </c>
      <c r="BA18" s="53">
        <f>SUMIFS(SexoPop!$M:$M,SexoPop!$T:$T,BA$5,SexoPop!$A:$A,$C18,SexoPop!$B:$B,1)/1000</f>
        <v>993.44799999999998</v>
      </c>
      <c r="BB18" s="53">
        <f>SUMIFS(SexoPop!$M:$M,SexoPop!$T:$T,BB$5,SexoPop!$A:$A,$C18,SexoPop!$B:$B,1)/1000</f>
        <v>969.02800000000002</v>
      </c>
      <c r="BC18" s="53">
        <f>SUMIFS(SexoPop!$M:$M,SexoPop!$T:$T,BC$5,SexoPop!$A:$A,$C18,SexoPop!$B:$B,1)/1000</f>
        <v>923.91399999999999</v>
      </c>
      <c r="BD18" s="53">
        <f>SUMIFS(SexoPop!$M:$M,SexoPop!$T:$T,BD$5,SexoPop!$A:$A,$C18,SexoPop!$B:$B,1)/1000</f>
        <v>809.70699999999999</v>
      </c>
      <c r="BE18" s="52"/>
      <c r="BF18" s="54">
        <f>SUMIFS(SexoPorc!$M:$M,SexoPorc!$Q:$Q,BF$5,SexoPorc!$A:$A,$C18,SexoPorc!$B:$B,1)*100</f>
        <v>51.200628280639648</v>
      </c>
      <c r="BG18" s="54">
        <f>SUMIFS(SexoPorc!$M:$M,SexoPorc!$Q:$Q,BG$5,SexoPorc!$A:$A,$C18,SexoPorc!$B:$B,1)*100</f>
        <v>59.339380264282227</v>
      </c>
      <c r="BH18" s="54">
        <f>SUMIFS(SexoPorc!$M:$M,SexoPorc!$Q:$Q,BH$5,SexoPorc!$A:$A,$C18,SexoPorc!$B:$B,1)*100</f>
        <v>56.978487968444824</v>
      </c>
      <c r="BI18" s="54">
        <f>SUMIFS(SexoPorc!$M:$M,SexoPorc!$Q:$Q,BI$5,SexoPorc!$A:$A,$C18,SexoPorc!$B:$B,1)*100</f>
        <v>54.145979881286621</v>
      </c>
      <c r="BJ18" s="54">
        <f>SUMIFS(SexoPorc!$M:$M,SexoPorc!$Q:$Q,BJ$5,SexoPorc!$A:$A,$C18,SexoPorc!$B:$B,1)*100</f>
        <v>48.14649224281311</v>
      </c>
    </row>
    <row r="19" spans="3:62" x14ac:dyDescent="0.25">
      <c r="C19" s="52" t="s">
        <v>13</v>
      </c>
      <c r="D19" s="53">
        <f>'Cuadro 4'!AI21</f>
        <v>825.15</v>
      </c>
      <c r="E19" s="53">
        <f>'Cuadro 4'!AJ21</f>
        <v>779.72199999999998</v>
      </c>
      <c r="F19" s="53">
        <f>'Cuadro 4'!AK21</f>
        <v>635.072</v>
      </c>
      <c r="G19" s="53">
        <f>'Cuadro 4'!AL21</f>
        <v>772.32299999999998</v>
      </c>
      <c r="H19" s="53">
        <f>'Cuadro 4'!AM21</f>
        <v>587.85900000000004</v>
      </c>
      <c r="I19" s="52"/>
      <c r="J19" s="54">
        <f>'Cuadro 5'!AC21</f>
        <v>28.0483526883</v>
      </c>
      <c r="K19" s="54">
        <f>'Cuadro 5'!AD21</f>
        <v>25.628382180500001</v>
      </c>
      <c r="L19" s="54">
        <f>'Cuadro 5'!AE21</f>
        <v>20.521105907300001</v>
      </c>
      <c r="M19" s="54">
        <f>'Cuadro 5'!AF21</f>
        <v>24.462354182000002</v>
      </c>
      <c r="N19" s="54">
        <f>'Cuadro 5'!AG21</f>
        <v>18.199811271000002</v>
      </c>
      <c r="O19" s="52"/>
      <c r="P19" s="53">
        <f>SUMIFS(RuralPop!$L:$L,RuralPop!$S:$S,P$5,RuralPop!$A:$A,$C19)/1000</f>
        <v>677.62300000000005</v>
      </c>
      <c r="Q19" s="53">
        <f>SUMIFS(RuralPop!$L:$L,RuralPop!$S:$S,Q$5,RuralPop!$A:$A,$C19)/1000</f>
        <v>700.37</v>
      </c>
      <c r="R19" s="53">
        <f>SUMIFS(RuralPop!$L:$L,RuralPop!$S:$S,R$5,RuralPop!$A:$A,$C19)/1000</f>
        <v>560.36199999999997</v>
      </c>
      <c r="S19" s="53">
        <f>SUMIFS(RuralPop!$L:$L,RuralPop!$S:$S,S$5,RuralPop!$A:$A,$C19)/1000</f>
        <v>600.93499999999995</v>
      </c>
      <c r="T19" s="53">
        <f>SUMIFS(RuralPop!$L:$L,RuralPop!$S:$S,T$5,RuralPop!$A:$A,$C19)/1000</f>
        <v>472.57600000000002</v>
      </c>
      <c r="U19" s="52"/>
      <c r="V19" s="54">
        <f>SUMIFS(RuralPorc!$L:$L,RuralPorc!$P:$P,V$5,RuralPorc!$A:$A,$C19)*100</f>
        <v>48.22973906993866</v>
      </c>
      <c r="W19" s="54">
        <f>SUMIFS(RuralPorc!$L:$L,RuralPorc!$P:$P,W$5,RuralPorc!$A:$A,$C19)*100</f>
        <v>48.636266589164734</v>
      </c>
      <c r="X19" s="54">
        <f>SUMIFS(RuralPorc!$L:$L,RuralPorc!$P:$P,X$5,RuralPorc!$A:$A,$C19)*100</f>
        <v>37.884899973869324</v>
      </c>
      <c r="Y19" s="54">
        <f>SUMIFS(RuralPorc!$L:$L,RuralPorc!$P:$P,Y$5,RuralPorc!$A:$A,$C19)*100</f>
        <v>39.288967847824097</v>
      </c>
      <c r="Z19" s="54">
        <f>SUMIFS(RuralPorc!$L:$L,RuralPorc!$P:$P,Z$5,RuralPorc!$A:$A,$C19)*100</f>
        <v>31.275588274002075</v>
      </c>
      <c r="AA19" s="56"/>
      <c r="AB19" s="53">
        <f>SUMIFS(UrbanPop!$L:$L,UrbanPop!$S:$S,AB$5,UrbanPop!$A:$A,$C19)/1000</f>
        <v>147.52699999999999</v>
      </c>
      <c r="AC19" s="53">
        <f>SUMIFS(UrbanPop!$L:$L,UrbanPop!$S:$S,AC$5,UrbanPop!$A:$A,$C19)/1000</f>
        <v>79.352000000000004</v>
      </c>
      <c r="AD19" s="53">
        <f>SUMIFS(UrbanPop!$L:$L,UrbanPop!$S:$S,AD$5,UrbanPop!$A:$A,$C19)/1000</f>
        <v>74.709999999999994</v>
      </c>
      <c r="AE19" s="53">
        <f>SUMIFS(UrbanPop!$L:$L,UrbanPop!$S:$S,AE$5,UrbanPop!$A:$A,$C19)/1000</f>
        <v>171.38800000000001</v>
      </c>
      <c r="AF19" s="53">
        <f>SUMIFS(UrbanPop!$L:$L,UrbanPop!$S:$S,AF$5,UrbanPop!$A:$A,$C19)/1000</f>
        <v>115.283</v>
      </c>
      <c r="AG19" s="52"/>
      <c r="AH19" s="54">
        <f>SUMIFS(UrbanPorc!$L:$L,UrbanPorc!$P:$P,AH$5,UrbanPorc!$A:$A,$C19)*100</f>
        <v>9.599035233259201</v>
      </c>
      <c r="AI19" s="54">
        <f>SUMIFS(UrbanPorc!$L:$L,UrbanPorc!$P:$P,AI$5,UrbanPorc!$A:$A,$C19)*100</f>
        <v>4.9520719796419144</v>
      </c>
      <c r="AJ19" s="54">
        <f>SUMIFS(UrbanPorc!$L:$L,UrbanPorc!$P:$P,AJ$5,UrbanPorc!$A:$A,$C19)*100</f>
        <v>4.6242624521255493</v>
      </c>
      <c r="AK19" s="54">
        <f>SUMIFS(UrbanPorc!$L:$L,UrbanPorc!$P:$P,AK$5,UrbanPorc!$A:$A,$C19)*100</f>
        <v>10.529691725969315</v>
      </c>
      <c r="AL19" s="54">
        <f>SUMIFS(UrbanPorc!$L:$L,UrbanPorc!$P:$P,AL$5,UrbanPorc!$A:$A,$C19)*100</f>
        <v>6.7063130438327789</v>
      </c>
      <c r="AN19" s="53">
        <f>SUMIFS(SexoPop!$M:$M,SexoPop!$T:$T,AN$5,SexoPop!$A:$A,$C19,SexoPop!$B:$B,2)/1000</f>
        <v>420.49400000000003</v>
      </c>
      <c r="AO19" s="53">
        <f>SUMIFS(SexoPop!$M:$M,SexoPop!$T:$T,AO$5,SexoPop!$A:$A,$C19,SexoPop!$B:$B,2)/1000</f>
        <v>401.43</v>
      </c>
      <c r="AP19" s="53">
        <f>SUMIFS(SexoPop!$M:$M,SexoPop!$T:$T,AP$5,SexoPop!$A:$A,$C19,SexoPop!$B:$B,2)/1000</f>
        <v>326.35000000000002</v>
      </c>
      <c r="AQ19" s="53">
        <f>SUMIFS(SexoPop!$M:$M,SexoPop!$T:$T,AQ$5,SexoPop!$A:$A,$C19,SexoPop!$B:$B,2)/1000</f>
        <v>413.18900000000002</v>
      </c>
      <c r="AR19" s="53">
        <f>SUMIFS(SexoPop!$M:$M,SexoPop!$T:$T,AR$5,SexoPop!$A:$A,$C19,SexoPop!$B:$B,2)/1000</f>
        <v>304.80399999999997</v>
      </c>
      <c r="AS19" s="52"/>
      <c r="AT19" s="54">
        <f>SUMIFS(SexoPorc!$M:$M,SexoPorc!$Q:$Q,AT$5,SexoPorc!$A:$A,$C19,SexoPorc!$B:$B,2)*100</f>
        <v>27.84024178981781</v>
      </c>
      <c r="AU19" s="54">
        <f>SUMIFS(SexoPorc!$M:$M,SexoPorc!$Q:$Q,AU$5,SexoPorc!$A:$A,$C19,SexoPorc!$B:$B,2)*100</f>
        <v>25.551667809486389</v>
      </c>
      <c r="AV19" s="54">
        <f>SUMIFS(SexoPorc!$M:$M,SexoPorc!$Q:$Q,AV$5,SexoPorc!$A:$A,$C19,SexoPorc!$B:$B,2)*100</f>
        <v>19.976617395877838</v>
      </c>
      <c r="AW19" s="54">
        <f>SUMIFS(SexoPorc!$M:$M,SexoPorc!$Q:$Q,AW$5,SexoPorc!$A:$A,$C19,SexoPorc!$B:$B,2)*100</f>
        <v>24.80074018239975</v>
      </c>
      <c r="AX19" s="54">
        <f>SUMIFS(SexoPorc!$M:$M,SexoPorc!$Q:$Q,AX$5,SexoPorc!$A:$A,$C19,SexoPorc!$B:$B,2)*100</f>
        <v>17.844434082508087</v>
      </c>
      <c r="AY19" s="56"/>
      <c r="AZ19" s="53">
        <f>SUMIFS(SexoPop!$M:$M,SexoPop!$T:$T,AZ$5,SexoPop!$A:$A,$C19,SexoPop!$B:$B,1)/1000</f>
        <v>404.65600000000001</v>
      </c>
      <c r="BA19" s="53">
        <f>SUMIFS(SexoPop!$M:$M,SexoPop!$T:$T,BA$5,SexoPop!$A:$A,$C19,SexoPop!$B:$B,1)/1000</f>
        <v>378.29199999999997</v>
      </c>
      <c r="BB19" s="53">
        <f>SUMIFS(SexoPop!$M:$M,SexoPop!$T:$T,BB$5,SexoPop!$A:$A,$C19,SexoPop!$B:$B,1)/1000</f>
        <v>308.72199999999998</v>
      </c>
      <c r="BC19" s="53">
        <f>SUMIFS(SexoPop!$M:$M,SexoPop!$T:$T,BC$5,SexoPop!$A:$A,$C19,SexoPop!$B:$B,1)/1000</f>
        <v>359.13400000000001</v>
      </c>
      <c r="BD19" s="53">
        <f>SUMIFS(SexoPop!$M:$M,SexoPop!$T:$T,BD$5,SexoPop!$A:$A,$C19,SexoPop!$B:$B,1)/1000</f>
        <v>283.05500000000001</v>
      </c>
      <c r="BE19" s="52"/>
      <c r="BF19" s="54">
        <f>SUMIFS(SexoPorc!$M:$M,SexoPorc!$Q:$Q,BF$5,SexoPorc!$A:$A,$C19,SexoPorc!$B:$B,1)*100</f>
        <v>28.267931938171387</v>
      </c>
      <c r="BG19" s="54">
        <f>SUMIFS(SexoPorc!$M:$M,SexoPorc!$Q:$Q,BG$5,SexoPorc!$A:$A,$C19,SexoPorc!$B:$B,1)*100</f>
        <v>25.710293650627136</v>
      </c>
      <c r="BH19" s="54">
        <f>SUMIFS(SexoPorc!$M:$M,SexoPorc!$Q:$Q,BH$5,SexoPorc!$A:$A,$C19,SexoPorc!$B:$B,1)*100</f>
        <v>21.129915118217468</v>
      </c>
      <c r="BI19" s="54">
        <f>SUMIFS(SexoPorc!$M:$M,SexoPorc!$Q:$Q,BI$5,SexoPorc!$A:$A,$C19,SexoPorc!$B:$B,1)*100</f>
        <v>24.084283411502838</v>
      </c>
      <c r="BJ19" s="54">
        <f>SUMIFS(SexoPorc!$M:$M,SexoPorc!$Q:$Q,BJ$5,SexoPorc!$A:$A,$C19,SexoPorc!$B:$B,1)*100</f>
        <v>18.598668277263641</v>
      </c>
    </row>
    <row r="20" spans="3:62" x14ac:dyDescent="0.25">
      <c r="C20" s="52" t="s">
        <v>14</v>
      </c>
      <c r="D20" s="53">
        <f>'Cuadro 4'!AI22</f>
        <v>386.452</v>
      </c>
      <c r="E20" s="53">
        <f>'Cuadro 4'!AJ22</f>
        <v>667.64600000000007</v>
      </c>
      <c r="F20" s="53">
        <f>'Cuadro 4'!AK22</f>
        <v>451.24299999999999</v>
      </c>
      <c r="G20" s="53">
        <f>'Cuadro 4'!AL22</f>
        <v>353</v>
      </c>
      <c r="H20" s="53">
        <f>'Cuadro 4'!AM22</f>
        <v>228.613</v>
      </c>
      <c r="I20" s="52"/>
      <c r="J20" s="54">
        <f>'Cuadro 5'!AC22</f>
        <v>4.8525928180999998</v>
      </c>
      <c r="K20" s="54">
        <f>'Cuadro 5'!AD22</f>
        <v>8.1204961627000003</v>
      </c>
      <c r="L20" s="54">
        <f>'Cuadro 5'!AE22</f>
        <v>5.3831097882000005</v>
      </c>
      <c r="M20" s="54">
        <f>'Cuadro 5'!AF22</f>
        <v>4.1523349355999999</v>
      </c>
      <c r="N20" s="54">
        <f>'Cuadro 5'!AG22</f>
        <v>2.6189030055</v>
      </c>
      <c r="O20" s="52"/>
      <c r="P20" s="53">
        <f>SUMIFS(RuralPop!$L:$L,RuralPop!$S:$S,P$5,RuralPop!$A:$A,$C20)/1000</f>
        <v>247.352</v>
      </c>
      <c r="Q20" s="53">
        <f>SUMIFS(RuralPop!$L:$L,RuralPop!$S:$S,Q$5,RuralPop!$A:$A,$C20)/1000</f>
        <v>318.58699999999999</v>
      </c>
      <c r="R20" s="53">
        <f>SUMIFS(RuralPop!$L:$L,RuralPop!$S:$S,R$5,RuralPop!$A:$A,$C20)/1000</f>
        <v>225.97900000000001</v>
      </c>
      <c r="S20" s="53">
        <f>SUMIFS(RuralPop!$L:$L,RuralPop!$S:$S,S$5,RuralPop!$A:$A,$C20)/1000</f>
        <v>221.69</v>
      </c>
      <c r="T20" s="53">
        <f>SUMIFS(RuralPop!$L:$L,RuralPop!$S:$S,T$5,RuralPop!$A:$A,$C20)/1000</f>
        <v>112.973</v>
      </c>
      <c r="U20" s="52"/>
      <c r="V20" s="54">
        <f>SUMIFS(RuralPorc!$L:$L,RuralPorc!$P:$P,V$5,RuralPorc!$A:$A,$C20)*100</f>
        <v>23.17175567150116</v>
      </c>
      <c r="W20" s="54">
        <f>SUMIFS(RuralPorc!$L:$L,RuralPorc!$P:$P,W$5,RuralPorc!$A:$A,$C20)*100</f>
        <v>25.687921047210693</v>
      </c>
      <c r="X20" s="54">
        <f>SUMIFS(RuralPorc!$L:$L,RuralPorc!$P:$P,X$5,RuralPorc!$A:$A,$C20)*100</f>
        <v>20.112784206867218</v>
      </c>
      <c r="Y20" s="54">
        <f>SUMIFS(RuralPorc!$L:$L,RuralPorc!$P:$P,Y$5,RuralPorc!$A:$A,$C20)*100</f>
        <v>16.592197120189667</v>
      </c>
      <c r="Z20" s="54">
        <f>SUMIFS(RuralPorc!$L:$L,RuralPorc!$P:$P,Z$5,RuralPorc!$A:$A,$C20)*100</f>
        <v>11.137092858552933</v>
      </c>
      <c r="AA20" s="56"/>
      <c r="AB20" s="53">
        <f>SUMIFS(UrbanPop!$L:$L,UrbanPop!$S:$S,AB$5,UrbanPop!$A:$A,$C20)/1000</f>
        <v>139.1</v>
      </c>
      <c r="AC20" s="53">
        <f>SUMIFS(UrbanPop!$L:$L,UrbanPop!$S:$S,AC$5,UrbanPop!$A:$A,$C20)/1000</f>
        <v>349.05900000000003</v>
      </c>
      <c r="AD20" s="53">
        <f>SUMIFS(UrbanPop!$L:$L,UrbanPop!$S:$S,AD$5,UrbanPop!$A:$A,$C20)/1000</f>
        <v>225.26400000000001</v>
      </c>
      <c r="AE20" s="53">
        <f>SUMIFS(UrbanPop!$L:$L,UrbanPop!$S:$S,AE$5,UrbanPop!$A:$A,$C20)/1000</f>
        <v>131.31</v>
      </c>
      <c r="AF20" s="53">
        <f>SUMIFS(UrbanPop!$L:$L,UrbanPop!$S:$S,AF$5,UrbanPop!$A:$A,$C20)/1000</f>
        <v>115.64</v>
      </c>
      <c r="AG20" s="52"/>
      <c r="AH20" s="54">
        <f>SUMIFS(UrbanPorc!$L:$L,UrbanPorc!$P:$P,AH$5,UrbanPorc!$A:$A,$C20)*100</f>
        <v>2.0170081406831741</v>
      </c>
      <c r="AI20" s="54">
        <f>SUMIFS(UrbanPorc!$L:$L,UrbanPorc!$P:$P,AI$5,UrbanPorc!$A:$A,$C20)*100</f>
        <v>4.9997579306364059</v>
      </c>
      <c r="AJ20" s="54">
        <f>SUMIFS(UrbanPorc!$L:$L,UrbanPorc!$P:$P,AJ$5,UrbanPorc!$A:$A,$C20)*100</f>
        <v>3.1032321974635124</v>
      </c>
      <c r="AK20" s="54">
        <f>SUMIFS(UrbanPorc!$L:$L,UrbanPorc!$P:$P,AK$5,UrbanPorc!$A:$A,$C20)*100</f>
        <v>1.8326252698898315</v>
      </c>
      <c r="AL20" s="54">
        <f>SUMIFS(UrbanPorc!$L:$L,UrbanPorc!$P:$P,AL$5,UrbanPorc!$A:$A,$C20)*100</f>
        <v>1.4989065937697887</v>
      </c>
      <c r="AN20" s="53">
        <f>SUMIFS(SexoPop!$M:$M,SexoPop!$T:$T,AN$5,SexoPop!$A:$A,$C20,SexoPop!$B:$B,2)/1000</f>
        <v>190.34200000000001</v>
      </c>
      <c r="AO20" s="53">
        <f>SUMIFS(SexoPop!$M:$M,SexoPop!$T:$T,AO$5,SexoPop!$A:$A,$C20,SexoPop!$B:$B,2)/1000</f>
        <v>335.01600000000002</v>
      </c>
      <c r="AP20" s="53">
        <f>SUMIFS(SexoPop!$M:$M,SexoPop!$T:$T,AP$5,SexoPop!$A:$A,$C20,SexoPop!$B:$B,2)/1000</f>
        <v>228.779</v>
      </c>
      <c r="AQ20" s="53">
        <f>SUMIFS(SexoPop!$M:$M,SexoPop!$T:$T,AQ$5,SexoPop!$A:$A,$C20,SexoPop!$B:$B,2)/1000</f>
        <v>169.93600000000001</v>
      </c>
      <c r="AR20" s="53">
        <f>SUMIFS(SexoPop!$M:$M,SexoPop!$T:$T,AR$5,SexoPop!$A:$A,$C20,SexoPop!$B:$B,2)/1000</f>
        <v>125.541</v>
      </c>
      <c r="AS20" s="52"/>
      <c r="AT20" s="54">
        <f>SUMIFS(SexoPorc!$M:$M,SexoPorc!$Q:$Q,AT$5,SexoPorc!$A:$A,$C20,SexoPorc!$B:$B,2)*100</f>
        <v>4.6526622027158737</v>
      </c>
      <c r="AU20" s="54">
        <f>SUMIFS(SexoPorc!$M:$M,SexoPorc!$Q:$Q,AU$5,SexoPorc!$A:$A,$C20,SexoPorc!$B:$B,2)*100</f>
        <v>7.9389899969100952</v>
      </c>
      <c r="AV20" s="54">
        <f>SUMIFS(SexoPorc!$M:$M,SexoPorc!$Q:$Q,AV$5,SexoPorc!$A:$A,$C20,SexoPorc!$B:$B,2)*100</f>
        <v>5.2743475884199142</v>
      </c>
      <c r="AW20" s="54">
        <f>SUMIFS(SexoPorc!$M:$M,SexoPorc!$Q:$Q,AW$5,SexoPorc!$A:$A,$C20,SexoPorc!$B:$B,2)*100</f>
        <v>3.8569703698158264</v>
      </c>
      <c r="AX20" s="54">
        <f>SUMIFS(SexoPorc!$M:$M,SexoPorc!$Q:$Q,AX$5,SexoPorc!$A:$A,$C20,SexoPorc!$B:$B,2)*100</f>
        <v>2.7915822342038155</v>
      </c>
      <c r="AY20" s="56"/>
      <c r="AZ20" s="53">
        <f>SUMIFS(SexoPop!$M:$M,SexoPop!$T:$T,AZ$5,SexoPop!$A:$A,$C20,SexoPop!$B:$B,1)/1000</f>
        <v>196.11</v>
      </c>
      <c r="BA20" s="53">
        <f>SUMIFS(SexoPop!$M:$M,SexoPop!$T:$T,BA$5,SexoPop!$A:$A,$C20,SexoPop!$B:$B,1)/1000</f>
        <v>332.63</v>
      </c>
      <c r="BB20" s="53">
        <f>SUMIFS(SexoPop!$M:$M,SexoPop!$T:$T,BB$5,SexoPop!$A:$A,$C20,SexoPop!$B:$B,1)/1000</f>
        <v>222.464</v>
      </c>
      <c r="BC20" s="53">
        <f>SUMIFS(SexoPop!$M:$M,SexoPop!$T:$T,BC$5,SexoPop!$A:$A,$C20,SexoPop!$B:$B,1)/1000</f>
        <v>183.06399999999999</v>
      </c>
      <c r="BD20" s="53">
        <f>SUMIFS(SexoPop!$M:$M,SexoPop!$T:$T,BD$5,SexoPop!$A:$A,$C20,SexoPop!$B:$B,1)/1000</f>
        <v>103.072</v>
      </c>
      <c r="BE20" s="52"/>
      <c r="BF20" s="54">
        <f>SUMIFS(SexoPorc!$M:$M,SexoPorc!$Q:$Q,BF$5,SexoPorc!$A:$A,$C20,SexoPorc!$B:$B,1)*100</f>
        <v>5.0637900829315186</v>
      </c>
      <c r="BG20" s="54">
        <f>SUMIFS(SexoPorc!$M:$M,SexoPorc!$Q:$Q,BG$5,SexoPorc!$A:$A,$C20,SexoPorc!$B:$B,1)*100</f>
        <v>8.3118915557861328</v>
      </c>
      <c r="BH20" s="54">
        <f>SUMIFS(SexoPorc!$M:$M,SexoPorc!$Q:$Q,BH$5,SexoPorc!$A:$A,$C20,SexoPorc!$B:$B,1)*100</f>
        <v>5.4997388273477554</v>
      </c>
      <c r="BI20" s="54">
        <f>SUMIFS(SexoPorc!$M:$M,SexoPorc!$Q:$Q,BI$5,SexoPorc!$A:$A,$C20,SexoPorc!$B:$B,1)*100</f>
        <v>4.4701043516397476</v>
      </c>
      <c r="BJ20" s="54">
        <f>SUMIFS(SexoPorc!$M:$M,SexoPorc!$Q:$Q,BJ$5,SexoPorc!$A:$A,$C20,SexoPorc!$B:$B,1)*100</f>
        <v>2.4354150518774986</v>
      </c>
    </row>
    <row r="21" spans="3:62" x14ac:dyDescent="0.25">
      <c r="C21" s="52" t="s">
        <v>15</v>
      </c>
      <c r="D21" s="53">
        <f>'Cuadro 4'!AI23</f>
        <v>1930.6370000000002</v>
      </c>
      <c r="E21" s="53">
        <f>'Cuadro 4'!AJ23</f>
        <v>1740.039</v>
      </c>
      <c r="F21" s="53">
        <f>'Cuadro 4'!AK23</f>
        <v>1686.6130000000001</v>
      </c>
      <c r="G21" s="53">
        <f>'Cuadro 4'!AL23</f>
        <v>1638.95</v>
      </c>
      <c r="H21" s="53">
        <f>'Cuadro 4'!AM23</f>
        <v>1497.9929999999999</v>
      </c>
      <c r="I21" s="52"/>
      <c r="J21" s="54">
        <f>'Cuadro 5'!AC23</f>
        <v>11.7019146805</v>
      </c>
      <c r="K21" s="54">
        <f>'Cuadro 5'!AD23</f>
        <v>10.330623604200001</v>
      </c>
      <c r="L21" s="54">
        <f>'Cuadro 5'!AE23</f>
        <v>9.8790062427000009</v>
      </c>
      <c r="M21" s="54">
        <f>'Cuadro 5'!AF23</f>
        <v>9.4612210012000002</v>
      </c>
      <c r="N21" s="54">
        <f>'Cuadro 5'!AG23</f>
        <v>8.4499269822000009</v>
      </c>
      <c r="O21" s="52"/>
      <c r="P21" s="53">
        <f>SUMIFS(RuralPop!$L:$L,RuralPop!$S:$S,P$5,RuralPop!$A:$A,$C21)/1000</f>
        <v>964.69299999999998</v>
      </c>
      <c r="Q21" s="53">
        <f>SUMIFS(RuralPop!$L:$L,RuralPop!$S:$S,Q$5,RuralPop!$A:$A,$C21)/1000</f>
        <v>997.84199999999998</v>
      </c>
      <c r="R21" s="53">
        <f>SUMIFS(RuralPop!$L:$L,RuralPop!$S:$S,R$5,RuralPop!$A:$A,$C21)/1000</f>
        <v>898.42200000000003</v>
      </c>
      <c r="S21" s="53">
        <f>SUMIFS(RuralPop!$L:$L,RuralPop!$S:$S,S$5,RuralPop!$A:$A,$C21)/1000</f>
        <v>852.30700000000002</v>
      </c>
      <c r="T21" s="53">
        <f>SUMIFS(RuralPop!$L:$L,RuralPop!$S:$S,T$5,RuralPop!$A:$A,$C21)/1000</f>
        <v>839.19100000000003</v>
      </c>
      <c r="U21" s="52"/>
      <c r="V21" s="54">
        <f>SUMIFS(RuralPorc!$L:$L,RuralPorc!$P:$P,V$5,RuralPorc!$A:$A,$C21)*100</f>
        <v>44.965541362762451</v>
      </c>
      <c r="W21" s="54">
        <f>SUMIFS(RuralPorc!$L:$L,RuralPorc!$P:$P,W$5,RuralPorc!$A:$A,$C21)*100</f>
        <v>40.100950002670288</v>
      </c>
      <c r="X21" s="54">
        <f>SUMIFS(RuralPorc!$L:$L,RuralPorc!$P:$P,X$5,RuralPorc!$A:$A,$C21)*100</f>
        <v>40.450802445411682</v>
      </c>
      <c r="Y21" s="54">
        <f>SUMIFS(RuralPorc!$L:$L,RuralPorc!$P:$P,Y$5,RuralPorc!$A:$A,$C21)*100</f>
        <v>32.593587040901184</v>
      </c>
      <c r="Z21" s="54">
        <f>SUMIFS(RuralPorc!$L:$L,RuralPorc!$P:$P,Z$5,RuralPorc!$A:$A,$C21)*100</f>
        <v>34.154024720191956</v>
      </c>
      <c r="AA21" s="56"/>
      <c r="AB21" s="53">
        <f>SUMIFS(UrbanPop!$L:$L,UrbanPop!$S:$S,AB$5,UrbanPop!$A:$A,$C21)/1000</f>
        <v>965.94399999999996</v>
      </c>
      <c r="AC21" s="53">
        <f>SUMIFS(UrbanPop!$L:$L,UrbanPop!$S:$S,AC$5,UrbanPop!$A:$A,$C21)/1000</f>
        <v>742.197</v>
      </c>
      <c r="AD21" s="53">
        <f>SUMIFS(UrbanPop!$L:$L,UrbanPop!$S:$S,AD$5,UrbanPop!$A:$A,$C21)/1000</f>
        <v>788.19100000000003</v>
      </c>
      <c r="AE21" s="53">
        <f>SUMIFS(UrbanPop!$L:$L,UrbanPop!$S:$S,AE$5,UrbanPop!$A:$A,$C21)/1000</f>
        <v>786.64300000000003</v>
      </c>
      <c r="AF21" s="53">
        <f>SUMIFS(UrbanPop!$L:$L,UrbanPop!$S:$S,AF$5,UrbanPop!$A:$A,$C21)/1000</f>
        <v>658.80200000000002</v>
      </c>
      <c r="AG21" s="52"/>
      <c r="AH21" s="54">
        <f>SUMIFS(UrbanPorc!$L:$L,UrbanPorc!$P:$P,AH$5,UrbanPorc!$A:$A,$C21)*100</f>
        <v>6.729879230260849</v>
      </c>
      <c r="AI21" s="54">
        <f>SUMIFS(UrbanPorc!$L:$L,UrbanPorc!$P:$P,AI$5,UrbanPorc!$A:$A,$C21)*100</f>
        <v>5.1702383905649185</v>
      </c>
      <c r="AJ21" s="54">
        <f>SUMIFS(UrbanPorc!$L:$L,UrbanPorc!$P:$P,AJ$5,UrbanPorc!$A:$A,$C21)*100</f>
        <v>5.3070850670337677</v>
      </c>
      <c r="AK21" s="54">
        <f>SUMIFS(UrbanPorc!$L:$L,UrbanPorc!$P:$P,AK$5,UrbanPorc!$A:$A,$C21)*100</f>
        <v>5.3484518080949783</v>
      </c>
      <c r="AL21" s="54">
        <f>SUMIFS(UrbanPorc!$L:$L,UrbanPorc!$P:$P,AL$5,UrbanPorc!$A:$A,$C21)*100</f>
        <v>4.3141279369592667</v>
      </c>
      <c r="AN21" s="53">
        <f>SUMIFS(SexoPop!$M:$M,SexoPop!$T:$T,AN$5,SexoPop!$A:$A,$C21,SexoPop!$B:$B,2)/1000</f>
        <v>989.66300000000001</v>
      </c>
      <c r="AO21" s="53">
        <f>SUMIFS(SexoPop!$M:$M,SexoPop!$T:$T,AO$5,SexoPop!$A:$A,$C21,SexoPop!$B:$B,2)/1000</f>
        <v>910.46699999999998</v>
      </c>
      <c r="AP21" s="53">
        <f>SUMIFS(SexoPop!$M:$M,SexoPop!$T:$T,AP$5,SexoPop!$A:$A,$C21,SexoPop!$B:$B,2)/1000</f>
        <v>839.97</v>
      </c>
      <c r="AQ21" s="53">
        <f>SUMIFS(SexoPop!$M:$M,SexoPop!$T:$T,AQ$5,SexoPop!$A:$A,$C21,SexoPop!$B:$B,2)/1000</f>
        <v>833.5</v>
      </c>
      <c r="AR21" s="53">
        <f>SUMIFS(SexoPop!$M:$M,SexoPop!$T:$T,AR$5,SexoPop!$A:$A,$C21,SexoPop!$B:$B,2)/1000</f>
        <v>787.09100000000001</v>
      </c>
      <c r="AS21" s="52"/>
      <c r="AT21" s="54">
        <f>SUMIFS(SexoPorc!$M:$M,SexoPorc!$Q:$Q,AT$5,SexoPorc!$A:$A,$C21,SexoPorc!$B:$B,2)*100</f>
        <v>11.467417329549789</v>
      </c>
      <c r="AU21" s="54">
        <f>SUMIFS(SexoPorc!$M:$M,SexoPorc!$Q:$Q,AU$5,SexoPorc!$A:$A,$C21,SexoPorc!$B:$B,2)*100</f>
        <v>10.519462078809738</v>
      </c>
      <c r="AV21" s="54">
        <f>SUMIFS(SexoPorc!$M:$M,SexoPorc!$Q:$Q,AV$5,SexoPorc!$A:$A,$C21,SexoPorc!$B:$B,2)*100</f>
        <v>9.6131816506385803</v>
      </c>
      <c r="AW21" s="54">
        <f>SUMIFS(SexoPorc!$M:$M,SexoPorc!$Q:$Q,AW$5,SexoPorc!$A:$A,$C21,SexoPorc!$B:$B,2)*100</f>
        <v>9.2944957315921783</v>
      </c>
      <c r="AX21" s="54">
        <f>SUMIFS(SexoPorc!$M:$M,SexoPorc!$Q:$Q,AX$5,SexoPorc!$A:$A,$C21,SexoPorc!$B:$B,2)*100</f>
        <v>8.5418872535228729</v>
      </c>
      <c r="AY21" s="56"/>
      <c r="AZ21" s="53">
        <f>SUMIFS(SexoPop!$M:$M,SexoPop!$T:$T,AZ$5,SexoPop!$A:$A,$C21,SexoPop!$B:$B,1)/1000</f>
        <v>940.97400000000005</v>
      </c>
      <c r="BA21" s="53">
        <f>SUMIFS(SexoPop!$M:$M,SexoPop!$T:$T,BA$5,SexoPop!$A:$A,$C21,SexoPop!$B:$B,1)/1000</f>
        <v>829.572</v>
      </c>
      <c r="BB21" s="53">
        <f>SUMIFS(SexoPop!$M:$M,SexoPop!$T:$T,BB$5,SexoPop!$A:$A,$C21,SexoPop!$B:$B,1)/1000</f>
        <v>846.64300000000003</v>
      </c>
      <c r="BC21" s="53">
        <f>SUMIFS(SexoPop!$M:$M,SexoPop!$T:$T,BC$5,SexoPop!$A:$A,$C21,SexoPop!$B:$B,1)/1000</f>
        <v>805.45</v>
      </c>
      <c r="BD21" s="53">
        <f>SUMIFS(SexoPop!$M:$M,SexoPop!$T:$T,BD$5,SexoPop!$A:$A,$C21,SexoPop!$B:$B,1)/1000</f>
        <v>710.90200000000004</v>
      </c>
      <c r="BE21" s="52"/>
      <c r="BF21" s="54">
        <f>SUMIFS(SexoPorc!$M:$M,SexoPorc!$Q:$Q,BF$5,SexoPorc!$A:$A,$C21,SexoPorc!$B:$B,1)*100</f>
        <v>11.959120631217957</v>
      </c>
      <c r="BG21" s="54">
        <f>SUMIFS(SexoPorc!$M:$M,SexoPorc!$Q:$Q,BG$5,SexoPorc!$A:$A,$C21,SexoPorc!$B:$B,1)*100</f>
        <v>10.131023824214935</v>
      </c>
      <c r="BH21" s="54">
        <f>SUMIFS(SexoPorc!$M:$M,SexoPorc!$Q:$Q,BH$5,SexoPorc!$A:$A,$C21,SexoPorc!$B:$B,1)*100</f>
        <v>10.157673805952072</v>
      </c>
      <c r="BI21" s="54">
        <f>SUMIFS(SexoPorc!$M:$M,SexoPorc!$Q:$Q,BI$5,SexoPorc!$A:$A,$C21,SexoPorc!$B:$B,1)*100</f>
        <v>9.6401691436767578</v>
      </c>
      <c r="BJ21" s="54">
        <f>SUMIFS(SexoPorc!$M:$M,SexoPorc!$Q:$Q,BJ$5,SexoPorc!$A:$A,$C21,SexoPorc!$B:$B,1)*100</f>
        <v>8.3503939211368561</v>
      </c>
    </row>
    <row r="22" spans="3:62" x14ac:dyDescent="0.25">
      <c r="C22" s="52" t="s">
        <v>16</v>
      </c>
      <c r="D22" s="53">
        <f>'Cuadro 4'!AI24</f>
        <v>1097.6090000000002</v>
      </c>
      <c r="E22" s="53">
        <f>'Cuadro 4'!AJ24</f>
        <v>823.41200000000003</v>
      </c>
      <c r="F22" s="53">
        <f>'Cuadro 4'!AK24</f>
        <v>810.92600000000004</v>
      </c>
      <c r="G22" s="53">
        <f>'Cuadro 4'!AL24</f>
        <v>1076.83</v>
      </c>
      <c r="H22" s="53">
        <f>'Cuadro 4'!AM24</f>
        <v>796.5</v>
      </c>
      <c r="I22" s="52"/>
      <c r="J22" s="54">
        <f>'Cuadro 5'!AC24</f>
        <v>24.473253000700002</v>
      </c>
      <c r="K22" s="54">
        <f>'Cuadro 5'!AD24</f>
        <v>17.6719963034</v>
      </c>
      <c r="L22" s="54">
        <f>'Cuadro 5'!AE24</f>
        <v>16.915866444700001</v>
      </c>
      <c r="M22" s="54">
        <f>'Cuadro 5'!AF24</f>
        <v>21.785710889700002</v>
      </c>
      <c r="N22" s="54">
        <f>'Cuadro 5'!AG24</f>
        <v>16.126318577100001</v>
      </c>
      <c r="O22" s="52"/>
      <c r="P22" s="53">
        <f>SUMIFS(RuralPop!$L:$L,RuralPop!$S:$S,P$5,RuralPop!$A:$A,$C22)/1000</f>
        <v>686.98099999999999</v>
      </c>
      <c r="Q22" s="53">
        <f>SUMIFS(RuralPop!$L:$L,RuralPop!$S:$S,Q$5,RuralPop!$A:$A,$C22)/1000</f>
        <v>530.82500000000005</v>
      </c>
      <c r="R22" s="53">
        <f>SUMIFS(RuralPop!$L:$L,RuralPop!$S:$S,R$5,RuralPop!$A:$A,$C22)/1000</f>
        <v>520.65700000000004</v>
      </c>
      <c r="S22" s="53">
        <f>SUMIFS(RuralPop!$L:$L,RuralPop!$S:$S,S$5,RuralPop!$A:$A,$C22)/1000</f>
        <v>665.93399999999997</v>
      </c>
      <c r="T22" s="53">
        <f>SUMIFS(RuralPop!$L:$L,RuralPop!$S:$S,T$5,RuralPop!$A:$A,$C22)/1000</f>
        <v>408.46100000000001</v>
      </c>
      <c r="U22" s="52"/>
      <c r="V22" s="54">
        <f>SUMIFS(RuralPorc!$L:$L,RuralPorc!$P:$P,V$5,RuralPorc!$A:$A,$C22)*100</f>
        <v>48.908010125160217</v>
      </c>
      <c r="W22" s="54">
        <f>SUMIFS(RuralPorc!$L:$L,RuralPorc!$P:$P,W$5,RuralPorc!$A:$A,$C22)*100</f>
        <v>32.319176197052002</v>
      </c>
      <c r="X22" s="54">
        <f>SUMIFS(RuralPorc!$L:$L,RuralPorc!$P:$P,X$5,RuralPorc!$A:$A,$C22)*100</f>
        <v>34.678053855895996</v>
      </c>
      <c r="Y22" s="54">
        <f>SUMIFS(RuralPorc!$L:$L,RuralPorc!$P:$P,Y$5,RuralPorc!$A:$A,$C22)*100</f>
        <v>40.659430623054504</v>
      </c>
      <c r="Z22" s="54">
        <f>SUMIFS(RuralPorc!$L:$L,RuralPorc!$P:$P,Z$5,RuralPorc!$A:$A,$C22)*100</f>
        <v>27.687427401542664</v>
      </c>
      <c r="AA22" s="56"/>
      <c r="AB22" s="53">
        <f>SUMIFS(UrbanPop!$L:$L,UrbanPop!$S:$S,AB$5,UrbanPop!$A:$A,$C22)/1000</f>
        <v>410.62799999999999</v>
      </c>
      <c r="AC22" s="53">
        <f>SUMIFS(UrbanPop!$L:$L,UrbanPop!$S:$S,AC$5,UrbanPop!$A:$A,$C22)/1000</f>
        <v>292.58699999999999</v>
      </c>
      <c r="AD22" s="53">
        <f>SUMIFS(UrbanPop!$L:$L,UrbanPop!$S:$S,AD$5,UrbanPop!$A:$A,$C22)/1000</f>
        <v>290.26900000000001</v>
      </c>
      <c r="AE22" s="53">
        <f>SUMIFS(UrbanPop!$L:$L,UrbanPop!$S:$S,AE$5,UrbanPop!$A:$A,$C22)/1000</f>
        <v>410.89600000000002</v>
      </c>
      <c r="AF22" s="53">
        <f>SUMIFS(UrbanPop!$L:$L,UrbanPop!$S:$S,AF$5,UrbanPop!$A:$A,$C22)/1000</f>
        <v>388.03899999999999</v>
      </c>
      <c r="AG22" s="52"/>
      <c r="AH22" s="54">
        <f>SUMIFS(UrbanPorc!$L:$L,UrbanPorc!$P:$P,AH$5,UrbanPorc!$A:$A,$C22)*100</f>
        <v>13.33080530166626</v>
      </c>
      <c r="AI22" s="54">
        <f>SUMIFS(UrbanPorc!$L:$L,UrbanPorc!$P:$P,AI$5,UrbanPorc!$A:$A,$C22)*100</f>
        <v>9.6980385482311249</v>
      </c>
      <c r="AJ22" s="54">
        <f>SUMIFS(UrbanPorc!$L:$L,UrbanPorc!$P:$P,AJ$5,UrbanPorc!$A:$A,$C22)*100</f>
        <v>8.816131204366684</v>
      </c>
      <c r="AK22" s="54">
        <f>SUMIFS(UrbanPorc!$L:$L,UrbanPorc!$P:$P,AK$5,UrbanPorc!$A:$A,$C22)*100</f>
        <v>12.432583421468735</v>
      </c>
      <c r="AL22" s="54">
        <f>SUMIFS(UrbanPorc!$L:$L,UrbanPorc!$P:$P,AL$5,UrbanPorc!$A:$A,$C22)*100</f>
        <v>11.202460527420044</v>
      </c>
      <c r="AN22" s="53">
        <f>SUMIFS(SexoPop!$M:$M,SexoPop!$T:$T,AN$5,SexoPop!$A:$A,$C22,SexoPop!$B:$B,2)/1000</f>
        <v>544.37099999999998</v>
      </c>
      <c r="AO22" s="53">
        <f>SUMIFS(SexoPop!$M:$M,SexoPop!$T:$T,AO$5,SexoPop!$A:$A,$C22,SexoPop!$B:$B,2)/1000</f>
        <v>439.21499999999997</v>
      </c>
      <c r="AP22" s="53">
        <f>SUMIFS(SexoPop!$M:$M,SexoPop!$T:$T,AP$5,SexoPop!$A:$A,$C22,SexoPop!$B:$B,2)/1000</f>
        <v>413.70499999999998</v>
      </c>
      <c r="AQ22" s="53">
        <f>SUMIFS(SexoPop!$M:$M,SexoPop!$T:$T,AQ$5,SexoPop!$A:$A,$C22,SexoPop!$B:$B,2)/1000</f>
        <v>560.23699999999997</v>
      </c>
      <c r="AR22" s="53">
        <f>SUMIFS(SexoPop!$M:$M,SexoPop!$T:$T,AR$5,SexoPop!$A:$A,$C22,SexoPop!$B:$B,2)/1000</f>
        <v>400.92500000000001</v>
      </c>
      <c r="AS22" s="52"/>
      <c r="AT22" s="54">
        <f>SUMIFS(SexoPorc!$M:$M,SexoPorc!$Q:$Q,AT$5,SexoPorc!$A:$A,$C22,SexoPorc!$B:$B,2)*100</f>
        <v>23.824061453342438</v>
      </c>
      <c r="AU22" s="54">
        <f>SUMIFS(SexoPorc!$M:$M,SexoPorc!$Q:$Q,AU$5,SexoPorc!$A:$A,$C22,SexoPorc!$B:$B,2)*100</f>
        <v>18.064247071743011</v>
      </c>
      <c r="AV22" s="54">
        <f>SUMIFS(SexoPorc!$M:$M,SexoPorc!$Q:$Q,AV$5,SexoPorc!$A:$A,$C22,SexoPorc!$B:$B,2)*100</f>
        <v>16.754019260406494</v>
      </c>
      <c r="AW22" s="54">
        <f>SUMIFS(SexoPorc!$M:$M,SexoPorc!$Q:$Q,AW$5,SexoPorc!$A:$A,$C22,SexoPorc!$B:$B,2)*100</f>
        <v>21.477173268795013</v>
      </c>
      <c r="AX22" s="54">
        <f>SUMIFS(SexoPorc!$M:$M,SexoPorc!$Q:$Q,AX$5,SexoPorc!$A:$A,$C22,SexoPorc!$B:$B,2)*100</f>
        <v>15.436828136444092</v>
      </c>
      <c r="AY22" s="56"/>
      <c r="AZ22" s="53">
        <f>SUMIFS(SexoPop!$M:$M,SexoPop!$T:$T,AZ$5,SexoPop!$A:$A,$C22,SexoPop!$B:$B,1)/1000</f>
        <v>553.23800000000006</v>
      </c>
      <c r="BA22" s="53">
        <f>SUMIFS(SexoPop!$M:$M,SexoPop!$T:$T,BA$5,SexoPop!$A:$A,$C22,SexoPop!$B:$B,1)/1000</f>
        <v>384.197</v>
      </c>
      <c r="BB22" s="53">
        <f>SUMIFS(SexoPop!$M:$M,SexoPop!$T:$T,BB$5,SexoPop!$A:$A,$C22,SexoPop!$B:$B,1)/1000</f>
        <v>397.221</v>
      </c>
      <c r="BC22" s="53">
        <f>SUMIFS(SexoPop!$M:$M,SexoPop!$T:$T,BC$5,SexoPop!$A:$A,$C22,SexoPop!$B:$B,1)/1000</f>
        <v>516.59299999999996</v>
      </c>
      <c r="BD22" s="53">
        <f>SUMIFS(SexoPop!$M:$M,SexoPop!$T:$T,BD$5,SexoPop!$A:$A,$C22,SexoPop!$B:$B,1)/1000</f>
        <v>395.57499999999999</v>
      </c>
      <c r="BE22" s="52"/>
      <c r="BF22" s="54">
        <f>SUMIFS(SexoPorc!$M:$M,SexoPorc!$Q:$Q,BF$5,SexoPorc!$A:$A,$C22,SexoPorc!$B:$B,1)*100</f>
        <v>25.147524476051331</v>
      </c>
      <c r="BG22" s="54">
        <f>SUMIFS(SexoPorc!$M:$M,SexoPorc!$Q:$Q,BG$5,SexoPorc!$A:$A,$C22,SexoPorc!$B:$B,1)*100</f>
        <v>17.243938148021698</v>
      </c>
      <c r="BH22" s="54">
        <f>SUMIFS(SexoPorc!$M:$M,SexoPorc!$Q:$Q,BH$5,SexoPorc!$A:$A,$C22,SexoPorc!$B:$B,1)*100</f>
        <v>17.087787389755249</v>
      </c>
      <c r="BI22" s="54">
        <f>SUMIFS(SexoPorc!$M:$M,SexoPorc!$Q:$Q,BI$5,SexoPorc!$A:$A,$C22,SexoPorc!$B:$B,1)*100</f>
        <v>22.130493819713593</v>
      </c>
      <c r="BJ22" s="54">
        <f>SUMIFS(SexoPorc!$M:$M,SexoPorc!$Q:$Q,BJ$5,SexoPorc!$A:$A,$C22,SexoPorc!$B:$B,1)*100</f>
        <v>16.890960931777954</v>
      </c>
    </row>
    <row r="23" spans="3:62" x14ac:dyDescent="0.25">
      <c r="C23" s="52" t="s">
        <v>17</v>
      </c>
      <c r="D23" s="53">
        <f>'Cuadro 4'!AI25</f>
        <v>325.142</v>
      </c>
      <c r="E23" s="53">
        <f>'Cuadro 4'!AJ25</f>
        <v>391.19100000000003</v>
      </c>
      <c r="F23" s="53">
        <f>'Cuadro 4'!AK25</f>
        <v>354.30500000000001</v>
      </c>
      <c r="G23" s="53">
        <f>'Cuadro 4'!AL25</f>
        <v>350.32300000000004</v>
      </c>
      <c r="H23" s="53">
        <f>'Cuadro 4'!AM25</f>
        <v>250.767</v>
      </c>
      <c r="I23" s="52"/>
      <c r="J23" s="54">
        <f>'Cuadro 5'!AC25</f>
        <v>16.971790587499999</v>
      </c>
      <c r="K23" s="54">
        <f>'Cuadro 5'!AD25</f>
        <v>19.9295724061</v>
      </c>
      <c r="L23" s="54">
        <f>'Cuadro 5'!AE25</f>
        <v>17.9297525952</v>
      </c>
      <c r="M23" s="54">
        <f>'Cuadro 5'!AF25</f>
        <v>17.4310602792</v>
      </c>
      <c r="N23" s="54">
        <f>'Cuadro 5'!AG25</f>
        <v>12.7163406197</v>
      </c>
      <c r="O23" s="52"/>
      <c r="P23" s="53">
        <f>SUMIFS(RuralPop!$L:$L,RuralPop!$S:$S,P$5,RuralPop!$A:$A,$C23)/1000</f>
        <v>143.02600000000001</v>
      </c>
      <c r="Q23" s="53">
        <f>SUMIFS(RuralPop!$L:$L,RuralPop!$S:$S,Q$5,RuralPop!$A:$A,$C23)/1000</f>
        <v>176.965</v>
      </c>
      <c r="R23" s="53">
        <f>SUMIFS(RuralPop!$L:$L,RuralPop!$S:$S,R$5,RuralPop!$A:$A,$C23)/1000</f>
        <v>146.625</v>
      </c>
      <c r="S23" s="53">
        <f>SUMIFS(RuralPop!$L:$L,RuralPop!$S:$S,S$5,RuralPop!$A:$A,$C23)/1000</f>
        <v>161.072</v>
      </c>
      <c r="T23" s="53">
        <f>SUMIFS(RuralPop!$L:$L,RuralPop!$S:$S,T$5,RuralPop!$A:$A,$C23)/1000</f>
        <v>106.04900000000001</v>
      </c>
      <c r="U23" s="52"/>
      <c r="V23" s="54">
        <f>SUMIFS(RuralPorc!$L:$L,RuralPorc!$P:$P,V$5,RuralPorc!$A:$A,$C23)*100</f>
        <v>46.251407265663147</v>
      </c>
      <c r="W23" s="54">
        <f>SUMIFS(RuralPorc!$L:$L,RuralPorc!$P:$P,W$5,RuralPorc!$A:$A,$C23)*100</f>
        <v>43.350717425346375</v>
      </c>
      <c r="X23" s="54">
        <f>SUMIFS(RuralPorc!$L:$L,RuralPorc!$P:$P,X$5,RuralPorc!$A:$A,$C23)*100</f>
        <v>45.961213111877441</v>
      </c>
      <c r="Y23" s="54">
        <f>SUMIFS(RuralPorc!$L:$L,RuralPorc!$P:$P,Y$5,RuralPorc!$A:$A,$C23)*100</f>
        <v>32.891169190406799</v>
      </c>
      <c r="Z23" s="54">
        <f>SUMIFS(RuralPorc!$L:$L,RuralPorc!$P:$P,Z$5,RuralPorc!$A:$A,$C23)*100</f>
        <v>28.986936807632446</v>
      </c>
      <c r="AA23" s="56"/>
      <c r="AB23" s="53">
        <f>SUMIFS(UrbanPop!$L:$L,UrbanPop!$S:$S,AB$5,UrbanPop!$A:$A,$C23)/1000</f>
        <v>182.11600000000001</v>
      </c>
      <c r="AC23" s="53">
        <f>SUMIFS(UrbanPop!$L:$L,UrbanPop!$S:$S,AC$5,UrbanPop!$A:$A,$C23)/1000</f>
        <v>214.226</v>
      </c>
      <c r="AD23" s="53">
        <f>SUMIFS(UrbanPop!$L:$L,UrbanPop!$S:$S,AD$5,UrbanPop!$A:$A,$C23)/1000</f>
        <v>207.68</v>
      </c>
      <c r="AE23" s="53">
        <f>SUMIFS(UrbanPop!$L:$L,UrbanPop!$S:$S,AE$5,UrbanPop!$A:$A,$C23)/1000</f>
        <v>189.251</v>
      </c>
      <c r="AF23" s="53">
        <f>SUMIFS(UrbanPop!$L:$L,UrbanPop!$S:$S,AF$5,UrbanPop!$A:$A,$C23)/1000</f>
        <v>144.71799999999999</v>
      </c>
      <c r="AG23" s="52"/>
      <c r="AH23" s="54">
        <f>SUMIFS(UrbanPorc!$L:$L,UrbanPorc!$P:$P,AH$5,UrbanPorc!$A:$A,$C23)*100</f>
        <v>11.335892975330353</v>
      </c>
      <c r="AI23" s="54">
        <f>SUMIFS(UrbanPorc!$L:$L,UrbanPorc!$P:$P,AI$5,UrbanPorc!$A:$A,$C23)*100</f>
        <v>13.779693841934204</v>
      </c>
      <c r="AJ23" s="54">
        <f>SUMIFS(UrbanPorc!$L:$L,UrbanPorc!$P:$P,AJ$5,UrbanPorc!$A:$A,$C23)*100</f>
        <v>12.533086538314819</v>
      </c>
      <c r="AK23" s="54">
        <f>SUMIFS(UrbanPorc!$L:$L,UrbanPorc!$P:$P,AK$5,UrbanPorc!$A:$A,$C23)*100</f>
        <v>12.450306117534637</v>
      </c>
      <c r="AL23" s="54">
        <f>SUMIFS(UrbanPorc!$L:$L,UrbanPorc!$P:$P,AL$5,UrbanPorc!$A:$A,$C23)*100</f>
        <v>9.0102136135101318</v>
      </c>
      <c r="AN23" s="53">
        <f>SUMIFS(SexoPop!$M:$M,SexoPop!$T:$T,AN$5,SexoPop!$A:$A,$C23,SexoPop!$B:$B,2)/1000</f>
        <v>162.929</v>
      </c>
      <c r="AO23" s="53">
        <f>SUMIFS(SexoPop!$M:$M,SexoPop!$T:$T,AO$5,SexoPop!$A:$A,$C23,SexoPop!$B:$B,2)/1000</f>
        <v>204.14099999999999</v>
      </c>
      <c r="AP23" s="53">
        <f>SUMIFS(SexoPop!$M:$M,SexoPop!$T:$T,AP$5,SexoPop!$A:$A,$C23,SexoPop!$B:$B,2)/1000</f>
        <v>181.52799999999999</v>
      </c>
      <c r="AQ23" s="53">
        <f>SUMIFS(SexoPop!$M:$M,SexoPop!$T:$T,AQ$5,SexoPop!$A:$A,$C23,SexoPop!$B:$B,2)/1000</f>
        <v>184.256</v>
      </c>
      <c r="AR23" s="53">
        <f>SUMIFS(SexoPop!$M:$M,SexoPop!$T:$T,AR$5,SexoPop!$A:$A,$C23,SexoPop!$B:$B,2)/1000</f>
        <v>126.91800000000001</v>
      </c>
      <c r="AS23" s="52"/>
      <c r="AT23" s="54">
        <f>SUMIFS(SexoPorc!$M:$M,SexoPorc!$Q:$Q,AT$5,SexoPorc!$A:$A,$C23,SexoPorc!$B:$B,2)*100</f>
        <v>16.422489285469055</v>
      </c>
      <c r="AU23" s="54">
        <f>SUMIFS(SexoPorc!$M:$M,SexoPorc!$Q:$Q,AU$5,SexoPorc!$A:$A,$C23,SexoPorc!$B:$B,2)*100</f>
        <v>19.950626790523529</v>
      </c>
      <c r="AV23" s="54">
        <f>SUMIFS(SexoPorc!$M:$M,SexoPorc!$Q:$Q,AV$5,SexoPorc!$A:$A,$C23,SexoPorc!$B:$B,2)*100</f>
        <v>17.567554116249084</v>
      </c>
      <c r="AW23" s="54">
        <f>SUMIFS(SexoPorc!$M:$M,SexoPorc!$Q:$Q,AW$5,SexoPorc!$A:$A,$C23,SexoPorc!$B:$B,2)*100</f>
        <v>17.322453856468201</v>
      </c>
      <c r="AX23" s="54">
        <f>SUMIFS(SexoPorc!$M:$M,SexoPorc!$Q:$Q,AX$5,SexoPorc!$A:$A,$C23,SexoPorc!$B:$B,2)*100</f>
        <v>12.046481668949127</v>
      </c>
      <c r="AY23" s="56"/>
      <c r="AZ23" s="53">
        <f>SUMIFS(SexoPop!$M:$M,SexoPop!$T:$T,AZ$5,SexoPop!$A:$A,$C23,SexoPop!$B:$B,1)/1000</f>
        <v>162.21299999999999</v>
      </c>
      <c r="BA23" s="53">
        <f>SUMIFS(SexoPop!$M:$M,SexoPop!$T:$T,BA$5,SexoPop!$A:$A,$C23,SexoPop!$B:$B,1)/1000</f>
        <v>187.05</v>
      </c>
      <c r="BB23" s="53">
        <f>SUMIFS(SexoPop!$M:$M,SexoPop!$T:$T,BB$5,SexoPop!$A:$A,$C23,SexoPop!$B:$B,1)/1000</f>
        <v>172.77699999999999</v>
      </c>
      <c r="BC23" s="53">
        <f>SUMIFS(SexoPop!$M:$M,SexoPop!$T:$T,BC$5,SexoPop!$A:$A,$C23,SexoPop!$B:$B,1)/1000</f>
        <v>166.06700000000001</v>
      </c>
      <c r="BD23" s="53">
        <f>SUMIFS(SexoPop!$M:$M,SexoPop!$T:$T,BD$5,SexoPop!$A:$A,$C23,SexoPop!$B:$B,1)/1000</f>
        <v>123.849</v>
      </c>
      <c r="BE23" s="52"/>
      <c r="BF23" s="54">
        <f>SUMIFS(SexoPorc!$M:$M,SexoPorc!$Q:$Q,BF$5,SexoPorc!$A:$A,$C23,SexoPorc!$B:$B,1)*100</f>
        <v>17.561791837215424</v>
      </c>
      <c r="BG23" s="54">
        <f>SUMIFS(SexoPorc!$M:$M,SexoPorc!$Q:$Q,BG$5,SexoPorc!$A:$A,$C23,SexoPorc!$B:$B,1)*100</f>
        <v>19.906644523143768</v>
      </c>
      <c r="BH23" s="54">
        <f>SUMIFS(SexoPorc!$M:$M,SexoPorc!$Q:$Q,BH$5,SexoPorc!$A:$A,$C23,SexoPorc!$B:$B,1)*100</f>
        <v>18.326741456985474</v>
      </c>
      <c r="BI23" s="54">
        <f>SUMIFS(SexoPorc!$M:$M,SexoPorc!$Q:$Q,BI$5,SexoPorc!$A:$A,$C23,SexoPorc!$B:$B,1)*100</f>
        <v>17.553167045116425</v>
      </c>
      <c r="BJ23" s="54">
        <f>SUMIFS(SexoPorc!$M:$M,SexoPorc!$Q:$Q,BJ$5,SexoPorc!$A:$A,$C23,SexoPorc!$B:$B,1)*100</f>
        <v>13.484756648540497</v>
      </c>
    </row>
    <row r="24" spans="3:62" x14ac:dyDescent="0.25">
      <c r="C24" s="52" t="s">
        <v>18</v>
      </c>
      <c r="D24" s="53">
        <f>'Cuadro 4'!AI26</f>
        <v>215.006</v>
      </c>
      <c r="E24" s="53">
        <f>'Cuadro 4'!AJ26</f>
        <v>210.48000000000002</v>
      </c>
      <c r="F24" s="53">
        <f>'Cuadro 4'!AK26</f>
        <v>146.04599999999999</v>
      </c>
      <c r="G24" s="53">
        <f>'Cuadro 4'!AL26</f>
        <v>181.55199999999999</v>
      </c>
      <c r="H24" s="53">
        <f>'Cuadro 4'!AM26</f>
        <v>121.574</v>
      </c>
      <c r="I24" s="52"/>
      <c r="J24" s="54">
        <f>'Cuadro 5'!AC26</f>
        <v>18.2043401323</v>
      </c>
      <c r="K24" s="54">
        <f>'Cuadro 5'!AD26</f>
        <v>17.223827931900001</v>
      </c>
      <c r="L24" s="54">
        <f>'Cuadro 5'!AE26</f>
        <v>11.792148902500001</v>
      </c>
      <c r="M24" s="54">
        <f>'Cuadro 5'!AF26</f>
        <v>14.386874687000001</v>
      </c>
      <c r="N24" s="54">
        <f>'Cuadro 5'!AG26</f>
        <v>9.7825492209</v>
      </c>
      <c r="O24" s="52"/>
      <c r="P24" s="53">
        <f>SUMIFS(RuralPop!$L:$L,RuralPop!$S:$S,P$5,RuralPop!$A:$A,$C24)/1000</f>
        <v>162.77000000000001</v>
      </c>
      <c r="Q24" s="53">
        <f>SUMIFS(RuralPop!$L:$L,RuralPop!$S:$S,Q$5,RuralPop!$A:$A,$C24)/1000</f>
        <v>159.881</v>
      </c>
      <c r="R24" s="53">
        <f>SUMIFS(RuralPop!$L:$L,RuralPop!$S:$S,R$5,RuralPop!$A:$A,$C24)/1000</f>
        <v>110.83</v>
      </c>
      <c r="S24" s="53">
        <f>SUMIFS(RuralPop!$L:$L,RuralPop!$S:$S,S$5,RuralPop!$A:$A,$C24)/1000</f>
        <v>137.5</v>
      </c>
      <c r="T24" s="53">
        <f>SUMIFS(RuralPop!$L:$L,RuralPop!$S:$S,T$5,RuralPop!$A:$A,$C24)/1000</f>
        <v>95.001999999999995</v>
      </c>
      <c r="U24" s="52"/>
      <c r="V24" s="54">
        <f>SUMIFS(RuralPorc!$L:$L,RuralPorc!$P:$P,V$5,RuralPorc!$A:$A,$C24)*100</f>
        <v>44.353070855140686</v>
      </c>
      <c r="W24" s="54">
        <f>SUMIFS(RuralPorc!$L:$L,RuralPorc!$P:$P,W$5,RuralPorc!$A:$A,$C24)*100</f>
        <v>41.454315185546875</v>
      </c>
      <c r="X24" s="54">
        <f>SUMIFS(RuralPorc!$L:$L,RuralPorc!$P:$P,X$5,RuralPorc!$A:$A,$C24)*100</f>
        <v>28.810510039329529</v>
      </c>
      <c r="Y24" s="54">
        <f>SUMIFS(RuralPorc!$L:$L,RuralPorc!$P:$P,Y$5,RuralPorc!$A:$A,$C24)*100</f>
        <v>32.395702600479126</v>
      </c>
      <c r="Z24" s="54">
        <f>SUMIFS(RuralPorc!$L:$L,RuralPorc!$P:$P,Z$5,RuralPorc!$A:$A,$C24)*100</f>
        <v>27.899667620658875</v>
      </c>
      <c r="AA24" s="56"/>
      <c r="AB24" s="53">
        <f>SUMIFS(UrbanPop!$L:$L,UrbanPop!$S:$S,AB$5,UrbanPop!$A:$A,$C24)/1000</f>
        <v>52.235999999999997</v>
      </c>
      <c r="AC24" s="53">
        <f>SUMIFS(UrbanPop!$L:$L,UrbanPop!$S:$S,AC$5,UrbanPop!$A:$A,$C24)/1000</f>
        <v>50.598999999999997</v>
      </c>
      <c r="AD24" s="53">
        <f>SUMIFS(UrbanPop!$L:$L,UrbanPop!$S:$S,AD$5,UrbanPop!$A:$A,$C24)/1000</f>
        <v>35.216000000000001</v>
      </c>
      <c r="AE24" s="53">
        <f>SUMIFS(UrbanPop!$L:$L,UrbanPop!$S:$S,AE$5,UrbanPop!$A:$A,$C24)/1000</f>
        <v>44.052</v>
      </c>
      <c r="AF24" s="53">
        <f>SUMIFS(UrbanPop!$L:$L,UrbanPop!$S:$S,AF$5,UrbanPop!$A:$A,$C24)/1000</f>
        <v>26.571999999999999</v>
      </c>
      <c r="AG24" s="52"/>
      <c r="AH24" s="54">
        <f>SUMIFS(UrbanPorc!$L:$L,UrbanPorc!$P:$P,AH$5,UrbanPorc!$A:$A,$C24)*100</f>
        <v>6.4165450632572174</v>
      </c>
      <c r="AI24" s="54">
        <f>SUMIFS(UrbanPorc!$L:$L,UrbanPorc!$P:$P,AI$5,UrbanPorc!$A:$A,$C24)*100</f>
        <v>6.049993634223938</v>
      </c>
      <c r="AJ24" s="54">
        <f>SUMIFS(UrbanPorc!$L:$L,UrbanPorc!$P:$P,AJ$5,UrbanPorc!$A:$A,$C24)*100</f>
        <v>4.1245419532060623</v>
      </c>
      <c r="AK24" s="54">
        <f>SUMIFS(UrbanPorc!$L:$L,UrbanPorc!$P:$P,AK$5,UrbanPorc!$A:$A,$C24)*100</f>
        <v>5.2600093185901642</v>
      </c>
      <c r="AL24" s="54">
        <f>SUMIFS(UrbanPorc!$L:$L,UrbanPorc!$P:$P,AL$5,UrbanPorc!$A:$A,$C24)*100</f>
        <v>2.9450785368680954</v>
      </c>
      <c r="AN24" s="53">
        <f>SUMIFS(SexoPop!$M:$M,SexoPop!$T:$T,AN$5,SexoPop!$A:$A,$C24,SexoPop!$B:$B,2)/1000</f>
        <v>104.166</v>
      </c>
      <c r="AO24" s="53">
        <f>SUMIFS(SexoPop!$M:$M,SexoPop!$T:$T,AO$5,SexoPop!$A:$A,$C24,SexoPop!$B:$B,2)/1000</f>
        <v>100.792</v>
      </c>
      <c r="AP24" s="53">
        <f>SUMIFS(SexoPop!$M:$M,SexoPop!$T:$T,AP$5,SexoPop!$A:$A,$C24,SexoPop!$B:$B,2)/1000</f>
        <v>71.552999999999997</v>
      </c>
      <c r="AQ24" s="53">
        <f>SUMIFS(SexoPop!$M:$M,SexoPop!$T:$T,AQ$5,SexoPop!$A:$A,$C24,SexoPop!$B:$B,2)/1000</f>
        <v>90.447000000000003</v>
      </c>
      <c r="AR24" s="53">
        <f>SUMIFS(SexoPop!$M:$M,SexoPop!$T:$T,AR$5,SexoPop!$A:$A,$C24,SexoPop!$B:$B,2)/1000</f>
        <v>61.472999999999999</v>
      </c>
      <c r="AS24" s="52"/>
      <c r="AT24" s="54">
        <f>SUMIFS(SexoPorc!$M:$M,SexoPorc!$Q:$Q,AT$5,SexoPorc!$A:$A,$C24,SexoPorc!$B:$B,2)*100</f>
        <v>17.554982006549835</v>
      </c>
      <c r="AU24" s="54">
        <f>SUMIFS(SexoPorc!$M:$M,SexoPorc!$Q:$Q,AU$5,SexoPorc!$A:$A,$C24,SexoPorc!$B:$B,2)*100</f>
        <v>16.348378360271454</v>
      </c>
      <c r="AV24" s="54">
        <f>SUMIFS(SexoPorc!$M:$M,SexoPorc!$Q:$Q,AV$5,SexoPorc!$A:$A,$C24,SexoPorc!$B:$B,2)*100</f>
        <v>11.170364916324615</v>
      </c>
      <c r="AW24" s="54">
        <f>SUMIFS(SexoPorc!$M:$M,SexoPorc!$Q:$Q,AW$5,SexoPorc!$A:$A,$C24,SexoPorc!$B:$B,2)*100</f>
        <v>13.984479010105133</v>
      </c>
      <c r="AX24" s="54">
        <f>SUMIFS(SexoPorc!$M:$M,SexoPorc!$Q:$Q,AX$5,SexoPorc!$A:$A,$C24,SexoPorc!$B:$B,2)*100</f>
        <v>9.5925956964492798</v>
      </c>
      <c r="AY24" s="56"/>
      <c r="AZ24" s="53">
        <f>SUMIFS(SexoPop!$M:$M,SexoPop!$T:$T,AZ$5,SexoPop!$A:$A,$C24,SexoPop!$B:$B,1)/1000</f>
        <v>110.84</v>
      </c>
      <c r="BA24" s="53">
        <f>SUMIFS(SexoPop!$M:$M,SexoPop!$T:$T,BA$5,SexoPop!$A:$A,$C24,SexoPop!$B:$B,1)/1000</f>
        <v>109.688</v>
      </c>
      <c r="BB24" s="53">
        <f>SUMIFS(SexoPop!$M:$M,SexoPop!$T:$T,BB$5,SexoPop!$A:$A,$C24,SexoPop!$B:$B,1)/1000</f>
        <v>74.492999999999995</v>
      </c>
      <c r="BC24" s="53">
        <f>SUMIFS(SexoPop!$M:$M,SexoPop!$T:$T,BC$5,SexoPop!$A:$A,$C24,SexoPop!$B:$B,1)/1000</f>
        <v>91.105000000000004</v>
      </c>
      <c r="BD24" s="53">
        <f>SUMIFS(SexoPop!$M:$M,SexoPop!$T:$T,BD$5,SexoPop!$A:$A,$C24,SexoPop!$B:$B,1)/1000</f>
        <v>60.100999999999999</v>
      </c>
      <c r="BE24" s="52"/>
      <c r="BF24" s="54">
        <f>SUMIFS(SexoPorc!$M:$M,SexoPorc!$Q:$Q,BF$5,SexoPorc!$A:$A,$C24,SexoPorc!$B:$B,1)*100</f>
        <v>18.859963119029999</v>
      </c>
      <c r="BG24" s="54">
        <f>SUMIFS(SexoPorc!$M:$M,SexoPorc!$Q:$Q,BG$5,SexoPorc!$A:$A,$C24,SexoPorc!$B:$B,1)*100</f>
        <v>18.115216493606567</v>
      </c>
      <c r="BH24" s="54">
        <f>SUMIFS(SexoPorc!$M:$M,SexoPorc!$Q:$Q,BH$5,SexoPorc!$A:$A,$C24,SexoPorc!$B:$B,1)*100</f>
        <v>12.458252906799316</v>
      </c>
      <c r="BI24" s="54">
        <f>SUMIFS(SexoPorc!$M:$M,SexoPorc!$Q:$Q,BI$5,SexoPorc!$A:$A,$C24,SexoPorc!$B:$B,1)*100</f>
        <v>14.809943735599518</v>
      </c>
      <c r="BJ24" s="54">
        <f>SUMIFS(SexoPorc!$M:$M,SexoPorc!$Q:$Q,BJ$5,SexoPorc!$A:$A,$C24,SexoPorc!$B:$B,1)*100</f>
        <v>9.984782338142395</v>
      </c>
    </row>
    <row r="25" spans="3:62" x14ac:dyDescent="0.25">
      <c r="C25" s="52" t="s">
        <v>19</v>
      </c>
      <c r="D25" s="53">
        <f>'Cuadro 4'!AI27</f>
        <v>144.624</v>
      </c>
      <c r="E25" s="53">
        <f>'Cuadro 4'!AJ27</f>
        <v>131.245</v>
      </c>
      <c r="F25" s="53">
        <f>'Cuadro 4'!AK27</f>
        <v>137.09</v>
      </c>
      <c r="G25" s="53">
        <f>'Cuadro 4'!AL27</f>
        <v>230.65300000000002</v>
      </c>
      <c r="H25" s="53">
        <f>'Cuadro 4'!AM27</f>
        <v>117.077</v>
      </c>
      <c r="I25" s="52"/>
      <c r="J25" s="54">
        <f>'Cuadro 5'!AC27</f>
        <v>2.7304336761000001</v>
      </c>
      <c r="K25" s="54">
        <f>'Cuadro 5'!AD27</f>
        <v>2.3852899878000002</v>
      </c>
      <c r="L25" s="54">
        <f>'Cuadro 5'!AE27</f>
        <v>2.3407259682000001</v>
      </c>
      <c r="M25" s="54">
        <f>'Cuadro 5'!AF27</f>
        <v>3.8075065919000002</v>
      </c>
      <c r="N25" s="54">
        <f>'Cuadro 5'!AG27</f>
        <v>1.9101055952999999</v>
      </c>
      <c r="O25" s="52"/>
      <c r="P25" s="53">
        <f>SUMIFS(RuralPop!$L:$L,RuralPop!$S:$S,P$5,RuralPop!$A:$A,$C25)/1000</f>
        <v>79.343000000000004</v>
      </c>
      <c r="Q25" s="53">
        <f>SUMIFS(RuralPop!$L:$L,RuralPop!$S:$S,Q$5,RuralPop!$A:$A,$C25)/1000</f>
        <v>93.784000000000006</v>
      </c>
      <c r="R25" s="53">
        <f>SUMIFS(RuralPop!$L:$L,RuralPop!$S:$S,R$5,RuralPop!$A:$A,$C25)/1000</f>
        <v>83.548000000000002</v>
      </c>
      <c r="S25" s="53">
        <f>SUMIFS(RuralPop!$L:$L,RuralPop!$S:$S,S$5,RuralPop!$A:$A,$C25)/1000</f>
        <v>129.965</v>
      </c>
      <c r="T25" s="53">
        <f>SUMIFS(RuralPop!$L:$L,RuralPop!$S:$S,T$5,RuralPop!$A:$A,$C25)/1000</f>
        <v>66.429000000000002</v>
      </c>
      <c r="U25" s="52"/>
      <c r="V25" s="54">
        <f>SUMIFS(RuralPorc!$L:$L,RuralPorc!$P:$P,V$5,RuralPorc!$A:$A,$C25)*100</f>
        <v>28.172779083251953</v>
      </c>
      <c r="W25" s="54">
        <f>SUMIFS(RuralPorc!$L:$L,RuralPorc!$P:$P,W$5,RuralPorc!$A:$A,$C25)*100</f>
        <v>26.454243063926697</v>
      </c>
      <c r="X25" s="54">
        <f>SUMIFS(RuralPorc!$L:$L,RuralPorc!$P:$P,X$5,RuralPorc!$A:$A,$C25)*100</f>
        <v>26.848337054252625</v>
      </c>
      <c r="Y25" s="54">
        <f>SUMIFS(RuralPorc!$L:$L,RuralPorc!$P:$P,Y$5,RuralPorc!$A:$A,$C25)*100</f>
        <v>27.386075258255005</v>
      </c>
      <c r="Z25" s="54">
        <f>SUMIFS(RuralPorc!$L:$L,RuralPorc!$P:$P,Z$5,RuralPorc!$A:$A,$C25)*100</f>
        <v>29.348042607307434</v>
      </c>
      <c r="AA25" s="56"/>
      <c r="AB25" s="53">
        <f>SUMIFS(UrbanPop!$L:$L,UrbanPop!$S:$S,AB$5,UrbanPop!$A:$A,$C25)/1000</f>
        <v>65.281000000000006</v>
      </c>
      <c r="AC25" s="53">
        <f>SUMIFS(UrbanPop!$L:$L,UrbanPop!$S:$S,AC$5,UrbanPop!$A:$A,$C25)/1000</f>
        <v>37.460999999999999</v>
      </c>
      <c r="AD25" s="53">
        <f>SUMIFS(UrbanPop!$L:$L,UrbanPop!$S:$S,AD$5,UrbanPop!$A:$A,$C25)/1000</f>
        <v>53.542000000000002</v>
      </c>
      <c r="AE25" s="53">
        <f>SUMIFS(UrbanPop!$L:$L,UrbanPop!$S:$S,AE$5,UrbanPop!$A:$A,$C25)/1000</f>
        <v>100.688</v>
      </c>
      <c r="AF25" s="53">
        <f>SUMIFS(UrbanPop!$L:$L,UrbanPop!$S:$S,AF$5,UrbanPop!$A:$A,$C25)/1000</f>
        <v>50.648000000000003</v>
      </c>
      <c r="AG25" s="52"/>
      <c r="AH25" s="54">
        <f>SUMIFS(UrbanPorc!$L:$L,UrbanPorc!$P:$P,AH$5,UrbanPorc!$A:$A,$C25)*100</f>
        <v>1.3016860000789165</v>
      </c>
      <c r="AI25" s="54">
        <f>SUMIFS(UrbanPorc!$L:$L,UrbanPorc!$P:$P,AI$5,UrbanPorc!$A:$A,$C25)*100</f>
        <v>0.72771571576595306</v>
      </c>
      <c r="AJ25" s="54">
        <f>SUMIFS(UrbanPorc!$L:$L,UrbanPorc!$P:$P,AJ$5,UrbanPorc!$A:$A,$C25)*100</f>
        <v>0.96549568697810173</v>
      </c>
      <c r="AK25" s="54">
        <f>SUMIFS(UrbanPorc!$L:$L,UrbanPorc!$P:$P,AK$5,UrbanPorc!$A:$A,$C25)*100</f>
        <v>1.8033834174275398</v>
      </c>
      <c r="AL25" s="54">
        <f>SUMIFS(UrbanPorc!$L:$L,UrbanPorc!$P:$P,AL$5,UrbanPorc!$A:$A,$C25)*100</f>
        <v>0.85800467059016228</v>
      </c>
      <c r="AN25" s="53">
        <f>SUMIFS(SexoPop!$M:$M,SexoPop!$T:$T,AN$5,SexoPop!$A:$A,$C25,SexoPop!$B:$B,2)/1000</f>
        <v>64.344999999999999</v>
      </c>
      <c r="AO25" s="53">
        <f>SUMIFS(SexoPop!$M:$M,SexoPop!$T:$T,AO$5,SexoPop!$A:$A,$C25,SexoPop!$B:$B,2)/1000</f>
        <v>61.048999999999999</v>
      </c>
      <c r="AP25" s="53">
        <f>SUMIFS(SexoPop!$M:$M,SexoPop!$T:$T,AP$5,SexoPop!$A:$A,$C25,SexoPop!$B:$B,2)/1000</f>
        <v>66.043999999999997</v>
      </c>
      <c r="AQ25" s="53">
        <f>SUMIFS(SexoPop!$M:$M,SexoPop!$T:$T,AQ$5,SexoPop!$A:$A,$C25,SexoPop!$B:$B,2)/1000</f>
        <v>105.372</v>
      </c>
      <c r="AR25" s="53">
        <f>SUMIFS(SexoPop!$M:$M,SexoPop!$T:$T,AR$5,SexoPop!$A:$A,$C25,SexoPop!$B:$B,2)/1000</f>
        <v>57.472999999999999</v>
      </c>
      <c r="AS25" s="52"/>
      <c r="AT25" s="54">
        <f>SUMIFS(SexoPorc!$M:$M,SexoPorc!$Q:$Q,AT$5,SexoPorc!$A:$A,$C25,SexoPorc!$B:$B,2)*100</f>
        <v>2.454858273267746</v>
      </c>
      <c r="AU25" s="54">
        <f>SUMIFS(SexoPorc!$M:$M,SexoPorc!$Q:$Q,AU$5,SexoPorc!$A:$A,$C25,SexoPorc!$B:$B,2)*100</f>
        <v>2.2399349138140678</v>
      </c>
      <c r="AV25" s="54">
        <f>SUMIFS(SexoPorc!$M:$M,SexoPorc!$Q:$Q,AV$5,SexoPorc!$A:$A,$C25,SexoPorc!$B:$B,2)*100</f>
        <v>2.2208023816347122</v>
      </c>
      <c r="AW25" s="54">
        <f>SUMIFS(SexoPorc!$M:$M,SexoPorc!$Q:$Q,AW$5,SexoPorc!$A:$A,$C25,SexoPorc!$B:$B,2)*100</f>
        <v>3.4423436969518661</v>
      </c>
      <c r="AX25" s="54">
        <f>SUMIFS(SexoPorc!$M:$M,SexoPorc!$Q:$Q,AX$5,SexoPorc!$A:$A,$C25,SexoPorc!$B:$B,2)*100</f>
        <v>1.8749753013253212</v>
      </c>
      <c r="AY25" s="56"/>
      <c r="AZ25" s="53">
        <f>SUMIFS(SexoPop!$M:$M,SexoPop!$T:$T,AZ$5,SexoPop!$A:$A,$C25,SexoPop!$B:$B,1)/1000</f>
        <v>80.278999999999996</v>
      </c>
      <c r="BA25" s="53">
        <f>SUMIFS(SexoPop!$M:$M,SexoPop!$T:$T,BA$5,SexoPop!$A:$A,$C25,SexoPop!$B:$B,1)/1000</f>
        <v>70.195999999999998</v>
      </c>
      <c r="BB25" s="53">
        <f>SUMIFS(SexoPop!$M:$M,SexoPop!$T:$T,BB$5,SexoPop!$A:$A,$C25,SexoPop!$B:$B,1)/1000</f>
        <v>71.046000000000006</v>
      </c>
      <c r="BC25" s="53">
        <f>SUMIFS(SexoPop!$M:$M,SexoPop!$T:$T,BC$5,SexoPop!$A:$A,$C25,SexoPop!$B:$B,1)/1000</f>
        <v>125.28100000000001</v>
      </c>
      <c r="BD25" s="53">
        <f>SUMIFS(SexoPop!$M:$M,SexoPop!$T:$T,BD$5,SexoPop!$A:$A,$C25,SexoPop!$B:$B,1)/1000</f>
        <v>59.603999999999999</v>
      </c>
      <c r="BE25" s="52"/>
      <c r="BF25" s="54">
        <f>SUMIFS(SexoPorc!$M:$M,SexoPorc!$Q:$Q,BF$5,SexoPorc!$A:$A,$C25,SexoPorc!$B:$B,1)*100</f>
        <v>3.0003976076841354</v>
      </c>
      <c r="BG25" s="54">
        <f>SUMIFS(SexoPorc!$M:$M,SexoPorc!$Q:$Q,BG$5,SexoPorc!$A:$A,$C25,SexoPorc!$B:$B,1)*100</f>
        <v>2.5279594585299492</v>
      </c>
      <c r="BH25" s="54">
        <f>SUMIFS(SexoPorc!$M:$M,SexoPorc!$Q:$Q,BH$5,SexoPorc!$A:$A,$C25,SexoPorc!$B:$B,1)*100</f>
        <v>2.4644361808896065</v>
      </c>
      <c r="BI25" s="54">
        <f>SUMIFS(SexoPorc!$M:$M,SexoPorc!$Q:$Q,BI$5,SexoPorc!$A:$A,$C25,SexoPorc!$B:$B,1)*100</f>
        <v>4.1804995387792587</v>
      </c>
      <c r="BJ25" s="54">
        <f>SUMIFS(SexoPorc!$M:$M,SexoPorc!$Q:$Q,BJ$5,SexoPorc!$A:$A,$C25,SexoPorc!$B:$B,1)*100</f>
        <v>1.9452495500445366</v>
      </c>
    </row>
    <row r="26" spans="3:62" x14ac:dyDescent="0.25">
      <c r="C26" s="52" t="s">
        <v>20</v>
      </c>
      <c r="D26" s="53">
        <f>'Cuadro 4'!AI28</f>
        <v>2425.9390000000003</v>
      </c>
      <c r="E26" s="53">
        <f>'Cuadro 4'!AJ28</f>
        <v>2332.7919999999999</v>
      </c>
      <c r="F26" s="53">
        <f>'Cuadro 4'!AK28</f>
        <v>2237.4610000000002</v>
      </c>
      <c r="G26" s="53">
        <f>'Cuadro 4'!AL28</f>
        <v>2344.6770000000001</v>
      </c>
      <c r="H26" s="53">
        <f>'Cuadro 4'!AM28</f>
        <v>1993.511</v>
      </c>
      <c r="I26" s="52"/>
      <c r="J26" s="54">
        <f>'Cuadro 5'!AC28</f>
        <v>61.984251107400006</v>
      </c>
      <c r="K26" s="54">
        <f>'Cuadro 5'!AD28</f>
        <v>58.2768499616</v>
      </c>
      <c r="L26" s="54">
        <f>'Cuadro 5'!AE28</f>
        <v>53.689047771200002</v>
      </c>
      <c r="M26" s="54">
        <f>'Cuadro 5'!AF28</f>
        <v>55.170441323200002</v>
      </c>
      <c r="N26" s="54">
        <f>'Cuadro 5'!AG28</f>
        <v>46.695418486800001</v>
      </c>
      <c r="O26" s="52"/>
      <c r="P26" s="53">
        <f>SUMIFS(RuralPop!$L:$L,RuralPop!$S:$S,P$5,RuralPop!$A:$A,$C26)/1000</f>
        <v>1723.89</v>
      </c>
      <c r="Q26" s="53">
        <f>SUMIFS(RuralPop!$L:$L,RuralPop!$S:$S,Q$5,RuralPop!$A:$A,$C26)/1000</f>
        <v>1753.836</v>
      </c>
      <c r="R26" s="53">
        <f>SUMIFS(RuralPop!$L:$L,RuralPop!$S:$S,R$5,RuralPop!$A:$A,$C26)/1000</f>
        <v>1606.999</v>
      </c>
      <c r="S26" s="53">
        <f>SUMIFS(RuralPop!$L:$L,RuralPop!$S:$S,S$5,RuralPop!$A:$A,$C26)/1000</f>
        <v>1739.896</v>
      </c>
      <c r="T26" s="53">
        <f>SUMIFS(RuralPop!$L:$L,RuralPop!$S:$S,T$5,RuralPop!$A:$A,$C26)/1000</f>
        <v>1498.97</v>
      </c>
      <c r="U26" s="52"/>
      <c r="V26" s="54">
        <f>SUMIFS(RuralPorc!$L:$L,RuralPorc!$P:$P,V$5,RuralPorc!$A:$A,$C26)*100</f>
        <v>83.621221780776978</v>
      </c>
      <c r="W26" s="54">
        <f>SUMIFS(RuralPorc!$L:$L,RuralPorc!$P:$P,W$5,RuralPorc!$A:$A,$C26)*100</f>
        <v>77.287745475769043</v>
      </c>
      <c r="X26" s="54">
        <f>SUMIFS(RuralPorc!$L:$L,RuralPorc!$P:$P,X$5,RuralPorc!$A:$A,$C26)*100</f>
        <v>73.20672869682312</v>
      </c>
      <c r="Y26" s="54">
        <f>SUMIFS(RuralPorc!$L:$L,RuralPorc!$P:$P,Y$5,RuralPorc!$A:$A,$C26)*100</f>
        <v>75.562167167663574</v>
      </c>
      <c r="Z26" s="54">
        <f>SUMIFS(RuralPorc!$L:$L,RuralPorc!$P:$P,Z$5,RuralPorc!$A:$A,$C26)*100</f>
        <v>67.979913949966431</v>
      </c>
      <c r="AA26" s="56"/>
      <c r="AB26" s="53">
        <f>SUMIFS(UrbanPop!$L:$L,UrbanPop!$S:$S,AB$5,UrbanPop!$A:$A,$C26)/1000</f>
        <v>702.04899999999998</v>
      </c>
      <c r="AC26" s="53">
        <f>SUMIFS(UrbanPop!$L:$L,UrbanPop!$S:$S,AC$5,UrbanPop!$A:$A,$C26)/1000</f>
        <v>578.95600000000002</v>
      </c>
      <c r="AD26" s="53">
        <f>SUMIFS(UrbanPop!$L:$L,UrbanPop!$S:$S,AD$5,UrbanPop!$A:$A,$C26)/1000</f>
        <v>630.46199999999999</v>
      </c>
      <c r="AE26" s="53">
        <f>SUMIFS(UrbanPop!$L:$L,UrbanPop!$S:$S,AE$5,UrbanPop!$A:$A,$C26)/1000</f>
        <v>604.78099999999995</v>
      </c>
      <c r="AF26" s="53">
        <f>SUMIFS(UrbanPop!$L:$L,UrbanPop!$S:$S,AF$5,UrbanPop!$A:$A,$C26)/1000</f>
        <v>494.541</v>
      </c>
      <c r="AG26" s="52"/>
      <c r="AH26" s="54">
        <f>SUMIFS(UrbanPorc!$L:$L,UrbanPorc!$P:$P,AH$5,UrbanPorc!$A:$A,$C26)*100</f>
        <v>37.902435660362244</v>
      </c>
      <c r="AI26" s="54">
        <f>SUMIFS(UrbanPorc!$L:$L,UrbanPorc!$P:$P,AI$5,UrbanPorc!$A:$A,$C26)*100</f>
        <v>33.393877744674683</v>
      </c>
      <c r="AJ26" s="54">
        <f>SUMIFS(UrbanPorc!$L:$L,UrbanPorc!$P:$P,AJ$5,UrbanPorc!$A:$A,$C26)*100</f>
        <v>31.965956091880798</v>
      </c>
      <c r="AK26" s="54">
        <f>SUMIFS(UrbanPorc!$L:$L,UrbanPorc!$P:$P,AK$5,UrbanPorc!$A:$A,$C26)*100</f>
        <v>31.057780981063843</v>
      </c>
      <c r="AL26" s="54">
        <f>SUMIFS(UrbanPorc!$L:$L,UrbanPorc!$P:$P,AL$5,UrbanPorc!$A:$A,$C26)*100</f>
        <v>23.958462476730347</v>
      </c>
      <c r="AN26" s="53">
        <f>SUMIFS(SexoPop!$M:$M,SexoPop!$T:$T,AN$5,SexoPop!$A:$A,$C26,SexoPop!$B:$B,2)/1000</f>
        <v>1259.9010000000001</v>
      </c>
      <c r="AO26" s="53">
        <f>SUMIFS(SexoPop!$M:$M,SexoPop!$T:$T,AO$5,SexoPop!$A:$A,$C26,SexoPop!$B:$B,2)/1000</f>
        <v>1208.527</v>
      </c>
      <c r="AP26" s="53">
        <f>SUMIFS(SexoPop!$M:$M,SexoPop!$T:$T,AP$5,SexoPop!$A:$A,$C26,SexoPop!$B:$B,2)/1000</f>
        <v>1161.9760000000001</v>
      </c>
      <c r="AQ26" s="53">
        <f>SUMIFS(SexoPop!$M:$M,SexoPop!$T:$T,AQ$5,SexoPop!$A:$A,$C26,SexoPop!$B:$B,2)/1000</f>
        <v>1246.412</v>
      </c>
      <c r="AR26" s="53">
        <f>SUMIFS(SexoPop!$M:$M,SexoPop!$T:$T,AR$5,SexoPop!$A:$A,$C26,SexoPop!$B:$B,2)/1000</f>
        <v>1057.4480000000001</v>
      </c>
      <c r="AS26" s="52"/>
      <c r="AT26" s="54">
        <f>SUMIFS(SexoPorc!$M:$M,SexoPorc!$Q:$Q,AT$5,SexoPorc!$A:$A,$C26,SexoPorc!$B:$B,2)*100</f>
        <v>61.670553684234619</v>
      </c>
      <c r="AU26" s="54">
        <f>SUMIFS(SexoPorc!$M:$M,SexoPorc!$Q:$Q,AU$5,SexoPorc!$A:$A,$C26,SexoPorc!$B:$B,2)*100</f>
        <v>57.970350980758667</v>
      </c>
      <c r="AV26" s="54">
        <f>SUMIFS(SexoPorc!$M:$M,SexoPorc!$Q:$Q,AV$5,SexoPorc!$A:$A,$C26,SexoPorc!$B:$B,2)*100</f>
        <v>52.791124582290649</v>
      </c>
      <c r="AW26" s="54">
        <f>SUMIFS(SexoPorc!$M:$M,SexoPorc!$Q:$Q,AW$5,SexoPorc!$A:$A,$C26,SexoPorc!$B:$B,2)*100</f>
        <v>54.973524808883667</v>
      </c>
      <c r="AX26" s="54">
        <f>SUMIFS(SexoPorc!$M:$M,SexoPorc!$Q:$Q,AX$5,SexoPorc!$A:$A,$C26,SexoPorc!$B:$B,2)*100</f>
        <v>45.665749907493591</v>
      </c>
      <c r="AY26" s="56"/>
      <c r="AZ26" s="53">
        <f>SUMIFS(SexoPop!$M:$M,SexoPop!$T:$T,AZ$5,SexoPop!$A:$A,$C26,SexoPop!$B:$B,1)/1000</f>
        <v>1166.038</v>
      </c>
      <c r="BA26" s="53">
        <f>SUMIFS(SexoPop!$M:$M,SexoPop!$T:$T,BA$5,SexoPop!$A:$A,$C26,SexoPop!$B:$B,1)/1000</f>
        <v>1124.2650000000001</v>
      </c>
      <c r="BB26" s="53">
        <f>SUMIFS(SexoPop!$M:$M,SexoPop!$T:$T,BB$5,SexoPop!$A:$A,$C26,SexoPop!$B:$B,1)/1000</f>
        <v>1075.4849999999999</v>
      </c>
      <c r="BC26" s="53">
        <f>SUMIFS(SexoPop!$M:$M,SexoPop!$T:$T,BC$5,SexoPop!$A:$A,$C26,SexoPop!$B:$B,1)/1000</f>
        <v>1098.2650000000001</v>
      </c>
      <c r="BD26" s="53">
        <f>SUMIFS(SexoPop!$M:$M,SexoPop!$T:$T,BD$5,SexoPop!$A:$A,$C26,SexoPop!$B:$B,1)/1000</f>
        <v>936.06299999999999</v>
      </c>
      <c r="BE26" s="52"/>
      <c r="BF26" s="54">
        <f>SUMIFS(SexoPorc!$M:$M,SexoPorc!$Q:$Q,BF$5,SexoPorc!$A:$A,$C26,SexoPorc!$B:$B,1)*100</f>
        <v>62.326806783676147</v>
      </c>
      <c r="BG26" s="54">
        <f>SUMIFS(SexoPorc!$M:$M,SexoPorc!$Q:$Q,BG$5,SexoPorc!$A:$A,$C26,SexoPorc!$B:$B,1)*100</f>
        <v>58.609956502914429</v>
      </c>
      <c r="BH26" s="54">
        <f>SUMIFS(SexoPorc!$M:$M,SexoPorc!$Q:$Q,BH$5,SexoPorc!$A:$A,$C26,SexoPorc!$B:$B,1)*100</f>
        <v>54.694151878356934</v>
      </c>
      <c r="BI26" s="54">
        <f>SUMIFS(SexoPorc!$M:$M,SexoPorc!$Q:$Q,BI$5,SexoPorc!$A:$A,$C26,SexoPorc!$B:$B,1)*100</f>
        <v>55.395632982254028</v>
      </c>
      <c r="BJ26" s="54">
        <f>SUMIFS(SexoPorc!$M:$M,SexoPorc!$Q:$Q,BJ$5,SexoPorc!$A:$A,$C26,SexoPorc!$B:$B,1)*100</f>
        <v>47.915926575660706</v>
      </c>
    </row>
    <row r="27" spans="3:62" x14ac:dyDescent="0.25">
      <c r="C27" s="52" t="s">
        <v>21</v>
      </c>
      <c r="D27" s="53">
        <f>'Cuadro 4'!AI29</f>
        <v>1625.7670000000001</v>
      </c>
      <c r="E27" s="53">
        <f>'Cuadro 4'!AJ29</f>
        <v>1715.134</v>
      </c>
      <c r="F27" s="53">
        <f>'Cuadro 4'!AK29</f>
        <v>1735.048</v>
      </c>
      <c r="G27" s="53">
        <f>'Cuadro 4'!AL29</f>
        <v>1818.116</v>
      </c>
      <c r="H27" s="53">
        <f>'Cuadro 4'!AM29</f>
        <v>1237.847</v>
      </c>
      <c r="I27" s="52"/>
      <c r="J27" s="54">
        <f>'Cuadro 5'!AC29</f>
        <v>25.7174187084</v>
      </c>
      <c r="K27" s="54">
        <f>'Cuadro 5'!AD29</f>
        <v>26.4871692432</v>
      </c>
      <c r="L27" s="54">
        <f>'Cuadro 5'!AE29</f>
        <v>26.1866724542</v>
      </c>
      <c r="M27" s="54">
        <f>'Cuadro 5'!AF29</f>
        <v>27.078088343400001</v>
      </c>
      <c r="N27" s="54">
        <f>'Cuadro 5'!AG29</f>
        <v>18.769710252700001</v>
      </c>
      <c r="O27" s="52"/>
      <c r="P27" s="53">
        <f>SUMIFS(RuralPop!$L:$L,RuralPop!$S:$S,P$5,RuralPop!$A:$A,$C27)/1000</f>
        <v>866.68499999999995</v>
      </c>
      <c r="Q27" s="53">
        <f>SUMIFS(RuralPop!$L:$L,RuralPop!$S:$S,Q$5,RuralPop!$A:$A,$C27)/1000</f>
        <v>949.92100000000005</v>
      </c>
      <c r="R27" s="53">
        <f>SUMIFS(RuralPop!$L:$L,RuralPop!$S:$S,R$5,RuralPop!$A:$A,$C27)/1000</f>
        <v>935.85599999999999</v>
      </c>
      <c r="S27" s="53">
        <f>SUMIFS(RuralPop!$L:$L,RuralPop!$S:$S,S$5,RuralPop!$A:$A,$C27)/1000</f>
        <v>953.06100000000004</v>
      </c>
      <c r="T27" s="53">
        <f>SUMIFS(RuralPop!$L:$L,RuralPop!$S:$S,T$5,RuralPop!$A:$A,$C27)/1000</f>
        <v>836.63199999999995</v>
      </c>
      <c r="U27" s="52"/>
      <c r="V27" s="54">
        <f>SUMIFS(RuralPorc!$L:$L,RuralPorc!$P:$P,V$5,RuralPorc!$A:$A,$C27)*100</f>
        <v>48.57008159160614</v>
      </c>
      <c r="W27" s="54">
        <f>SUMIFS(RuralPorc!$L:$L,RuralPorc!$P:$P,W$5,RuralPorc!$A:$A,$C27)*100</f>
        <v>50.092440843582153</v>
      </c>
      <c r="X27" s="54">
        <f>SUMIFS(RuralPorc!$L:$L,RuralPorc!$P:$P,X$5,RuralPorc!$A:$A,$C27)*100</f>
        <v>50.039917230606079</v>
      </c>
      <c r="Y27" s="54">
        <f>SUMIFS(RuralPorc!$L:$L,RuralPorc!$P:$P,Y$5,RuralPorc!$A:$A,$C27)*100</f>
        <v>47.214499115943909</v>
      </c>
      <c r="Z27" s="54">
        <f>SUMIFS(RuralPorc!$L:$L,RuralPorc!$P:$P,Z$5,RuralPorc!$A:$A,$C27)*100</f>
        <v>44.598680734634399</v>
      </c>
      <c r="AA27" s="56"/>
      <c r="AB27" s="53">
        <f>SUMIFS(UrbanPop!$L:$L,UrbanPop!$S:$S,AB$5,UrbanPop!$A:$A,$C27)/1000</f>
        <v>759.08199999999999</v>
      </c>
      <c r="AC27" s="53">
        <f>SUMIFS(UrbanPop!$L:$L,UrbanPop!$S:$S,AC$5,UrbanPop!$A:$A,$C27)/1000</f>
        <v>765.21299999999997</v>
      </c>
      <c r="AD27" s="53">
        <f>SUMIFS(UrbanPop!$L:$L,UrbanPop!$S:$S,AD$5,UrbanPop!$A:$A,$C27)/1000</f>
        <v>799.19200000000001</v>
      </c>
      <c r="AE27" s="53">
        <f>SUMIFS(UrbanPop!$L:$L,UrbanPop!$S:$S,AE$5,UrbanPop!$A:$A,$C27)/1000</f>
        <v>865.05499999999995</v>
      </c>
      <c r="AF27" s="53">
        <f>SUMIFS(UrbanPop!$L:$L,UrbanPop!$S:$S,AF$5,UrbanPop!$A:$A,$C27)/1000</f>
        <v>401.21499999999997</v>
      </c>
      <c r="AG27" s="52"/>
      <c r="AH27" s="54">
        <f>SUMIFS(UrbanPorc!$L:$L,UrbanPorc!$P:$P,AH$5,UrbanPorc!$A:$A,$C27)*100</f>
        <v>16.72997921705246</v>
      </c>
      <c r="AI27" s="54">
        <f>SUMIFS(UrbanPorc!$L:$L,UrbanPorc!$P:$P,AI$5,UrbanPorc!$A:$A,$C27)*100</f>
        <v>16.711345314979553</v>
      </c>
      <c r="AJ27" s="54">
        <f>SUMIFS(UrbanPorc!$L:$L,UrbanPorc!$P:$P,AJ$5,UrbanPorc!$A:$A,$C27)*100</f>
        <v>16.805735230445862</v>
      </c>
      <c r="AK27" s="54">
        <f>SUMIFS(UrbanPorc!$L:$L,UrbanPorc!$P:$P,AK$5,UrbanPorc!$A:$A,$C27)*100</f>
        <v>18.422016501426697</v>
      </c>
      <c r="AL27" s="54">
        <f>SUMIFS(UrbanPorc!$L:$L,UrbanPorc!$P:$P,AL$5,UrbanPorc!$A:$A,$C27)*100</f>
        <v>8.5021086037158966</v>
      </c>
      <c r="AN27" s="53">
        <f>SUMIFS(SexoPop!$M:$M,SexoPop!$T:$T,AN$5,SexoPop!$A:$A,$C27,SexoPop!$B:$B,2)/1000</f>
        <v>853.08600000000001</v>
      </c>
      <c r="AO27" s="53">
        <f>SUMIFS(SexoPop!$M:$M,SexoPop!$T:$T,AO$5,SexoPop!$A:$A,$C27,SexoPop!$B:$B,2)/1000</f>
        <v>892.34199999999998</v>
      </c>
      <c r="AP27" s="53">
        <f>SUMIFS(SexoPop!$M:$M,SexoPop!$T:$T,AP$5,SexoPop!$A:$A,$C27,SexoPop!$B:$B,2)/1000</f>
        <v>906.37099999999998</v>
      </c>
      <c r="AQ27" s="53">
        <f>SUMIFS(SexoPop!$M:$M,SexoPop!$T:$T,AQ$5,SexoPop!$A:$A,$C27,SexoPop!$B:$B,2)/1000</f>
        <v>947.83900000000006</v>
      </c>
      <c r="AR27" s="53">
        <f>SUMIFS(SexoPop!$M:$M,SexoPop!$T:$T,AR$5,SexoPop!$A:$A,$C27,SexoPop!$B:$B,2)/1000</f>
        <v>630.53599999999994</v>
      </c>
      <c r="AS27" s="52"/>
      <c r="AT27" s="54">
        <f>SUMIFS(SexoPorc!$M:$M,SexoPorc!$Q:$Q,AT$5,SexoPorc!$A:$A,$C27,SexoPorc!$B:$B,2)*100</f>
        <v>25.841507315635681</v>
      </c>
      <c r="AU27" s="54">
        <f>SUMIFS(SexoPorc!$M:$M,SexoPorc!$Q:$Q,AU$5,SexoPorc!$A:$A,$C27,SexoPorc!$B:$B,2)*100</f>
        <v>26.274177432060242</v>
      </c>
      <c r="AV27" s="54">
        <f>SUMIFS(SexoPorc!$M:$M,SexoPorc!$Q:$Q,AV$5,SexoPorc!$A:$A,$C27,SexoPorc!$B:$B,2)*100</f>
        <v>25.92761218547821</v>
      </c>
      <c r="AW27" s="54">
        <f>SUMIFS(SexoPorc!$M:$M,SexoPorc!$Q:$Q,AW$5,SexoPorc!$A:$A,$C27,SexoPorc!$B:$B,2)*100</f>
        <v>26.786917448043823</v>
      </c>
      <c r="AX27" s="54">
        <f>SUMIFS(SexoPorc!$M:$M,SexoPorc!$Q:$Q,AX$5,SexoPorc!$A:$A,$C27,SexoPorc!$B:$B,2)*100</f>
        <v>18.187035620212555</v>
      </c>
      <c r="AY27" s="56"/>
      <c r="AZ27" s="53">
        <f>SUMIFS(SexoPop!$M:$M,SexoPop!$T:$T,AZ$5,SexoPop!$A:$A,$C27,SexoPop!$B:$B,1)/1000</f>
        <v>772.68100000000004</v>
      </c>
      <c r="BA27" s="53">
        <f>SUMIFS(SexoPop!$M:$M,SexoPop!$T:$T,BA$5,SexoPop!$A:$A,$C27,SexoPop!$B:$B,1)/1000</f>
        <v>822.79200000000003</v>
      </c>
      <c r="BB27" s="53">
        <f>SUMIFS(SexoPop!$M:$M,SexoPop!$T:$T,BB$5,SexoPop!$A:$A,$C27,SexoPop!$B:$B,1)/1000</f>
        <v>828.67700000000002</v>
      </c>
      <c r="BC27" s="53">
        <f>SUMIFS(SexoPop!$M:$M,SexoPop!$T:$T,BC$5,SexoPop!$A:$A,$C27,SexoPop!$B:$B,1)/1000</f>
        <v>870.27700000000004</v>
      </c>
      <c r="BD27" s="53">
        <f>SUMIFS(SexoPop!$M:$M,SexoPop!$T:$T,BD$5,SexoPop!$A:$A,$C27,SexoPop!$B:$B,1)/1000</f>
        <v>607.31100000000004</v>
      </c>
      <c r="BE27" s="52"/>
      <c r="BF27" s="54">
        <f>SUMIFS(SexoPorc!$M:$M,SexoPorc!$Q:$Q,BF$5,SexoPorc!$A:$A,$C27,SexoPorc!$B:$B,1)*100</f>
        <v>25.58179497718811</v>
      </c>
      <c r="BG27" s="54">
        <f>SUMIFS(SexoPorc!$M:$M,SexoPorc!$Q:$Q,BG$5,SexoPorc!$A:$A,$C27,SexoPorc!$B:$B,1)*100</f>
        <v>26.722103357315063</v>
      </c>
      <c r="BH27" s="54">
        <f>SUMIFS(SexoPorc!$M:$M,SexoPorc!$Q:$Q,BH$5,SexoPorc!$A:$A,$C27,SexoPorc!$B:$B,1)*100</f>
        <v>26.476013660430908</v>
      </c>
      <c r="BI27" s="54">
        <f>SUMIFS(SexoPorc!$M:$M,SexoPorc!$Q:$Q,BI$5,SexoPorc!$A:$A,$C27,SexoPorc!$B:$B,1)*100</f>
        <v>27.402496337890625</v>
      </c>
      <c r="BJ27" s="54">
        <f>SUMIFS(SexoPorc!$M:$M,SexoPorc!$Q:$Q,BJ$5,SexoPorc!$A:$A,$C27,SexoPorc!$B:$B,1)*100</f>
        <v>19.415530562400818</v>
      </c>
    </row>
    <row r="28" spans="3:62" x14ac:dyDescent="0.25">
      <c r="C28" s="52" t="s">
        <v>22</v>
      </c>
      <c r="D28" s="53">
        <f>'Cuadro 4'!AI30</f>
        <v>274.90199999999999</v>
      </c>
      <c r="E28" s="53">
        <f>'Cuadro 4'!AJ30</f>
        <v>290.49700000000001</v>
      </c>
      <c r="F28" s="53">
        <f>'Cuadro 4'!AK30</f>
        <v>238.79600000000002</v>
      </c>
      <c r="G28" s="53">
        <f>'Cuadro 4'!AL30</f>
        <v>193.327</v>
      </c>
      <c r="H28" s="53">
        <f>'Cuadro 4'!AM30</f>
        <v>170.17400000000001</v>
      </c>
      <c r="I28" s="52"/>
      <c r="J28" s="54">
        <f>'Cuadro 5'!AC30</f>
        <v>12.748209165600001</v>
      </c>
      <c r="K28" s="54">
        <f>'Cuadro 5'!AD30</f>
        <v>12.674450008300001</v>
      </c>
      <c r="L28" s="54">
        <f>'Cuadro 5'!AE30</f>
        <v>9.9683578649999998</v>
      </c>
      <c r="M28" s="54">
        <f>'Cuadro 5'!AF30</f>
        <v>7.8118957789000003</v>
      </c>
      <c r="N28" s="54">
        <f>'Cuadro 5'!AG30</f>
        <v>6.7107625608000001</v>
      </c>
      <c r="O28" s="52"/>
      <c r="P28" s="53">
        <f>SUMIFS(RuralPop!$L:$L,RuralPop!$S:$S,P$5,RuralPop!$A:$A,$C28)/1000</f>
        <v>218.88300000000001</v>
      </c>
      <c r="Q28" s="53">
        <f>SUMIFS(RuralPop!$L:$L,RuralPop!$S:$S,Q$5,RuralPop!$A:$A,$C28)/1000</f>
        <v>239.03399999999999</v>
      </c>
      <c r="R28" s="53">
        <f>SUMIFS(RuralPop!$L:$L,RuralPop!$S:$S,R$5,RuralPop!$A:$A,$C28)/1000</f>
        <v>185.441</v>
      </c>
      <c r="S28" s="53">
        <f>SUMIFS(RuralPop!$L:$L,RuralPop!$S:$S,S$5,RuralPop!$A:$A,$C28)/1000</f>
        <v>159.315</v>
      </c>
      <c r="T28" s="53">
        <f>SUMIFS(RuralPop!$L:$L,RuralPop!$S:$S,T$5,RuralPop!$A:$A,$C28)/1000</f>
        <v>118.26300000000001</v>
      </c>
      <c r="U28" s="52"/>
      <c r="V28" s="54">
        <f>SUMIFS(RuralPorc!$L:$L,RuralPorc!$P:$P,V$5,RuralPorc!$A:$A,$C28)*100</f>
        <v>34.304076433181763</v>
      </c>
      <c r="W28" s="54">
        <f>SUMIFS(RuralPorc!$L:$L,RuralPorc!$P:$P,W$5,RuralPorc!$A:$A,$C28)*100</f>
        <v>32.555961608886719</v>
      </c>
      <c r="X28" s="54">
        <f>SUMIFS(RuralPorc!$L:$L,RuralPorc!$P:$P,X$5,RuralPorc!$A:$A,$C28)*100</f>
        <v>26.180991530418396</v>
      </c>
      <c r="Y28" s="54">
        <f>SUMIFS(RuralPorc!$L:$L,RuralPorc!$P:$P,Y$5,RuralPorc!$A:$A,$C28)*100</f>
        <v>20.544075965881348</v>
      </c>
      <c r="Z28" s="54">
        <f>SUMIFS(RuralPorc!$L:$L,RuralPorc!$P:$P,Z$5,RuralPorc!$A:$A,$C28)*100</f>
        <v>21.683281660079956</v>
      </c>
      <c r="AA28" s="56"/>
      <c r="AB28" s="53">
        <f>SUMIFS(UrbanPop!$L:$L,UrbanPop!$S:$S,AB$5,UrbanPop!$A:$A,$C28)/1000</f>
        <v>56.018999999999998</v>
      </c>
      <c r="AC28" s="53">
        <f>SUMIFS(UrbanPop!$L:$L,UrbanPop!$S:$S,AC$5,UrbanPop!$A:$A,$C28)/1000</f>
        <v>51.463000000000001</v>
      </c>
      <c r="AD28" s="53">
        <f>SUMIFS(UrbanPop!$L:$L,UrbanPop!$S:$S,AD$5,UrbanPop!$A:$A,$C28)/1000</f>
        <v>53.354999999999997</v>
      </c>
      <c r="AE28" s="53">
        <f>SUMIFS(UrbanPop!$L:$L,UrbanPop!$S:$S,AE$5,UrbanPop!$A:$A,$C28)/1000</f>
        <v>34.012</v>
      </c>
      <c r="AF28" s="53">
        <f>SUMIFS(UrbanPop!$L:$L,UrbanPop!$S:$S,AF$5,UrbanPop!$A:$A,$C28)/1000</f>
        <v>51.911000000000001</v>
      </c>
      <c r="AG28" s="52"/>
      <c r="AH28" s="54">
        <f>SUMIFS(UrbanPorc!$L:$L,UrbanPorc!$P:$P,AH$5,UrbanPorc!$A:$A,$C28)*100</f>
        <v>3.6895141005516052</v>
      </c>
      <c r="AI28" s="54">
        <f>SUMIFS(UrbanPorc!$L:$L,UrbanPorc!$P:$P,AI$5,UrbanPorc!$A:$A,$C28)*100</f>
        <v>3.3036455512046814</v>
      </c>
      <c r="AJ28" s="54">
        <f>SUMIFS(UrbanPorc!$L:$L,UrbanPorc!$P:$P,AJ$5,UrbanPorc!$A:$A,$C28)*100</f>
        <v>3.162272647023201</v>
      </c>
      <c r="AK28" s="54">
        <f>SUMIFS(UrbanPorc!$L:$L,UrbanPorc!$P:$P,AK$5,UrbanPorc!$A:$A,$C28)*100</f>
        <v>2.0015323534607887</v>
      </c>
      <c r="AL28" s="54">
        <f>SUMIFS(UrbanPorc!$L:$L,UrbanPorc!$P:$P,AL$5,UrbanPorc!$A:$A,$C28)*100</f>
        <v>2.608034573495388</v>
      </c>
      <c r="AN28" s="53">
        <f>SUMIFS(SexoPop!$M:$M,SexoPop!$T:$T,AN$5,SexoPop!$A:$A,$C28,SexoPop!$B:$B,2)/1000</f>
        <v>139.66300000000001</v>
      </c>
      <c r="AO28" s="53">
        <f>SUMIFS(SexoPop!$M:$M,SexoPop!$T:$T,AO$5,SexoPop!$A:$A,$C28,SexoPop!$B:$B,2)/1000</f>
        <v>151.25399999999999</v>
      </c>
      <c r="AP28" s="53">
        <f>SUMIFS(SexoPop!$M:$M,SexoPop!$T:$T,AP$5,SexoPop!$A:$A,$C28,SexoPop!$B:$B,2)/1000</f>
        <v>124.08199999999999</v>
      </c>
      <c r="AQ28" s="53">
        <f>SUMIFS(SexoPop!$M:$M,SexoPop!$T:$T,AQ$5,SexoPop!$A:$A,$C28,SexoPop!$B:$B,2)/1000</f>
        <v>99.840999999999994</v>
      </c>
      <c r="AR28" s="53">
        <f>SUMIFS(SexoPop!$M:$M,SexoPop!$T:$T,AR$5,SexoPop!$A:$A,$C28,SexoPop!$B:$B,2)/1000</f>
        <v>90.11</v>
      </c>
      <c r="AS28" s="52"/>
      <c r="AT28" s="54">
        <f>SUMIFS(SexoPorc!$M:$M,SexoPorc!$Q:$Q,AT$5,SexoPorc!$A:$A,$C28,SexoPorc!$B:$B,2)*100</f>
        <v>12.541621923446655</v>
      </c>
      <c r="AU28" s="54">
        <f>SUMIFS(SexoPorc!$M:$M,SexoPorc!$Q:$Q,AU$5,SexoPorc!$A:$A,$C28,SexoPorc!$B:$B,2)*100</f>
        <v>12.661126255989075</v>
      </c>
      <c r="AV28" s="54">
        <f>SUMIFS(SexoPorc!$M:$M,SexoPorc!$Q:$Q,AV$5,SexoPorc!$A:$A,$C28,SexoPorc!$B:$B,2)*100</f>
        <v>9.9306754767894745</v>
      </c>
      <c r="AW28" s="54">
        <f>SUMIFS(SexoPorc!$M:$M,SexoPorc!$Q:$Q,AW$5,SexoPorc!$A:$A,$C28,SexoPorc!$B:$B,2)*100</f>
        <v>7.789197564125061</v>
      </c>
      <c r="AX28" s="54">
        <f>SUMIFS(SexoPorc!$M:$M,SexoPorc!$Q:$Q,AX$5,SexoPorc!$A:$A,$C28,SexoPorc!$B:$B,2)*100</f>
        <v>6.7495249211788177</v>
      </c>
      <c r="AY28" s="56"/>
      <c r="AZ28" s="53">
        <f>SUMIFS(SexoPop!$M:$M,SexoPop!$T:$T,AZ$5,SexoPop!$A:$A,$C28,SexoPop!$B:$B,1)/1000</f>
        <v>135.239</v>
      </c>
      <c r="BA28" s="53">
        <f>SUMIFS(SexoPop!$M:$M,SexoPop!$T:$T,BA$5,SexoPop!$A:$A,$C28,SexoPop!$B:$B,1)/1000</f>
        <v>139.24299999999999</v>
      </c>
      <c r="BB28" s="53">
        <f>SUMIFS(SexoPop!$M:$M,SexoPop!$T:$T,BB$5,SexoPop!$A:$A,$C28,SexoPop!$B:$B,1)/1000</f>
        <v>114.714</v>
      </c>
      <c r="BC28" s="53">
        <f>SUMIFS(SexoPop!$M:$M,SexoPop!$T:$T,BC$5,SexoPop!$A:$A,$C28,SexoPop!$B:$B,1)/1000</f>
        <v>93.486000000000004</v>
      </c>
      <c r="BD28" s="53">
        <f>SUMIFS(SexoPop!$M:$M,SexoPop!$T:$T,BD$5,SexoPop!$A:$A,$C28,SexoPop!$B:$B,1)/1000</f>
        <v>80.063999999999993</v>
      </c>
      <c r="BE28" s="52"/>
      <c r="BF28" s="54">
        <f>SUMIFS(SexoPorc!$M:$M,SexoPorc!$Q:$Q,BF$5,SexoPorc!$A:$A,$C28,SexoPorc!$B:$B,1)*100</f>
        <v>12.968821823596954</v>
      </c>
      <c r="BG28" s="54">
        <f>SUMIFS(SexoPorc!$M:$M,SexoPorc!$Q:$Q,BG$5,SexoPorc!$A:$A,$C28,SexoPorc!$B:$B,1)*100</f>
        <v>12.688954174518585</v>
      </c>
      <c r="BH28" s="54">
        <f>SUMIFS(SexoPorc!$M:$M,SexoPorc!$Q:$Q,BH$5,SexoPorc!$A:$A,$C28,SexoPorc!$B:$B,1)*100</f>
        <v>10.009440779685974</v>
      </c>
      <c r="BI28" s="54">
        <f>SUMIFS(SexoPorc!$M:$M,SexoPorc!$Q:$Q,BI$5,SexoPorc!$A:$A,$C28,SexoPorc!$B:$B,1)*100</f>
        <v>7.8362837433815002</v>
      </c>
      <c r="BJ28" s="54">
        <f>SUMIFS(SexoPorc!$M:$M,SexoPorc!$Q:$Q,BJ$5,SexoPorc!$A:$A,$C28,SexoPorc!$B:$B,1)*100</f>
        <v>6.6676661372184753</v>
      </c>
    </row>
    <row r="29" spans="3:62" x14ac:dyDescent="0.25">
      <c r="C29" s="52" t="s">
        <v>23</v>
      </c>
      <c r="D29" s="53">
        <f>'Cuadro 4'!AI31</f>
        <v>331.45800000000003</v>
      </c>
      <c r="E29" s="53">
        <f>'Cuadro 4'!AJ31</f>
        <v>394.18400000000003</v>
      </c>
      <c r="F29" s="53">
        <f>'Cuadro 4'!AK31</f>
        <v>401.81600000000003</v>
      </c>
      <c r="G29" s="53">
        <f>'Cuadro 4'!AL31</f>
        <v>431.01100000000002</v>
      </c>
      <c r="H29" s="53">
        <f>'Cuadro 4'!AM31</f>
        <v>230.577</v>
      </c>
      <c r="I29" s="52"/>
      <c r="J29" s="54">
        <f>'Cuadro 5'!AC31</f>
        <v>19.505377457800002</v>
      </c>
      <c r="K29" s="54">
        <f>'Cuadro 5'!AD31</f>
        <v>21.782321563700002</v>
      </c>
      <c r="L29" s="54">
        <f>'Cuadro 5'!AE31</f>
        <v>21.367315477600002</v>
      </c>
      <c r="M29" s="54">
        <f>'Cuadro 5'!AF31</f>
        <v>22.483772712100002</v>
      </c>
      <c r="N29" s="54">
        <f>'Cuadro 5'!AG31</f>
        <v>12.0411843315</v>
      </c>
      <c r="O29" s="52"/>
      <c r="P29" s="53">
        <f>SUMIFS(RuralPop!$L:$L,RuralPop!$S:$S,P$5,RuralPop!$A:$A,$C29)/1000</f>
        <v>126.008</v>
      </c>
      <c r="Q29" s="53">
        <f>SUMIFS(RuralPop!$L:$L,RuralPop!$S:$S,Q$5,RuralPop!$A:$A,$C29)/1000</f>
        <v>157.63900000000001</v>
      </c>
      <c r="R29" s="53">
        <f>SUMIFS(RuralPop!$L:$L,RuralPop!$S:$S,R$5,RuralPop!$A:$A,$C29)/1000</f>
        <v>166.727</v>
      </c>
      <c r="S29" s="53">
        <f>SUMIFS(RuralPop!$L:$L,RuralPop!$S:$S,S$5,RuralPop!$A:$A,$C29)/1000</f>
        <v>156.19</v>
      </c>
      <c r="T29" s="53">
        <f>SUMIFS(RuralPop!$L:$L,RuralPop!$S:$S,T$5,RuralPop!$A:$A,$C29)/1000</f>
        <v>119.04900000000001</v>
      </c>
      <c r="U29" s="52"/>
      <c r="V29" s="54">
        <f>SUMIFS(RuralPorc!$L:$L,RuralPorc!$P:$P,V$5,RuralPorc!$A:$A,$C29)*100</f>
        <v>62.543988227844238</v>
      </c>
      <c r="W29" s="54">
        <f>SUMIFS(RuralPorc!$L:$L,RuralPorc!$P:$P,W$5,RuralPorc!$A:$A,$C29)*100</f>
        <v>71.145725250244141</v>
      </c>
      <c r="X29" s="54">
        <f>SUMIFS(RuralPorc!$L:$L,RuralPorc!$P:$P,X$5,RuralPorc!$A:$A,$C29)*100</f>
        <v>74.871230125427246</v>
      </c>
      <c r="Y29" s="54">
        <f>SUMIFS(RuralPorc!$L:$L,RuralPorc!$P:$P,Y$5,RuralPorc!$A:$A,$C29)*100</f>
        <v>59.75956916809082</v>
      </c>
      <c r="Z29" s="54">
        <f>SUMIFS(RuralPorc!$L:$L,RuralPorc!$P:$P,Z$5,RuralPorc!$A:$A,$C29)*100</f>
        <v>58.584225177764893</v>
      </c>
      <c r="AA29" s="56"/>
      <c r="AB29" s="53">
        <f>SUMIFS(UrbanPop!$L:$L,UrbanPop!$S:$S,AB$5,UrbanPop!$A:$A,$C29)/1000</f>
        <v>205.45</v>
      </c>
      <c r="AC29" s="53">
        <f>SUMIFS(UrbanPop!$L:$L,UrbanPop!$S:$S,AC$5,UrbanPop!$A:$A,$C29)/1000</f>
        <v>236.54499999999999</v>
      </c>
      <c r="AD29" s="53">
        <f>SUMIFS(UrbanPop!$L:$L,UrbanPop!$S:$S,AD$5,UrbanPop!$A:$A,$C29)/1000</f>
        <v>235.089</v>
      </c>
      <c r="AE29" s="53">
        <f>SUMIFS(UrbanPop!$L:$L,UrbanPop!$S:$S,AE$5,UrbanPop!$A:$A,$C29)/1000</f>
        <v>274.82100000000003</v>
      </c>
      <c r="AF29" s="53">
        <f>SUMIFS(UrbanPop!$L:$L,UrbanPop!$S:$S,AF$5,UrbanPop!$A:$A,$C29)/1000</f>
        <v>111.52800000000001</v>
      </c>
      <c r="AG29" s="52"/>
      <c r="AH29" s="54">
        <f>SUMIFS(UrbanPorc!$L:$L,UrbanPorc!$P:$P,AH$5,UrbanPorc!$A:$A,$C29)*100</f>
        <v>13.716372847557068</v>
      </c>
      <c r="AI29" s="54">
        <f>SUMIFS(UrbanPorc!$L:$L,UrbanPorc!$P:$P,AI$5,UrbanPorc!$A:$A,$C29)*100</f>
        <v>14.895039796829224</v>
      </c>
      <c r="AJ29" s="54">
        <f>SUMIFS(UrbanPorc!$L:$L,UrbanPorc!$P:$P,AJ$5,UrbanPorc!$A:$A,$C29)*100</f>
        <v>14.180508255958557</v>
      </c>
      <c r="AK29" s="54">
        <f>SUMIFS(UrbanPorc!$L:$L,UrbanPorc!$P:$P,AK$5,UrbanPorc!$A:$A,$C29)*100</f>
        <v>16.599249839782715</v>
      </c>
      <c r="AL29" s="54">
        <f>SUMIFS(UrbanPorc!$L:$L,UrbanPorc!$P:$P,AL$5,UrbanPorc!$A:$A,$C29)*100</f>
        <v>6.5156541764736176</v>
      </c>
      <c r="AN29" s="53">
        <f>SUMIFS(SexoPop!$M:$M,SexoPop!$T:$T,AN$5,SexoPop!$A:$A,$C29,SexoPop!$B:$B,2)/1000</f>
        <v>164.834</v>
      </c>
      <c r="AO29" s="53">
        <f>SUMIFS(SexoPop!$M:$M,SexoPop!$T:$T,AO$5,SexoPop!$A:$A,$C29,SexoPop!$B:$B,2)/1000</f>
        <v>190.113</v>
      </c>
      <c r="AP29" s="53">
        <f>SUMIFS(SexoPop!$M:$M,SexoPop!$T:$T,AP$5,SexoPop!$A:$A,$C29,SexoPop!$B:$B,2)/1000</f>
        <v>200.512</v>
      </c>
      <c r="AQ29" s="53">
        <f>SUMIFS(SexoPop!$M:$M,SexoPop!$T:$T,AQ$5,SexoPop!$A:$A,$C29,SexoPop!$B:$B,2)/1000</f>
        <v>217.953</v>
      </c>
      <c r="AR29" s="53">
        <f>SUMIFS(SexoPop!$M:$M,SexoPop!$T:$T,AR$5,SexoPop!$A:$A,$C29,SexoPop!$B:$B,2)/1000</f>
        <v>114.20699999999999</v>
      </c>
      <c r="AS29" s="52"/>
      <c r="AT29" s="54">
        <f>SUMIFS(SexoPorc!$M:$M,SexoPorc!$Q:$Q,AT$5,SexoPorc!$A:$A,$C29,SexoPorc!$B:$B,2)*100</f>
        <v>19.132949411869049</v>
      </c>
      <c r="AU29" s="54">
        <f>SUMIFS(SexoPorc!$M:$M,SexoPorc!$Q:$Q,AU$5,SexoPorc!$A:$A,$C29,SexoPorc!$B:$B,2)*100</f>
        <v>21.22092992067337</v>
      </c>
      <c r="AV29" s="54">
        <f>SUMIFS(SexoPorc!$M:$M,SexoPorc!$Q:$Q,AV$5,SexoPorc!$A:$A,$C29,SexoPorc!$B:$B,2)*100</f>
        <v>21.470783650875092</v>
      </c>
      <c r="AW29" s="54">
        <f>SUMIFS(SexoPorc!$M:$M,SexoPorc!$Q:$Q,AW$5,SexoPorc!$A:$A,$C29,SexoPorc!$B:$B,2)*100</f>
        <v>22.654165327548981</v>
      </c>
      <c r="AX29" s="54">
        <f>SUMIFS(SexoPorc!$M:$M,SexoPorc!$Q:$Q,AX$5,SexoPorc!$A:$A,$C29,SexoPorc!$B:$B,2)*100</f>
        <v>11.896178126335144</v>
      </c>
      <c r="AY29" s="56"/>
      <c r="AZ29" s="53">
        <f>SUMIFS(SexoPop!$M:$M,SexoPop!$T:$T,AZ$5,SexoPop!$A:$A,$C29,SexoPop!$B:$B,1)/1000</f>
        <v>166.624</v>
      </c>
      <c r="BA29" s="53">
        <f>SUMIFS(SexoPop!$M:$M,SexoPop!$T:$T,BA$5,SexoPop!$A:$A,$C29,SexoPop!$B:$B,1)/1000</f>
        <v>204.071</v>
      </c>
      <c r="BB29" s="53">
        <f>SUMIFS(SexoPop!$M:$M,SexoPop!$T:$T,BB$5,SexoPop!$A:$A,$C29,SexoPop!$B:$B,1)/1000</f>
        <v>201.304</v>
      </c>
      <c r="BC29" s="53">
        <f>SUMIFS(SexoPop!$M:$M,SexoPop!$T:$T,BC$5,SexoPop!$A:$A,$C29,SexoPop!$B:$B,1)/1000</f>
        <v>213.05799999999999</v>
      </c>
      <c r="BD29" s="53">
        <f>SUMIFS(SexoPop!$M:$M,SexoPop!$T:$T,BD$5,SexoPop!$A:$A,$C29,SexoPop!$B:$B,1)/1000</f>
        <v>116.37</v>
      </c>
      <c r="BE29" s="52"/>
      <c r="BF29" s="54">
        <f>SUMIFS(SexoPorc!$M:$M,SexoPorc!$Q:$Q,BF$5,SexoPorc!$A:$A,$C29,SexoPorc!$B:$B,1)*100</f>
        <v>19.888350367546082</v>
      </c>
      <c r="BG29" s="54">
        <f>SUMIFS(SexoPorc!$M:$M,SexoPorc!$Q:$Q,BG$5,SexoPorc!$A:$A,$C29,SexoPorc!$B:$B,1)*100</f>
        <v>22.33271598815918</v>
      </c>
      <c r="BH29" s="54">
        <f>SUMIFS(SexoPorc!$M:$M,SexoPorc!$Q:$Q,BH$5,SexoPorc!$A:$A,$C29,SexoPorc!$B:$B,1)*100</f>
        <v>21.265241503715515</v>
      </c>
      <c r="BI29" s="54">
        <f>SUMIFS(SexoPorc!$M:$M,SexoPorc!$Q:$Q,BI$5,SexoPorc!$A:$A,$C29,SexoPorc!$B:$B,1)*100</f>
        <v>22.312097251415253</v>
      </c>
      <c r="BJ29" s="54">
        <f>SUMIFS(SexoPorc!$M:$M,SexoPorc!$Q:$Q,BJ$5,SexoPorc!$A:$A,$C29,SexoPorc!$B:$B,1)*100</f>
        <v>12.186973541975021</v>
      </c>
    </row>
    <row r="30" spans="3:62" x14ac:dyDescent="0.25">
      <c r="C30" s="52" t="s">
        <v>24</v>
      </c>
      <c r="D30" s="53">
        <f>'Cuadro 4'!AI32</f>
        <v>682.30100000000004</v>
      </c>
      <c r="E30" s="53">
        <f>'Cuadro 4'!AJ32</f>
        <v>740.43400000000008</v>
      </c>
      <c r="F30" s="53">
        <f>'Cuadro 4'!AK32</f>
        <v>708.702</v>
      </c>
      <c r="G30" s="53">
        <f>'Cuadro 4'!AL32</f>
        <v>687.24900000000002</v>
      </c>
      <c r="H30" s="53">
        <f>'Cuadro 4'!AM32</f>
        <v>540.43499999999995</v>
      </c>
      <c r="I30" s="52"/>
      <c r="J30" s="54">
        <f>'Cuadro 5'!AC32</f>
        <v>24.7251984663</v>
      </c>
      <c r="K30" s="54">
        <f>'Cuadro 5'!AD32</f>
        <v>26.408080986800002</v>
      </c>
      <c r="L30" s="54">
        <f>'Cuadro 5'!AE32</f>
        <v>25.013367837400001</v>
      </c>
      <c r="M30" s="54">
        <f>'Cuadro 5'!AF32</f>
        <v>23.925850469900002</v>
      </c>
      <c r="N30" s="54">
        <f>'Cuadro 5'!AG32</f>
        <v>18.782699904299999</v>
      </c>
      <c r="O30" s="52"/>
      <c r="P30" s="53">
        <f>SUMIFS(RuralPop!$L:$L,RuralPop!$S:$S,P$5,RuralPop!$A:$A,$C30)/1000</f>
        <v>575.49800000000005</v>
      </c>
      <c r="Q30" s="53">
        <f>SUMIFS(RuralPop!$L:$L,RuralPop!$S:$S,Q$5,RuralPop!$A:$A,$C30)/1000</f>
        <v>627.52</v>
      </c>
      <c r="R30" s="53">
        <f>SUMIFS(RuralPop!$L:$L,RuralPop!$S:$S,R$5,RuralPop!$A:$A,$C30)/1000</f>
        <v>592.81700000000001</v>
      </c>
      <c r="S30" s="53">
        <f>SUMIFS(RuralPop!$L:$L,RuralPop!$S:$S,S$5,RuralPop!$A:$A,$C30)/1000</f>
        <v>590.35400000000004</v>
      </c>
      <c r="T30" s="53">
        <f>SUMIFS(RuralPop!$L:$L,RuralPop!$S:$S,T$5,RuralPop!$A:$A,$C30)/1000</f>
        <v>463.29399999999998</v>
      </c>
      <c r="U30" s="52"/>
      <c r="V30" s="54">
        <f>SUMIFS(RuralPorc!$L:$L,RuralPorc!$P:$P,V$5,RuralPorc!$A:$A,$C30)*100</f>
        <v>57.675474882125854</v>
      </c>
      <c r="W30" s="54">
        <f>SUMIFS(RuralPorc!$L:$L,RuralPorc!$P:$P,W$5,RuralPorc!$A:$A,$C30)*100</f>
        <v>59.925377368927002</v>
      </c>
      <c r="X30" s="54">
        <f>SUMIFS(RuralPorc!$L:$L,RuralPorc!$P:$P,X$5,RuralPorc!$A:$A,$C30)*100</f>
        <v>57.865500450134277</v>
      </c>
      <c r="Y30" s="54">
        <f>SUMIFS(RuralPorc!$L:$L,RuralPorc!$P:$P,Y$5,RuralPorc!$A:$A,$C30)*100</f>
        <v>56.964129209518433</v>
      </c>
      <c r="Z30" s="54">
        <f>SUMIFS(RuralPorc!$L:$L,RuralPorc!$P:$P,Z$5,RuralPorc!$A:$A,$C30)*100</f>
        <v>49.17161762714386</v>
      </c>
      <c r="AA30" s="56"/>
      <c r="AB30" s="53">
        <f>SUMIFS(UrbanPop!$L:$L,UrbanPop!$S:$S,AB$5,UrbanPop!$A:$A,$C30)/1000</f>
        <v>106.803</v>
      </c>
      <c r="AC30" s="53">
        <f>SUMIFS(UrbanPop!$L:$L,UrbanPop!$S:$S,AC$5,UrbanPop!$A:$A,$C30)/1000</f>
        <v>112.914</v>
      </c>
      <c r="AD30" s="53">
        <f>SUMIFS(UrbanPop!$L:$L,UrbanPop!$S:$S,AD$5,UrbanPop!$A:$A,$C30)/1000</f>
        <v>115.88500000000001</v>
      </c>
      <c r="AE30" s="53">
        <f>SUMIFS(UrbanPop!$L:$L,UrbanPop!$S:$S,AE$5,UrbanPop!$A:$A,$C30)/1000</f>
        <v>96.894999999999996</v>
      </c>
      <c r="AF30" s="53">
        <f>SUMIFS(UrbanPop!$L:$L,UrbanPop!$S:$S,AF$5,UrbanPop!$A:$A,$C30)/1000</f>
        <v>77.141000000000005</v>
      </c>
      <c r="AG30" s="52"/>
      <c r="AH30" s="54">
        <f>SUMIFS(UrbanPorc!$L:$L,UrbanPorc!$P:$P,AH$5,UrbanPorc!$A:$A,$C30)*100</f>
        <v>6.0624413192272186</v>
      </c>
      <c r="AI30" s="54">
        <f>SUMIFS(UrbanPorc!$L:$L,UrbanPorc!$P:$P,AI$5,UrbanPorc!$A:$A,$C30)*100</f>
        <v>6.4278140664100647</v>
      </c>
      <c r="AJ30" s="54">
        <f>SUMIFS(UrbanPorc!$L:$L,UrbanPorc!$P:$P,AJ$5,UrbanPorc!$A:$A,$C30)*100</f>
        <v>6.4066663384437561</v>
      </c>
      <c r="AK30" s="54">
        <f>SUMIFS(UrbanPorc!$L:$L,UrbanPorc!$P:$P,AK$5,UrbanPorc!$A:$A,$C30)*100</f>
        <v>5.277358740568161</v>
      </c>
      <c r="AL30" s="54">
        <f>SUMIFS(UrbanPorc!$L:$L,UrbanPorc!$P:$P,AL$5,UrbanPorc!$A:$A,$C30)*100</f>
        <v>3.9864007383584976</v>
      </c>
      <c r="AN30" s="53">
        <f>SUMIFS(SexoPop!$M:$M,SexoPop!$T:$T,AN$5,SexoPop!$A:$A,$C30,SexoPop!$B:$B,2)/1000</f>
        <v>343.93</v>
      </c>
      <c r="AO30" s="53">
        <f>SUMIFS(SexoPop!$M:$M,SexoPop!$T:$T,AO$5,SexoPop!$A:$A,$C30,SexoPop!$B:$B,2)/1000</f>
        <v>378.26299999999998</v>
      </c>
      <c r="AP30" s="53">
        <f>SUMIFS(SexoPop!$M:$M,SexoPop!$T:$T,AP$5,SexoPop!$A:$A,$C30,SexoPop!$B:$B,2)/1000</f>
        <v>359.78399999999999</v>
      </c>
      <c r="AQ30" s="53">
        <f>SUMIFS(SexoPop!$M:$M,SexoPop!$T:$T,AQ$5,SexoPop!$A:$A,$C30,SexoPop!$B:$B,2)/1000</f>
        <v>352.30799999999999</v>
      </c>
      <c r="AR30" s="53">
        <f>SUMIFS(SexoPop!$M:$M,SexoPop!$T:$T,AR$5,SexoPop!$A:$A,$C30,SexoPop!$B:$B,2)/1000</f>
        <v>281.12599999999998</v>
      </c>
      <c r="AS30" s="52"/>
      <c r="AT30" s="54">
        <f>SUMIFS(SexoPorc!$M:$M,SexoPorc!$Q:$Q,AT$5,SexoPorc!$A:$A,$C30,SexoPorc!$B:$B,2)*100</f>
        <v>24.199205636978149</v>
      </c>
      <c r="AU30" s="54">
        <f>SUMIFS(SexoPorc!$M:$M,SexoPorc!$Q:$Q,AU$5,SexoPorc!$A:$A,$C30,SexoPorc!$B:$B,2)*100</f>
        <v>25.834071636199951</v>
      </c>
      <c r="AV30" s="54">
        <f>SUMIFS(SexoPorc!$M:$M,SexoPorc!$Q:$Q,AV$5,SexoPorc!$A:$A,$C30,SexoPorc!$B:$B,2)*100</f>
        <v>24.450086057186127</v>
      </c>
      <c r="AW30" s="54">
        <f>SUMIFS(SexoPorc!$M:$M,SexoPorc!$Q:$Q,AW$5,SexoPorc!$A:$A,$C30,SexoPorc!$B:$B,2)*100</f>
        <v>23.381531238555908</v>
      </c>
      <c r="AX30" s="54">
        <f>SUMIFS(SexoPorc!$M:$M,SexoPorc!$Q:$Q,AX$5,SexoPorc!$A:$A,$C30,SexoPorc!$B:$B,2)*100</f>
        <v>18.610885739326477</v>
      </c>
      <c r="AY30" s="56"/>
      <c r="AZ30" s="53">
        <f>SUMIFS(SexoPop!$M:$M,SexoPop!$T:$T,AZ$5,SexoPop!$A:$A,$C30,SexoPop!$B:$B,1)/1000</f>
        <v>338.37099999999998</v>
      </c>
      <c r="BA30" s="53">
        <f>SUMIFS(SexoPop!$M:$M,SexoPop!$T:$T,BA$5,SexoPop!$A:$A,$C30,SexoPop!$B:$B,1)/1000</f>
        <v>362.17099999999999</v>
      </c>
      <c r="BB30" s="53">
        <f>SUMIFS(SexoPop!$M:$M,SexoPop!$T:$T,BB$5,SexoPop!$A:$A,$C30,SexoPop!$B:$B,1)/1000</f>
        <v>348.91800000000001</v>
      </c>
      <c r="BC30" s="53">
        <f>SUMIFS(SexoPop!$M:$M,SexoPop!$T:$T,BC$5,SexoPop!$A:$A,$C30,SexoPop!$B:$B,1)/1000</f>
        <v>334.94099999999997</v>
      </c>
      <c r="BD30" s="53">
        <f>SUMIFS(SexoPop!$M:$M,SexoPop!$T:$T,BD$5,SexoPop!$A:$A,$C30,SexoPop!$B:$B,1)/1000</f>
        <v>259.30900000000003</v>
      </c>
      <c r="BE30" s="52"/>
      <c r="BF30" s="54">
        <f>SUMIFS(SexoPorc!$M:$M,SexoPorc!$Q:$Q,BF$5,SexoPorc!$A:$A,$C30,SexoPorc!$B:$B,1)*100</f>
        <v>25.283795595169067</v>
      </c>
      <c r="BG30" s="54">
        <f>SUMIFS(SexoPorc!$M:$M,SexoPorc!$Q:$Q,BG$5,SexoPorc!$A:$A,$C30,SexoPorc!$B:$B,1)*100</f>
        <v>27.03547477722168</v>
      </c>
      <c r="BH30" s="54">
        <f>SUMIFS(SexoPorc!$M:$M,SexoPorc!$Q:$Q,BH$5,SexoPorc!$A:$A,$C30,SexoPorc!$B:$B,1)*100</f>
        <v>25.622031092643738</v>
      </c>
      <c r="BI30" s="54">
        <f>SUMIFS(SexoPorc!$M:$M,SexoPorc!$Q:$Q,BI$5,SexoPorc!$A:$A,$C30,SexoPorc!$B:$B,1)*100</f>
        <v>24.526427686214447</v>
      </c>
      <c r="BJ30" s="54">
        <f>SUMIFS(SexoPorc!$M:$M,SexoPorc!$Q:$Q,BJ$5,SexoPorc!$A:$A,$C30,SexoPorc!$B:$B,1)*100</f>
        <v>18.972589075565338</v>
      </c>
    </row>
    <row r="31" spans="3:62" x14ac:dyDescent="0.25">
      <c r="C31" s="52" t="s">
        <v>25</v>
      </c>
      <c r="D31" s="53">
        <f>'Cuadro 4'!AI33</f>
        <v>376.00299999999999</v>
      </c>
      <c r="E31" s="53">
        <f>'Cuadro 4'!AJ33</f>
        <v>446.78100000000001</v>
      </c>
      <c r="F31" s="53">
        <f>'Cuadro 4'!AK33</f>
        <v>354.93400000000003</v>
      </c>
      <c r="G31" s="53">
        <f>'Cuadro 4'!AL33</f>
        <v>298.935</v>
      </c>
      <c r="H31" s="53">
        <f>'Cuadro 4'!AM33</f>
        <v>176.01400000000001</v>
      </c>
      <c r="I31" s="52"/>
      <c r="J31" s="54">
        <f>'Cuadro 5'!AC33</f>
        <v>12.7853690301</v>
      </c>
      <c r="K31" s="54">
        <f>'Cuadro 5'!AD33</f>
        <v>14.917891345900001</v>
      </c>
      <c r="L31" s="54">
        <f>'Cuadro 5'!AE33</f>
        <v>11.668889099300001</v>
      </c>
      <c r="M31" s="54">
        <f>'Cuadro 5'!AF33</f>
        <v>9.6807476069000007</v>
      </c>
      <c r="N31" s="54">
        <f>'Cuadro 5'!AG33</f>
        <v>5.6126430034000014</v>
      </c>
      <c r="O31" s="52"/>
      <c r="P31" s="53">
        <f>SUMIFS(RuralPop!$L:$L,RuralPop!$S:$S,P$5,RuralPop!$A:$A,$C31)/1000</f>
        <v>281.86900000000003</v>
      </c>
      <c r="Q31" s="53">
        <f>SUMIFS(RuralPop!$L:$L,RuralPop!$S:$S,Q$5,RuralPop!$A:$A,$C31)/1000</f>
        <v>327.94</v>
      </c>
      <c r="R31" s="53">
        <f>SUMIFS(RuralPop!$L:$L,RuralPop!$S:$S,R$5,RuralPop!$A:$A,$C31)/1000</f>
        <v>273.88900000000001</v>
      </c>
      <c r="S31" s="53">
        <f>SUMIFS(RuralPop!$L:$L,RuralPop!$S:$S,S$5,RuralPop!$A:$A,$C31)/1000</f>
        <v>218.37200000000001</v>
      </c>
      <c r="T31" s="53">
        <f>SUMIFS(RuralPop!$L:$L,RuralPop!$S:$S,T$5,RuralPop!$A:$A,$C31)/1000</f>
        <v>136.37700000000001</v>
      </c>
      <c r="U31" s="52"/>
      <c r="V31" s="54">
        <f>SUMIFS(RuralPorc!$L:$L,RuralPorc!$P:$P,V$5,RuralPorc!$A:$A,$C31)*100</f>
        <v>35.280811786651611</v>
      </c>
      <c r="W31" s="54">
        <f>SUMIFS(RuralPorc!$L:$L,RuralPorc!$P:$P,W$5,RuralPorc!$A:$A,$C31)*100</f>
        <v>41.593000292778015</v>
      </c>
      <c r="X31" s="54">
        <f>SUMIFS(RuralPorc!$L:$L,RuralPorc!$P:$P,X$5,RuralPorc!$A:$A,$C31)*100</f>
        <v>33.141303062438965</v>
      </c>
      <c r="Y31" s="54">
        <f>SUMIFS(RuralPorc!$L:$L,RuralPorc!$P:$P,Y$5,RuralPorc!$A:$A,$C31)*100</f>
        <v>25.420677661895752</v>
      </c>
      <c r="Z31" s="54">
        <f>SUMIFS(RuralPorc!$L:$L,RuralPorc!$P:$P,Z$5,RuralPorc!$A:$A,$C31)*100</f>
        <v>19.300070405006409</v>
      </c>
      <c r="AA31" s="56"/>
      <c r="AB31" s="53">
        <f>SUMIFS(UrbanPop!$L:$L,UrbanPop!$S:$S,AB$5,UrbanPop!$A:$A,$C31)/1000</f>
        <v>94.134</v>
      </c>
      <c r="AC31" s="53">
        <f>SUMIFS(UrbanPop!$L:$L,UrbanPop!$S:$S,AC$5,UrbanPop!$A:$A,$C31)/1000</f>
        <v>118.84099999999999</v>
      </c>
      <c r="AD31" s="53">
        <f>SUMIFS(UrbanPop!$L:$L,UrbanPop!$S:$S,AD$5,UrbanPop!$A:$A,$C31)/1000</f>
        <v>81.045000000000002</v>
      </c>
      <c r="AE31" s="53">
        <f>SUMIFS(UrbanPop!$L:$L,UrbanPop!$S:$S,AE$5,UrbanPop!$A:$A,$C31)/1000</f>
        <v>80.563000000000002</v>
      </c>
      <c r="AF31" s="53">
        <f>SUMIFS(UrbanPop!$L:$L,UrbanPop!$S:$S,AF$5,UrbanPop!$A:$A,$C31)/1000</f>
        <v>39.637</v>
      </c>
      <c r="AG31" s="52"/>
      <c r="AH31" s="54">
        <f>SUMIFS(UrbanPorc!$L:$L,UrbanPorc!$P:$P,AH$5,UrbanPorc!$A:$A,$C31)*100</f>
        <v>4.3947700411081314</v>
      </c>
      <c r="AI31" s="54">
        <f>SUMIFS(UrbanPorc!$L:$L,UrbanPorc!$P:$P,AI$5,UrbanPorc!$A:$A,$C31)*100</f>
        <v>5.3859896957874298</v>
      </c>
      <c r="AJ31" s="54">
        <f>SUMIFS(UrbanPorc!$L:$L,UrbanPorc!$P:$P,AJ$5,UrbanPorc!$A:$A,$C31)*100</f>
        <v>3.6584474146366119</v>
      </c>
      <c r="AK31" s="54">
        <f>SUMIFS(UrbanPorc!$L:$L,UrbanPorc!$P:$P,AK$5,UrbanPorc!$A:$A,$C31)*100</f>
        <v>3.6144733428955078</v>
      </c>
      <c r="AL31" s="54">
        <f>SUMIFS(UrbanPorc!$L:$L,UrbanPorc!$P:$P,AL$5,UrbanPorc!$A:$A,$C31)*100</f>
        <v>1.6315463930368423</v>
      </c>
      <c r="AN31" s="53">
        <f>SUMIFS(SexoPop!$M:$M,SexoPop!$T:$T,AN$5,SexoPop!$A:$A,$C31,SexoPop!$B:$B,2)/1000</f>
        <v>186.429</v>
      </c>
      <c r="AO31" s="53">
        <f>SUMIFS(SexoPop!$M:$M,SexoPop!$T:$T,AO$5,SexoPop!$A:$A,$C31,SexoPop!$B:$B,2)/1000</f>
        <v>210.05500000000001</v>
      </c>
      <c r="AP31" s="53">
        <f>SUMIFS(SexoPop!$M:$M,SexoPop!$T:$T,AP$5,SexoPop!$A:$A,$C31,SexoPop!$B:$B,2)/1000</f>
        <v>164.98</v>
      </c>
      <c r="AQ31" s="53">
        <f>SUMIFS(SexoPop!$M:$M,SexoPop!$T:$T,AQ$5,SexoPop!$A:$A,$C31,SexoPop!$B:$B,2)/1000</f>
        <v>145.738</v>
      </c>
      <c r="AR31" s="53">
        <f>SUMIFS(SexoPop!$M:$M,SexoPop!$T:$T,AR$5,SexoPop!$A:$A,$C31,SexoPop!$B:$B,2)/1000</f>
        <v>78.486000000000004</v>
      </c>
      <c r="AS31" s="52"/>
      <c r="AT31" s="54">
        <f>SUMIFS(SexoPorc!$M:$M,SexoPorc!$Q:$Q,AT$5,SexoPorc!$A:$A,$C31,SexoPorc!$B:$B,2)*100</f>
        <v>12.36455962061882</v>
      </c>
      <c r="AU31" s="54">
        <f>SUMIFS(SexoPorc!$M:$M,SexoPorc!$Q:$Q,AU$5,SexoPorc!$A:$A,$C31,SexoPorc!$B:$B,2)*100</f>
        <v>13.779239356517792</v>
      </c>
      <c r="AV31" s="54">
        <f>SUMIFS(SexoPorc!$M:$M,SexoPorc!$Q:$Q,AV$5,SexoPorc!$A:$A,$C31,SexoPorc!$B:$B,2)*100</f>
        <v>10.579099506139755</v>
      </c>
      <c r="AW31" s="54">
        <f>SUMIFS(SexoPorc!$M:$M,SexoPorc!$Q:$Q,AW$5,SexoPorc!$A:$A,$C31,SexoPorc!$B:$B,2)*100</f>
        <v>9.0402469038963318</v>
      </c>
      <c r="AX31" s="54">
        <f>SUMIFS(SexoPorc!$M:$M,SexoPorc!$Q:$Q,AX$5,SexoPorc!$A:$A,$C31,SexoPorc!$B:$B,2)*100</f>
        <v>4.8883423209190369</v>
      </c>
      <c r="AY31" s="56"/>
      <c r="AZ31" s="53">
        <f>SUMIFS(SexoPop!$M:$M,SexoPop!$T:$T,AZ$5,SexoPop!$A:$A,$C31,SexoPop!$B:$B,1)/1000</f>
        <v>189.57400000000001</v>
      </c>
      <c r="BA31" s="53">
        <f>SUMIFS(SexoPop!$M:$M,SexoPop!$T:$T,BA$5,SexoPop!$A:$A,$C31,SexoPop!$B:$B,1)/1000</f>
        <v>236.726</v>
      </c>
      <c r="BB31" s="53">
        <f>SUMIFS(SexoPop!$M:$M,SexoPop!$T:$T,BB$5,SexoPop!$A:$A,$C31,SexoPop!$B:$B,1)/1000</f>
        <v>189.95400000000001</v>
      </c>
      <c r="BC31" s="53">
        <f>SUMIFS(SexoPop!$M:$M,SexoPop!$T:$T,BC$5,SexoPop!$A:$A,$C31,SexoPop!$B:$B,1)/1000</f>
        <v>153.197</v>
      </c>
      <c r="BD31" s="53">
        <f>SUMIFS(SexoPop!$M:$M,SexoPop!$T:$T,BD$5,SexoPop!$A:$A,$C31,SexoPop!$B:$B,1)/1000</f>
        <v>97.528000000000006</v>
      </c>
      <c r="BE31" s="52"/>
      <c r="BF31" s="54">
        <f>SUMIFS(SexoPorc!$M:$M,SexoPorc!$Q:$Q,BF$5,SexoPorc!$A:$A,$C31,SexoPorc!$B:$B,1)*100</f>
        <v>13.228099048137665</v>
      </c>
      <c r="BG31" s="54">
        <f>SUMIFS(SexoPorc!$M:$M,SexoPorc!$Q:$Q,BG$5,SexoPorc!$A:$A,$C31,SexoPorc!$B:$B,1)*100</f>
        <v>16.098301112651825</v>
      </c>
      <c r="BH31" s="54">
        <f>SUMIFS(SexoPorc!$M:$M,SexoPorc!$Q:$Q,BH$5,SexoPorc!$A:$A,$C31,SexoPorc!$B:$B,1)*100</f>
        <v>12.815488874912262</v>
      </c>
      <c r="BI31" s="54">
        <f>SUMIFS(SexoPorc!$M:$M,SexoPorc!$Q:$Q,BI$5,SexoPorc!$A:$A,$C31,SexoPorc!$B:$B,1)*100</f>
        <v>10.380388796329498</v>
      </c>
      <c r="BJ31" s="54">
        <f>SUMIFS(SexoPorc!$M:$M,SexoPorc!$Q:$Q,BJ$5,SexoPorc!$A:$A,$C31,SexoPorc!$B:$B,1)*100</f>
        <v>6.372496485710144</v>
      </c>
    </row>
    <row r="32" spans="3:62" x14ac:dyDescent="0.25">
      <c r="C32" s="52" t="s">
        <v>26</v>
      </c>
      <c r="D32" s="53">
        <f>'Cuadro 4'!AI34</f>
        <v>276.55900000000003</v>
      </c>
      <c r="E32" s="53">
        <f>'Cuadro 4'!AJ34</f>
        <v>311.351</v>
      </c>
      <c r="F32" s="53">
        <f>'Cuadro 4'!AK34</f>
        <v>299.22399999999999</v>
      </c>
      <c r="G32" s="53">
        <f>'Cuadro 4'!AL34</f>
        <v>275.57499999999999</v>
      </c>
      <c r="H32" s="53">
        <f>'Cuadro 4'!AM34</f>
        <v>207.649</v>
      </c>
      <c r="I32" s="52"/>
      <c r="J32" s="54">
        <f>'Cuadro 5'!AC34</f>
        <v>9.7253978826000012</v>
      </c>
      <c r="K32" s="54">
        <f>'Cuadro 5'!AD34</f>
        <v>10.723033560000001</v>
      </c>
      <c r="L32" s="54">
        <f>'Cuadro 5'!AE34</f>
        <v>10.1171664604</v>
      </c>
      <c r="M32" s="54">
        <f>'Cuadro 5'!AF34</f>
        <v>9.1916424513999999</v>
      </c>
      <c r="N32" s="54">
        <f>'Cuadro 5'!AG34</f>
        <v>6.7895072589000014</v>
      </c>
      <c r="O32" s="52"/>
      <c r="P32" s="53">
        <f>SUMIFS(RuralPop!$L:$L,RuralPop!$S:$S,P$5,RuralPop!$A:$A,$C32)/1000</f>
        <v>192.886</v>
      </c>
      <c r="Q32" s="53">
        <f>SUMIFS(RuralPop!$L:$L,RuralPop!$S:$S,Q$5,RuralPop!$A:$A,$C32)/1000</f>
        <v>211.38800000000001</v>
      </c>
      <c r="R32" s="53">
        <f>SUMIFS(RuralPop!$L:$L,RuralPop!$S:$S,R$5,RuralPop!$A:$A,$C32)/1000</f>
        <v>143.08799999999999</v>
      </c>
      <c r="S32" s="53">
        <f>SUMIFS(RuralPop!$L:$L,RuralPop!$S:$S,S$5,RuralPop!$A:$A,$C32)/1000</f>
        <v>190.51499999999999</v>
      </c>
      <c r="T32" s="53">
        <f>SUMIFS(RuralPop!$L:$L,RuralPop!$S:$S,T$5,RuralPop!$A:$A,$C32)/1000</f>
        <v>136.80099999999999</v>
      </c>
      <c r="U32" s="52"/>
      <c r="V32" s="54">
        <f>SUMIFS(RuralPorc!$L:$L,RuralPorc!$P:$P,V$5,RuralPorc!$A:$A,$C32)*100</f>
        <v>48.508670926094055</v>
      </c>
      <c r="W32" s="54">
        <f>SUMIFS(RuralPorc!$L:$L,RuralPorc!$P:$P,W$5,RuralPorc!$A:$A,$C32)*100</f>
        <v>50.630766153335571</v>
      </c>
      <c r="X32" s="54">
        <f>SUMIFS(RuralPorc!$L:$L,RuralPorc!$P:$P,X$5,RuralPorc!$A:$A,$C32)*100</f>
        <v>34.616416692733765</v>
      </c>
      <c r="Y32" s="54">
        <f>SUMIFS(RuralPorc!$L:$L,RuralPorc!$P:$P,Y$5,RuralPorc!$A:$A,$C32)*100</f>
        <v>38.946345448493958</v>
      </c>
      <c r="Z32" s="54">
        <f>SUMIFS(RuralPorc!$L:$L,RuralPorc!$P:$P,Z$5,RuralPorc!$A:$A,$C32)*100</f>
        <v>37.394896149635315</v>
      </c>
      <c r="AA32" s="56"/>
      <c r="AB32" s="53">
        <f>SUMIFS(UrbanPop!$L:$L,UrbanPop!$S:$S,AB$5,UrbanPop!$A:$A,$C32)/1000</f>
        <v>83.673000000000002</v>
      </c>
      <c r="AC32" s="53">
        <f>SUMIFS(UrbanPop!$L:$L,UrbanPop!$S:$S,AC$5,UrbanPop!$A:$A,$C32)/1000</f>
        <v>99.962999999999994</v>
      </c>
      <c r="AD32" s="53">
        <f>SUMIFS(UrbanPop!$L:$L,UrbanPop!$S:$S,AD$5,UrbanPop!$A:$A,$C32)/1000</f>
        <v>156.136</v>
      </c>
      <c r="AE32" s="53">
        <f>SUMIFS(UrbanPop!$L:$L,UrbanPop!$S:$S,AE$5,UrbanPop!$A:$A,$C32)/1000</f>
        <v>85.06</v>
      </c>
      <c r="AF32" s="53">
        <f>SUMIFS(UrbanPop!$L:$L,UrbanPop!$S:$S,AF$5,UrbanPop!$A:$A,$C32)/1000</f>
        <v>70.847999999999999</v>
      </c>
      <c r="AG32" s="52"/>
      <c r="AH32" s="54">
        <f>SUMIFS(UrbanPorc!$L:$L,UrbanPorc!$P:$P,AH$5,UrbanPorc!$A:$A,$C32)*100</f>
        <v>3.4207452088594437</v>
      </c>
      <c r="AI32" s="54">
        <f>SUMIFS(UrbanPorc!$L:$L,UrbanPorc!$P:$P,AI$5,UrbanPorc!$A:$A,$C32)*100</f>
        <v>4.0209360420703888</v>
      </c>
      <c r="AJ32" s="54">
        <f>SUMIFS(UrbanPorc!$L:$L,UrbanPorc!$P:$P,AJ$5,UrbanPorc!$A:$A,$C32)*100</f>
        <v>6.1368569731712341</v>
      </c>
      <c r="AK32" s="54">
        <f>SUMIFS(UrbanPorc!$L:$L,UrbanPorc!$P:$P,AK$5,UrbanPorc!$A:$A,$C32)*100</f>
        <v>3.3902883529663086</v>
      </c>
      <c r="AL32" s="54">
        <f>SUMIFS(UrbanPorc!$L:$L,UrbanPorc!$P:$P,AL$5,UrbanPorc!$A:$A,$C32)*100</f>
        <v>2.6312574744224548</v>
      </c>
      <c r="AN32" s="53">
        <f>SUMIFS(SexoPop!$M:$M,SexoPop!$T:$T,AN$5,SexoPop!$A:$A,$C32,SexoPop!$B:$B,2)/1000</f>
        <v>135.77699999999999</v>
      </c>
      <c r="AO32" s="53">
        <f>SUMIFS(SexoPop!$M:$M,SexoPop!$T:$T,AO$5,SexoPop!$A:$A,$C32,SexoPop!$B:$B,2)/1000</f>
        <v>139.58699999999999</v>
      </c>
      <c r="AP32" s="53">
        <f>SUMIFS(SexoPop!$M:$M,SexoPop!$T:$T,AP$5,SexoPop!$A:$A,$C32,SexoPop!$B:$B,2)/1000</f>
        <v>141.75800000000001</v>
      </c>
      <c r="AQ32" s="53">
        <f>SUMIFS(SexoPop!$M:$M,SexoPop!$T:$T,AQ$5,SexoPop!$A:$A,$C32,SexoPop!$B:$B,2)/1000</f>
        <v>122.374</v>
      </c>
      <c r="AR32" s="53">
        <f>SUMIFS(SexoPop!$M:$M,SexoPop!$T:$T,AR$5,SexoPop!$A:$A,$C32,SexoPop!$B:$B,2)/1000</f>
        <v>102.83499999999999</v>
      </c>
      <c r="AS32" s="52"/>
      <c r="AT32" s="54">
        <f>SUMIFS(SexoPorc!$M:$M,SexoPorc!$Q:$Q,AT$5,SexoPorc!$A:$A,$C32,SexoPorc!$B:$B,2)*100</f>
        <v>9.5135897397994995</v>
      </c>
      <c r="AU32" s="54">
        <f>SUMIFS(SexoPorc!$M:$M,SexoPorc!$Q:$Q,AU$5,SexoPorc!$A:$A,$C32,SexoPorc!$B:$B,2)*100</f>
        <v>9.5560148358345032</v>
      </c>
      <c r="AV32" s="54">
        <f>SUMIFS(SexoPorc!$M:$M,SexoPorc!$Q:$Q,AV$5,SexoPorc!$A:$A,$C32,SexoPorc!$B:$B,2)*100</f>
        <v>9.5397040247917175</v>
      </c>
      <c r="AW32" s="54">
        <f>SUMIFS(SexoPorc!$M:$M,SexoPorc!$Q:$Q,AW$5,SexoPorc!$A:$A,$C32,SexoPorc!$B:$B,2)*100</f>
        <v>8.0921106040477753</v>
      </c>
      <c r="AX32" s="54">
        <f>SUMIFS(SexoPorc!$M:$M,SexoPorc!$Q:$Q,AX$5,SexoPorc!$A:$A,$C32,SexoPorc!$B:$B,2)*100</f>
        <v>6.4882747828960419</v>
      </c>
      <c r="AY32" s="56"/>
      <c r="AZ32" s="53">
        <f>SUMIFS(SexoPop!$M:$M,SexoPop!$T:$T,AZ$5,SexoPop!$A:$A,$C32,SexoPop!$B:$B,1)/1000</f>
        <v>140.78200000000001</v>
      </c>
      <c r="BA32" s="53">
        <f>SUMIFS(SexoPop!$M:$M,SexoPop!$T:$T,BA$5,SexoPop!$A:$A,$C32,SexoPop!$B:$B,1)/1000</f>
        <v>171.76400000000001</v>
      </c>
      <c r="BB32" s="53">
        <f>SUMIFS(SexoPop!$M:$M,SexoPop!$T:$T,BB$5,SexoPop!$A:$A,$C32,SexoPop!$B:$B,1)/1000</f>
        <v>157.46600000000001</v>
      </c>
      <c r="BC32" s="53">
        <f>SUMIFS(SexoPop!$M:$M,SexoPop!$T:$T,BC$5,SexoPop!$A:$A,$C32,SexoPop!$B:$B,1)/1000</f>
        <v>153.20099999999999</v>
      </c>
      <c r="BD32" s="53">
        <f>SUMIFS(SexoPop!$M:$M,SexoPop!$T:$T,BD$5,SexoPop!$A:$A,$C32,SexoPop!$B:$B,1)/1000</f>
        <v>104.81399999999999</v>
      </c>
      <c r="BE32" s="52"/>
      <c r="BF32" s="54">
        <f>SUMIFS(SexoPorc!$M:$M,SexoPorc!$Q:$Q,BF$5,SexoPorc!$A:$A,$C32,SexoPorc!$B:$B,1)*100</f>
        <v>9.9388062953948975</v>
      </c>
      <c r="BG32" s="54">
        <f>SUMIFS(SexoPorc!$M:$M,SexoPorc!$Q:$Q,BG$5,SexoPorc!$A:$A,$C32,SexoPorc!$B:$B,1)*100</f>
        <v>11.904510855674744</v>
      </c>
      <c r="BH32" s="54">
        <f>SUMIFS(SexoPorc!$M:$M,SexoPorc!$Q:$Q,BH$5,SexoPorc!$A:$A,$C32,SexoPorc!$B:$B,1)*100</f>
        <v>10.700268298387527</v>
      </c>
      <c r="BI32" s="54">
        <f>SUMIFS(SexoPorc!$M:$M,SexoPorc!$Q:$Q,BI$5,SexoPorc!$A:$A,$C32,SexoPorc!$B:$B,1)*100</f>
        <v>10.31072661280632</v>
      </c>
      <c r="BJ32" s="54">
        <f>SUMIFS(SexoPorc!$M:$M,SexoPorc!$Q:$Q,BJ$5,SexoPorc!$A:$A,$C32,SexoPorc!$B:$B,1)*100</f>
        <v>7.1135334670543671</v>
      </c>
    </row>
    <row r="33" spans="3:62" x14ac:dyDescent="0.25">
      <c r="C33" s="52" t="s">
        <v>27</v>
      </c>
      <c r="D33" s="53">
        <f>'Cuadro 4'!AI35</f>
        <v>1138.261</v>
      </c>
      <c r="E33" s="53">
        <f>'Cuadro 4'!AJ35</f>
        <v>1088.4070000000002</v>
      </c>
      <c r="F33" s="53">
        <f>'Cuadro 4'!AK35</f>
        <v>1037.855</v>
      </c>
      <c r="G33" s="53">
        <f>'Cuadro 4'!AL35</f>
        <v>1073.164</v>
      </c>
      <c r="H33" s="53">
        <f>'Cuadro 4'!AM35</f>
        <v>855.55700000000002</v>
      </c>
      <c r="I33" s="52"/>
      <c r="J33" s="54">
        <f>'Cuadro 5'!AC35</f>
        <v>48.797218596100002</v>
      </c>
      <c r="K33" s="54">
        <f>'Cuadro 5'!AD35</f>
        <v>46.005136446400002</v>
      </c>
      <c r="L33" s="54">
        <f>'Cuadro 5'!AE35</f>
        <v>42.960490695600001</v>
      </c>
      <c r="M33" s="54">
        <f>'Cuadro 5'!AF35</f>
        <v>43.941323344800004</v>
      </c>
      <c r="N33" s="54">
        <f>'Cuadro 5'!AG35</f>
        <v>33.778978201699999</v>
      </c>
      <c r="O33" s="52"/>
      <c r="P33" s="53">
        <f>SUMIFS(RuralPop!$L:$L,RuralPop!$S:$S,P$5,RuralPop!$A:$A,$C33)/1000</f>
        <v>761.33299999999997</v>
      </c>
      <c r="Q33" s="53">
        <f>SUMIFS(RuralPop!$L:$L,RuralPop!$S:$S,Q$5,RuralPop!$A:$A,$C33)/1000</f>
        <v>762.88</v>
      </c>
      <c r="R33" s="53">
        <f>SUMIFS(RuralPop!$L:$L,RuralPop!$S:$S,R$5,RuralPop!$A:$A,$C33)/1000</f>
        <v>716.35</v>
      </c>
      <c r="S33" s="53">
        <f>SUMIFS(RuralPop!$L:$L,RuralPop!$S:$S,S$5,RuralPop!$A:$A,$C33)/1000</f>
        <v>768.97900000000004</v>
      </c>
      <c r="T33" s="53">
        <f>SUMIFS(RuralPop!$L:$L,RuralPop!$S:$S,T$5,RuralPop!$A:$A,$C33)/1000</f>
        <v>666.61900000000003</v>
      </c>
      <c r="U33" s="52"/>
      <c r="V33" s="54">
        <f>SUMIFS(RuralPorc!$L:$L,RuralPorc!$P:$P,V$5,RuralPorc!$A:$A,$C33)*100</f>
        <v>76.575291156768799</v>
      </c>
      <c r="W33" s="54">
        <f>SUMIFS(RuralPorc!$L:$L,RuralPorc!$P:$P,W$5,RuralPorc!$A:$A,$C33)*100</f>
        <v>72.12563157081604</v>
      </c>
      <c r="X33" s="54">
        <f>SUMIFS(RuralPorc!$L:$L,RuralPorc!$P:$P,X$5,RuralPorc!$A:$A,$C33)*100</f>
        <v>69.573807716369629</v>
      </c>
      <c r="Y33" s="54">
        <f>SUMIFS(RuralPorc!$L:$L,RuralPorc!$P:$P,Y$5,RuralPorc!$A:$A,$C33)*100</f>
        <v>67.194300889968872</v>
      </c>
      <c r="Z33" s="54">
        <f>SUMIFS(RuralPorc!$L:$L,RuralPorc!$P:$P,Z$5,RuralPorc!$A:$A,$C33)*100</f>
        <v>58.390021324157715</v>
      </c>
      <c r="AA33" s="56"/>
      <c r="AB33" s="53">
        <f>SUMIFS(UrbanPop!$L:$L,UrbanPop!$S:$S,AB$5,UrbanPop!$A:$A,$C33)/1000</f>
        <v>376.928</v>
      </c>
      <c r="AC33" s="53">
        <f>SUMIFS(UrbanPop!$L:$L,UrbanPop!$S:$S,AC$5,UrbanPop!$A:$A,$C33)/1000</f>
        <v>325.52699999999999</v>
      </c>
      <c r="AD33" s="53">
        <f>SUMIFS(UrbanPop!$L:$L,UrbanPop!$S:$S,AD$5,UrbanPop!$A:$A,$C33)/1000</f>
        <v>321.505</v>
      </c>
      <c r="AE33" s="53">
        <f>SUMIFS(UrbanPop!$L:$L,UrbanPop!$S:$S,AE$5,UrbanPop!$A:$A,$C33)/1000</f>
        <v>304.185</v>
      </c>
      <c r="AF33" s="53">
        <f>SUMIFS(UrbanPop!$L:$L,UrbanPop!$S:$S,AF$5,UrbanPop!$A:$A,$C33)/1000</f>
        <v>188.93799999999999</v>
      </c>
      <c r="AG33" s="52"/>
      <c r="AH33" s="54">
        <f>SUMIFS(UrbanPorc!$L:$L,UrbanPorc!$P:$P,AH$5,UrbanPorc!$A:$A,$C33)*100</f>
        <v>28.162434697151184</v>
      </c>
      <c r="AI33" s="54">
        <f>SUMIFS(UrbanPorc!$L:$L,UrbanPorc!$P:$P,AI$5,UrbanPorc!$A:$A,$C33)*100</f>
        <v>24.884949624538422</v>
      </c>
      <c r="AJ33" s="54">
        <f>SUMIFS(UrbanPorc!$L:$L,UrbanPorc!$P:$P,AJ$5,UrbanPorc!$A:$A,$C33)*100</f>
        <v>23.19309413433075</v>
      </c>
      <c r="AK33" s="54">
        <f>SUMIFS(UrbanPorc!$L:$L,UrbanPorc!$P:$P,AK$5,UrbanPorc!$A:$A,$C33)*100</f>
        <v>23.437517881393433</v>
      </c>
      <c r="AL33" s="54">
        <f>SUMIFS(UrbanPorc!$L:$L,UrbanPorc!$P:$P,AL$5,UrbanPorc!$A:$A,$C33)*100</f>
        <v>13.581493496894836</v>
      </c>
      <c r="AN33" s="53">
        <f>SUMIFS(SexoPop!$M:$M,SexoPop!$T:$T,AN$5,SexoPop!$A:$A,$C33,SexoPop!$B:$B,2)/1000</f>
        <v>582.255</v>
      </c>
      <c r="AO33" s="53">
        <f>SUMIFS(SexoPop!$M:$M,SexoPop!$T:$T,AO$5,SexoPop!$A:$A,$C33,SexoPop!$B:$B,2)/1000</f>
        <v>560.45799999999997</v>
      </c>
      <c r="AP33" s="53">
        <f>SUMIFS(SexoPop!$M:$M,SexoPop!$T:$T,AP$5,SexoPop!$A:$A,$C33,SexoPop!$B:$B,2)/1000</f>
        <v>525.41700000000003</v>
      </c>
      <c r="AQ33" s="53">
        <f>SUMIFS(SexoPop!$M:$M,SexoPop!$T:$T,AQ$5,SexoPop!$A:$A,$C33,SexoPop!$B:$B,2)/1000</f>
        <v>549.39300000000003</v>
      </c>
      <c r="AR33" s="53">
        <f>SUMIFS(SexoPop!$M:$M,SexoPop!$T:$T,AR$5,SexoPop!$A:$A,$C33,SexoPop!$B:$B,2)/1000</f>
        <v>434.51900000000001</v>
      </c>
      <c r="AS33" s="52"/>
      <c r="AT33" s="54">
        <f>SUMIFS(SexoPorc!$M:$M,SexoPorc!$Q:$Q,AT$5,SexoPorc!$A:$A,$C33,SexoPorc!$B:$B,2)*100</f>
        <v>48.988685011863708</v>
      </c>
      <c r="AU33" s="54">
        <f>SUMIFS(SexoPorc!$M:$M,SexoPorc!$Q:$Q,AU$5,SexoPorc!$A:$A,$C33,SexoPorc!$B:$B,2)*100</f>
        <v>45.398968458175659</v>
      </c>
      <c r="AV33" s="54">
        <f>SUMIFS(SexoPorc!$M:$M,SexoPorc!$Q:$Q,AV$5,SexoPorc!$A:$A,$C33,SexoPorc!$B:$B,2)*100</f>
        <v>42.154631018638611</v>
      </c>
      <c r="AW33" s="54">
        <f>SUMIFS(SexoPorc!$M:$M,SexoPorc!$Q:$Q,AW$5,SexoPorc!$A:$A,$C33,SexoPorc!$B:$B,2)*100</f>
        <v>43.389734625816345</v>
      </c>
      <c r="AX33" s="54">
        <f>SUMIFS(SexoPorc!$M:$M,SexoPorc!$Q:$Q,AX$5,SexoPorc!$A:$A,$C33,SexoPorc!$B:$B,2)*100</f>
        <v>32.635292410850525</v>
      </c>
      <c r="AY33" s="56"/>
      <c r="AZ33" s="53">
        <f>SUMIFS(SexoPop!$M:$M,SexoPop!$T:$T,AZ$5,SexoPop!$A:$A,$C33,SexoPop!$B:$B,1)/1000</f>
        <v>556.00599999999997</v>
      </c>
      <c r="BA33" s="53">
        <f>SUMIFS(SexoPop!$M:$M,SexoPop!$T:$T,BA$5,SexoPop!$A:$A,$C33,SexoPop!$B:$B,1)/1000</f>
        <v>527.94899999999996</v>
      </c>
      <c r="BB33" s="53">
        <f>SUMIFS(SexoPop!$M:$M,SexoPop!$T:$T,BB$5,SexoPop!$A:$A,$C33,SexoPop!$B:$B,1)/1000</f>
        <v>512.43799999999999</v>
      </c>
      <c r="BC33" s="53">
        <f>SUMIFS(SexoPop!$M:$M,SexoPop!$T:$T,BC$5,SexoPop!$A:$A,$C33,SexoPop!$B:$B,1)/1000</f>
        <v>523.77099999999996</v>
      </c>
      <c r="BD33" s="53">
        <f>SUMIFS(SexoPop!$M:$M,SexoPop!$T:$T,BD$5,SexoPop!$A:$A,$C33,SexoPop!$B:$B,1)/1000</f>
        <v>421.03800000000001</v>
      </c>
      <c r="BE33" s="52"/>
      <c r="BF33" s="54">
        <f>SUMIFS(SexoPorc!$M:$M,SexoPorc!$Q:$Q,BF$5,SexoPorc!$A:$A,$C33,SexoPorc!$B:$B,1)*100</f>
        <v>48.598313331604004</v>
      </c>
      <c r="BG33" s="54">
        <f>SUMIFS(SexoPorc!$M:$M,SexoPorc!$Q:$Q,BG$5,SexoPorc!$A:$A,$C33,SexoPorc!$B:$B,1)*100</f>
        <v>46.666595339775085</v>
      </c>
      <c r="BH33" s="54">
        <f>SUMIFS(SexoPorc!$M:$M,SexoPorc!$Q:$Q,BH$5,SexoPorc!$A:$A,$C33,SexoPorc!$B:$B,1)*100</f>
        <v>43.81939172744751</v>
      </c>
      <c r="BI33" s="54">
        <f>SUMIFS(SexoPorc!$M:$M,SexoPorc!$Q:$Q,BI$5,SexoPorc!$A:$A,$C33,SexoPorc!$B:$B,1)*100</f>
        <v>44.535169005393982</v>
      </c>
      <c r="BJ33" s="54">
        <f>SUMIFS(SexoPorc!$M:$M,SexoPorc!$Q:$Q,BJ$5,SexoPorc!$A:$A,$C33,SexoPorc!$B:$B,1)*100</f>
        <v>35.046488046646118</v>
      </c>
    </row>
    <row r="34" spans="3:62" x14ac:dyDescent="0.25">
      <c r="C34" s="52" t="s">
        <v>28</v>
      </c>
      <c r="D34" s="53">
        <f>'Cuadro 4'!AI36</f>
        <v>333.72</v>
      </c>
      <c r="E34" s="53">
        <f>'Cuadro 4'!AJ36</f>
        <v>310.20300000000003</v>
      </c>
      <c r="F34" s="53">
        <f>'Cuadro 4'!AK36</f>
        <v>285.29000000000002</v>
      </c>
      <c r="G34" s="53">
        <f>'Cuadro 4'!AL36</f>
        <v>244.43700000000001</v>
      </c>
      <c r="H34" s="53">
        <f>'Cuadro 4'!AM36</f>
        <v>173.10499999999999</v>
      </c>
      <c r="I34" s="52"/>
      <c r="J34" s="54">
        <f>'Cuadro 5'!AC36</f>
        <v>9.7447877124000009</v>
      </c>
      <c r="K34" s="54">
        <f>'Cuadro 5'!AD36</f>
        <v>8.8905824078000002</v>
      </c>
      <c r="L34" s="54">
        <f>'Cuadro 5'!AE36</f>
        <v>8.0787640559000007</v>
      </c>
      <c r="M34" s="54">
        <f>'Cuadro 5'!AF36</f>
        <v>6.8114237371000002</v>
      </c>
      <c r="N34" s="54">
        <f>'Cuadro 5'!AG36</f>
        <v>4.8423105574000003</v>
      </c>
      <c r="O34" s="52"/>
      <c r="P34" s="53">
        <f>SUMIFS(RuralPop!$L:$L,RuralPop!$S:$S,P$5,RuralPop!$A:$A,$C34)/1000</f>
        <v>224.16499999999999</v>
      </c>
      <c r="Q34" s="53">
        <f>SUMIFS(RuralPop!$L:$L,RuralPop!$S:$S,Q$5,RuralPop!$A:$A,$C34)/1000</f>
        <v>239.81399999999999</v>
      </c>
      <c r="R34" s="53">
        <f>SUMIFS(RuralPop!$L:$L,RuralPop!$S:$S,R$5,RuralPop!$A:$A,$C34)/1000</f>
        <v>198.98699999999999</v>
      </c>
      <c r="S34" s="53">
        <f>SUMIFS(RuralPop!$L:$L,RuralPop!$S:$S,S$5,RuralPop!$A:$A,$C34)/1000</f>
        <v>155.166</v>
      </c>
      <c r="T34" s="53">
        <f>SUMIFS(RuralPop!$L:$L,RuralPop!$S:$S,T$5,RuralPop!$A:$A,$C34)/1000</f>
        <v>110.468</v>
      </c>
      <c r="U34" s="52"/>
      <c r="V34" s="54">
        <f>SUMIFS(RuralPorc!$L:$L,RuralPorc!$P:$P,V$5,RuralPorc!$A:$A,$C34)*100</f>
        <v>53.638768196105957</v>
      </c>
      <c r="W34" s="54">
        <f>SUMIFS(RuralPorc!$L:$L,RuralPorc!$P:$P,W$5,RuralPorc!$A:$A,$C34)*100</f>
        <v>57.618927955627441</v>
      </c>
      <c r="X34" s="54">
        <f>SUMIFS(RuralPorc!$L:$L,RuralPorc!$P:$P,X$5,RuralPorc!$A:$A,$C34)*100</f>
        <v>46.161073446273804</v>
      </c>
      <c r="Y34" s="54">
        <f>SUMIFS(RuralPorc!$L:$L,RuralPorc!$P:$P,Y$5,RuralPorc!$A:$A,$C34)*100</f>
        <v>36.601710319519043</v>
      </c>
      <c r="Z34" s="54">
        <f>SUMIFS(RuralPorc!$L:$L,RuralPorc!$P:$P,Z$5,RuralPorc!$A:$A,$C34)*100</f>
        <v>31.408831477165222</v>
      </c>
      <c r="AA34" s="56"/>
      <c r="AB34" s="53">
        <f>SUMIFS(UrbanPop!$L:$L,UrbanPop!$S:$S,AB$5,UrbanPop!$A:$A,$C34)/1000</f>
        <v>109.55500000000001</v>
      </c>
      <c r="AC34" s="53">
        <f>SUMIFS(UrbanPop!$L:$L,UrbanPop!$S:$S,AC$5,UrbanPop!$A:$A,$C34)/1000</f>
        <v>70.388999999999996</v>
      </c>
      <c r="AD34" s="53">
        <f>SUMIFS(UrbanPop!$L:$L,UrbanPop!$S:$S,AD$5,UrbanPop!$A:$A,$C34)/1000</f>
        <v>86.302999999999997</v>
      </c>
      <c r="AE34" s="53">
        <f>SUMIFS(UrbanPop!$L:$L,UrbanPop!$S:$S,AE$5,UrbanPop!$A:$A,$C34)/1000</f>
        <v>89.271000000000001</v>
      </c>
      <c r="AF34" s="53">
        <f>SUMIFS(UrbanPop!$L:$L,UrbanPop!$S:$S,AF$5,UrbanPop!$A:$A,$C34)/1000</f>
        <v>62.637</v>
      </c>
      <c r="AG34" s="52"/>
      <c r="AH34" s="54">
        <f>SUMIFS(UrbanPorc!$L:$L,UrbanPorc!$P:$P,AH$5,UrbanPorc!$A:$A,$C34)*100</f>
        <v>3.6437150090932846</v>
      </c>
      <c r="AI34" s="54">
        <f>SUMIFS(UrbanPorc!$L:$L,UrbanPorc!$P:$P,AI$5,UrbanPorc!$A:$A,$C34)*100</f>
        <v>2.2906284779310226</v>
      </c>
      <c r="AJ34" s="54">
        <f>SUMIFS(UrbanPorc!$L:$L,UrbanPorc!$P:$P,AJ$5,UrbanPorc!$A:$A,$C34)*100</f>
        <v>2.7837108820676804</v>
      </c>
      <c r="AK34" s="54">
        <f>SUMIFS(UrbanPorc!$L:$L,UrbanPorc!$P:$P,AK$5,UrbanPorc!$A:$A,$C34)*100</f>
        <v>2.8208343312144279</v>
      </c>
      <c r="AL34" s="54">
        <f>SUMIFS(UrbanPorc!$L:$L,UrbanPorc!$P:$P,AL$5,UrbanPorc!$A:$A,$C34)*100</f>
        <v>1.9433576613664627</v>
      </c>
      <c r="AN34" s="53">
        <f>SUMIFS(SexoPop!$M:$M,SexoPop!$T:$T,AN$5,SexoPop!$A:$A,$C34,SexoPop!$B:$B,2)/1000</f>
        <v>170.8</v>
      </c>
      <c r="AO34" s="53">
        <f>SUMIFS(SexoPop!$M:$M,SexoPop!$T:$T,AO$5,SexoPop!$A:$A,$C34,SexoPop!$B:$B,2)/1000</f>
        <v>152.81200000000001</v>
      </c>
      <c r="AP34" s="53">
        <f>SUMIFS(SexoPop!$M:$M,SexoPop!$T:$T,AP$5,SexoPop!$A:$A,$C34,SexoPop!$B:$B,2)/1000</f>
        <v>134.53100000000001</v>
      </c>
      <c r="AQ34" s="53">
        <f>SUMIFS(SexoPop!$M:$M,SexoPop!$T:$T,AQ$5,SexoPop!$A:$A,$C34,SexoPop!$B:$B,2)/1000</f>
        <v>119.36</v>
      </c>
      <c r="AR34" s="53">
        <f>SUMIFS(SexoPop!$M:$M,SexoPop!$T:$T,AR$5,SexoPop!$A:$A,$C34,SexoPop!$B:$B,2)/1000</f>
        <v>87.724999999999994</v>
      </c>
      <c r="AS34" s="52"/>
      <c r="AT34" s="54">
        <f>SUMIFS(SexoPorc!$M:$M,SexoPorc!$Q:$Q,AT$5,SexoPorc!$A:$A,$C34,SexoPorc!$B:$B,2)*100</f>
        <v>9.683758020401001</v>
      </c>
      <c r="AU34" s="54">
        <f>SUMIFS(SexoPorc!$M:$M,SexoPorc!$Q:$Q,AU$5,SexoPorc!$A:$A,$C34,SexoPorc!$B:$B,2)*100</f>
        <v>8.5298113524913788</v>
      </c>
      <c r="AV34" s="54">
        <f>SUMIFS(SexoPorc!$M:$M,SexoPorc!$Q:$Q,AV$5,SexoPorc!$A:$A,$C34,SexoPorc!$B:$B,2)*100</f>
        <v>7.4797660112380981</v>
      </c>
      <c r="AW34" s="54">
        <f>SUMIFS(SexoPorc!$M:$M,SexoPorc!$Q:$Q,AW$5,SexoPorc!$A:$A,$C34,SexoPorc!$B:$B,2)*100</f>
        <v>6.4119331538677216</v>
      </c>
      <c r="AX34" s="54">
        <f>SUMIFS(SexoPorc!$M:$M,SexoPorc!$Q:$Q,AX$5,SexoPorc!$A:$A,$C34,SexoPorc!$B:$B,2)*100</f>
        <v>4.7466486692428589</v>
      </c>
      <c r="AY34" s="56"/>
      <c r="AZ34" s="53">
        <f>SUMIFS(SexoPop!$M:$M,SexoPop!$T:$T,AZ$5,SexoPop!$A:$A,$C34,SexoPop!$B:$B,1)/1000</f>
        <v>162.91999999999999</v>
      </c>
      <c r="BA34" s="53">
        <f>SUMIFS(SexoPop!$M:$M,SexoPop!$T:$T,BA$5,SexoPop!$A:$A,$C34,SexoPop!$B:$B,1)/1000</f>
        <v>157.39099999999999</v>
      </c>
      <c r="BB34" s="53">
        <f>SUMIFS(SexoPop!$M:$M,SexoPop!$T:$T,BB$5,SexoPop!$A:$A,$C34,SexoPop!$B:$B,1)/1000</f>
        <v>150.75899999999999</v>
      </c>
      <c r="BC34" s="53">
        <f>SUMIFS(SexoPop!$M:$M,SexoPop!$T:$T,BC$5,SexoPop!$A:$A,$C34,SexoPop!$B:$B,1)/1000</f>
        <v>125.077</v>
      </c>
      <c r="BD34" s="53">
        <f>SUMIFS(SexoPop!$M:$M,SexoPop!$T:$T,BD$5,SexoPop!$A:$A,$C34,SexoPop!$B:$B,1)/1000</f>
        <v>85.38</v>
      </c>
      <c r="BE34" s="52"/>
      <c r="BF34" s="54">
        <f>SUMIFS(SexoPorc!$M:$M,SexoPorc!$Q:$Q,BF$5,SexoPorc!$A:$A,$C34,SexoPorc!$B:$B,1)*100</f>
        <v>9.8096005618572235</v>
      </c>
      <c r="BG34" s="54">
        <f>SUMIFS(SexoPorc!$M:$M,SexoPorc!$Q:$Q,BG$5,SexoPorc!$A:$A,$C34,SexoPorc!$B:$B,1)*100</f>
        <v>9.2713065445423126</v>
      </c>
      <c r="BH34" s="54">
        <f>SUMIFS(SexoPorc!$M:$M,SexoPorc!$Q:$Q,BH$5,SexoPorc!$A:$A,$C34,SexoPorc!$B:$B,1)*100</f>
        <v>8.700522780418396</v>
      </c>
      <c r="BI34" s="54">
        <f>SUMIFS(SexoPorc!$M:$M,SexoPorc!$Q:$Q,BI$5,SexoPorc!$A:$A,$C34,SexoPorc!$B:$B,1)*100</f>
        <v>7.2420075535774231</v>
      </c>
      <c r="BJ34" s="54">
        <f>SUMIFS(SexoPorc!$M:$M,SexoPorc!$Q:$Q,BJ$5,SexoPorc!$A:$A,$C34,SexoPorc!$B:$B,1)*100</f>
        <v>4.9447007477283478</v>
      </c>
    </row>
    <row r="35" spans="3:62" x14ac:dyDescent="0.25">
      <c r="C35" s="52" t="s">
        <v>29</v>
      </c>
      <c r="D35" s="53">
        <f>'Cuadro 4'!AI37</f>
        <v>136.251</v>
      </c>
      <c r="E35" s="53">
        <f>'Cuadro 4'!AJ37</f>
        <v>132.149</v>
      </c>
      <c r="F35" s="53">
        <f>'Cuadro 4'!AK37</f>
        <v>103.932</v>
      </c>
      <c r="G35" s="53">
        <f>'Cuadro 4'!AL37</f>
        <v>110.479</v>
      </c>
      <c r="H35" s="53">
        <f>'Cuadro 4'!AM37</f>
        <v>90.867000000000004</v>
      </c>
      <c r="I35" s="52"/>
      <c r="J35" s="54">
        <f>'Cuadro 5'!AC37</f>
        <v>10.7143531173</v>
      </c>
      <c r="K35" s="54">
        <f>'Cuadro 5'!AD37</f>
        <v>10.130443381800001</v>
      </c>
      <c r="L35" s="54">
        <f>'Cuadro 5'!AE37</f>
        <v>7.6983929460000002</v>
      </c>
      <c r="M35" s="54">
        <f>'Cuadro 5'!AF37</f>
        <v>8.060830343100001</v>
      </c>
      <c r="N35" s="54">
        <f>'Cuadro 5'!AG37</f>
        <v>6.1933264993000003</v>
      </c>
      <c r="O35" s="52"/>
      <c r="P35" s="53">
        <f>SUMIFS(RuralPop!$L:$L,RuralPop!$S:$S,P$5,RuralPop!$A:$A,$C35)/1000</f>
        <v>49.372</v>
      </c>
      <c r="Q35" s="53">
        <f>SUMIFS(RuralPop!$L:$L,RuralPop!$S:$S,Q$5,RuralPop!$A:$A,$C35)/1000</f>
        <v>38.845999999999997</v>
      </c>
      <c r="R35" s="53">
        <f>SUMIFS(RuralPop!$L:$L,RuralPop!$S:$S,R$5,RuralPop!$A:$A,$C35)/1000</f>
        <v>21.498999999999999</v>
      </c>
      <c r="S35" s="53">
        <f>SUMIFS(RuralPop!$L:$L,RuralPop!$S:$S,S$5,RuralPop!$A:$A,$C35)/1000</f>
        <v>21.129000000000001</v>
      </c>
      <c r="T35" s="53">
        <f>SUMIFS(RuralPop!$L:$L,RuralPop!$S:$S,T$5,RuralPop!$A:$A,$C35)/1000</f>
        <v>33.698</v>
      </c>
      <c r="U35" s="52"/>
      <c r="V35" s="54">
        <f>SUMIFS(RuralPorc!$L:$L,RuralPorc!$P:$P,V$5,RuralPorc!$A:$A,$C35)*100</f>
        <v>19.271859526634216</v>
      </c>
      <c r="W35" s="54">
        <f>SUMIFS(RuralPorc!$L:$L,RuralPorc!$P:$P,W$5,RuralPorc!$A:$A,$C35)*100</f>
        <v>14.35534656047821</v>
      </c>
      <c r="X35" s="54">
        <f>SUMIFS(RuralPorc!$L:$L,RuralPorc!$P:$P,X$5,RuralPorc!$A:$A,$C35)*100</f>
        <v>7.9032011330127716</v>
      </c>
      <c r="Y35" s="54">
        <f>SUMIFS(RuralPorc!$L:$L,RuralPorc!$P:$P,Y$5,RuralPorc!$A:$A,$C35)*100</f>
        <v>7.6665736734867096</v>
      </c>
      <c r="Z35" s="54">
        <f>SUMIFS(RuralPorc!$L:$L,RuralPorc!$P:$P,Z$5,RuralPorc!$A:$A,$C35)*100</f>
        <v>13.78760039806366</v>
      </c>
      <c r="AA35" s="56"/>
      <c r="AB35" s="53">
        <f>SUMIFS(UrbanPop!$L:$L,UrbanPop!$S:$S,AB$5,UrbanPop!$A:$A,$C35)/1000</f>
        <v>86.879000000000005</v>
      </c>
      <c r="AC35" s="53">
        <f>SUMIFS(UrbanPop!$L:$L,UrbanPop!$S:$S,AC$5,UrbanPop!$A:$A,$C35)/1000</f>
        <v>93.302999999999997</v>
      </c>
      <c r="AD35" s="53">
        <f>SUMIFS(UrbanPop!$L:$L,UrbanPop!$S:$S,AD$5,UrbanPop!$A:$A,$C35)/1000</f>
        <v>82.433000000000007</v>
      </c>
      <c r="AE35" s="53">
        <f>SUMIFS(UrbanPop!$L:$L,UrbanPop!$S:$S,AE$5,UrbanPop!$A:$A,$C35)/1000</f>
        <v>89.35</v>
      </c>
      <c r="AF35" s="53">
        <f>SUMIFS(UrbanPop!$L:$L,UrbanPop!$S:$S,AF$5,UrbanPop!$A:$A,$C35)/1000</f>
        <v>57.168999999999997</v>
      </c>
      <c r="AG35" s="52"/>
      <c r="AH35" s="54">
        <f>SUMIFS(UrbanPorc!$L:$L,UrbanPorc!$P:$P,AH$5,UrbanPorc!$A:$A,$C35)*100</f>
        <v>8.5554532706737518</v>
      </c>
      <c r="AI35" s="54">
        <f>SUMIFS(UrbanPorc!$L:$L,UrbanPorc!$P:$P,AI$5,UrbanPorc!$A:$A,$C35)*100</f>
        <v>9.024626761674881</v>
      </c>
      <c r="AJ35" s="54">
        <f>SUMIFS(UrbanPorc!$L:$L,UrbanPorc!$P:$P,AJ$5,UrbanPorc!$A:$A,$C35)*100</f>
        <v>7.6467111706733704</v>
      </c>
      <c r="AK35" s="54">
        <f>SUMIFS(UrbanPorc!$L:$L,UrbanPorc!$P:$P,AK$5,UrbanPorc!$A:$A,$C35)*100</f>
        <v>8.160063624382019</v>
      </c>
      <c r="AL35" s="54">
        <f>SUMIFS(UrbanPorc!$L:$L,UrbanPorc!$P:$P,AL$5,UrbanPorc!$A:$A,$C35)*100</f>
        <v>4.6753760427236557</v>
      </c>
      <c r="AN35" s="53">
        <f>SUMIFS(SexoPop!$M:$M,SexoPop!$T:$T,AN$5,SexoPop!$A:$A,$C35,SexoPop!$B:$B,2)/1000</f>
        <v>67.667000000000002</v>
      </c>
      <c r="AO35" s="53">
        <f>SUMIFS(SexoPop!$M:$M,SexoPop!$T:$T,AO$5,SexoPop!$A:$A,$C35,SexoPop!$B:$B,2)/1000</f>
        <v>65.671999999999997</v>
      </c>
      <c r="AP35" s="53">
        <f>SUMIFS(SexoPop!$M:$M,SexoPop!$T:$T,AP$5,SexoPop!$A:$A,$C35,SexoPop!$B:$B,2)/1000</f>
        <v>52.655000000000001</v>
      </c>
      <c r="AQ35" s="53">
        <f>SUMIFS(SexoPop!$M:$M,SexoPop!$T:$T,AQ$5,SexoPop!$A:$A,$C35,SexoPop!$B:$B,2)/1000</f>
        <v>55.484000000000002</v>
      </c>
      <c r="AR35" s="53">
        <f>SUMIFS(SexoPop!$M:$M,SexoPop!$T:$T,AR$5,SexoPop!$A:$A,$C35,SexoPop!$B:$B,2)/1000</f>
        <v>46.04</v>
      </c>
      <c r="AS35" s="52"/>
      <c r="AT35" s="54">
        <f>SUMIFS(SexoPorc!$M:$M,SexoPorc!$Q:$Q,AT$5,SexoPorc!$A:$A,$C35,SexoPorc!$B:$B,2)*100</f>
        <v>10.234866291284561</v>
      </c>
      <c r="AU35" s="54">
        <f>SUMIFS(SexoPorc!$M:$M,SexoPorc!$Q:$Q,AU$5,SexoPorc!$A:$A,$C35,SexoPorc!$B:$B,2)*100</f>
        <v>9.6942998468875885</v>
      </c>
      <c r="AV35" s="54">
        <f>SUMIFS(SexoPorc!$M:$M,SexoPorc!$Q:$Q,AV$5,SexoPorc!$A:$A,$C35,SexoPorc!$B:$B,2)*100</f>
        <v>7.5067967176437378</v>
      </c>
      <c r="AW35" s="54">
        <f>SUMIFS(SexoPorc!$M:$M,SexoPorc!$Q:$Q,AW$5,SexoPorc!$A:$A,$C35,SexoPorc!$B:$B,2)*100</f>
        <v>7.6970674097537994</v>
      </c>
      <c r="AX35" s="54">
        <f>SUMIFS(SexoPorc!$M:$M,SexoPorc!$Q:$Q,AX$5,SexoPorc!$A:$A,$C35,SexoPorc!$B:$B,2)*100</f>
        <v>5.9003099799156189</v>
      </c>
      <c r="AY35" s="56"/>
      <c r="AZ35" s="53">
        <f>SUMIFS(SexoPop!$M:$M,SexoPop!$T:$T,AZ$5,SexoPop!$A:$A,$C35,SexoPop!$B:$B,1)/1000</f>
        <v>68.584000000000003</v>
      </c>
      <c r="BA35" s="53">
        <f>SUMIFS(SexoPop!$M:$M,SexoPop!$T:$T,BA$5,SexoPop!$A:$A,$C35,SexoPop!$B:$B,1)/1000</f>
        <v>66.477000000000004</v>
      </c>
      <c r="BB35" s="53">
        <f>SUMIFS(SexoPop!$M:$M,SexoPop!$T:$T,BB$5,SexoPop!$A:$A,$C35,SexoPop!$B:$B,1)/1000</f>
        <v>51.277000000000001</v>
      </c>
      <c r="BC35" s="53">
        <f>SUMIFS(SexoPop!$M:$M,SexoPop!$T:$T,BC$5,SexoPop!$A:$A,$C35,SexoPop!$B:$B,1)/1000</f>
        <v>54.994999999999997</v>
      </c>
      <c r="BD35" s="53">
        <f>SUMIFS(SexoPop!$M:$M,SexoPop!$T:$T,BD$5,SexoPop!$A:$A,$C35,SexoPop!$B:$B,1)/1000</f>
        <v>44.826999999999998</v>
      </c>
      <c r="BE35" s="52"/>
      <c r="BF35" s="54">
        <f>SUMIFS(SexoPorc!$M:$M,SexoPorc!$Q:$Q,BF$5,SexoPorc!$A:$A,$C35,SexoPorc!$B:$B,1)*100</f>
        <v>11.23359203338623</v>
      </c>
      <c r="BG35" s="54">
        <f>SUMIFS(SexoPorc!$M:$M,SexoPorc!$Q:$Q,BG$5,SexoPorc!$A:$A,$C35,SexoPorc!$B:$B,1)*100</f>
        <v>10.601631551980972</v>
      </c>
      <c r="BH35" s="54">
        <f>SUMIFS(SexoPorc!$M:$M,SexoPorc!$Q:$Q,BH$5,SexoPorc!$A:$A,$C35,SexoPorc!$B:$B,1)*100</f>
        <v>7.9055897891521454</v>
      </c>
      <c r="BI35" s="54">
        <f>SUMIFS(SexoPorc!$M:$M,SexoPorc!$Q:$Q,BI$5,SexoPorc!$A:$A,$C35,SexoPorc!$B:$B,1)*100</f>
        <v>8.4644153714179993</v>
      </c>
      <c r="BJ35" s="54">
        <f>SUMIFS(SexoPorc!$M:$M,SexoPorc!$Q:$Q,BJ$5,SexoPorc!$A:$A,$C35,SexoPorc!$B:$B,1)*100</f>
        <v>6.5261952579021454</v>
      </c>
    </row>
    <row r="36" spans="3:62" x14ac:dyDescent="0.25">
      <c r="C36" s="52" t="s">
        <v>30</v>
      </c>
      <c r="D36" s="53">
        <f>'Cuadro 4'!AI38</f>
        <v>3074.7449999999999</v>
      </c>
      <c r="E36" s="53">
        <f>'Cuadro 4'!AJ38</f>
        <v>3341.6200000000003</v>
      </c>
      <c r="F36" s="53">
        <f>'Cuadro 4'!AK38</f>
        <v>3059.67</v>
      </c>
      <c r="G36" s="53">
        <f>'Cuadro 4'!AL38</f>
        <v>3064.92</v>
      </c>
      <c r="H36" s="53">
        <f>'Cuadro 4'!AM38</f>
        <v>2304.0859999999998</v>
      </c>
      <c r="I36" s="52"/>
      <c r="J36" s="54">
        <f>'Cuadro 5'!AC38</f>
        <v>39.204414617400005</v>
      </c>
      <c r="K36" s="54">
        <f>'Cuadro 5'!AD38</f>
        <v>42.083063934999998</v>
      </c>
      <c r="L36" s="54">
        <f>'Cuadro 5'!AE38</f>
        <v>37.751518860499999</v>
      </c>
      <c r="M36" s="54">
        <f>'Cuadro 5'!AF38</f>
        <v>37.354168687799998</v>
      </c>
      <c r="N36" s="54">
        <f>'Cuadro 5'!AG38</f>
        <v>28.467120097399999</v>
      </c>
      <c r="O36" s="52"/>
      <c r="P36" s="53">
        <f>SUMIFS(RuralPop!$L:$L,RuralPop!$S:$S,P$5,RuralPop!$A:$A,$C36)/1000</f>
        <v>2057.5650000000001</v>
      </c>
      <c r="Q36" s="53">
        <f>SUMIFS(RuralPop!$L:$L,RuralPop!$S:$S,Q$5,RuralPop!$A:$A,$C36)/1000</f>
        <v>2280.2750000000001</v>
      </c>
      <c r="R36" s="53">
        <f>SUMIFS(RuralPop!$L:$L,RuralPop!$S:$S,R$5,RuralPop!$A:$A,$C36)/1000</f>
        <v>2192.69</v>
      </c>
      <c r="S36" s="53">
        <f>SUMIFS(RuralPop!$L:$L,RuralPop!$S:$S,S$5,RuralPop!$A:$A,$C36)/1000</f>
        <v>2044.2270000000001</v>
      </c>
      <c r="T36" s="53">
        <f>SUMIFS(RuralPop!$L:$L,RuralPop!$S:$S,T$5,RuralPop!$A:$A,$C36)/1000</f>
        <v>1780.395</v>
      </c>
      <c r="U36" s="52"/>
      <c r="V36" s="54">
        <f>SUMIFS(RuralPorc!$L:$L,RuralPorc!$P:$P,V$5,RuralPorc!$A:$A,$C36)*100</f>
        <v>67.374640703201294</v>
      </c>
      <c r="W36" s="54">
        <f>SUMIFS(RuralPorc!$L:$L,RuralPorc!$P:$P,W$5,RuralPorc!$A:$A,$C36)*100</f>
        <v>71.87691330909729</v>
      </c>
      <c r="X36" s="54">
        <f>SUMIFS(RuralPorc!$L:$L,RuralPorc!$P:$P,X$5,RuralPorc!$A:$A,$C36)*100</f>
        <v>69.479024410247803</v>
      </c>
      <c r="Y36" s="54">
        <f>SUMIFS(RuralPorc!$L:$L,RuralPorc!$P:$P,Y$5,RuralPorc!$A:$A,$C36)*100</f>
        <v>63.152682781219482</v>
      </c>
      <c r="Z36" s="54">
        <f>SUMIFS(RuralPorc!$L:$L,RuralPorc!$P:$P,Z$5,RuralPorc!$A:$A,$C36)*100</f>
        <v>56.251364946365356</v>
      </c>
      <c r="AA36" s="56"/>
      <c r="AB36" s="53">
        <f>SUMIFS(UrbanPop!$L:$L,UrbanPop!$S:$S,AB$5,UrbanPop!$A:$A,$C36)/1000</f>
        <v>1017.18</v>
      </c>
      <c r="AC36" s="53">
        <f>SUMIFS(UrbanPop!$L:$L,UrbanPop!$S:$S,AC$5,UrbanPop!$A:$A,$C36)/1000</f>
        <v>1061.345</v>
      </c>
      <c r="AD36" s="53">
        <f>SUMIFS(UrbanPop!$L:$L,UrbanPop!$S:$S,AD$5,UrbanPop!$A:$A,$C36)/1000</f>
        <v>866.98</v>
      </c>
      <c r="AE36" s="53">
        <f>SUMIFS(UrbanPop!$L:$L,UrbanPop!$S:$S,AE$5,UrbanPop!$A:$A,$C36)/1000</f>
        <v>1020.693</v>
      </c>
      <c r="AF36" s="53">
        <f>SUMIFS(UrbanPop!$L:$L,UrbanPop!$S:$S,AF$5,UrbanPop!$A:$A,$C36)/1000</f>
        <v>523.69100000000003</v>
      </c>
      <c r="AG36" s="52"/>
      <c r="AH36" s="54">
        <f>SUMIFS(UrbanPorc!$L:$L,UrbanPorc!$P:$P,AH$5,UrbanPorc!$A:$A,$C36)*100</f>
        <v>21.240200102329254</v>
      </c>
      <c r="AI36" s="54">
        <f>SUMIFS(UrbanPorc!$L:$L,UrbanPorc!$P:$P,AI$5,UrbanPorc!$A:$A,$C36)*100</f>
        <v>22.259463369846344</v>
      </c>
      <c r="AJ36" s="54">
        <f>SUMIFS(UrbanPorc!$L:$L,UrbanPorc!$P:$P,AJ$5,UrbanPorc!$A:$A,$C36)*100</f>
        <v>17.518788576126099</v>
      </c>
      <c r="AK36" s="54">
        <f>SUMIFS(UrbanPorc!$L:$L,UrbanPorc!$P:$P,AK$5,UrbanPorc!$A:$A,$C36)*100</f>
        <v>20.545068383216858</v>
      </c>
      <c r="AL36" s="54">
        <f>SUMIFS(UrbanPorc!$L:$L,UrbanPorc!$P:$P,AL$5,UrbanPorc!$A:$A,$C36)*100</f>
        <v>10.625164955854416</v>
      </c>
      <c r="AN36" s="53">
        <f>SUMIFS(SexoPop!$M:$M,SexoPop!$T:$T,AN$5,SexoPop!$A:$A,$C36,SexoPop!$B:$B,2)/1000</f>
        <v>1570.3620000000001</v>
      </c>
      <c r="AO36" s="53">
        <f>SUMIFS(SexoPop!$M:$M,SexoPop!$T:$T,AO$5,SexoPop!$A:$A,$C36,SexoPop!$B:$B,2)/1000</f>
        <v>1674.6990000000001</v>
      </c>
      <c r="AP36" s="53">
        <f>SUMIFS(SexoPop!$M:$M,SexoPop!$T:$T,AP$5,SexoPop!$A:$A,$C36,SexoPop!$B:$B,2)/1000</f>
        <v>1574.9659999999999</v>
      </c>
      <c r="AQ36" s="53">
        <f>SUMIFS(SexoPop!$M:$M,SexoPop!$T:$T,AQ$5,SexoPop!$A:$A,$C36,SexoPop!$B:$B,2)/1000</f>
        <v>1568.9580000000001</v>
      </c>
      <c r="AR36" s="53">
        <f>SUMIFS(SexoPop!$M:$M,SexoPop!$T:$T,AR$5,SexoPop!$A:$A,$C36,SexoPop!$B:$B,2)/1000</f>
        <v>1196.864</v>
      </c>
      <c r="AS36" s="52"/>
      <c r="AT36" s="54">
        <f>SUMIFS(SexoPorc!$M:$M,SexoPorc!$Q:$Q,AT$5,SexoPorc!$A:$A,$C36,SexoPorc!$B:$B,2)*100</f>
        <v>38.915300369262695</v>
      </c>
      <c r="AU36" s="54">
        <f>SUMIFS(SexoPorc!$M:$M,SexoPorc!$Q:$Q,AU$5,SexoPorc!$A:$A,$C36,SexoPorc!$B:$B,2)*100</f>
        <v>40.776568651199341</v>
      </c>
      <c r="AV36" s="54">
        <f>SUMIFS(SexoPorc!$M:$M,SexoPorc!$Q:$Q,AV$5,SexoPorc!$A:$A,$C36,SexoPorc!$B:$B,2)*100</f>
        <v>37.561139464378357</v>
      </c>
      <c r="AW36" s="54">
        <f>SUMIFS(SexoPorc!$M:$M,SexoPorc!$Q:$Q,AW$5,SexoPorc!$A:$A,$C36,SexoPorc!$B:$B,2)*100</f>
        <v>36.006507277488708</v>
      </c>
      <c r="AX36" s="54">
        <f>SUMIFS(SexoPorc!$M:$M,SexoPorc!$Q:$Q,AX$5,SexoPorc!$A:$A,$C36,SexoPorc!$B:$B,2)*100</f>
        <v>27.805393934249878</v>
      </c>
      <c r="AY36" s="56"/>
      <c r="AZ36" s="53">
        <f>SUMIFS(SexoPop!$M:$M,SexoPop!$T:$T,AZ$5,SexoPop!$A:$A,$C36,SexoPop!$B:$B,1)/1000</f>
        <v>1504.383</v>
      </c>
      <c r="BA36" s="53">
        <f>SUMIFS(SexoPop!$M:$M,SexoPop!$T:$T,BA$5,SexoPop!$A:$A,$C36,SexoPop!$B:$B,1)/1000</f>
        <v>1666.921</v>
      </c>
      <c r="BB36" s="53">
        <f>SUMIFS(SexoPop!$M:$M,SexoPop!$T:$T,BB$5,SexoPop!$A:$A,$C36,SexoPop!$B:$B,1)/1000</f>
        <v>1484.704</v>
      </c>
      <c r="BC36" s="53">
        <f>SUMIFS(SexoPop!$M:$M,SexoPop!$T:$T,BC$5,SexoPop!$A:$A,$C36,SexoPop!$B:$B,1)/1000</f>
        <v>1495.962</v>
      </c>
      <c r="BD36" s="53">
        <f>SUMIFS(SexoPop!$M:$M,SexoPop!$T:$T,BD$5,SexoPop!$A:$A,$C36,SexoPop!$B:$B,1)/1000</f>
        <v>1107.222</v>
      </c>
      <c r="BE36" s="52"/>
      <c r="BF36" s="54">
        <f>SUMIFS(SexoPorc!$M:$M,SexoPorc!$Q:$Q,BF$5,SexoPorc!$A:$A,$C36,SexoPorc!$B:$B,1)*100</f>
        <v>39.510825276374817</v>
      </c>
      <c r="BG36" s="54">
        <f>SUMIFS(SexoPorc!$M:$M,SexoPorc!$Q:$Q,BG$5,SexoPorc!$A:$A,$C36,SexoPorc!$B:$B,1)*100</f>
        <v>43.482765555381775</v>
      </c>
      <c r="BH36" s="54">
        <f>SUMIFS(SexoPorc!$M:$M,SexoPorc!$Q:$Q,BH$5,SexoPorc!$A:$A,$C36,SexoPorc!$B:$B,1)*100</f>
        <v>37.955594062805176</v>
      </c>
      <c r="BI36" s="54">
        <f>SUMIFS(SexoPorc!$M:$M,SexoPorc!$Q:$Q,BI$5,SexoPorc!$A:$A,$C36,SexoPorc!$B:$B,1)*100</f>
        <v>38.880401849746704</v>
      </c>
      <c r="BJ36" s="54">
        <f>SUMIFS(SexoPorc!$M:$M,SexoPorc!$Q:$Q,BJ$5,SexoPorc!$A:$A,$C36,SexoPorc!$B:$B,1)*100</f>
        <v>29.218780994415283</v>
      </c>
    </row>
    <row r="37" spans="3:62" x14ac:dyDescent="0.25">
      <c r="C37" s="52" t="s">
        <v>31</v>
      </c>
      <c r="D37" s="53">
        <f>'Cuadro 4'!AI39</f>
        <v>772.27300000000002</v>
      </c>
      <c r="E37" s="53">
        <f>'Cuadro 4'!AJ39</f>
        <v>866.38100000000009</v>
      </c>
      <c r="F37" s="53">
        <f>'Cuadro 4'!AK39</f>
        <v>809.21300000000008</v>
      </c>
      <c r="G37" s="53">
        <f>'Cuadro 4'!AL39</f>
        <v>824.97699999999998</v>
      </c>
      <c r="H37" s="53">
        <f>'Cuadro 4'!AM39</f>
        <v>705.07799999999997</v>
      </c>
      <c r="I37" s="52"/>
      <c r="J37" s="54">
        <f>'Cuadro 5'!AC39</f>
        <v>35.476743155100003</v>
      </c>
      <c r="K37" s="54">
        <f>'Cuadro 5'!AD39</f>
        <v>38.444379560500003</v>
      </c>
      <c r="L37" s="54">
        <f>'Cuadro 5'!AE39</f>
        <v>34.614384329800004</v>
      </c>
      <c r="M37" s="54">
        <f>'Cuadro 5'!AF39</f>
        <v>34.760857593200001</v>
      </c>
      <c r="N37" s="54">
        <f>'Cuadro 5'!AG39</f>
        <v>29.643522471699999</v>
      </c>
      <c r="O37" s="52"/>
      <c r="P37" s="53">
        <f>SUMIFS(RuralPop!$L:$L,RuralPop!$S:$S,P$5,RuralPop!$A:$A,$C37)/1000</f>
        <v>249.858</v>
      </c>
      <c r="Q37" s="53">
        <f>SUMIFS(RuralPop!$L:$L,RuralPop!$S:$S,Q$5,RuralPop!$A:$A,$C37)/1000</f>
        <v>287.577</v>
      </c>
      <c r="R37" s="53">
        <f>SUMIFS(RuralPop!$L:$L,RuralPop!$S:$S,R$5,RuralPop!$A:$A,$C37)/1000</f>
        <v>278.05399999999997</v>
      </c>
      <c r="S37" s="53">
        <f>SUMIFS(RuralPop!$L:$L,RuralPop!$S:$S,S$5,RuralPop!$A:$A,$C37)/1000</f>
        <v>301.61599999999999</v>
      </c>
      <c r="T37" s="53">
        <f>SUMIFS(RuralPop!$L:$L,RuralPop!$S:$S,T$5,RuralPop!$A:$A,$C37)/1000</f>
        <v>259.54500000000002</v>
      </c>
      <c r="U37" s="52"/>
      <c r="V37" s="54">
        <f>SUMIFS(RuralPorc!$L:$L,RuralPorc!$P:$P,V$5,RuralPorc!$A:$A,$C37)*100</f>
        <v>71.731698513031006</v>
      </c>
      <c r="W37" s="54">
        <f>SUMIFS(RuralPorc!$L:$L,RuralPorc!$P:$P,W$5,RuralPorc!$A:$A,$C37)*100</f>
        <v>73.586368560791016</v>
      </c>
      <c r="X37" s="54">
        <f>SUMIFS(RuralPorc!$L:$L,RuralPorc!$P:$P,X$5,RuralPorc!$A:$A,$C37)*100</f>
        <v>74.328899383544922</v>
      </c>
      <c r="Y37" s="54">
        <f>SUMIFS(RuralPorc!$L:$L,RuralPorc!$P:$P,Y$5,RuralPorc!$A:$A,$C37)*100</f>
        <v>71.762418746948242</v>
      </c>
      <c r="Z37" s="54">
        <f>SUMIFS(RuralPorc!$L:$L,RuralPorc!$P:$P,Z$5,RuralPorc!$A:$A,$C37)*100</f>
        <v>72.545617818832397</v>
      </c>
      <c r="AA37" s="56"/>
      <c r="AB37" s="53">
        <f>SUMIFS(UrbanPop!$L:$L,UrbanPop!$S:$S,AB$5,UrbanPop!$A:$A,$C37)/1000</f>
        <v>522.41499999999996</v>
      </c>
      <c r="AC37" s="53">
        <f>SUMIFS(UrbanPop!$L:$L,UrbanPop!$S:$S,AC$5,UrbanPop!$A:$A,$C37)/1000</f>
        <v>578.80399999999997</v>
      </c>
      <c r="AD37" s="53">
        <f>SUMIFS(UrbanPop!$L:$L,UrbanPop!$S:$S,AD$5,UrbanPop!$A:$A,$C37)/1000</f>
        <v>531.15899999999999</v>
      </c>
      <c r="AE37" s="53">
        <f>SUMIFS(UrbanPop!$L:$L,UrbanPop!$S:$S,AE$5,UrbanPop!$A:$A,$C37)/1000</f>
        <v>523.36099999999999</v>
      </c>
      <c r="AF37" s="53">
        <f>SUMIFS(UrbanPop!$L:$L,UrbanPop!$S:$S,AF$5,UrbanPop!$A:$A,$C37)/1000</f>
        <v>445.53300000000002</v>
      </c>
      <c r="AG37" s="52"/>
      <c r="AH37" s="54">
        <f>SUMIFS(UrbanPorc!$L:$L,UrbanPorc!$P:$P,AH$5,UrbanPorc!$A:$A,$C37)*100</f>
        <v>28.570374846458435</v>
      </c>
      <c r="AI37" s="54">
        <f>SUMIFS(UrbanPorc!$L:$L,UrbanPorc!$P:$P,AI$5,UrbanPorc!$A:$A,$C37)*100</f>
        <v>31.071820855140686</v>
      </c>
      <c r="AJ37" s="54">
        <f>SUMIFS(UrbanPorc!$L:$L,UrbanPorc!$P:$P,AJ$5,UrbanPorc!$A:$A,$C37)*100</f>
        <v>27.048778533935547</v>
      </c>
      <c r="AK37" s="54">
        <f>SUMIFS(UrbanPorc!$L:$L,UrbanPorc!$P:$P,AK$5,UrbanPorc!$A:$A,$C37)*100</f>
        <v>26.797866821289063</v>
      </c>
      <c r="AL37" s="54">
        <f>SUMIFS(UrbanPorc!$L:$L,UrbanPorc!$P:$P,AL$5,UrbanPorc!$A:$A,$C37)*100</f>
        <v>22.047848999500275</v>
      </c>
      <c r="AN37" s="53">
        <f>SUMIFS(SexoPop!$M:$M,SexoPop!$T:$T,AN$5,SexoPop!$A:$A,$C37,SexoPop!$B:$B,2)/1000</f>
        <v>391.89800000000002</v>
      </c>
      <c r="AO37" s="53">
        <f>SUMIFS(SexoPop!$M:$M,SexoPop!$T:$T,AO$5,SexoPop!$A:$A,$C37,SexoPop!$B:$B,2)/1000</f>
        <v>428.84699999999998</v>
      </c>
      <c r="AP37" s="53">
        <f>SUMIFS(SexoPop!$M:$M,SexoPop!$T:$T,AP$5,SexoPop!$A:$A,$C37,SexoPop!$B:$B,2)/1000</f>
        <v>415.56400000000002</v>
      </c>
      <c r="AQ37" s="53">
        <f>SUMIFS(SexoPop!$M:$M,SexoPop!$T:$T,AQ$5,SexoPop!$A:$A,$C37,SexoPop!$B:$B,2)/1000</f>
        <v>420.41300000000001</v>
      </c>
      <c r="AR37" s="53">
        <f>SUMIFS(SexoPop!$M:$M,SexoPop!$T:$T,AR$5,SexoPop!$A:$A,$C37,SexoPop!$B:$B,2)/1000</f>
        <v>360.95400000000001</v>
      </c>
      <c r="AS37" s="52"/>
      <c r="AT37" s="54">
        <f>SUMIFS(SexoPorc!$M:$M,SexoPorc!$Q:$Q,AT$5,SexoPorc!$A:$A,$C37,SexoPorc!$B:$B,2)*100</f>
        <v>35.232865810394287</v>
      </c>
      <c r="AU37" s="54">
        <f>SUMIFS(SexoPorc!$M:$M,SexoPorc!$Q:$Q,AU$5,SexoPorc!$A:$A,$C37,SexoPorc!$B:$B,2)*100</f>
        <v>37.642791867256165</v>
      </c>
      <c r="AV37" s="54">
        <f>SUMIFS(SexoPorc!$M:$M,SexoPorc!$Q:$Q,AV$5,SexoPorc!$A:$A,$C37,SexoPorc!$B:$B,2)*100</f>
        <v>33.744210004806519</v>
      </c>
      <c r="AW37" s="54">
        <f>SUMIFS(SexoPorc!$M:$M,SexoPorc!$Q:$Q,AW$5,SexoPorc!$A:$A,$C37,SexoPorc!$B:$B,2)*100</f>
        <v>34.621641039848328</v>
      </c>
      <c r="AX37" s="54">
        <f>SUMIFS(SexoPorc!$M:$M,SexoPorc!$Q:$Q,AX$5,SexoPorc!$A:$A,$C37,SexoPorc!$B:$B,2)*100</f>
        <v>29.295504093170166</v>
      </c>
      <c r="AY37" s="56"/>
      <c r="AZ37" s="53">
        <f>SUMIFS(SexoPop!$M:$M,SexoPop!$T:$T,AZ$5,SexoPop!$A:$A,$C37,SexoPop!$B:$B,1)/1000</f>
        <v>380.375</v>
      </c>
      <c r="BA37" s="53">
        <f>SUMIFS(SexoPop!$M:$M,SexoPop!$T:$T,BA$5,SexoPop!$A:$A,$C37,SexoPop!$B:$B,1)/1000</f>
        <v>437.53399999999999</v>
      </c>
      <c r="BB37" s="53">
        <f>SUMIFS(SexoPop!$M:$M,SexoPop!$T:$T,BB$5,SexoPop!$A:$A,$C37,SexoPop!$B:$B,1)/1000</f>
        <v>393.649</v>
      </c>
      <c r="BC37" s="53">
        <f>SUMIFS(SexoPop!$M:$M,SexoPop!$T:$T,BC$5,SexoPop!$A:$A,$C37,SexoPop!$B:$B,1)/1000</f>
        <v>404.56400000000002</v>
      </c>
      <c r="BD37" s="53">
        <f>SUMIFS(SexoPop!$M:$M,SexoPop!$T:$T,BD$5,SexoPop!$A:$A,$C37,SexoPop!$B:$B,1)/1000</f>
        <v>344.12400000000002</v>
      </c>
      <c r="BE37" s="52"/>
      <c r="BF37" s="54">
        <f>SUMIFS(SexoPorc!$M:$M,SexoPorc!$Q:$Q,BF$5,SexoPorc!$A:$A,$C37,SexoPorc!$B:$B,1)*100</f>
        <v>35.731562972068787</v>
      </c>
      <c r="BG37" s="54">
        <f>SUMIFS(SexoPorc!$M:$M,SexoPorc!$Q:$Q,BG$5,SexoPorc!$A:$A,$C37,SexoPorc!$B:$B,1)*100</f>
        <v>39.263889193534851</v>
      </c>
      <c r="BH37" s="54">
        <f>SUMIFS(SexoPorc!$M:$M,SexoPorc!$Q:$Q,BH$5,SexoPorc!$A:$A,$C37,SexoPorc!$B:$B,1)*100</f>
        <v>35.58306097984314</v>
      </c>
      <c r="BI37" s="54">
        <f>SUMIFS(SexoPorc!$M:$M,SexoPorc!$Q:$Q,BI$5,SexoPorc!$A:$A,$C37,SexoPorc!$B:$B,1)*100</f>
        <v>34.906721115112305</v>
      </c>
      <c r="BJ37" s="54">
        <f>SUMIFS(SexoPorc!$M:$M,SexoPorc!$Q:$Q,BJ$5,SexoPorc!$A:$A,$C37,SexoPorc!$B:$B,1)*100</f>
        <v>30.017557740211487</v>
      </c>
    </row>
    <row r="38" spans="3:62" x14ac:dyDescent="0.25">
      <c r="C38" s="52" t="s">
        <v>32</v>
      </c>
      <c r="D38" s="53">
        <f>'Cuadro 4'!AI40</f>
        <v>171.31</v>
      </c>
      <c r="E38" s="53">
        <f>'Cuadro 4'!AJ40</f>
        <v>168.76600000000002</v>
      </c>
      <c r="F38" s="53">
        <f>'Cuadro 4'!AK40</f>
        <v>119.45</v>
      </c>
      <c r="G38" s="53">
        <f>'Cuadro 4'!AL40</f>
        <v>120.64800000000001</v>
      </c>
      <c r="H38" s="53">
        <f>'Cuadro 4'!AM40</f>
        <v>90.903999999999996</v>
      </c>
      <c r="I38" s="52"/>
      <c r="J38" s="54">
        <f>'Cuadro 5'!AC40</f>
        <v>10.743719242200001</v>
      </c>
      <c r="K38" s="54">
        <f>'Cuadro 5'!AD40</f>
        <v>10.446795722100001</v>
      </c>
      <c r="L38" s="54">
        <f>'Cuadro 5'!AE40</f>
        <v>7.3313692997000004</v>
      </c>
      <c r="M38" s="54">
        <f>'Cuadro 5'!AF40</f>
        <v>7.3511168521000005</v>
      </c>
      <c r="N38" s="54">
        <f>'Cuadro 5'!AG40</f>
        <v>5.4704368695000003</v>
      </c>
      <c r="O38" s="52"/>
      <c r="P38" s="53">
        <f>SUMIFS(RuralPop!$L:$L,RuralPop!$S:$S,P$5,RuralPop!$A:$A,$C38)/1000</f>
        <v>144.96299999999999</v>
      </c>
      <c r="Q38" s="53">
        <f>SUMIFS(RuralPop!$L:$L,RuralPop!$S:$S,Q$5,RuralPop!$A:$A,$C38)/1000</f>
        <v>144.58000000000001</v>
      </c>
      <c r="R38" s="53">
        <f>SUMIFS(RuralPop!$L:$L,RuralPop!$S:$S,R$5,RuralPop!$A:$A,$C38)/1000</f>
        <v>95.638000000000005</v>
      </c>
      <c r="S38" s="53">
        <f>SUMIFS(RuralPop!$L:$L,RuralPop!$S:$S,S$5,RuralPop!$A:$A,$C38)/1000</f>
        <v>93.075999999999993</v>
      </c>
      <c r="T38" s="53">
        <f>SUMIFS(RuralPop!$L:$L,RuralPop!$S:$S,T$5,RuralPop!$A:$A,$C38)/1000</f>
        <v>70.430000000000007</v>
      </c>
      <c r="U38" s="52"/>
      <c r="V38" s="54">
        <f>SUMIFS(RuralPorc!$L:$L,RuralPorc!$P:$P,V$5,RuralPorc!$A:$A,$C38)*100</f>
        <v>22.438599169254303</v>
      </c>
      <c r="W38" s="54">
        <f>SUMIFS(RuralPorc!$L:$L,RuralPorc!$P:$P,W$5,RuralPorc!$A:$A,$C38)*100</f>
        <v>20.727008581161499</v>
      </c>
      <c r="X38" s="54">
        <f>SUMIFS(RuralPorc!$L:$L,RuralPorc!$P:$P,X$5,RuralPorc!$A:$A,$C38)*100</f>
        <v>14.491374790668488</v>
      </c>
      <c r="Y38" s="54">
        <f>SUMIFS(RuralPorc!$L:$L,RuralPorc!$P:$P,Y$5,RuralPorc!$A:$A,$C38)*100</f>
        <v>14.350801706314087</v>
      </c>
      <c r="Z38" s="54">
        <f>SUMIFS(RuralPorc!$L:$L,RuralPorc!$P:$P,Z$5,RuralPorc!$A:$A,$C38)*100</f>
        <v>11.367873102426529</v>
      </c>
      <c r="AA38" s="56"/>
      <c r="AB38" s="53">
        <f>SUMIFS(UrbanPop!$L:$L,UrbanPop!$S:$S,AB$5,UrbanPop!$A:$A,$C38)/1000</f>
        <v>26.347000000000001</v>
      </c>
      <c r="AC38" s="53">
        <f>SUMIFS(UrbanPop!$L:$L,UrbanPop!$S:$S,AC$5,UrbanPop!$A:$A,$C38)/1000</f>
        <v>24.186</v>
      </c>
      <c r="AD38" s="53">
        <f>SUMIFS(UrbanPop!$L:$L,UrbanPop!$S:$S,AD$5,UrbanPop!$A:$A,$C38)/1000</f>
        <v>23.812000000000001</v>
      </c>
      <c r="AE38" s="53">
        <f>SUMIFS(UrbanPop!$L:$L,UrbanPop!$S:$S,AE$5,UrbanPop!$A:$A,$C38)/1000</f>
        <v>27.571999999999999</v>
      </c>
      <c r="AF38" s="53">
        <f>SUMIFS(UrbanPop!$L:$L,UrbanPop!$S:$S,AF$5,UrbanPop!$A:$A,$C38)/1000</f>
        <v>20.474</v>
      </c>
      <c r="AG38" s="52"/>
      <c r="AH38" s="54">
        <f>SUMIFS(UrbanPorc!$L:$L,UrbanPorc!$P:$P,AH$5,UrbanPorc!$A:$A,$C38)*100</f>
        <v>2.7778422459959984</v>
      </c>
      <c r="AI38" s="54">
        <f>SUMIFS(UrbanPorc!$L:$L,UrbanPorc!$P:$P,AI$5,UrbanPorc!$A:$A,$C38)*100</f>
        <v>2.6348212733864784</v>
      </c>
      <c r="AJ38" s="54">
        <f>SUMIFS(UrbanPorc!$L:$L,UrbanPorc!$P:$P,AJ$5,UrbanPorc!$A:$A,$C38)*100</f>
        <v>2.456529438495636</v>
      </c>
      <c r="AK38" s="54">
        <f>SUMIFS(UrbanPorc!$L:$L,UrbanPorc!$P:$P,AK$5,UrbanPorc!$A:$A,$C38)*100</f>
        <v>2.7776351198554039</v>
      </c>
      <c r="AL38" s="54">
        <f>SUMIFS(UrbanPorc!$L:$L,UrbanPorc!$P:$P,AL$5,UrbanPorc!$A:$A,$C38)*100</f>
        <v>1.9645377993583679</v>
      </c>
      <c r="AN38" s="53">
        <f>SUMIFS(SexoPop!$M:$M,SexoPop!$T:$T,AN$5,SexoPop!$A:$A,$C38,SexoPop!$B:$B,2)/1000</f>
        <v>88.807000000000002</v>
      </c>
      <c r="AO38" s="53">
        <f>SUMIFS(SexoPop!$M:$M,SexoPop!$T:$T,AO$5,SexoPop!$A:$A,$C38,SexoPop!$B:$B,2)/1000</f>
        <v>85.712000000000003</v>
      </c>
      <c r="AP38" s="53">
        <f>SUMIFS(SexoPop!$M:$M,SexoPop!$T:$T,AP$5,SexoPop!$A:$A,$C38,SexoPop!$B:$B,2)/1000</f>
        <v>59.656999999999996</v>
      </c>
      <c r="AQ38" s="53">
        <f>SUMIFS(SexoPop!$M:$M,SexoPop!$T:$T,AQ$5,SexoPop!$A:$A,$C38,SexoPop!$B:$B,2)/1000</f>
        <v>61.26</v>
      </c>
      <c r="AR38" s="53">
        <f>SUMIFS(SexoPop!$M:$M,SexoPop!$T:$T,AR$5,SexoPop!$A:$A,$C38,SexoPop!$B:$B,2)/1000</f>
        <v>47.856000000000002</v>
      </c>
      <c r="AS38" s="52"/>
      <c r="AT38" s="54">
        <f>SUMIFS(SexoPorc!$M:$M,SexoPorc!$Q:$Q,AT$5,SexoPorc!$A:$A,$C38,SexoPorc!$B:$B,2)*100</f>
        <v>10.750489681959152</v>
      </c>
      <c r="AU38" s="54">
        <f>SUMIFS(SexoPorc!$M:$M,SexoPorc!$Q:$Q,AU$5,SexoPorc!$A:$A,$C38,SexoPorc!$B:$B,2)*100</f>
        <v>10.222490131855011</v>
      </c>
      <c r="AV38" s="54">
        <f>SUMIFS(SexoPorc!$M:$M,SexoPorc!$Q:$Q,AV$5,SexoPorc!$A:$A,$C38,SexoPorc!$B:$B,2)*100</f>
        <v>7.0668496191501617</v>
      </c>
      <c r="AW38" s="54">
        <f>SUMIFS(SexoPorc!$M:$M,SexoPorc!$Q:$Q,AW$5,SexoPorc!$A:$A,$C38,SexoPorc!$B:$B,2)*100</f>
        <v>7.1577794849872589</v>
      </c>
      <c r="AX38" s="54">
        <f>SUMIFS(SexoPorc!$M:$M,SexoPorc!$Q:$Q,AX$5,SexoPorc!$A:$A,$C38,SexoPorc!$B:$B,2)*100</f>
        <v>5.5194620043039322</v>
      </c>
      <c r="AY38" s="56"/>
      <c r="AZ38" s="53">
        <f>SUMIFS(SexoPop!$M:$M,SexoPop!$T:$T,AZ$5,SexoPop!$A:$A,$C38,SexoPop!$B:$B,1)/1000</f>
        <v>82.503</v>
      </c>
      <c r="BA38" s="53">
        <f>SUMIFS(SexoPop!$M:$M,SexoPop!$T:$T,BA$5,SexoPop!$A:$A,$C38,SexoPop!$B:$B,1)/1000</f>
        <v>83.054000000000002</v>
      </c>
      <c r="BB38" s="53">
        <f>SUMIFS(SexoPop!$M:$M,SexoPop!$T:$T,BB$5,SexoPop!$A:$A,$C38,SexoPop!$B:$B,1)/1000</f>
        <v>59.792999999999999</v>
      </c>
      <c r="BC38" s="53">
        <f>SUMIFS(SexoPop!$M:$M,SexoPop!$T:$T,BC$5,SexoPop!$A:$A,$C38,SexoPop!$B:$B,1)/1000</f>
        <v>59.387999999999998</v>
      </c>
      <c r="BD38" s="53">
        <f>SUMIFS(SexoPop!$M:$M,SexoPop!$T:$T,BD$5,SexoPop!$A:$A,$C38,SexoPop!$B:$B,1)/1000</f>
        <v>43.048000000000002</v>
      </c>
      <c r="BE38" s="52"/>
      <c r="BF38" s="54">
        <f>SUMIFS(SexoPorc!$M:$M,SexoPorc!$Q:$Q,BF$5,SexoPorc!$A:$A,$C38,SexoPorc!$B:$B,1)*100</f>
        <v>10.736440867185593</v>
      </c>
      <c r="BG38" s="54">
        <f>SUMIFS(SexoPorc!$M:$M,SexoPorc!$Q:$Q,BG$5,SexoPorc!$A:$A,$C38,SexoPorc!$B:$B,1)*100</f>
        <v>10.688840597867966</v>
      </c>
      <c r="BH38" s="54">
        <f>SUMIFS(SexoPorc!$M:$M,SexoPorc!$Q:$Q,BH$5,SexoPorc!$A:$A,$C38,SexoPorc!$B:$B,1)*100</f>
        <v>7.6157882809638977</v>
      </c>
      <c r="BI38" s="54">
        <f>SUMIFS(SexoPorc!$M:$M,SexoPorc!$Q:$Q,BI$5,SexoPorc!$A:$A,$C38,SexoPorc!$B:$B,1)*100</f>
        <v>7.5618050992488861</v>
      </c>
      <c r="BJ38" s="54">
        <f>SUMIFS(SexoPorc!$M:$M,SexoPorc!$Q:$Q,BJ$5,SexoPorc!$A:$A,$C38,SexoPorc!$B:$B,1)*100</f>
        <v>5.4169483482837677</v>
      </c>
    </row>
    <row r="40" spans="3:62" x14ac:dyDescent="0.25">
      <c r="D40" s="56"/>
      <c r="E40" s="56"/>
      <c r="F40" s="56"/>
      <c r="G40" s="56"/>
      <c r="H40" s="56"/>
    </row>
    <row r="41" spans="3:62" x14ac:dyDescent="0.25">
      <c r="P41" s="56"/>
      <c r="Q41" s="56"/>
      <c r="R41" s="56"/>
      <c r="S41" s="56"/>
      <c r="T41" s="56"/>
      <c r="AB41" s="56"/>
      <c r="AC41" s="56"/>
      <c r="AD41" s="56"/>
      <c r="AE41" s="56"/>
      <c r="AF41" s="56"/>
      <c r="AN41" s="56"/>
      <c r="AO41" s="56"/>
      <c r="AP41" s="56"/>
      <c r="AQ41" s="56"/>
      <c r="AR41" s="56"/>
      <c r="AZ41" s="56"/>
      <c r="BA41" s="56"/>
      <c r="BB41" s="56"/>
      <c r="BC41" s="56"/>
      <c r="BD41" s="56"/>
    </row>
    <row r="44" spans="3:62" x14ac:dyDescent="0.25">
      <c r="AY44" s="52"/>
      <c r="AZ44" s="56"/>
      <c r="BA44" s="56"/>
      <c r="BB44" s="56"/>
      <c r="BC44" s="56"/>
      <c r="BD44" s="56"/>
    </row>
    <row r="45" spans="3:62" x14ac:dyDescent="0.25">
      <c r="AA45" s="52"/>
      <c r="AB45" s="56"/>
      <c r="AC45" s="56"/>
      <c r="AD45" s="56"/>
      <c r="AE45" s="56"/>
      <c r="AF45" s="56"/>
      <c r="AN45" s="56"/>
      <c r="AO45" s="56"/>
      <c r="AP45" s="56"/>
      <c r="AQ45" s="56"/>
      <c r="AR45" s="56"/>
      <c r="AY45" s="52"/>
      <c r="AZ45" s="56"/>
      <c r="BA45" s="56"/>
      <c r="BB45" s="56"/>
      <c r="BC45" s="56"/>
      <c r="BD45" s="56"/>
    </row>
    <row r="46" spans="3:62" x14ac:dyDescent="0.25">
      <c r="AA46" s="52"/>
      <c r="AB46" s="56"/>
      <c r="AC46" s="56"/>
      <c r="AD46" s="56"/>
      <c r="AE46" s="56"/>
      <c r="AF46" s="56"/>
      <c r="AN46" s="56"/>
      <c r="AO46" s="56"/>
      <c r="AP46" s="56"/>
      <c r="AQ46" s="56"/>
      <c r="AR46" s="56"/>
      <c r="AY46" s="52"/>
      <c r="AZ46" s="56"/>
      <c r="BA46" s="56"/>
      <c r="BB46" s="56"/>
      <c r="BC46" s="56"/>
      <c r="BD46" s="56"/>
    </row>
    <row r="47" spans="3:62" x14ac:dyDescent="0.25">
      <c r="AA47" s="52"/>
      <c r="AB47" s="56"/>
      <c r="AC47" s="56"/>
      <c r="AD47" s="56"/>
      <c r="AE47" s="56"/>
      <c r="AF47" s="56"/>
      <c r="AN47" s="56"/>
      <c r="AO47" s="56"/>
      <c r="AP47" s="56"/>
      <c r="AQ47" s="56"/>
      <c r="AR47" s="56"/>
      <c r="AY47" s="52"/>
      <c r="AZ47" s="56"/>
      <c r="BA47" s="56"/>
      <c r="BB47" s="56"/>
      <c r="BC47" s="56"/>
      <c r="BD47" s="56"/>
    </row>
    <row r="48" spans="3:62" x14ac:dyDescent="0.25">
      <c r="AA48" s="52"/>
      <c r="AB48" s="56"/>
      <c r="AC48" s="56"/>
      <c r="AD48" s="56"/>
      <c r="AE48" s="56"/>
      <c r="AF48" s="56"/>
      <c r="AN48" s="56"/>
      <c r="AO48" s="56"/>
      <c r="AP48" s="56"/>
      <c r="AQ48" s="56"/>
      <c r="AR48" s="56"/>
      <c r="AY48" s="52"/>
      <c r="AZ48" s="56"/>
      <c r="BA48" s="56"/>
      <c r="BB48" s="56"/>
      <c r="BC48" s="56"/>
      <c r="BD48" s="56"/>
    </row>
    <row r="49" spans="27:56" x14ac:dyDescent="0.25">
      <c r="AA49" s="52"/>
      <c r="AB49" s="56"/>
      <c r="AC49" s="56"/>
      <c r="AD49" s="56"/>
      <c r="AE49" s="56"/>
      <c r="AF49" s="56"/>
      <c r="AN49" s="56"/>
      <c r="AO49" s="56"/>
      <c r="AP49" s="56"/>
      <c r="AQ49" s="56"/>
      <c r="AR49" s="56"/>
      <c r="AY49" s="52"/>
      <c r="AZ49" s="56"/>
      <c r="BA49" s="56"/>
      <c r="BB49" s="56"/>
      <c r="BC49" s="56"/>
      <c r="BD49" s="56"/>
    </row>
    <row r="50" spans="27:56" x14ac:dyDescent="0.25">
      <c r="AA50" s="52"/>
      <c r="AB50" s="56"/>
      <c r="AC50" s="56"/>
      <c r="AD50" s="56"/>
      <c r="AE50" s="56"/>
      <c r="AF50" s="56"/>
      <c r="AN50" s="56"/>
      <c r="AO50" s="56"/>
      <c r="AP50" s="56"/>
      <c r="AQ50" s="56"/>
      <c r="AR50" s="56"/>
      <c r="AY50" s="52"/>
      <c r="AZ50" s="56"/>
      <c r="BA50" s="56"/>
      <c r="BB50" s="56"/>
      <c r="BC50" s="56"/>
      <c r="BD50" s="56"/>
    </row>
    <row r="51" spans="27:56" x14ac:dyDescent="0.25">
      <c r="AA51" s="52"/>
      <c r="AB51" s="56"/>
      <c r="AC51" s="56"/>
      <c r="AD51" s="56"/>
      <c r="AE51" s="56"/>
      <c r="AF51" s="56"/>
      <c r="AN51" s="56"/>
      <c r="AO51" s="56"/>
      <c r="AP51" s="56"/>
      <c r="AQ51" s="56"/>
      <c r="AR51" s="56"/>
      <c r="AY51" s="52"/>
      <c r="AZ51" s="56"/>
      <c r="BA51" s="56"/>
      <c r="BB51" s="56"/>
      <c r="BC51" s="56"/>
      <c r="BD51" s="56"/>
    </row>
    <row r="52" spans="27:56" x14ac:dyDescent="0.25">
      <c r="AA52" s="52"/>
      <c r="AB52" s="56"/>
      <c r="AC52" s="56"/>
      <c r="AD52" s="56"/>
      <c r="AE52" s="56"/>
      <c r="AF52" s="56"/>
      <c r="AN52" s="56"/>
      <c r="AO52" s="56"/>
      <c r="AP52" s="56"/>
      <c r="AQ52" s="56"/>
      <c r="AR52" s="56"/>
      <c r="AY52" s="52"/>
      <c r="AZ52" s="56"/>
      <c r="BA52" s="56"/>
      <c r="BB52" s="56"/>
      <c r="BC52" s="56"/>
      <c r="BD52" s="56"/>
    </row>
    <row r="53" spans="27:56" x14ac:dyDescent="0.25">
      <c r="AA53" s="52"/>
      <c r="AB53" s="56"/>
      <c r="AC53" s="56"/>
      <c r="AD53" s="56"/>
      <c r="AE53" s="56"/>
      <c r="AF53" s="56"/>
      <c r="AN53" s="56"/>
      <c r="AO53" s="56"/>
      <c r="AP53" s="56"/>
      <c r="AQ53" s="56"/>
      <c r="AR53" s="56"/>
      <c r="AY53" s="52"/>
      <c r="AZ53" s="56"/>
      <c r="BA53" s="56"/>
      <c r="BB53" s="56"/>
      <c r="BC53" s="56"/>
      <c r="BD53" s="56"/>
    </row>
    <row r="54" spans="27:56" x14ac:dyDescent="0.25">
      <c r="AA54" s="52"/>
      <c r="AB54" s="56"/>
      <c r="AC54" s="56"/>
      <c r="AD54" s="56"/>
      <c r="AE54" s="56"/>
      <c r="AF54" s="56"/>
      <c r="AN54" s="56"/>
      <c r="AO54" s="56"/>
      <c r="AP54" s="56"/>
      <c r="AQ54" s="56"/>
      <c r="AR54" s="56"/>
      <c r="AY54" s="52"/>
      <c r="AZ54" s="56"/>
      <c r="BA54" s="56"/>
      <c r="BB54" s="56"/>
      <c r="BC54" s="56"/>
      <c r="BD54" s="56"/>
    </row>
    <row r="55" spans="27:56" x14ac:dyDescent="0.25">
      <c r="AA55" s="52"/>
      <c r="AB55" s="56"/>
      <c r="AC55" s="56"/>
      <c r="AD55" s="56"/>
      <c r="AE55" s="56"/>
      <c r="AF55" s="56"/>
      <c r="AN55" s="56"/>
      <c r="AO55" s="56"/>
      <c r="AP55" s="56"/>
      <c r="AQ55" s="56"/>
      <c r="AR55" s="56"/>
      <c r="AY55" s="52"/>
      <c r="AZ55" s="56"/>
      <c r="BA55" s="56"/>
      <c r="BB55" s="56"/>
      <c r="BC55" s="56"/>
      <c r="BD55" s="56"/>
    </row>
    <row r="56" spans="27:56" x14ac:dyDescent="0.25">
      <c r="AA56" s="52"/>
      <c r="AB56" s="56"/>
      <c r="AC56" s="56"/>
      <c r="AD56" s="56"/>
      <c r="AE56" s="56"/>
      <c r="AF56" s="56"/>
      <c r="AN56" s="56"/>
      <c r="AO56" s="56"/>
      <c r="AP56" s="56"/>
      <c r="AQ56" s="56"/>
      <c r="AR56" s="56"/>
      <c r="AY56" s="52"/>
      <c r="AZ56" s="56"/>
      <c r="BA56" s="56"/>
      <c r="BB56" s="56"/>
      <c r="BC56" s="56"/>
      <c r="BD56" s="56"/>
    </row>
    <row r="57" spans="27:56" x14ac:dyDescent="0.25">
      <c r="AA57" s="52"/>
      <c r="AB57" s="56"/>
      <c r="AC57" s="56"/>
      <c r="AD57" s="56"/>
      <c r="AE57" s="56"/>
      <c r="AF57" s="56"/>
      <c r="AN57" s="56"/>
      <c r="AO57" s="56"/>
      <c r="AP57" s="56"/>
      <c r="AQ57" s="56"/>
      <c r="AR57" s="56"/>
      <c r="AY57" s="52"/>
      <c r="AZ57" s="56"/>
      <c r="BA57" s="56"/>
      <c r="BB57" s="56"/>
      <c r="BC57" s="56"/>
      <c r="BD57" s="56"/>
    </row>
    <row r="58" spans="27:56" x14ac:dyDescent="0.25">
      <c r="AA58" s="52"/>
      <c r="AB58" s="56"/>
      <c r="AC58" s="56"/>
      <c r="AD58" s="56"/>
      <c r="AE58" s="56"/>
      <c r="AF58" s="56"/>
      <c r="AN58" s="56"/>
      <c r="AO58" s="56"/>
      <c r="AP58" s="56"/>
      <c r="AQ58" s="56"/>
      <c r="AR58" s="56"/>
      <c r="AY58" s="52"/>
      <c r="AZ58" s="56"/>
      <c r="BA58" s="56"/>
      <c r="BB58" s="56"/>
      <c r="BC58" s="56"/>
      <c r="BD58" s="56"/>
    </row>
    <row r="59" spans="27:56" x14ac:dyDescent="0.25">
      <c r="AA59" s="52"/>
      <c r="AB59" s="56"/>
      <c r="AC59" s="56"/>
      <c r="AD59" s="56"/>
      <c r="AE59" s="56"/>
      <c r="AF59" s="56"/>
      <c r="AN59" s="56"/>
      <c r="AO59" s="56"/>
      <c r="AP59" s="56"/>
      <c r="AQ59" s="56"/>
      <c r="AR59" s="56"/>
      <c r="AY59" s="52"/>
      <c r="AZ59" s="56"/>
      <c r="BA59" s="56"/>
      <c r="BB59" s="56"/>
      <c r="BC59" s="56"/>
      <c r="BD59" s="56"/>
    </row>
    <row r="60" spans="27:56" x14ac:dyDescent="0.25">
      <c r="AA60" s="52"/>
      <c r="AB60" s="56"/>
      <c r="AC60" s="56"/>
      <c r="AD60" s="56"/>
      <c r="AE60" s="56"/>
      <c r="AF60" s="56"/>
      <c r="AN60" s="56"/>
      <c r="AO60" s="56"/>
      <c r="AP60" s="56"/>
      <c r="AQ60" s="56"/>
      <c r="AR60" s="56"/>
      <c r="AY60" s="52"/>
      <c r="AZ60" s="56"/>
      <c r="BA60" s="56"/>
      <c r="BB60" s="56"/>
      <c r="BC60" s="56"/>
      <c r="BD60" s="56"/>
    </row>
    <row r="61" spans="27:56" x14ac:dyDescent="0.25">
      <c r="AA61" s="52"/>
      <c r="AB61" s="56"/>
      <c r="AC61" s="56"/>
      <c r="AD61" s="56"/>
      <c r="AE61" s="56"/>
      <c r="AF61" s="56"/>
      <c r="AN61" s="56"/>
      <c r="AO61" s="56"/>
      <c r="AP61" s="56"/>
      <c r="AQ61" s="56"/>
      <c r="AR61" s="56"/>
      <c r="AY61" s="52"/>
      <c r="AZ61" s="56"/>
      <c r="BA61" s="56"/>
      <c r="BB61" s="56"/>
      <c r="BC61" s="56"/>
      <c r="BD61" s="56"/>
    </row>
    <row r="62" spans="27:56" x14ac:dyDescent="0.25">
      <c r="AA62" s="52"/>
      <c r="AB62" s="56"/>
      <c r="AC62" s="56"/>
      <c r="AD62" s="56"/>
      <c r="AE62" s="56"/>
      <c r="AF62" s="56"/>
      <c r="AN62" s="56"/>
      <c r="AO62" s="56"/>
      <c r="AP62" s="56"/>
      <c r="AQ62" s="56"/>
      <c r="AR62" s="56"/>
      <c r="AY62" s="52"/>
      <c r="AZ62" s="56"/>
      <c r="BA62" s="56"/>
      <c r="BB62" s="56"/>
      <c r="BC62" s="56"/>
      <c r="BD62" s="56"/>
    </row>
    <row r="63" spans="27:56" x14ac:dyDescent="0.25">
      <c r="AA63" s="52"/>
      <c r="AB63" s="56"/>
      <c r="AC63" s="56"/>
      <c r="AD63" s="56"/>
      <c r="AE63" s="56"/>
      <c r="AF63" s="56"/>
      <c r="AN63" s="56"/>
      <c r="AO63" s="56"/>
      <c r="AP63" s="56"/>
      <c r="AQ63" s="56"/>
      <c r="AR63" s="56"/>
      <c r="AY63" s="52"/>
      <c r="AZ63" s="56"/>
      <c r="BA63" s="56"/>
      <c r="BB63" s="56"/>
      <c r="BC63" s="56"/>
      <c r="BD63" s="56"/>
    </row>
    <row r="64" spans="27:56" x14ac:dyDescent="0.25">
      <c r="AA64" s="52"/>
      <c r="AB64" s="56"/>
      <c r="AC64" s="56"/>
      <c r="AD64" s="56"/>
      <c r="AE64" s="56"/>
      <c r="AF64" s="56"/>
      <c r="AN64" s="56"/>
      <c r="AO64" s="56"/>
      <c r="AP64" s="56"/>
      <c r="AQ64" s="56"/>
      <c r="AR64" s="56"/>
      <c r="AY64" s="52"/>
      <c r="AZ64" s="56"/>
      <c r="BA64" s="56"/>
      <c r="BB64" s="56"/>
      <c r="BC64" s="56"/>
      <c r="BD64" s="56"/>
    </row>
    <row r="65" spans="27:56" x14ac:dyDescent="0.25">
      <c r="AA65" s="52"/>
      <c r="AB65" s="56"/>
      <c r="AC65" s="56"/>
      <c r="AD65" s="56"/>
      <c r="AE65" s="56"/>
      <c r="AF65" s="56"/>
      <c r="AN65" s="56"/>
      <c r="AO65" s="56"/>
      <c r="AP65" s="56"/>
      <c r="AQ65" s="56"/>
      <c r="AR65" s="56"/>
      <c r="AY65" s="52"/>
      <c r="AZ65" s="56"/>
      <c r="BA65" s="56"/>
      <c r="BB65" s="56"/>
      <c r="BC65" s="56"/>
      <c r="BD65" s="56"/>
    </row>
    <row r="66" spans="27:56" x14ac:dyDescent="0.25">
      <c r="AA66" s="52"/>
      <c r="AB66" s="56"/>
      <c r="AC66" s="56"/>
      <c r="AD66" s="56"/>
      <c r="AE66" s="56"/>
      <c r="AF66" s="56"/>
      <c r="AN66" s="56"/>
      <c r="AO66" s="56"/>
      <c r="AP66" s="56"/>
      <c r="AQ66" s="56"/>
      <c r="AR66" s="56"/>
      <c r="AY66" s="52"/>
      <c r="AZ66" s="56"/>
      <c r="BA66" s="56"/>
      <c r="BB66" s="56"/>
      <c r="BC66" s="56"/>
      <c r="BD66" s="56"/>
    </row>
    <row r="67" spans="27:56" x14ac:dyDescent="0.25">
      <c r="AA67" s="52"/>
      <c r="AB67" s="56"/>
      <c r="AC67" s="56"/>
      <c r="AD67" s="56"/>
      <c r="AE67" s="56"/>
      <c r="AF67" s="56"/>
      <c r="AN67" s="56"/>
      <c r="AO67" s="56"/>
      <c r="AP67" s="56"/>
      <c r="AQ67" s="56"/>
      <c r="AR67" s="56"/>
      <c r="AY67" s="52"/>
      <c r="AZ67" s="56"/>
      <c r="BA67" s="56"/>
      <c r="BB67" s="56"/>
      <c r="BC67" s="56"/>
      <c r="BD67" s="56"/>
    </row>
    <row r="68" spans="27:56" x14ac:dyDescent="0.25">
      <c r="AA68" s="52"/>
      <c r="AB68" s="56"/>
      <c r="AC68" s="56"/>
      <c r="AD68" s="56"/>
      <c r="AE68" s="56"/>
      <c r="AF68" s="56"/>
      <c r="AN68" s="56"/>
      <c r="AO68" s="56"/>
      <c r="AP68" s="56"/>
      <c r="AQ68" s="56"/>
      <c r="AR68" s="56"/>
      <c r="AY68" s="52"/>
      <c r="AZ68" s="56"/>
      <c r="BA68" s="56"/>
      <c r="BB68" s="56"/>
      <c r="BC68" s="56"/>
      <c r="BD68" s="56"/>
    </row>
    <row r="69" spans="27:56" x14ac:dyDescent="0.25">
      <c r="AA69" s="52"/>
      <c r="AB69" s="56"/>
      <c r="AC69" s="56"/>
      <c r="AD69" s="56"/>
      <c r="AE69" s="56"/>
      <c r="AF69" s="56"/>
      <c r="AN69" s="56"/>
      <c r="AO69" s="56"/>
      <c r="AP69" s="56"/>
      <c r="AQ69" s="56"/>
      <c r="AR69" s="56"/>
      <c r="AY69" s="52"/>
      <c r="AZ69" s="56"/>
      <c r="BA69" s="56"/>
      <c r="BB69" s="56"/>
      <c r="BC69" s="56"/>
      <c r="BD69" s="56"/>
    </row>
    <row r="70" spans="27:56" x14ac:dyDescent="0.25">
      <c r="AA70" s="52"/>
      <c r="AB70" s="56"/>
      <c r="AC70" s="56"/>
      <c r="AD70" s="56"/>
      <c r="AE70" s="56"/>
      <c r="AF70" s="56"/>
      <c r="AN70" s="56"/>
      <c r="AO70" s="56"/>
      <c r="AP70" s="56"/>
      <c r="AQ70" s="56"/>
      <c r="AR70" s="56"/>
      <c r="AY70" s="52"/>
      <c r="AZ70" s="56"/>
      <c r="BA70" s="56"/>
      <c r="BB70" s="56"/>
      <c r="BC70" s="56"/>
      <c r="BD70" s="56"/>
    </row>
    <row r="71" spans="27:56" x14ac:dyDescent="0.25">
      <c r="AA71" s="52"/>
      <c r="AB71" s="56"/>
      <c r="AC71" s="56"/>
      <c r="AD71" s="56"/>
      <c r="AE71" s="56"/>
      <c r="AF71" s="56"/>
      <c r="AN71" s="56"/>
      <c r="AO71" s="56"/>
      <c r="AP71" s="56"/>
      <c r="AQ71" s="56"/>
      <c r="AR71" s="56"/>
      <c r="AY71" s="52"/>
      <c r="AZ71" s="56"/>
      <c r="BA71" s="56"/>
      <c r="BB71" s="56"/>
      <c r="BC71" s="56"/>
      <c r="BD71" s="56"/>
    </row>
    <row r="72" spans="27:56" x14ac:dyDescent="0.25">
      <c r="AA72" s="52"/>
      <c r="AB72" s="56"/>
      <c r="AC72" s="56"/>
      <c r="AD72" s="56"/>
      <c r="AE72" s="56"/>
      <c r="AF72" s="56"/>
      <c r="AN72" s="56"/>
      <c r="AO72" s="56"/>
      <c r="AP72" s="56"/>
      <c r="AQ72" s="56"/>
      <c r="AR72" s="56"/>
      <c r="AY72" s="52"/>
      <c r="AZ72" s="56"/>
      <c r="BA72" s="56"/>
      <c r="BB72" s="56"/>
      <c r="BC72" s="56"/>
      <c r="BD72" s="56"/>
    </row>
    <row r="73" spans="27:56" x14ac:dyDescent="0.25">
      <c r="AA73" s="52"/>
      <c r="AB73" s="56"/>
      <c r="AC73" s="56"/>
      <c r="AD73" s="56"/>
      <c r="AE73" s="56"/>
      <c r="AF73" s="56"/>
      <c r="AN73" s="56"/>
      <c r="AO73" s="56"/>
      <c r="AP73" s="56"/>
      <c r="AQ73" s="56"/>
      <c r="AR73" s="56"/>
      <c r="AY73" s="52"/>
      <c r="AZ73" s="56"/>
      <c r="BA73" s="56"/>
      <c r="BB73" s="56"/>
      <c r="BC73" s="56"/>
      <c r="BD73" s="56"/>
    </row>
    <row r="74" spans="27:56" x14ac:dyDescent="0.25">
      <c r="AA74" s="52"/>
      <c r="AB74" s="56"/>
      <c r="AC74" s="56"/>
      <c r="AD74" s="56"/>
      <c r="AE74" s="56"/>
      <c r="AF74" s="56"/>
      <c r="AN74" s="56"/>
      <c r="AO74" s="56"/>
      <c r="AP74" s="56"/>
      <c r="AQ74" s="56"/>
      <c r="AR74" s="56"/>
      <c r="AY74" s="52"/>
      <c r="AZ74" s="56"/>
      <c r="BA74" s="56"/>
      <c r="BB74" s="56"/>
      <c r="BC74" s="56"/>
      <c r="BD74" s="56"/>
    </row>
    <row r="75" spans="27:56" x14ac:dyDescent="0.25">
      <c r="AA75" s="52"/>
      <c r="AB75" s="56"/>
      <c r="AC75" s="56"/>
      <c r="AD75" s="56"/>
      <c r="AE75" s="56"/>
      <c r="AF75" s="56"/>
      <c r="AN75" s="56"/>
      <c r="AO75" s="56"/>
      <c r="AP75" s="56"/>
      <c r="AQ75" s="56"/>
      <c r="AR75" s="56"/>
      <c r="AY75" s="52"/>
      <c r="AZ75" s="56"/>
      <c r="BA75" s="56"/>
      <c r="BB75" s="56"/>
      <c r="BC75" s="56"/>
      <c r="BD75" s="56"/>
    </row>
    <row r="76" spans="27:56" x14ac:dyDescent="0.25">
      <c r="AA76" s="52"/>
      <c r="AB76" s="56"/>
      <c r="AC76" s="56"/>
      <c r="AD76" s="56"/>
      <c r="AE76" s="56"/>
      <c r="AF76" s="56"/>
      <c r="AN76" s="56"/>
      <c r="AO76" s="56"/>
      <c r="AP76" s="56"/>
      <c r="AQ76" s="56"/>
      <c r="AR76" s="56"/>
    </row>
  </sheetData>
  <mergeCells count="20">
    <mergeCell ref="D3:N3"/>
    <mergeCell ref="P3:Z3"/>
    <mergeCell ref="AB3:AL3"/>
    <mergeCell ref="AN3:AX3"/>
    <mergeCell ref="AZ3:BJ3"/>
    <mergeCell ref="D2:N2"/>
    <mergeCell ref="P2:Z2"/>
    <mergeCell ref="AB2:AL2"/>
    <mergeCell ref="AN2:AX2"/>
    <mergeCell ref="AZ2:BJ2"/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</mergeCells>
  <conditionalFormatting sqref="D7:H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BJ76"/>
  <sheetViews>
    <sheetView zoomScale="90" zoomScaleNormal="90" workbookViewId="0">
      <selection activeCell="C59" sqref="C59"/>
    </sheetView>
  </sheetViews>
  <sheetFormatPr defaultColWidth="9.140625" defaultRowHeight="15" x14ac:dyDescent="0.25"/>
  <cols>
    <col min="3" max="3" width="27.140625" customWidth="1"/>
    <col min="4" max="208" width="9.7109375" customWidth="1"/>
  </cols>
  <sheetData>
    <row r="2" spans="3:62" ht="18.75" x14ac:dyDescent="0.3">
      <c r="D2" s="59" t="s">
        <v>46</v>
      </c>
      <c r="E2" s="59"/>
      <c r="F2" s="59"/>
      <c r="G2" s="59"/>
      <c r="H2" s="59"/>
      <c r="I2" s="59"/>
      <c r="J2" s="59"/>
      <c r="K2" s="59"/>
      <c r="L2" s="59"/>
      <c r="M2" s="59"/>
      <c r="N2" s="59"/>
      <c r="P2" s="59" t="s">
        <v>46</v>
      </c>
      <c r="Q2" s="59"/>
      <c r="R2" s="59"/>
      <c r="S2" s="59"/>
      <c r="T2" s="59"/>
      <c r="U2" s="59"/>
      <c r="V2" s="59"/>
      <c r="W2" s="59"/>
      <c r="X2" s="59"/>
      <c r="Y2" s="59"/>
      <c r="Z2" s="59"/>
      <c r="AB2" s="59" t="s">
        <v>46</v>
      </c>
      <c r="AC2" s="59"/>
      <c r="AD2" s="59"/>
      <c r="AE2" s="59"/>
      <c r="AF2" s="59"/>
      <c r="AG2" s="59"/>
      <c r="AH2" s="59"/>
      <c r="AI2" s="59"/>
      <c r="AJ2" s="59"/>
      <c r="AK2" s="59"/>
      <c r="AL2" s="59"/>
      <c r="AN2" s="59" t="s">
        <v>46</v>
      </c>
      <c r="AO2" s="59"/>
      <c r="AP2" s="59"/>
      <c r="AQ2" s="59"/>
      <c r="AR2" s="59"/>
      <c r="AS2" s="59"/>
      <c r="AT2" s="59"/>
      <c r="AU2" s="59"/>
      <c r="AV2" s="59"/>
      <c r="AW2" s="59"/>
      <c r="AX2" s="59"/>
      <c r="AZ2" s="59" t="s">
        <v>46</v>
      </c>
      <c r="BA2" s="59"/>
      <c r="BB2" s="59"/>
      <c r="BC2" s="59"/>
      <c r="BD2" s="59"/>
      <c r="BE2" s="59"/>
      <c r="BF2" s="59"/>
      <c r="BG2" s="59"/>
      <c r="BH2" s="59"/>
      <c r="BI2" s="59"/>
      <c r="BJ2" s="59"/>
    </row>
    <row r="3" spans="3:62" ht="21" customHeight="1" x14ac:dyDescent="0.25">
      <c r="D3" s="60" t="s">
        <v>66</v>
      </c>
      <c r="E3" s="60"/>
      <c r="F3" s="60"/>
      <c r="G3" s="60"/>
      <c r="H3" s="60"/>
      <c r="I3" s="60"/>
      <c r="J3" s="60"/>
      <c r="K3" s="60"/>
      <c r="L3" s="60"/>
      <c r="M3" s="60"/>
      <c r="N3" s="60"/>
      <c r="P3" s="60" t="s">
        <v>64</v>
      </c>
      <c r="Q3" s="60"/>
      <c r="R3" s="60"/>
      <c r="S3" s="60"/>
      <c r="T3" s="60"/>
      <c r="U3" s="60"/>
      <c r="V3" s="60"/>
      <c r="W3" s="60"/>
      <c r="X3" s="60"/>
      <c r="Y3" s="60"/>
      <c r="Z3" s="60"/>
      <c r="AB3" s="60" t="s">
        <v>65</v>
      </c>
      <c r="AC3" s="60"/>
      <c r="AD3" s="60"/>
      <c r="AE3" s="60"/>
      <c r="AF3" s="60"/>
      <c r="AG3" s="60"/>
      <c r="AH3" s="60"/>
      <c r="AI3" s="60"/>
      <c r="AJ3" s="60"/>
      <c r="AK3" s="60"/>
      <c r="AL3" s="60"/>
      <c r="AN3" s="60" t="s">
        <v>67</v>
      </c>
      <c r="AO3" s="60"/>
      <c r="AP3" s="60"/>
      <c r="AQ3" s="60"/>
      <c r="AR3" s="60"/>
      <c r="AS3" s="60"/>
      <c r="AT3" s="60"/>
      <c r="AU3" s="60"/>
      <c r="AV3" s="60"/>
      <c r="AW3" s="60"/>
      <c r="AX3" s="60"/>
      <c r="AZ3" s="60" t="s">
        <v>68</v>
      </c>
      <c r="BA3" s="60"/>
      <c r="BB3" s="60"/>
      <c r="BC3" s="60"/>
      <c r="BD3" s="60"/>
      <c r="BE3" s="60"/>
      <c r="BF3" s="60"/>
      <c r="BG3" s="60"/>
      <c r="BH3" s="60"/>
      <c r="BI3" s="60"/>
      <c r="BJ3" s="60"/>
    </row>
    <row r="4" spans="3:62" x14ac:dyDescent="0.25">
      <c r="D4" s="61" t="s">
        <v>62</v>
      </c>
      <c r="E4" s="61"/>
      <c r="F4" s="61"/>
      <c r="G4" s="61"/>
      <c r="H4" s="61"/>
      <c r="J4" s="61" t="s">
        <v>63</v>
      </c>
      <c r="K4" s="61"/>
      <c r="L4" s="61"/>
      <c r="M4" s="61"/>
      <c r="N4" s="61"/>
      <c r="P4" s="61" t="s">
        <v>62</v>
      </c>
      <c r="Q4" s="61"/>
      <c r="R4" s="61"/>
      <c r="S4" s="61"/>
      <c r="T4" s="61"/>
      <c r="V4" s="62" t="s">
        <v>63</v>
      </c>
      <c r="W4" s="62"/>
      <c r="X4" s="62"/>
      <c r="Y4" s="62"/>
      <c r="Z4" s="62"/>
      <c r="AB4" s="62" t="s">
        <v>62</v>
      </c>
      <c r="AC4" s="62"/>
      <c r="AD4" s="62"/>
      <c r="AE4" s="62"/>
      <c r="AF4" s="62"/>
      <c r="AH4" s="62" t="s">
        <v>63</v>
      </c>
      <c r="AI4" s="62"/>
      <c r="AJ4" s="62"/>
      <c r="AK4" s="62"/>
      <c r="AL4" s="62"/>
      <c r="AN4" s="61" t="s">
        <v>62</v>
      </c>
      <c r="AO4" s="61"/>
      <c r="AP4" s="61"/>
      <c r="AQ4" s="61"/>
      <c r="AR4" s="61"/>
      <c r="AT4" s="62" t="s">
        <v>63</v>
      </c>
      <c r="AU4" s="62"/>
      <c r="AV4" s="62"/>
      <c r="AW4" s="62"/>
      <c r="AX4" s="62"/>
      <c r="AZ4" s="62" t="s">
        <v>62</v>
      </c>
      <c r="BA4" s="62"/>
      <c r="BB4" s="62"/>
      <c r="BC4" s="62"/>
      <c r="BD4" s="62"/>
      <c r="BF4" s="62" t="s">
        <v>63</v>
      </c>
      <c r="BG4" s="62"/>
      <c r="BH4" s="62"/>
      <c r="BI4" s="62"/>
      <c r="BJ4" s="62"/>
    </row>
    <row r="5" spans="3:62" x14ac:dyDescent="0.25">
      <c r="D5" s="49">
        <v>2016</v>
      </c>
      <c r="E5" s="49">
        <v>2018</v>
      </c>
      <c r="F5" s="49">
        <v>2020</v>
      </c>
      <c r="G5" s="49">
        <v>2022</v>
      </c>
      <c r="H5" s="49">
        <v>2024</v>
      </c>
      <c r="J5" s="49">
        <v>2016</v>
      </c>
      <c r="K5" s="49">
        <v>2018</v>
      </c>
      <c r="L5" s="49">
        <v>2020</v>
      </c>
      <c r="M5" s="49">
        <v>2022</v>
      </c>
      <c r="N5" s="49">
        <v>2024</v>
      </c>
      <c r="P5" s="49">
        <v>2016</v>
      </c>
      <c r="Q5" s="49">
        <v>2018</v>
      </c>
      <c r="R5" s="49">
        <v>2020</v>
      </c>
      <c r="S5" s="49">
        <v>2022</v>
      </c>
      <c r="T5" s="49">
        <v>2024</v>
      </c>
      <c r="V5" s="13">
        <v>2016</v>
      </c>
      <c r="W5" s="13">
        <v>2018</v>
      </c>
      <c r="X5" s="13">
        <v>2020</v>
      </c>
      <c r="Y5" s="13">
        <v>2022</v>
      </c>
      <c r="Z5" s="13">
        <v>2024</v>
      </c>
      <c r="AB5" s="13">
        <v>2016</v>
      </c>
      <c r="AC5" s="13">
        <v>2018</v>
      </c>
      <c r="AD5" s="13">
        <v>2020</v>
      </c>
      <c r="AE5" s="13">
        <v>2022</v>
      </c>
      <c r="AF5" s="13">
        <v>2024</v>
      </c>
      <c r="AH5" s="13">
        <v>2016</v>
      </c>
      <c r="AI5" s="13">
        <v>2018</v>
      </c>
      <c r="AJ5" s="13">
        <v>2020</v>
      </c>
      <c r="AK5" s="13">
        <v>2022</v>
      </c>
      <c r="AL5" s="13">
        <v>2024</v>
      </c>
      <c r="AN5" s="49">
        <v>2016</v>
      </c>
      <c r="AO5" s="49">
        <v>2018</v>
      </c>
      <c r="AP5" s="49">
        <v>2020</v>
      </c>
      <c r="AQ5" s="49">
        <v>2022</v>
      </c>
      <c r="AR5" s="49">
        <v>2024</v>
      </c>
      <c r="AT5" s="13">
        <v>2016</v>
      </c>
      <c r="AU5" s="13">
        <v>2018</v>
      </c>
      <c r="AV5" s="13">
        <v>2020</v>
      </c>
      <c r="AW5" s="13">
        <v>2022</v>
      </c>
      <c r="AX5" s="13">
        <v>2024</v>
      </c>
      <c r="AZ5" s="13">
        <v>2016</v>
      </c>
      <c r="BA5" s="13">
        <v>2018</v>
      </c>
      <c r="BB5" s="13">
        <v>2020</v>
      </c>
      <c r="BC5" s="13">
        <v>2022</v>
      </c>
      <c r="BD5" s="13">
        <v>2024</v>
      </c>
      <c r="BF5" s="13">
        <v>2016</v>
      </c>
      <c r="BG5" s="13">
        <v>2018</v>
      </c>
      <c r="BH5" s="13">
        <v>2020</v>
      </c>
      <c r="BI5" s="13">
        <v>2022</v>
      </c>
      <c r="BJ5" s="13">
        <v>2024</v>
      </c>
    </row>
    <row r="6" spans="3:62" x14ac:dyDescent="0.25">
      <c r="C6" s="50" t="s">
        <v>0</v>
      </c>
      <c r="D6" s="53">
        <f>'Cuadro 4'!AO8</f>
        <v>26460.298000000003</v>
      </c>
      <c r="E6" s="53">
        <f>'Cuadro 4'!AP8</f>
        <v>27525.683000000001</v>
      </c>
      <c r="F6" s="53">
        <f>'Cuadro 4'!AQ8</f>
        <v>28570.256000000001</v>
      </c>
      <c r="G6" s="53">
        <f>'Cuadro 4'!AR8</f>
        <v>23443.933000000001</v>
      </c>
      <c r="H6" s="53">
        <f>'Cuadro 4'!AS8</f>
        <v>18751.682000000001</v>
      </c>
      <c r="I6" s="51"/>
      <c r="J6" s="54">
        <f>'Cuadro 5'!AI8</f>
        <v>21.905282459800002</v>
      </c>
      <c r="K6" s="54">
        <f>'Cuadro 5'!AJ8</f>
        <v>22.229124049300001</v>
      </c>
      <c r="L6" s="54">
        <f>'Cuadro 5'!AK8</f>
        <v>22.542019897399999</v>
      </c>
      <c r="M6" s="54">
        <f>'Cuadro 5'!AL8</f>
        <v>18.189431930000001</v>
      </c>
      <c r="N6" s="54">
        <f>'Cuadro 5'!AM8</f>
        <v>14.400435141299999</v>
      </c>
      <c r="O6" s="51"/>
      <c r="P6" s="53">
        <f>SUMIFS(RuralPop!$M:$M,RuralPop!$S:$S,P$5)/1000</f>
        <v>7772.7389999999996</v>
      </c>
      <c r="Q6" s="53">
        <f>SUMIFS(RuralPop!$M:$M,RuralPop!$S:$S,Q$5)/1000</f>
        <v>8693.2109999999993</v>
      </c>
      <c r="R6" s="53">
        <f>SUMIFS(RuralPop!$M:$M,RuralPop!$S:$S,R$5)/1000</f>
        <v>8385.8160000000007</v>
      </c>
      <c r="S6" s="53">
        <f>SUMIFS(RuralPop!$M:$M,RuralPop!$S:$S,S$5)/1000</f>
        <v>7599.28</v>
      </c>
      <c r="T6" s="53">
        <f>SUMIFS(RuralPop!$M:$M,RuralPop!$S:$S,T$5)/1000</f>
        <v>6135.3339999999998</v>
      </c>
      <c r="U6" s="51"/>
      <c r="V6" s="54"/>
      <c r="W6" s="54"/>
      <c r="X6" s="54"/>
      <c r="Y6" s="54"/>
      <c r="Z6" s="54"/>
      <c r="AB6" s="53">
        <f>SUMIFS(UrbanPop!$M:$M,UrbanPop!$S:$S,AB$5)/1000</f>
        <v>18687.559000000001</v>
      </c>
      <c r="AC6" s="53">
        <f>SUMIFS(UrbanPop!$M:$M,UrbanPop!$S:$S,AC$5)/1000</f>
        <v>18832.472000000002</v>
      </c>
      <c r="AD6" s="53">
        <f>SUMIFS(UrbanPop!$M:$M,UrbanPop!$S:$S,AD$5)/1000</f>
        <v>20184.439999999999</v>
      </c>
      <c r="AE6" s="53">
        <f>SUMIFS(UrbanPop!$M:$M,UrbanPop!$S:$S,AE$5)/1000</f>
        <v>15844.653</v>
      </c>
      <c r="AF6" s="53">
        <f>SUMIFS(UrbanPop!$M:$M,UrbanPop!$S:$S,AF$5)/1000</f>
        <v>12616.348</v>
      </c>
      <c r="AG6" s="51"/>
      <c r="AH6" s="54"/>
      <c r="AI6" s="54"/>
      <c r="AJ6" s="54"/>
      <c r="AK6" s="54"/>
      <c r="AL6" s="54"/>
      <c r="AN6" s="53">
        <f>SUMIFS(SexoPop!$N:$N,SexoPop!$T:$T,AN$5,SexoPop!$B:$B,2)/1000</f>
        <v>13703.365</v>
      </c>
      <c r="AO6" s="53">
        <f>SUMIFS(SexoPop!$N:$N,SexoPop!$T:$T,AO$5,SexoPop!$B:$B,2)/1000</f>
        <v>14112.583000000001</v>
      </c>
      <c r="AP6" s="53">
        <f>SUMIFS(SexoPop!$N:$N,SexoPop!$T:$T,AP$5,SexoPop!$B:$B,2)/1000</f>
        <v>14737.3</v>
      </c>
      <c r="AQ6" s="53">
        <f>SUMIFS(SexoPop!$N:$N,SexoPop!$T:$T,AQ$5,SexoPop!$B:$B,2)/1000</f>
        <v>12238.607</v>
      </c>
      <c r="AR6" s="53">
        <f>SUMIFS(SexoPop!$N:$N,SexoPop!$T:$T,AR$5,SexoPop!$B:$B,2)/1000</f>
        <v>9810.982</v>
      </c>
      <c r="AS6" s="51"/>
      <c r="AT6" s="54"/>
      <c r="AU6" s="54"/>
      <c r="AV6" s="54"/>
      <c r="AW6" s="54"/>
      <c r="AX6" s="54"/>
      <c r="AZ6" s="53">
        <f>SUMIFS(SexoPop!$N:$N,SexoPop!$T:$T,AZ$5,SexoPop!$B:$B,1)/1000</f>
        <v>12756.933000000001</v>
      </c>
      <c r="BA6" s="53">
        <f>SUMIFS(SexoPop!$N:$N,SexoPop!$T:$T,BA$5,SexoPop!$B:$B,1)/1000</f>
        <v>13413.1</v>
      </c>
      <c r="BB6" s="53">
        <f>SUMIFS(SexoPop!$N:$N,SexoPop!$T:$T,BB$5,SexoPop!$B:$B,1)/1000</f>
        <v>13832.956</v>
      </c>
      <c r="BC6" s="53">
        <f>SUMIFS(SexoPop!$N:$N,SexoPop!$T:$T,BC$5,SexoPop!$B:$B,1)/1000</f>
        <v>11205.325999999999</v>
      </c>
      <c r="BD6" s="53">
        <f>SUMIFS(SexoPop!$N:$N,SexoPop!$T:$T,BD$5,SexoPop!$B:$B,1)/1000</f>
        <v>8940.7000000000007</v>
      </c>
      <c r="BE6" s="51"/>
      <c r="BF6" s="54"/>
      <c r="BG6" s="54"/>
      <c r="BH6" s="54"/>
      <c r="BI6" s="54"/>
      <c r="BJ6" s="54"/>
    </row>
    <row r="7" spans="3:62" x14ac:dyDescent="0.25">
      <c r="C7" s="52" t="s">
        <v>1</v>
      </c>
      <c r="D7" s="53">
        <f>'Cuadro 4'!AO9</f>
        <v>235.18200000000002</v>
      </c>
      <c r="E7" s="53">
        <f>'Cuadro 4'!AP9</f>
        <v>189.74299999999999</v>
      </c>
      <c r="F7" s="53">
        <f>'Cuadro 4'!AQ9</f>
        <v>260.50900000000001</v>
      </c>
      <c r="G7" s="53">
        <f>'Cuadro 4'!AR9</f>
        <v>231.91300000000001</v>
      </c>
      <c r="H7" s="53">
        <f>'Cuadro 4'!AS9</f>
        <v>130.33099999999999</v>
      </c>
      <c r="I7" s="52"/>
      <c r="J7" s="54">
        <f>'Cuadro 5'!AI9</f>
        <v>17.8501519884</v>
      </c>
      <c r="K7" s="54">
        <f>'Cuadro 5'!AJ9</f>
        <v>13.811283233800001</v>
      </c>
      <c r="L7" s="54">
        <f>'Cuadro 5'!AK9</f>
        <v>18.153115015699999</v>
      </c>
      <c r="M7" s="54">
        <f>'Cuadro 5'!AL9</f>
        <v>15.6294353366</v>
      </c>
      <c r="N7" s="54">
        <f>'Cuadro 5'!AM9</f>
        <v>8.7088100433999998</v>
      </c>
      <c r="O7" s="52"/>
      <c r="P7" s="53">
        <f>SUMIFS(RuralPop!$M:$M,RuralPop!$S:$S,P$5,RuralPop!$A:$A,$C7)/1000</f>
        <v>56.612000000000002</v>
      </c>
      <c r="Q7" s="53">
        <f>SUMIFS(RuralPop!$M:$M,RuralPop!$S:$S,Q$5,RuralPop!$A:$A,$C7)/1000</f>
        <v>48.529000000000003</v>
      </c>
      <c r="R7" s="53">
        <f>SUMIFS(RuralPop!$M:$M,RuralPop!$S:$S,R$5,RuralPop!$A:$A,$C7)/1000</f>
        <v>54</v>
      </c>
      <c r="S7" s="53">
        <f>SUMIFS(RuralPop!$M:$M,RuralPop!$S:$S,S$5,RuralPop!$A:$A,$C7)/1000</f>
        <v>64.424000000000007</v>
      </c>
      <c r="T7" s="53">
        <f>SUMIFS(RuralPop!$M:$M,RuralPop!$S:$S,T$5,RuralPop!$A:$A,$C7)/1000</f>
        <v>25.858000000000001</v>
      </c>
      <c r="U7" s="52"/>
      <c r="V7" s="54">
        <f>SUMIFS(RuralPorc!$M:$M,RuralPorc!$P:$P,V$5,RuralPorc!$A:$A,$C7)*100</f>
        <v>22.390976548194885</v>
      </c>
      <c r="W7" s="54">
        <f>SUMIFS(RuralPorc!$M:$M,RuralPorc!$P:$P,W$5,RuralPorc!$A:$A,$C7)*100</f>
        <v>15.217241644859314</v>
      </c>
      <c r="X7" s="54">
        <f>SUMIFS(RuralPorc!$M:$M,RuralPorc!$P:$P,X$5,RuralPorc!$A:$A,$C7)*100</f>
        <v>19.614894688129425</v>
      </c>
      <c r="Y7" s="54">
        <f>SUMIFS(RuralPorc!$M:$M,RuralPorc!$P:$P,Y$5,RuralPorc!$A:$A,$C7)*100</f>
        <v>17.986637353897095</v>
      </c>
      <c r="Z7" s="54">
        <f>SUMIFS(RuralPorc!$M:$M,RuralPorc!$P:$P,Z$5,RuralPorc!$A:$A,$C7)*100</f>
        <v>11.546997725963593</v>
      </c>
      <c r="AA7" s="56"/>
      <c r="AB7" s="53">
        <f>SUMIFS(UrbanPop!$M:$M,UrbanPop!$S:$S,AB$5,UrbanPop!$A:$A,$C7)/1000</f>
        <v>178.57</v>
      </c>
      <c r="AC7" s="53">
        <f>SUMIFS(UrbanPop!$M:$M,UrbanPop!$S:$S,AC$5,UrbanPop!$A:$A,$C7)/1000</f>
        <v>141.214</v>
      </c>
      <c r="AD7" s="53">
        <f>SUMIFS(UrbanPop!$M:$M,UrbanPop!$S:$S,AD$5,UrbanPop!$A:$A,$C7)/1000</f>
        <v>206.50899999999999</v>
      </c>
      <c r="AE7" s="53">
        <f>SUMIFS(UrbanPop!$M:$M,UrbanPop!$S:$S,AE$5,UrbanPop!$A:$A,$C7)/1000</f>
        <v>167.489</v>
      </c>
      <c r="AF7" s="53">
        <f>SUMIFS(UrbanPop!$M:$M,UrbanPop!$S:$S,AF$5,UrbanPop!$A:$A,$C7)/1000</f>
        <v>104.473</v>
      </c>
      <c r="AG7" s="52"/>
      <c r="AH7" s="54">
        <f>SUMIFS(UrbanPorc!$M:$M,UrbanPorc!$P:$P,AH$5,UrbanPorc!$A:$A,$C7)*100</f>
        <v>16.771845519542694</v>
      </c>
      <c r="AI7" s="54">
        <f>SUMIFS(UrbanPorc!$M:$M,UrbanPorc!$P:$P,AI$5,UrbanPorc!$A:$A,$C7)*100</f>
        <v>13.386254012584686</v>
      </c>
      <c r="AJ7" s="54">
        <f>SUMIFS(UrbanPorc!$M:$M,UrbanPorc!$P:$P,AJ$5,UrbanPorc!$A:$A,$C7)*100</f>
        <v>17.806123197078705</v>
      </c>
      <c r="AK7" s="54">
        <f>SUMIFS(UrbanPorc!$M:$M,UrbanPorc!$P:$P,AK$5,UrbanPorc!$A:$A,$C7)*100</f>
        <v>14.879380166530609</v>
      </c>
      <c r="AL7" s="54">
        <f>SUMIFS(UrbanPorc!$M:$M,UrbanPorc!$P:$P,AL$5,UrbanPorc!$A:$A,$C7)*100</f>
        <v>8.2093812525272369</v>
      </c>
      <c r="AN7" s="53">
        <f>SUMIFS(SexoPop!$N:$N,SexoPop!$T:$T,AN$5,SexoPop!$A:$A,$C7,SexoPop!$B:$B,2)/1000</f>
        <v>123.129</v>
      </c>
      <c r="AO7" s="53">
        <f>SUMIFS(SexoPop!$N:$N,SexoPop!$T:$T,AO$5,SexoPop!$A:$A,$C7,SexoPop!$B:$B,2)/1000</f>
        <v>93.99</v>
      </c>
      <c r="AP7" s="53">
        <f>SUMIFS(SexoPop!$N:$N,SexoPop!$T:$T,AP$5,SexoPop!$A:$A,$C7,SexoPop!$B:$B,2)/1000</f>
        <v>139.31399999999999</v>
      </c>
      <c r="AQ7" s="53">
        <f>SUMIFS(SexoPop!$N:$N,SexoPop!$T:$T,AQ$5,SexoPop!$A:$A,$C7,SexoPop!$B:$B,2)/1000</f>
        <v>124.172</v>
      </c>
      <c r="AR7" s="53">
        <f>SUMIFS(SexoPop!$N:$N,SexoPop!$T:$T,AR$5,SexoPop!$A:$A,$C7,SexoPop!$B:$B,2)/1000</f>
        <v>64.569999999999993</v>
      </c>
      <c r="AS7" s="52"/>
      <c r="AT7" s="54">
        <f>SUMIFS(SexoPorc!$N:$N,SexoPorc!$Q:$Q,AT$5,SexoPorc!$A:$A,$C7,SexoPorc!$B:$B,2)*100</f>
        <v>18.131016194820404</v>
      </c>
      <c r="AU7" s="54">
        <f>SUMIFS(SexoPorc!$N:$N,SexoPorc!$Q:$Q,AU$5,SexoPorc!$A:$A,$C7,SexoPorc!$B:$B,2)*100</f>
        <v>13.273417949676514</v>
      </c>
      <c r="AV7" s="54">
        <f>SUMIFS(SexoPorc!$N:$N,SexoPorc!$Q:$Q,AV$5,SexoPorc!$A:$A,$C7,SexoPorc!$B:$B,2)*100</f>
        <v>18.605564534664154</v>
      </c>
      <c r="AW7" s="54">
        <f>SUMIFS(SexoPorc!$N:$N,SexoPorc!$Q:$Q,AW$5,SexoPorc!$A:$A,$C7,SexoPorc!$B:$B,2)*100</f>
        <v>15.950939059257507</v>
      </c>
      <c r="AX7" s="54">
        <f>SUMIFS(SexoPorc!$N:$N,SexoPorc!$Q:$Q,AX$5,SexoPorc!$A:$A,$C7,SexoPorc!$B:$B,2)*100</f>
        <v>8.2227438688278198</v>
      </c>
      <c r="AY7" s="56"/>
      <c r="AZ7" s="53">
        <f>SUMIFS(SexoPop!$N:$N,SexoPop!$T:$T,AZ$5,SexoPop!$A:$A,$C7,SexoPop!$B:$B,1)/1000</f>
        <v>112.053</v>
      </c>
      <c r="BA7" s="53">
        <f>SUMIFS(SexoPop!$N:$N,SexoPop!$T:$T,BA$5,SexoPop!$A:$A,$C7,SexoPop!$B:$B,1)/1000</f>
        <v>95.753</v>
      </c>
      <c r="BB7" s="53">
        <f>SUMIFS(SexoPop!$N:$N,SexoPop!$T:$T,BB$5,SexoPop!$A:$A,$C7,SexoPop!$B:$B,1)/1000</f>
        <v>121.19499999999999</v>
      </c>
      <c r="BC7" s="53">
        <f>SUMIFS(SexoPop!$N:$N,SexoPop!$T:$T,BC$5,SexoPop!$A:$A,$C7,SexoPop!$B:$B,1)/1000</f>
        <v>107.741</v>
      </c>
      <c r="BD7" s="53">
        <f>SUMIFS(SexoPop!$N:$N,SexoPop!$T:$T,BD$5,SexoPop!$A:$A,$C7,SexoPop!$B:$B,1)/1000</f>
        <v>65.760999999999996</v>
      </c>
      <c r="BE7" s="52"/>
      <c r="BF7" s="54">
        <f>SUMIFS(SexoPorc!$N:$N,SexoPorc!$Q:$Q,BF$5,SexoPorc!$A:$A,$C7,SexoPorc!$B:$B,1)*100</f>
        <v>17.551392316818237</v>
      </c>
      <c r="BG7" s="54">
        <f>SUMIFS(SexoPorc!$N:$N,SexoPorc!$Q:$Q,BG$5,SexoPorc!$A:$A,$C7,SexoPorc!$B:$B,1)*100</f>
        <v>14.383396506309509</v>
      </c>
      <c r="BH7" s="54">
        <f>SUMIFS(SexoPorc!$N:$N,SexoPorc!$Q:$Q,BH$5,SexoPorc!$A:$A,$C7,SexoPorc!$B:$B,1)*100</f>
        <v>17.659470438957214</v>
      </c>
      <c r="BI7" s="54">
        <f>SUMIFS(SexoPorc!$N:$N,SexoPorc!$Q:$Q,BI$5,SexoPorc!$A:$A,$C7,SexoPorc!$B:$B,1)*100</f>
        <v>15.274611115455627</v>
      </c>
      <c r="BJ7" s="54">
        <f>SUMIFS(SexoPorc!$N:$N,SexoPorc!$Q:$Q,BJ$5,SexoPorc!$A:$A,$C7,SexoPorc!$B:$B,1)*100</f>
        <v>9.2454321682453156</v>
      </c>
    </row>
    <row r="8" spans="3:62" x14ac:dyDescent="0.25">
      <c r="C8" s="52" t="s">
        <v>2</v>
      </c>
      <c r="D8" s="53">
        <f>'Cuadro 4'!AO10</f>
        <v>585.43799999999999</v>
      </c>
      <c r="E8" s="53">
        <f>'Cuadro 4'!AP10</f>
        <v>553.13200000000006</v>
      </c>
      <c r="F8" s="53">
        <f>'Cuadro 4'!AQ10</f>
        <v>505.92700000000002</v>
      </c>
      <c r="G8" s="53">
        <f>'Cuadro 4'!AR10</f>
        <v>383.25800000000004</v>
      </c>
      <c r="H8" s="53">
        <f>'Cuadro 4'!AS10</f>
        <v>306.65100000000001</v>
      </c>
      <c r="I8" s="52"/>
      <c r="J8" s="54">
        <f>'Cuadro 5'!AI10</f>
        <v>16.149096079</v>
      </c>
      <c r="K8" s="54">
        <f>'Cuadro 5'!AJ10</f>
        <v>14.7628945663</v>
      </c>
      <c r="L8" s="54">
        <f>'Cuadro 5'!AK10</f>
        <v>13.3714642439</v>
      </c>
      <c r="M8" s="54">
        <f>'Cuadro 5'!AL10</f>
        <v>10.0275978851</v>
      </c>
      <c r="N8" s="54">
        <f>'Cuadro 5'!AM10</f>
        <v>8.1068927265999999</v>
      </c>
      <c r="O8" s="52"/>
      <c r="P8" s="53">
        <f>SUMIFS(RuralPop!$M:$M,RuralPop!$S:$S,P$5,RuralPop!$A:$A,$C8)/1000</f>
        <v>55.57</v>
      </c>
      <c r="Q8" s="53">
        <f>SUMIFS(RuralPop!$M:$M,RuralPop!$S:$S,Q$5,RuralPop!$A:$A,$C8)/1000</f>
        <v>73.016999999999996</v>
      </c>
      <c r="R8" s="53">
        <f>SUMIFS(RuralPop!$M:$M,RuralPop!$S:$S,R$5,RuralPop!$A:$A,$C8)/1000</f>
        <v>48.262999999999998</v>
      </c>
      <c r="S8" s="53">
        <f>SUMIFS(RuralPop!$M:$M,RuralPop!$S:$S,S$5,RuralPop!$A:$A,$C8)/1000</f>
        <v>43.19</v>
      </c>
      <c r="T8" s="53">
        <f>SUMIFS(RuralPop!$M:$M,RuralPop!$S:$S,T$5,RuralPop!$A:$A,$C8)/1000</f>
        <v>26.353999999999999</v>
      </c>
      <c r="U8" s="52"/>
      <c r="V8" s="54">
        <f>SUMIFS(RuralPorc!$M:$M,RuralPorc!$P:$P,V$5,RuralPorc!$A:$A,$C8)*100</f>
        <v>19.911140203475952</v>
      </c>
      <c r="W8" s="54">
        <f>SUMIFS(RuralPorc!$M:$M,RuralPorc!$P:$P,W$5,RuralPorc!$A:$A,$C8)*100</f>
        <v>19.848209619522095</v>
      </c>
      <c r="X8" s="54">
        <f>SUMIFS(RuralPorc!$M:$M,RuralPorc!$P:$P,X$5,RuralPorc!$A:$A,$C8)*100</f>
        <v>16.558195650577545</v>
      </c>
      <c r="Y8" s="54">
        <f>SUMIFS(RuralPorc!$M:$M,RuralPorc!$P:$P,Y$5,RuralPorc!$A:$A,$C8)*100</f>
        <v>10.583216696977615</v>
      </c>
      <c r="Z8" s="54">
        <f>SUMIFS(RuralPorc!$M:$M,RuralPorc!$P:$P,Z$5,RuralPorc!$A:$A,$C8)*100</f>
        <v>10.772519558668137</v>
      </c>
      <c r="AA8" s="56"/>
      <c r="AB8" s="53">
        <f>SUMIFS(UrbanPop!$M:$M,UrbanPop!$S:$S,AB$5,UrbanPop!$A:$A,$C8)/1000</f>
        <v>529.86800000000005</v>
      </c>
      <c r="AC8" s="53">
        <f>SUMIFS(UrbanPop!$M:$M,UrbanPop!$S:$S,AC$5,UrbanPop!$A:$A,$C8)/1000</f>
        <v>480.11500000000001</v>
      </c>
      <c r="AD8" s="53">
        <f>SUMIFS(UrbanPop!$M:$M,UrbanPop!$S:$S,AD$5,UrbanPop!$A:$A,$C8)/1000</f>
        <v>457.66399999999999</v>
      </c>
      <c r="AE8" s="53">
        <f>SUMIFS(UrbanPop!$M:$M,UrbanPop!$S:$S,AE$5,UrbanPop!$A:$A,$C8)/1000</f>
        <v>340.06799999999998</v>
      </c>
      <c r="AF8" s="53">
        <f>SUMIFS(UrbanPop!$M:$M,UrbanPop!$S:$S,AF$5,UrbanPop!$A:$A,$C8)/1000</f>
        <v>280.29700000000003</v>
      </c>
      <c r="AG8" s="52"/>
      <c r="AH8" s="54">
        <f>SUMIFS(UrbanPorc!$M:$M,UrbanPorc!$P:$P,AH$5,UrbanPorc!$A:$A,$C8)*100</f>
        <v>15.835314989089966</v>
      </c>
      <c r="AI8" s="54">
        <f>SUMIFS(UrbanPorc!$M:$M,UrbanPorc!$P:$P,AI$5,UrbanPorc!$A:$A,$C8)*100</f>
        <v>14.209231734275818</v>
      </c>
      <c r="AJ8" s="54">
        <f>SUMIFS(UrbanPorc!$M:$M,UrbanPorc!$P:$P,AJ$5,UrbanPorc!$A:$A,$C8)*100</f>
        <v>13.105481863021851</v>
      </c>
      <c r="AK8" s="54">
        <f>SUMIFS(UrbanPorc!$M:$M,UrbanPorc!$P:$P,AK$5,UrbanPorc!$A:$A,$C8)*100</f>
        <v>9.9611796438694</v>
      </c>
      <c r="AL8" s="54">
        <f>SUMIFS(UrbanPorc!$M:$M,UrbanPorc!$P:$P,AL$5,UrbanPorc!$A:$A,$C8)*100</f>
        <v>7.9225711524486542</v>
      </c>
      <c r="AN8" s="53">
        <f>SUMIFS(SexoPop!$N:$N,SexoPop!$T:$T,AN$5,SexoPop!$A:$A,$C8,SexoPop!$B:$B,2)/1000</f>
        <v>294.22199999999998</v>
      </c>
      <c r="AO8" s="53">
        <f>SUMIFS(SexoPop!$N:$N,SexoPop!$T:$T,AO$5,SexoPop!$A:$A,$C8,SexoPop!$B:$B,2)/1000</f>
        <v>285.459</v>
      </c>
      <c r="AP8" s="53">
        <f>SUMIFS(SexoPop!$N:$N,SexoPop!$T:$T,AP$5,SexoPop!$A:$A,$C8,SexoPop!$B:$B,2)/1000</f>
        <v>255.57499999999999</v>
      </c>
      <c r="AQ8" s="53">
        <f>SUMIFS(SexoPop!$N:$N,SexoPop!$T:$T,AQ$5,SexoPop!$A:$A,$C8,SexoPop!$B:$B,2)/1000</f>
        <v>196.45099999999999</v>
      </c>
      <c r="AR8" s="53">
        <f>SUMIFS(SexoPop!$N:$N,SexoPop!$T:$T,AR$5,SexoPop!$A:$A,$C8,SexoPop!$B:$B,2)/1000</f>
        <v>158.172</v>
      </c>
      <c r="AS8" s="52"/>
      <c r="AT8" s="54">
        <f>SUMIFS(SexoPorc!$N:$N,SexoPorc!$Q:$Q,AT$5,SexoPorc!$A:$A,$C8,SexoPorc!$B:$B,2)*100</f>
        <v>16.194990277290344</v>
      </c>
      <c r="AU8" s="54">
        <f>SUMIFS(SexoPorc!$N:$N,SexoPorc!$Q:$Q,AU$5,SexoPorc!$A:$A,$C8,SexoPorc!$B:$B,2)*100</f>
        <v>15.26915580034256</v>
      </c>
      <c r="AV8" s="54">
        <f>SUMIFS(SexoPorc!$N:$N,SexoPorc!$Q:$Q,AV$5,SexoPorc!$A:$A,$C8,SexoPorc!$B:$B,2)*100</f>
        <v>13.444006443023682</v>
      </c>
      <c r="AW8" s="54">
        <f>SUMIFS(SexoPorc!$N:$N,SexoPorc!$Q:$Q,AW$5,SexoPorc!$A:$A,$C8,SexoPorc!$B:$B,2)*100</f>
        <v>10.191793739795685</v>
      </c>
      <c r="AX8" s="54">
        <f>SUMIFS(SexoPorc!$N:$N,SexoPorc!$Q:$Q,AX$5,SexoPorc!$A:$A,$C8,SexoPorc!$B:$B,2)*100</f>
        <v>8.1422083079814911</v>
      </c>
      <c r="AY8" s="56"/>
      <c r="AZ8" s="53">
        <f>SUMIFS(SexoPop!$N:$N,SexoPop!$T:$T,AZ$5,SexoPop!$A:$A,$C8,SexoPop!$B:$B,1)/1000</f>
        <v>291.21600000000001</v>
      </c>
      <c r="BA8" s="53">
        <f>SUMIFS(SexoPop!$N:$N,SexoPop!$T:$T,BA$5,SexoPop!$A:$A,$C8,SexoPop!$B:$B,1)/1000</f>
        <v>267.673</v>
      </c>
      <c r="BB8" s="53">
        <f>SUMIFS(SexoPop!$N:$N,SexoPop!$T:$T,BB$5,SexoPop!$A:$A,$C8,SexoPop!$B:$B,1)/1000</f>
        <v>250.352</v>
      </c>
      <c r="BC8" s="53">
        <f>SUMIFS(SexoPop!$N:$N,SexoPop!$T:$T,BC$5,SexoPop!$A:$A,$C8,SexoPop!$B:$B,1)/1000</f>
        <v>186.80699999999999</v>
      </c>
      <c r="BD8" s="53">
        <f>SUMIFS(SexoPop!$N:$N,SexoPop!$T:$T,BD$5,SexoPop!$A:$A,$C8,SexoPop!$B:$B,1)/1000</f>
        <v>148.47900000000001</v>
      </c>
      <c r="BE8" s="52"/>
      <c r="BF8" s="54">
        <f>SUMIFS(SexoPorc!$N:$N,SexoPorc!$Q:$Q,BF$5,SexoPorc!$A:$A,$C8,SexoPorc!$B:$B,1)*100</f>
        <v>16.102991998195648</v>
      </c>
      <c r="BG8" s="54">
        <f>SUMIFS(SexoPorc!$N:$N,SexoPorc!$Q:$Q,BG$5,SexoPorc!$A:$A,$C8,SexoPorc!$B:$B,1)*100</f>
        <v>14.258721470832825</v>
      </c>
      <c r="BH8" s="54">
        <f>SUMIFS(SexoPorc!$N:$N,SexoPorc!$Q:$Q,BH$5,SexoPorc!$A:$A,$C8,SexoPorc!$B:$B,1)*100</f>
        <v>13.298211991786957</v>
      </c>
      <c r="BI8" s="54">
        <f>SUMIFS(SexoPorc!$N:$N,SexoPorc!$Q:$Q,BI$5,SexoPorc!$A:$A,$C8,SexoPorc!$B:$B,1)*100</f>
        <v>9.8605379462242126</v>
      </c>
      <c r="BJ8" s="54">
        <f>SUMIFS(SexoPorc!$N:$N,SexoPorc!$Q:$Q,BJ$5,SexoPorc!$A:$A,$C8,SexoPorc!$B:$B,1)*100</f>
        <v>8.0696076154708862</v>
      </c>
    </row>
    <row r="9" spans="3:62" x14ac:dyDescent="0.25">
      <c r="C9" s="52" t="s">
        <v>3</v>
      </c>
      <c r="D9" s="53">
        <f>'Cuadro 4'!AO11</f>
        <v>144.81800000000001</v>
      </c>
      <c r="E9" s="53">
        <f>'Cuadro 4'!AP11</f>
        <v>143.91900000000001</v>
      </c>
      <c r="F9" s="53">
        <f>'Cuadro 4'!AQ11</f>
        <v>189.09700000000001</v>
      </c>
      <c r="G9" s="53">
        <f>'Cuadro 4'!AR11</f>
        <v>122.366</v>
      </c>
      <c r="H9" s="53">
        <f>'Cuadro 4'!AS11</f>
        <v>84.305999999999997</v>
      </c>
      <c r="I9" s="52"/>
      <c r="J9" s="54">
        <f>'Cuadro 5'!AI11</f>
        <v>20.0530342369</v>
      </c>
      <c r="K9" s="54">
        <f>'Cuadro 5'!AJ11</f>
        <v>18.907702130700002</v>
      </c>
      <c r="L9" s="54">
        <f>'Cuadro 5'!AK11</f>
        <v>23.3605651098</v>
      </c>
      <c r="M9" s="54">
        <f>'Cuadro 5'!AL11</f>
        <v>14.543332513300001</v>
      </c>
      <c r="N9" s="54">
        <f>'Cuadro 5'!AM11</f>
        <v>9.6030344795999998</v>
      </c>
      <c r="O9" s="52"/>
      <c r="P9" s="53">
        <f>SUMIFS(RuralPop!$M:$M,RuralPop!$S:$S,P$5,RuralPop!$A:$A,$C9)/1000</f>
        <v>20.712</v>
      </c>
      <c r="Q9" s="53">
        <f>SUMIFS(RuralPop!$M:$M,RuralPop!$S:$S,Q$5,RuralPop!$A:$A,$C9)/1000</f>
        <v>23.869</v>
      </c>
      <c r="R9" s="53">
        <f>SUMIFS(RuralPop!$M:$M,RuralPop!$S:$S,R$5,RuralPop!$A:$A,$C9)/1000</f>
        <v>27.382999999999999</v>
      </c>
      <c r="S9" s="53">
        <f>SUMIFS(RuralPop!$M:$M,RuralPop!$S:$S,S$5,RuralPop!$A:$A,$C9)/1000</f>
        <v>18.861999999999998</v>
      </c>
      <c r="T9" s="53">
        <f>SUMIFS(RuralPop!$M:$M,RuralPop!$S:$S,T$5,RuralPop!$A:$A,$C9)/1000</f>
        <v>8.718</v>
      </c>
      <c r="U9" s="52"/>
      <c r="V9" s="54">
        <f>SUMIFS(RuralPorc!$M:$M,RuralPorc!$P:$P,V$5,RuralPorc!$A:$A,$C9)*100</f>
        <v>20.702269673347473</v>
      </c>
      <c r="W9" s="54">
        <f>SUMIFS(RuralPorc!$M:$M,RuralPorc!$P:$P,W$5,RuralPorc!$A:$A,$C9)*100</f>
        <v>20.351801812648773</v>
      </c>
      <c r="X9" s="54">
        <f>SUMIFS(RuralPorc!$M:$M,RuralPorc!$P:$P,X$5,RuralPorc!$A:$A,$C9)*100</f>
        <v>24.406830966472626</v>
      </c>
      <c r="Y9" s="54">
        <f>SUMIFS(RuralPorc!$M:$M,RuralPorc!$P:$P,Y$5,RuralPorc!$A:$A,$C9)*100</f>
        <v>15.293058753013611</v>
      </c>
      <c r="Z9" s="54">
        <f>SUMIFS(RuralPorc!$M:$M,RuralPorc!$P:$P,Z$5,RuralPorc!$A:$A,$C9)*100</f>
        <v>11.654924601316452</v>
      </c>
      <c r="AA9" s="56"/>
      <c r="AB9" s="53">
        <f>SUMIFS(UrbanPop!$M:$M,UrbanPop!$S:$S,AB$5,UrbanPop!$A:$A,$C9)/1000</f>
        <v>124.10599999999999</v>
      </c>
      <c r="AC9" s="53">
        <f>SUMIFS(UrbanPop!$M:$M,UrbanPop!$S:$S,AC$5,UrbanPop!$A:$A,$C9)/1000</f>
        <v>120.05</v>
      </c>
      <c r="AD9" s="53">
        <f>SUMIFS(UrbanPop!$M:$M,UrbanPop!$S:$S,AD$5,UrbanPop!$A:$A,$C9)/1000</f>
        <v>161.714</v>
      </c>
      <c r="AE9" s="53">
        <f>SUMIFS(UrbanPop!$M:$M,UrbanPop!$S:$S,AE$5,UrbanPop!$A:$A,$C9)/1000</f>
        <v>103.504</v>
      </c>
      <c r="AF9" s="53">
        <f>SUMIFS(UrbanPop!$M:$M,UrbanPop!$S:$S,AF$5,UrbanPop!$A:$A,$C9)/1000</f>
        <v>75.587999999999994</v>
      </c>
      <c r="AG9" s="52"/>
      <c r="AH9" s="54">
        <f>SUMIFS(UrbanPorc!$M:$M,UrbanPorc!$P:$P,AH$5,UrbanPorc!$A:$A,$C9)*100</f>
        <v>19.948628544807434</v>
      </c>
      <c r="AI9" s="54">
        <f>SUMIFS(UrbanPorc!$M:$M,UrbanPorc!$P:$P,AI$5,UrbanPorc!$A:$A,$C9)*100</f>
        <v>18.644662201404572</v>
      </c>
      <c r="AJ9" s="54">
        <f>SUMIFS(UrbanPorc!$M:$M,UrbanPorc!$P:$P,AJ$5,UrbanPorc!$A:$A,$C9)*100</f>
        <v>23.192217946052551</v>
      </c>
      <c r="AK9" s="54">
        <f>SUMIFS(UrbanPorc!$M:$M,UrbanPorc!$P:$P,AK$5,UrbanPorc!$A:$A,$C9)*100</f>
        <v>14.414554834365845</v>
      </c>
      <c r="AL9" s="54">
        <f>SUMIFS(UrbanPorc!$M:$M,UrbanPorc!$P:$P,AL$5,UrbanPorc!$A:$A,$C9)*100</f>
        <v>9.4119228422641754</v>
      </c>
      <c r="AN9" s="53">
        <f>SUMIFS(SexoPop!$N:$N,SexoPop!$T:$T,AN$5,SexoPop!$A:$A,$C9,SexoPop!$B:$B,2)/1000</f>
        <v>67.861000000000004</v>
      </c>
      <c r="AO9" s="53">
        <f>SUMIFS(SexoPop!$N:$N,SexoPop!$T:$T,AO$5,SexoPop!$A:$A,$C9,SexoPop!$B:$B,2)/1000</f>
        <v>69.314999999999998</v>
      </c>
      <c r="AP9" s="53">
        <f>SUMIFS(SexoPop!$N:$N,SexoPop!$T:$T,AP$5,SexoPop!$A:$A,$C9,SexoPop!$B:$B,2)/1000</f>
        <v>91.173000000000002</v>
      </c>
      <c r="AQ9" s="53">
        <f>SUMIFS(SexoPop!$N:$N,SexoPop!$T:$T,AQ$5,SexoPop!$A:$A,$C9,SexoPop!$B:$B,2)/1000</f>
        <v>62.491</v>
      </c>
      <c r="AR9" s="53">
        <f>SUMIFS(SexoPop!$N:$N,SexoPop!$T:$T,AR$5,SexoPop!$A:$A,$C9,SexoPop!$B:$B,2)/1000</f>
        <v>41.289000000000001</v>
      </c>
      <c r="AS9" s="52"/>
      <c r="AT9" s="54">
        <f>SUMIFS(SexoPorc!$N:$N,SexoPorc!$Q:$Q,AT$5,SexoPorc!$A:$A,$C9,SexoPorc!$B:$B,2)*100</f>
        <v>19.211344420909882</v>
      </c>
      <c r="AU9" s="54">
        <f>SUMIFS(SexoPorc!$N:$N,SexoPorc!$Q:$Q,AU$5,SexoPorc!$A:$A,$C9,SexoPorc!$B:$B,2)*100</f>
        <v>18.859684467315674</v>
      </c>
      <c r="AV9" s="54">
        <f>SUMIFS(SexoPorc!$N:$N,SexoPorc!$Q:$Q,AV$5,SexoPorc!$A:$A,$C9,SexoPorc!$B:$B,2)*100</f>
        <v>22.650438547134399</v>
      </c>
      <c r="AW9" s="54">
        <f>SUMIFS(SexoPorc!$N:$N,SexoPorc!$Q:$Q,AW$5,SexoPorc!$A:$A,$C9,SexoPorc!$B:$B,2)*100</f>
        <v>14.698508381843567</v>
      </c>
      <c r="AX9" s="54">
        <f>SUMIFS(SexoPorc!$N:$N,SexoPorc!$Q:$Q,AX$5,SexoPorc!$A:$A,$C9,SexoPorc!$B:$B,2)*100</f>
        <v>9.3564748764038086</v>
      </c>
      <c r="AY9" s="56"/>
      <c r="AZ9" s="53">
        <f>SUMIFS(SexoPop!$N:$N,SexoPop!$T:$T,AZ$5,SexoPop!$A:$A,$C9,SexoPop!$B:$B,1)/1000</f>
        <v>76.956999999999994</v>
      </c>
      <c r="BA9" s="53">
        <f>SUMIFS(SexoPop!$N:$N,SexoPop!$T:$T,BA$5,SexoPop!$A:$A,$C9,SexoPop!$B:$B,1)/1000</f>
        <v>74.603999999999999</v>
      </c>
      <c r="BB9" s="53">
        <f>SUMIFS(SexoPop!$N:$N,SexoPop!$T:$T,BB$5,SexoPop!$A:$A,$C9,SexoPop!$B:$B,1)/1000</f>
        <v>97.924000000000007</v>
      </c>
      <c r="BC9" s="53">
        <f>SUMIFS(SexoPop!$N:$N,SexoPop!$T:$T,BC$5,SexoPop!$A:$A,$C9,SexoPop!$B:$B,1)/1000</f>
        <v>59.875</v>
      </c>
      <c r="BD9" s="53">
        <f>SUMIFS(SexoPop!$N:$N,SexoPop!$T:$T,BD$5,SexoPop!$A:$A,$C9,SexoPop!$B:$B,1)/1000</f>
        <v>43.017000000000003</v>
      </c>
      <c r="BE9" s="52"/>
      <c r="BF9" s="54">
        <f>SUMIFS(SexoPorc!$N:$N,SexoPorc!$Q:$Q,BF$5,SexoPorc!$A:$A,$C9,SexoPorc!$B:$B,1)*100</f>
        <v>20.858891308307648</v>
      </c>
      <c r="BG9" s="54">
        <f>SUMIFS(SexoPorc!$N:$N,SexoPorc!$Q:$Q,BG$5,SexoPorc!$A:$A,$C9,SexoPorc!$B:$B,1)*100</f>
        <v>18.952535092830658</v>
      </c>
      <c r="BH9" s="54">
        <f>SUMIFS(SexoPorc!$N:$N,SexoPorc!$Q:$Q,BH$5,SexoPorc!$A:$A,$C9,SexoPorc!$B:$B,1)*100</f>
        <v>24.06296581029892</v>
      </c>
      <c r="BI9" s="54">
        <f>SUMIFS(SexoPorc!$N:$N,SexoPorc!$Q:$Q,BI$5,SexoPorc!$A:$A,$C9,SexoPorc!$B:$B,1)*100</f>
        <v>14.384832978248596</v>
      </c>
      <c r="BJ9" s="54">
        <f>SUMIFS(SexoPorc!$N:$N,SexoPorc!$Q:$Q,BJ$5,SexoPorc!$A:$A,$C9,SexoPorc!$B:$B,1)*100</f>
        <v>9.8522290587425232</v>
      </c>
    </row>
    <row r="10" spans="3:62" x14ac:dyDescent="0.25">
      <c r="C10" s="52" t="s">
        <v>4</v>
      </c>
      <c r="D10" s="53">
        <f>'Cuadro 4'!AO12</f>
        <v>242.83</v>
      </c>
      <c r="E10" s="53">
        <f>'Cuadro 4'!AP12</f>
        <v>261.21199999999999</v>
      </c>
      <c r="F10" s="53">
        <f>'Cuadro 4'!AQ12</f>
        <v>244.25800000000001</v>
      </c>
      <c r="G10" s="53">
        <f>'Cuadro 4'!AR12</f>
        <v>208.65800000000002</v>
      </c>
      <c r="H10" s="53">
        <f>'Cuadro 4'!AS12</f>
        <v>159.82499999999999</v>
      </c>
      <c r="I10" s="52"/>
      <c r="J10" s="54">
        <f>'Cuadro 5'!AI12</f>
        <v>28.323586153500003</v>
      </c>
      <c r="K10" s="54">
        <f>'Cuadro 5'!AJ12</f>
        <v>29.685441959800002</v>
      </c>
      <c r="L10" s="54">
        <f>'Cuadro 5'!AK12</f>
        <v>26.134164178200002</v>
      </c>
      <c r="M10" s="54">
        <f>'Cuadro 5'!AL12</f>
        <v>21.951799421</v>
      </c>
      <c r="N10" s="54">
        <f>'Cuadro 5'!AM12</f>
        <v>16.904344625499999</v>
      </c>
      <c r="O10" s="52"/>
      <c r="P10" s="53">
        <f>SUMIFS(RuralPop!$M:$M,RuralPop!$S:$S,P$5,RuralPop!$A:$A,$C10)/1000</f>
        <v>75.789000000000001</v>
      </c>
      <c r="Q10" s="53">
        <f>SUMIFS(RuralPop!$M:$M,RuralPop!$S:$S,Q$5,RuralPop!$A:$A,$C10)/1000</f>
        <v>82.986999999999995</v>
      </c>
      <c r="R10" s="53">
        <f>SUMIFS(RuralPop!$M:$M,RuralPop!$S:$S,R$5,RuralPop!$A:$A,$C10)/1000</f>
        <v>74.632000000000005</v>
      </c>
      <c r="S10" s="53">
        <f>SUMIFS(RuralPop!$M:$M,RuralPop!$S:$S,S$5,RuralPop!$A:$A,$C10)/1000</f>
        <v>74.159000000000006</v>
      </c>
      <c r="T10" s="53">
        <f>SUMIFS(RuralPop!$M:$M,RuralPop!$S:$S,T$5,RuralPop!$A:$A,$C10)/1000</f>
        <v>59.859000000000002</v>
      </c>
      <c r="U10" s="52"/>
      <c r="V10" s="54">
        <f>SUMIFS(RuralPorc!$M:$M,RuralPorc!$P:$P,V$5,RuralPorc!$A:$A,$C10)*100</f>
        <v>34.795123338699341</v>
      </c>
      <c r="W10" s="54">
        <f>SUMIFS(RuralPorc!$M:$M,RuralPorc!$P:$P,W$5,RuralPorc!$A:$A,$C10)*100</f>
        <v>33.917930722236633</v>
      </c>
      <c r="X10" s="54">
        <f>SUMIFS(RuralPorc!$M:$M,RuralPorc!$P:$P,X$5,RuralPorc!$A:$A,$C10)*100</f>
        <v>31.405752897262573</v>
      </c>
      <c r="Y10" s="54">
        <f>SUMIFS(RuralPorc!$M:$M,RuralPorc!$P:$P,Y$5,RuralPorc!$A:$A,$C10)*100</f>
        <v>26.03486180305481</v>
      </c>
      <c r="Z10" s="54">
        <f>SUMIFS(RuralPorc!$M:$M,RuralPorc!$P:$P,Z$5,RuralPorc!$A:$A,$C10)*100</f>
        <v>24.409827589988708</v>
      </c>
      <c r="AA10" s="56"/>
      <c r="AB10" s="53">
        <f>SUMIFS(UrbanPop!$M:$M,UrbanPop!$S:$S,AB$5,UrbanPop!$A:$A,$C10)/1000</f>
        <v>167.041</v>
      </c>
      <c r="AC10" s="53">
        <f>SUMIFS(UrbanPop!$M:$M,UrbanPop!$S:$S,AC$5,UrbanPop!$A:$A,$C10)/1000</f>
        <v>178.22499999999999</v>
      </c>
      <c r="AD10" s="53">
        <f>SUMIFS(UrbanPop!$M:$M,UrbanPop!$S:$S,AD$5,UrbanPop!$A:$A,$C10)/1000</f>
        <v>169.626</v>
      </c>
      <c r="AE10" s="53">
        <f>SUMIFS(UrbanPop!$M:$M,UrbanPop!$S:$S,AE$5,UrbanPop!$A:$A,$C10)/1000</f>
        <v>134.499</v>
      </c>
      <c r="AF10" s="53">
        <f>SUMIFS(UrbanPop!$M:$M,UrbanPop!$S:$S,AF$5,UrbanPop!$A:$A,$C10)/1000</f>
        <v>99.965999999999994</v>
      </c>
      <c r="AG10" s="52"/>
      <c r="AH10" s="54">
        <f>SUMIFS(UrbanPorc!$M:$M,UrbanPorc!$P:$P,AH$5,UrbanPorc!$A:$A,$C10)*100</f>
        <v>26.119458675384521</v>
      </c>
      <c r="AI10" s="54">
        <f>SUMIFS(UrbanPorc!$M:$M,UrbanPorc!$P:$P,AI$5,UrbanPorc!$A:$A,$C10)*100</f>
        <v>28.055310249328613</v>
      </c>
      <c r="AJ10" s="54">
        <f>SUMIFS(UrbanPorc!$M:$M,UrbanPorc!$P:$P,AJ$5,UrbanPorc!$A:$A,$C10)*100</f>
        <v>24.336829781532288</v>
      </c>
      <c r="AK10" s="54">
        <f>SUMIFS(UrbanPorc!$M:$M,UrbanPorc!$P:$P,AK$5,UrbanPorc!$A:$A,$C10)*100</f>
        <v>20.204661786556244</v>
      </c>
      <c r="AL10" s="54">
        <f>SUMIFS(UrbanPorc!$M:$M,UrbanPorc!$P:$P,AL$5,UrbanPorc!$A:$A,$C10)*100</f>
        <v>14.275921881198883</v>
      </c>
      <c r="AN10" s="53">
        <f>SUMIFS(SexoPop!$N:$N,SexoPop!$T:$T,AN$5,SexoPop!$A:$A,$C10,SexoPop!$B:$B,2)/1000</f>
        <v>123.935</v>
      </c>
      <c r="AO10" s="53">
        <f>SUMIFS(SexoPop!$N:$N,SexoPop!$T:$T,AO$5,SexoPop!$A:$A,$C10,SexoPop!$B:$B,2)/1000</f>
        <v>133.37899999999999</v>
      </c>
      <c r="AP10" s="53">
        <f>SUMIFS(SexoPop!$N:$N,SexoPop!$T:$T,AP$5,SexoPop!$A:$A,$C10,SexoPop!$B:$B,2)/1000</f>
        <v>122.38800000000001</v>
      </c>
      <c r="AQ10" s="53">
        <f>SUMIFS(SexoPop!$N:$N,SexoPop!$T:$T,AQ$5,SexoPop!$A:$A,$C10,SexoPop!$B:$B,2)/1000</f>
        <v>103.69799999999999</v>
      </c>
      <c r="AR10" s="53">
        <f>SUMIFS(SexoPop!$N:$N,SexoPop!$T:$T,AR$5,SexoPop!$A:$A,$C10,SexoPop!$B:$B,2)/1000</f>
        <v>82.884</v>
      </c>
      <c r="AS10" s="52"/>
      <c r="AT10" s="54">
        <f>SUMIFS(SexoPorc!$N:$N,SexoPorc!$Q:$Q,AT$5,SexoPorc!$A:$A,$C10,SexoPorc!$B:$B,2)*100</f>
        <v>28.201013803482056</v>
      </c>
      <c r="AU10" s="54">
        <f>SUMIFS(SexoPorc!$N:$N,SexoPorc!$Q:$Q,AU$5,SexoPorc!$A:$A,$C10,SexoPorc!$B:$B,2)*100</f>
        <v>29.579371213912964</v>
      </c>
      <c r="AV10" s="54">
        <f>SUMIFS(SexoPorc!$N:$N,SexoPorc!$Q:$Q,AV$5,SexoPorc!$A:$A,$C10,SexoPorc!$B:$B,2)*100</f>
        <v>25.544223189353943</v>
      </c>
      <c r="AW10" s="54">
        <f>SUMIFS(SexoPorc!$N:$N,SexoPorc!$Q:$Q,AW$5,SexoPorc!$A:$A,$C10,SexoPorc!$B:$B,2)*100</f>
        <v>21.498095989227295</v>
      </c>
      <c r="AX10" s="54">
        <f>SUMIFS(SexoPorc!$N:$N,SexoPorc!$Q:$Q,AX$5,SexoPorc!$A:$A,$C10,SexoPorc!$B:$B,2)*100</f>
        <v>17.022413015365601</v>
      </c>
      <c r="AY10" s="56"/>
      <c r="AZ10" s="53">
        <f>SUMIFS(SexoPop!$N:$N,SexoPop!$T:$T,AZ$5,SexoPop!$A:$A,$C10,SexoPop!$B:$B,1)/1000</f>
        <v>118.895</v>
      </c>
      <c r="BA10" s="53">
        <f>SUMIFS(SexoPop!$N:$N,SexoPop!$T:$T,BA$5,SexoPop!$A:$A,$C10,SexoPop!$B:$B,1)/1000</f>
        <v>127.833</v>
      </c>
      <c r="BB10" s="53">
        <f>SUMIFS(SexoPop!$N:$N,SexoPop!$T:$T,BB$5,SexoPop!$A:$A,$C10,SexoPop!$B:$B,1)/1000</f>
        <v>121.87</v>
      </c>
      <c r="BC10" s="53">
        <f>SUMIFS(SexoPop!$N:$N,SexoPop!$T:$T,BC$5,SexoPop!$A:$A,$C10,SexoPop!$B:$B,1)/1000</f>
        <v>104.96</v>
      </c>
      <c r="BD10" s="53">
        <f>SUMIFS(SexoPop!$N:$N,SexoPop!$T:$T,BD$5,SexoPop!$A:$A,$C10,SexoPop!$B:$B,1)/1000</f>
        <v>76.941000000000003</v>
      </c>
      <c r="BE10" s="52"/>
      <c r="BF10" s="54">
        <f>SUMIFS(SexoPorc!$N:$N,SexoPorc!$Q:$Q,BF$5,SexoPorc!$A:$A,$C10,SexoPorc!$B:$B,1)*100</f>
        <v>28.452491760253906</v>
      </c>
      <c r="BG10" s="54">
        <f>SUMIFS(SexoPorc!$N:$N,SexoPorc!$Q:$Q,BG$5,SexoPorc!$A:$A,$C10,SexoPorc!$B:$B,1)*100</f>
        <v>29.796931147575378</v>
      </c>
      <c r="BH10" s="54">
        <f>SUMIFS(SexoPorc!$N:$N,SexoPorc!$Q:$Q,BH$5,SexoPorc!$A:$A,$C10,SexoPorc!$B:$B,1)*100</f>
        <v>26.754686236381531</v>
      </c>
      <c r="BI10" s="54">
        <f>SUMIFS(SexoPorc!$N:$N,SexoPorc!$Q:$Q,BI$5,SexoPorc!$A:$A,$C10,SexoPorc!$B:$B,1)*100</f>
        <v>22.41925448179245</v>
      </c>
      <c r="BJ10" s="54">
        <f>SUMIFS(SexoPorc!$N:$N,SexoPorc!$Q:$Q,BJ$5,SexoPorc!$A:$A,$C10,SexoPorc!$B:$B,1)*100</f>
        <v>16.77897572517395</v>
      </c>
    </row>
    <row r="11" spans="3:62" x14ac:dyDescent="0.25">
      <c r="C11" s="52" t="s">
        <v>5</v>
      </c>
      <c r="D11" s="53">
        <f>'Cuadro 4'!AO13</f>
        <v>493.44300000000004</v>
      </c>
      <c r="E11" s="53">
        <f>'Cuadro 4'!AP13</f>
        <v>566.505</v>
      </c>
      <c r="F11" s="53">
        <f>'Cuadro 4'!AQ13</f>
        <v>490.94200000000001</v>
      </c>
      <c r="G11" s="53">
        <f>'Cuadro 4'!AR13</f>
        <v>430.827</v>
      </c>
      <c r="H11" s="53">
        <f>'Cuadro 4'!AS13</f>
        <v>305.84800000000001</v>
      </c>
      <c r="I11" s="52"/>
      <c r="J11" s="54">
        <f>'Cuadro 5'!AI13</f>
        <v>16.693031283700002</v>
      </c>
      <c r="K11" s="54">
        <f>'Cuadro 5'!AJ13</f>
        <v>18.572144193300002</v>
      </c>
      <c r="L11" s="54">
        <f>'Cuadro 5'!AK13</f>
        <v>15.485512396000001</v>
      </c>
      <c r="M11" s="54">
        <f>'Cuadro 5'!AL13</f>
        <v>13.162530567100001</v>
      </c>
      <c r="N11" s="54">
        <f>'Cuadro 5'!AM13</f>
        <v>8.9771078584000001</v>
      </c>
      <c r="O11" s="52"/>
      <c r="P11" s="53">
        <f>SUMIFS(RuralPop!$M:$M,RuralPop!$S:$S,P$5,RuralPop!$A:$A,$C11)/1000</f>
        <v>63.631</v>
      </c>
      <c r="Q11" s="53">
        <f>SUMIFS(RuralPop!$M:$M,RuralPop!$S:$S,Q$5,RuralPop!$A:$A,$C11)/1000</f>
        <v>74.742000000000004</v>
      </c>
      <c r="R11" s="53">
        <f>SUMIFS(RuralPop!$M:$M,RuralPop!$S:$S,R$5,RuralPop!$A:$A,$C11)/1000</f>
        <v>73.781000000000006</v>
      </c>
      <c r="S11" s="53">
        <f>SUMIFS(RuralPop!$M:$M,RuralPop!$S:$S,S$5,RuralPop!$A:$A,$C11)/1000</f>
        <v>64.048000000000002</v>
      </c>
      <c r="T11" s="53">
        <f>SUMIFS(RuralPop!$M:$M,RuralPop!$S:$S,T$5,RuralPop!$A:$A,$C11)/1000</f>
        <v>35.494</v>
      </c>
      <c r="U11" s="52"/>
      <c r="V11" s="54">
        <f>SUMIFS(RuralPorc!$M:$M,RuralPorc!$P:$P,V$5,RuralPorc!$A:$A,$C11)*100</f>
        <v>21.521753072738647</v>
      </c>
      <c r="W11" s="54">
        <f>SUMIFS(RuralPorc!$M:$M,RuralPorc!$P:$P,W$5,RuralPorc!$A:$A,$C11)*100</f>
        <v>22.523708641529083</v>
      </c>
      <c r="X11" s="54">
        <f>SUMIFS(RuralPorc!$M:$M,RuralPorc!$P:$P,X$5,RuralPorc!$A:$A,$C11)*100</f>
        <v>23.260088264942169</v>
      </c>
      <c r="Y11" s="54">
        <f>SUMIFS(RuralPorc!$M:$M,RuralPorc!$P:$P,Y$5,RuralPorc!$A:$A,$C11)*100</f>
        <v>20.763592422008514</v>
      </c>
      <c r="Z11" s="54">
        <f>SUMIFS(RuralPorc!$M:$M,RuralPorc!$P:$P,Z$5,RuralPorc!$A:$A,$C11)*100</f>
        <v>12.874698638916016</v>
      </c>
      <c r="AA11" s="56"/>
      <c r="AB11" s="53">
        <f>SUMIFS(UrbanPop!$M:$M,UrbanPop!$S:$S,AB$5,UrbanPop!$A:$A,$C11)/1000</f>
        <v>429.81200000000001</v>
      </c>
      <c r="AC11" s="53">
        <f>SUMIFS(UrbanPop!$M:$M,UrbanPop!$S:$S,AC$5,UrbanPop!$A:$A,$C11)/1000</f>
        <v>491.76299999999998</v>
      </c>
      <c r="AD11" s="53">
        <f>SUMIFS(UrbanPop!$M:$M,UrbanPop!$S:$S,AD$5,UrbanPop!$A:$A,$C11)/1000</f>
        <v>417.161</v>
      </c>
      <c r="AE11" s="53">
        <f>SUMIFS(UrbanPop!$M:$M,UrbanPop!$S:$S,AE$5,UrbanPop!$A:$A,$C11)/1000</f>
        <v>366.779</v>
      </c>
      <c r="AF11" s="53">
        <f>SUMIFS(UrbanPop!$M:$M,UrbanPop!$S:$S,AF$5,UrbanPop!$A:$A,$C11)/1000</f>
        <v>270.35399999999998</v>
      </c>
      <c r="AG11" s="52"/>
      <c r="AH11" s="54">
        <f>SUMIFS(UrbanPorc!$M:$M,UrbanPorc!$P:$P,AH$5,UrbanPorc!$A:$A,$C11)*100</f>
        <v>16.156384348869324</v>
      </c>
      <c r="AI11" s="54">
        <f>SUMIFS(UrbanPorc!$M:$M,UrbanPorc!$P:$P,AI$5,UrbanPorc!$A:$A,$C11)*100</f>
        <v>18.089784681797028</v>
      </c>
      <c r="AJ11" s="54">
        <f>SUMIFS(UrbanPorc!$M:$M,UrbanPorc!$P:$P,AJ$5,UrbanPorc!$A:$A,$C11)*100</f>
        <v>14.62116539478302</v>
      </c>
      <c r="AK11" s="54">
        <f>SUMIFS(UrbanPorc!$M:$M,UrbanPorc!$P:$P,AK$5,UrbanPorc!$A:$A,$C11)*100</f>
        <v>12.371667474508286</v>
      </c>
      <c r="AL11" s="54">
        <f>SUMIFS(UrbanPorc!$M:$M,UrbanPorc!$P:$P,AL$5,UrbanPorc!$A:$A,$C11)*100</f>
        <v>8.6339525878429413</v>
      </c>
      <c r="AN11" s="53">
        <f>SUMIFS(SexoPop!$N:$N,SexoPop!$T:$T,AN$5,SexoPop!$A:$A,$C11,SexoPop!$B:$B,2)/1000</f>
        <v>252.267</v>
      </c>
      <c r="AO11" s="53">
        <f>SUMIFS(SexoPop!$N:$N,SexoPop!$T:$T,AO$5,SexoPop!$A:$A,$C11,SexoPop!$B:$B,2)/1000</f>
        <v>285.01900000000001</v>
      </c>
      <c r="AP11" s="53">
        <f>SUMIFS(SexoPop!$N:$N,SexoPop!$T:$T,AP$5,SexoPop!$A:$A,$C11,SexoPop!$B:$B,2)/1000</f>
        <v>250.72900000000001</v>
      </c>
      <c r="AQ11" s="53">
        <f>SUMIFS(SexoPop!$N:$N,SexoPop!$T:$T,AQ$5,SexoPop!$A:$A,$C11,SexoPop!$B:$B,2)/1000</f>
        <v>221.155</v>
      </c>
      <c r="AR11" s="53">
        <f>SUMIFS(SexoPop!$N:$N,SexoPop!$T:$T,AR$5,SexoPop!$A:$A,$C11,SexoPop!$B:$B,2)/1000</f>
        <v>150.40700000000001</v>
      </c>
      <c r="AS11" s="52"/>
      <c r="AT11" s="54">
        <f>SUMIFS(SexoPorc!$N:$N,SexoPorc!$Q:$Q,AT$5,SexoPorc!$A:$A,$C11,SexoPorc!$B:$B,2)*100</f>
        <v>16.851344704627991</v>
      </c>
      <c r="AU11" s="54">
        <f>SUMIFS(SexoPorc!$N:$N,SexoPorc!$Q:$Q,AU$5,SexoPorc!$A:$A,$C11,SexoPorc!$B:$B,2)*100</f>
        <v>18.452155590057373</v>
      </c>
      <c r="AV11" s="54">
        <f>SUMIFS(SexoPorc!$N:$N,SexoPorc!$Q:$Q,AV$5,SexoPorc!$A:$A,$C11,SexoPorc!$B:$B,2)*100</f>
        <v>15.587423741817474</v>
      </c>
      <c r="AW11" s="54">
        <f>SUMIFS(SexoPorc!$N:$N,SexoPorc!$Q:$Q,AW$5,SexoPorc!$A:$A,$C11,SexoPorc!$B:$B,2)*100</f>
        <v>13.319845497608185</v>
      </c>
      <c r="AX11" s="54">
        <f>SUMIFS(SexoPorc!$N:$N,SexoPorc!$Q:$Q,AX$5,SexoPorc!$A:$A,$C11,SexoPorc!$B:$B,2)*100</f>
        <v>8.753560483455658</v>
      </c>
      <c r="AY11" s="56"/>
      <c r="AZ11" s="53">
        <f>SUMIFS(SexoPop!$N:$N,SexoPop!$T:$T,AZ$5,SexoPop!$A:$A,$C11,SexoPop!$B:$B,1)/1000</f>
        <v>241.17599999999999</v>
      </c>
      <c r="BA11" s="53">
        <f>SUMIFS(SexoPop!$N:$N,SexoPop!$T:$T,BA$5,SexoPop!$A:$A,$C11,SexoPop!$B:$B,1)/1000</f>
        <v>281.48599999999999</v>
      </c>
      <c r="BB11" s="53">
        <f>SUMIFS(SexoPop!$N:$N,SexoPop!$T:$T,BB$5,SexoPop!$A:$A,$C11,SexoPop!$B:$B,1)/1000</f>
        <v>240.21299999999999</v>
      </c>
      <c r="BC11" s="53">
        <f>SUMIFS(SexoPop!$N:$N,SexoPop!$T:$T,BC$5,SexoPop!$A:$A,$C11,SexoPop!$B:$B,1)/1000</f>
        <v>209.672</v>
      </c>
      <c r="BD11" s="53">
        <f>SUMIFS(SexoPop!$N:$N,SexoPop!$T:$T,BD$5,SexoPop!$A:$A,$C11,SexoPop!$B:$B,1)/1000</f>
        <v>155.441</v>
      </c>
      <c r="BE11" s="52"/>
      <c r="BF11" s="54">
        <f>SUMIFS(SexoPorc!$N:$N,SexoPorc!$Q:$Q,BF$5,SexoPorc!$A:$A,$C11,SexoPorc!$B:$B,1)*100</f>
        <v>16.530588269233704</v>
      </c>
      <c r="BG11" s="54">
        <f>SUMIFS(SexoPorc!$N:$N,SexoPorc!$Q:$Q,BG$5,SexoPorc!$A:$A,$C11,SexoPorc!$B:$B,1)*100</f>
        <v>18.695239722728729</v>
      </c>
      <c r="BH11" s="54">
        <f>SUMIFS(SexoPorc!$N:$N,SexoPorc!$Q:$Q,BH$5,SexoPorc!$A:$A,$C11,SexoPorc!$B:$B,1)*100</f>
        <v>15.380552411079407</v>
      </c>
      <c r="BI11" s="54">
        <f>SUMIFS(SexoPorc!$N:$N,SexoPorc!$Q:$Q,BI$5,SexoPorc!$A:$A,$C11,SexoPorc!$B:$B,1)*100</f>
        <v>13.000576198101044</v>
      </c>
      <c r="BJ11" s="54">
        <f>SUMIFS(SexoPorc!$N:$N,SexoPorc!$Q:$Q,BJ$5,SexoPorc!$A:$A,$C11,SexoPorc!$B:$B,1)*100</f>
        <v>9.2045605182647705</v>
      </c>
    </row>
    <row r="12" spans="3:62" x14ac:dyDescent="0.25">
      <c r="C12" s="52" t="s">
        <v>6</v>
      </c>
      <c r="D12" s="53">
        <f>'Cuadro 4'!AO14</f>
        <v>155.124</v>
      </c>
      <c r="E12" s="53">
        <f>'Cuadro 4'!AP14</f>
        <v>166.47400000000002</v>
      </c>
      <c r="F12" s="53">
        <f>'Cuadro 4'!AQ14</f>
        <v>129.83600000000001</v>
      </c>
      <c r="G12" s="53">
        <f>'Cuadro 4'!AR14</f>
        <v>108.241</v>
      </c>
      <c r="H12" s="53">
        <f>'Cuadro 4'!AS14</f>
        <v>73.537999999999997</v>
      </c>
      <c r="I12" s="52"/>
      <c r="J12" s="54">
        <f>'Cuadro 5'!AI14</f>
        <v>22.180185049400002</v>
      </c>
      <c r="K12" s="54">
        <f>'Cuadro 5'!AJ14</f>
        <v>23.033382174500002</v>
      </c>
      <c r="L12" s="54">
        <f>'Cuadro 5'!AK14</f>
        <v>17.678495811000001</v>
      </c>
      <c r="M12" s="54">
        <f>'Cuadro 5'!AL14</f>
        <v>14.0398960767</v>
      </c>
      <c r="N12" s="54">
        <f>'Cuadro 5'!AM14</f>
        <v>10.1255888051</v>
      </c>
      <c r="O12" s="52"/>
      <c r="P12" s="53">
        <f>SUMIFS(RuralPop!$M:$M,RuralPop!$S:$S,P$5,RuralPop!$A:$A,$C12)/1000</f>
        <v>15.702</v>
      </c>
      <c r="Q12" s="53">
        <f>SUMIFS(RuralPop!$M:$M,RuralPop!$S:$S,Q$5,RuralPop!$A:$A,$C12)/1000</f>
        <v>24.31</v>
      </c>
      <c r="R12" s="53">
        <f>SUMIFS(RuralPop!$M:$M,RuralPop!$S:$S,R$5,RuralPop!$A:$A,$C12)/1000</f>
        <v>14.997</v>
      </c>
      <c r="S12" s="53">
        <f>SUMIFS(RuralPop!$M:$M,RuralPop!$S:$S,S$5,RuralPop!$A:$A,$C12)/1000</f>
        <v>11.726000000000001</v>
      </c>
      <c r="T12" s="53">
        <f>SUMIFS(RuralPop!$M:$M,RuralPop!$S:$S,T$5,RuralPop!$A:$A,$C12)/1000</f>
        <v>11.506</v>
      </c>
      <c r="U12" s="52"/>
      <c r="V12" s="54">
        <f>SUMIFS(RuralPorc!$M:$M,RuralPorc!$P:$P,V$5,RuralPorc!$A:$A,$C12)*100</f>
        <v>19.994142651557922</v>
      </c>
      <c r="W12" s="54">
        <f>SUMIFS(RuralPorc!$M:$M,RuralPorc!$P:$P,W$5,RuralPorc!$A:$A,$C12)*100</f>
        <v>26.324623823165894</v>
      </c>
      <c r="X12" s="54">
        <f>SUMIFS(RuralPorc!$M:$M,RuralPorc!$P:$P,X$5,RuralPorc!$A:$A,$C12)*100</f>
        <v>18.207976222038269</v>
      </c>
      <c r="Y12" s="54">
        <f>SUMIFS(RuralPorc!$M:$M,RuralPorc!$P:$P,Y$5,RuralPorc!$A:$A,$C12)*100</f>
        <v>14.111219346523285</v>
      </c>
      <c r="Z12" s="54">
        <f>SUMIFS(RuralPorc!$M:$M,RuralPorc!$P:$P,Z$5,RuralPorc!$A:$A,$C12)*100</f>
        <v>15.603683888912201</v>
      </c>
      <c r="AA12" s="56"/>
      <c r="AB12" s="53">
        <f>SUMIFS(UrbanPop!$M:$M,UrbanPop!$S:$S,AB$5,UrbanPop!$A:$A,$C12)/1000</f>
        <v>139.422</v>
      </c>
      <c r="AC12" s="53">
        <f>SUMIFS(UrbanPop!$M:$M,UrbanPop!$S:$S,AC$5,UrbanPop!$A:$A,$C12)/1000</f>
        <v>142.16399999999999</v>
      </c>
      <c r="AD12" s="53">
        <f>SUMIFS(UrbanPop!$M:$M,UrbanPop!$S:$S,AD$5,UrbanPop!$A:$A,$C12)/1000</f>
        <v>114.839</v>
      </c>
      <c r="AE12" s="53">
        <f>SUMIFS(UrbanPop!$M:$M,UrbanPop!$S:$S,AE$5,UrbanPop!$A:$A,$C12)/1000</f>
        <v>96.515000000000001</v>
      </c>
      <c r="AF12" s="53">
        <f>SUMIFS(UrbanPop!$M:$M,UrbanPop!$S:$S,AF$5,UrbanPop!$A:$A,$C12)/1000</f>
        <v>62.031999999999996</v>
      </c>
      <c r="AG12" s="52"/>
      <c r="AH12" s="54">
        <f>SUMIFS(UrbanPorc!$M:$M,UrbanPorc!$P:$P,AH$5,UrbanPorc!$A:$A,$C12)*100</f>
        <v>22.456704080104828</v>
      </c>
      <c r="AI12" s="54">
        <f>SUMIFS(UrbanPorc!$M:$M,UrbanPorc!$P:$P,AI$5,UrbanPorc!$A:$A,$C12)*100</f>
        <v>22.551253437995911</v>
      </c>
      <c r="AJ12" s="54">
        <f>SUMIFS(UrbanPorc!$M:$M,UrbanPorc!$P:$P,AJ$5,UrbanPorc!$A:$A,$C12)*100</f>
        <v>17.611615359783173</v>
      </c>
      <c r="AK12" s="54">
        <f>SUMIFS(UrbanPorc!$M:$M,UrbanPorc!$P:$P,AK$5,UrbanPorc!$A:$A,$C12)*100</f>
        <v>14.03127908706665</v>
      </c>
      <c r="AL12" s="54">
        <f>SUMIFS(UrbanPorc!$M:$M,UrbanPorc!$P:$P,AL$5,UrbanPorc!$A:$A,$C12)*100</f>
        <v>9.5065288245677948</v>
      </c>
      <c r="AN12" s="53">
        <f>SUMIFS(SexoPop!$N:$N,SexoPop!$T:$T,AN$5,SexoPop!$A:$A,$C12,SexoPop!$B:$B,2)/1000</f>
        <v>78.605000000000004</v>
      </c>
      <c r="AO12" s="53">
        <f>SUMIFS(SexoPop!$N:$N,SexoPop!$T:$T,AO$5,SexoPop!$A:$A,$C12,SexoPop!$B:$B,2)/1000</f>
        <v>84.364000000000004</v>
      </c>
      <c r="AP12" s="53">
        <f>SUMIFS(SexoPop!$N:$N,SexoPop!$T:$T,AP$5,SexoPop!$A:$A,$C12,SexoPop!$B:$B,2)/1000</f>
        <v>66.745000000000005</v>
      </c>
      <c r="AQ12" s="53">
        <f>SUMIFS(SexoPop!$N:$N,SexoPop!$T:$T,AQ$5,SexoPop!$A:$A,$C12,SexoPop!$B:$B,2)/1000</f>
        <v>55.841999999999999</v>
      </c>
      <c r="AR12" s="53">
        <f>SUMIFS(SexoPop!$N:$N,SexoPop!$T:$T,AR$5,SexoPop!$A:$A,$C12,SexoPop!$B:$B,2)/1000</f>
        <v>38.692999999999998</v>
      </c>
      <c r="AS12" s="52"/>
      <c r="AT12" s="54">
        <f>SUMIFS(SexoPorc!$N:$N,SexoPorc!$Q:$Q,AT$5,SexoPorc!$A:$A,$C12,SexoPorc!$B:$B,2)*100</f>
        <v>21.699462831020355</v>
      </c>
      <c r="AU12" s="54">
        <f>SUMIFS(SexoPorc!$N:$N,SexoPorc!$Q:$Q,AU$5,SexoPorc!$A:$A,$C12,SexoPorc!$B:$B,2)*100</f>
        <v>22.864793241024017</v>
      </c>
      <c r="AV12" s="54">
        <f>SUMIFS(SexoPorc!$N:$N,SexoPorc!$Q:$Q,AV$5,SexoPorc!$A:$A,$C12,SexoPorc!$B:$B,2)*100</f>
        <v>17.667737603187561</v>
      </c>
      <c r="AW12" s="54">
        <f>SUMIFS(SexoPorc!$N:$N,SexoPorc!$Q:$Q,AW$5,SexoPorc!$A:$A,$C12,SexoPorc!$B:$B,2)*100</f>
        <v>14.112527668476105</v>
      </c>
      <c r="AX12" s="54">
        <f>SUMIFS(SexoPorc!$N:$N,SexoPorc!$Q:$Q,AX$5,SexoPorc!$A:$A,$C12,SexoPorc!$B:$B,2)*100</f>
        <v>10.358462482690811</v>
      </c>
      <c r="AY12" s="56"/>
      <c r="AZ12" s="53">
        <f>SUMIFS(SexoPop!$N:$N,SexoPop!$T:$T,AZ$5,SexoPop!$A:$A,$C12,SexoPop!$B:$B,1)/1000</f>
        <v>76.519000000000005</v>
      </c>
      <c r="BA12" s="53">
        <f>SUMIFS(SexoPop!$N:$N,SexoPop!$T:$T,BA$5,SexoPop!$A:$A,$C12,SexoPop!$B:$B,1)/1000</f>
        <v>82.11</v>
      </c>
      <c r="BB12" s="53">
        <f>SUMIFS(SexoPop!$N:$N,SexoPop!$T:$T,BB$5,SexoPop!$A:$A,$C12,SexoPop!$B:$B,1)/1000</f>
        <v>63.091000000000001</v>
      </c>
      <c r="BC12" s="53">
        <f>SUMIFS(SexoPop!$N:$N,SexoPop!$T:$T,BC$5,SexoPop!$A:$A,$C12,SexoPop!$B:$B,1)/1000</f>
        <v>52.399000000000001</v>
      </c>
      <c r="BD12" s="53">
        <f>SUMIFS(SexoPop!$N:$N,SexoPop!$T:$T,BD$5,SexoPop!$A:$A,$C12,SexoPop!$B:$B,1)/1000</f>
        <v>34.844999999999999</v>
      </c>
      <c r="BE12" s="52"/>
      <c r="BF12" s="54">
        <f>SUMIFS(SexoPorc!$N:$N,SexoPorc!$Q:$Q,BF$5,SexoPorc!$A:$A,$C12,SexoPorc!$B:$B,1)*100</f>
        <v>22.696708142757416</v>
      </c>
      <c r="BG12" s="54">
        <f>SUMIFS(SexoPorc!$N:$N,SexoPorc!$Q:$Q,BG$5,SexoPorc!$A:$A,$C12,SexoPorc!$B:$B,1)*100</f>
        <v>23.209208250045776</v>
      </c>
      <c r="BH12" s="54">
        <f>SUMIFS(SexoPorc!$N:$N,SexoPorc!$Q:$Q,BH$5,SexoPorc!$A:$A,$C12,SexoPorc!$B:$B,1)*100</f>
        <v>17.689892649650574</v>
      </c>
      <c r="BI12" s="54">
        <f>SUMIFS(SexoPorc!$N:$N,SexoPorc!$Q:$Q,BI$5,SexoPorc!$A:$A,$C12,SexoPorc!$B:$B,1)*100</f>
        <v>13.963310420513153</v>
      </c>
      <c r="BJ12" s="54">
        <f>SUMIFS(SexoPorc!$N:$N,SexoPorc!$Q:$Q,BJ$5,SexoPorc!$A:$A,$C12,SexoPorc!$B:$B,1)*100</f>
        <v>9.8789684474468231</v>
      </c>
    </row>
    <row r="13" spans="3:62" x14ac:dyDescent="0.25">
      <c r="C13" s="52" t="s">
        <v>7</v>
      </c>
      <c r="D13" s="53">
        <f>'Cuadro 4'!AO15</f>
        <v>1217.45</v>
      </c>
      <c r="E13" s="53">
        <f>'Cuadro 4'!AP15</f>
        <v>1371.703</v>
      </c>
      <c r="F13" s="53">
        <f>'Cuadro 4'!AQ15</f>
        <v>1369.617</v>
      </c>
      <c r="G13" s="53">
        <f>'Cuadro 4'!AR15</f>
        <v>1191.029</v>
      </c>
      <c r="H13" s="53">
        <f>'Cuadro 4'!AS15</f>
        <v>1209.2360000000001</v>
      </c>
      <c r="I13" s="52"/>
      <c r="J13" s="54">
        <f>'Cuadro 5'!AI15</f>
        <v>23.497982950699999</v>
      </c>
      <c r="K13" s="54">
        <f>'Cuadro 5'!AJ15</f>
        <v>25.680897064</v>
      </c>
      <c r="L13" s="54">
        <f>'Cuadro 5'!AK15</f>
        <v>24.512450616900001</v>
      </c>
      <c r="M13" s="54">
        <f>'Cuadro 5'!AL15</f>
        <v>20.903042082000002</v>
      </c>
      <c r="N13" s="54">
        <f>'Cuadro 5'!AM15</f>
        <v>20.6341413888</v>
      </c>
      <c r="O13" s="52"/>
      <c r="P13" s="53">
        <f>SUMIFS(RuralPop!$M:$M,RuralPop!$S:$S,P$5,RuralPop!$A:$A,$C13)/1000</f>
        <v>659.33600000000001</v>
      </c>
      <c r="Q13" s="53">
        <f>SUMIFS(RuralPop!$M:$M,RuralPop!$S:$S,Q$5,RuralPop!$A:$A,$C13)/1000</f>
        <v>812.38599999999997</v>
      </c>
      <c r="R13" s="53">
        <f>SUMIFS(RuralPop!$M:$M,RuralPop!$S:$S,R$5,RuralPop!$A:$A,$C13)/1000</f>
        <v>726.30899999999997</v>
      </c>
      <c r="S13" s="53">
        <f>SUMIFS(RuralPop!$M:$M,RuralPop!$S:$S,S$5,RuralPop!$A:$A,$C13)/1000</f>
        <v>724.18</v>
      </c>
      <c r="T13" s="53">
        <f>SUMIFS(RuralPop!$M:$M,RuralPop!$S:$S,T$5,RuralPop!$A:$A,$C13)/1000</f>
        <v>737.21600000000001</v>
      </c>
      <c r="U13" s="52"/>
      <c r="V13" s="54">
        <f>SUMIFS(RuralPorc!$M:$M,RuralPorc!$P:$P,V$5,RuralPorc!$A:$A,$C13)*100</f>
        <v>24.821574985980988</v>
      </c>
      <c r="W13" s="54">
        <f>SUMIFS(RuralPorc!$M:$M,RuralPorc!$P:$P,W$5,RuralPorc!$A:$A,$C13)*100</f>
        <v>29.100129008293152</v>
      </c>
      <c r="X13" s="54">
        <f>SUMIFS(RuralPorc!$M:$M,RuralPorc!$P:$P,X$5,RuralPorc!$A:$A,$C13)*100</f>
        <v>25.352683663368225</v>
      </c>
      <c r="Y13" s="54">
        <f>SUMIFS(RuralPorc!$M:$M,RuralPorc!$P:$P,Y$5,RuralPorc!$A:$A,$C13)*100</f>
        <v>23.569010198116302</v>
      </c>
      <c r="Z13" s="54">
        <f>SUMIFS(RuralPorc!$M:$M,RuralPorc!$P:$P,Z$5,RuralPorc!$A:$A,$C13)*100</f>
        <v>24.347668886184692</v>
      </c>
      <c r="AA13" s="56"/>
      <c r="AB13" s="53">
        <f>SUMIFS(UrbanPop!$M:$M,UrbanPop!$S:$S,AB$5,UrbanPop!$A:$A,$C13)/1000</f>
        <v>558.11400000000003</v>
      </c>
      <c r="AC13" s="53">
        <f>SUMIFS(UrbanPop!$M:$M,UrbanPop!$S:$S,AC$5,UrbanPop!$A:$A,$C13)/1000</f>
        <v>559.31700000000001</v>
      </c>
      <c r="AD13" s="53">
        <f>SUMIFS(UrbanPop!$M:$M,UrbanPop!$S:$S,AD$5,UrbanPop!$A:$A,$C13)/1000</f>
        <v>643.30799999999999</v>
      </c>
      <c r="AE13" s="53">
        <f>SUMIFS(UrbanPop!$M:$M,UrbanPop!$S:$S,AE$5,UrbanPop!$A:$A,$C13)/1000</f>
        <v>466.84899999999999</v>
      </c>
      <c r="AF13" s="53">
        <f>SUMIFS(UrbanPop!$M:$M,UrbanPop!$S:$S,AF$5,UrbanPop!$A:$A,$C13)/1000</f>
        <v>472.02</v>
      </c>
      <c r="AG13" s="52"/>
      <c r="AH13" s="54">
        <f>SUMIFS(UrbanPorc!$M:$M,UrbanPorc!$P:$P,AH$5,UrbanPorc!$A:$A,$C13)*100</f>
        <v>22.105441987514496</v>
      </c>
      <c r="AI13" s="54">
        <f>SUMIFS(UrbanPorc!$M:$M,UrbanPorc!$P:$P,AI$5,UrbanPorc!$A:$A,$C13)*100</f>
        <v>21.937061846256256</v>
      </c>
      <c r="AJ13" s="54">
        <f>SUMIFS(UrbanPorc!$M:$M,UrbanPorc!$P:$P,AJ$5,UrbanPorc!$A:$A,$C13)*100</f>
        <v>23.628330230712891</v>
      </c>
      <c r="AK13" s="54">
        <f>SUMIFS(UrbanPorc!$M:$M,UrbanPorc!$P:$P,AK$5,UrbanPorc!$A:$A,$C13)*100</f>
        <v>17.782826721668243</v>
      </c>
      <c r="AL13" s="54">
        <f>SUMIFS(UrbanPorc!$M:$M,UrbanPorc!$P:$P,AL$5,UrbanPorc!$A:$A,$C13)*100</f>
        <v>16.664466261863708</v>
      </c>
      <c r="AN13" s="53">
        <f>SUMIFS(SexoPop!$N:$N,SexoPop!$T:$T,AN$5,SexoPop!$A:$A,$C13,SexoPop!$B:$B,2)/1000</f>
        <v>643.41200000000003</v>
      </c>
      <c r="AO13" s="53">
        <f>SUMIFS(SexoPop!$N:$N,SexoPop!$T:$T,AO$5,SexoPop!$A:$A,$C13,SexoPop!$B:$B,2)/1000</f>
        <v>690.07</v>
      </c>
      <c r="AP13" s="53">
        <f>SUMIFS(SexoPop!$N:$N,SexoPop!$T:$T,AP$5,SexoPop!$A:$A,$C13,SexoPop!$B:$B,2)/1000</f>
        <v>714.56</v>
      </c>
      <c r="AQ13" s="53">
        <f>SUMIFS(SexoPop!$N:$N,SexoPop!$T:$T,AQ$5,SexoPop!$A:$A,$C13,SexoPop!$B:$B,2)/1000</f>
        <v>619.05799999999999</v>
      </c>
      <c r="AR13" s="53">
        <f>SUMIFS(SexoPop!$N:$N,SexoPop!$T:$T,AR$5,SexoPop!$A:$A,$C13,SexoPop!$B:$B,2)/1000</f>
        <v>618.23199999999997</v>
      </c>
      <c r="AS13" s="52"/>
      <c r="AT13" s="54">
        <f>SUMIFS(SexoPorc!$N:$N,SexoPorc!$Q:$Q,AT$5,SexoPorc!$A:$A,$C13,SexoPorc!$B:$B,2)*100</f>
        <v>24.05126541852951</v>
      </c>
      <c r="AU13" s="54">
        <f>SUMIFS(SexoPorc!$N:$N,SexoPorc!$Q:$Q,AU$5,SexoPorc!$A:$A,$C13,SexoPorc!$B:$B,2)*100</f>
        <v>25.504401326179504</v>
      </c>
      <c r="AV13" s="54">
        <f>SUMIFS(SexoPorc!$N:$N,SexoPorc!$Q:$Q,AV$5,SexoPorc!$A:$A,$C13,SexoPorc!$B:$B,2)*100</f>
        <v>24.511148035526276</v>
      </c>
      <c r="AW13" s="54">
        <f>SUMIFS(SexoPorc!$N:$N,SexoPorc!$Q:$Q,AW$5,SexoPorc!$A:$A,$C13,SexoPorc!$B:$B,2)*100</f>
        <v>20.626671612262726</v>
      </c>
      <c r="AX13" s="54">
        <f>SUMIFS(SexoPorc!$N:$N,SexoPorc!$Q:$Q,AX$5,SexoPorc!$A:$A,$C13,SexoPorc!$B:$B,2)*100</f>
        <v>20.451104640960693</v>
      </c>
      <c r="AY13" s="56"/>
      <c r="AZ13" s="53">
        <f>SUMIFS(SexoPop!$N:$N,SexoPop!$T:$T,AZ$5,SexoPop!$A:$A,$C13,SexoPop!$B:$B,1)/1000</f>
        <v>574.03800000000001</v>
      </c>
      <c r="BA13" s="53">
        <f>SUMIFS(SexoPop!$N:$N,SexoPop!$T:$T,BA$5,SexoPop!$A:$A,$C13,SexoPop!$B:$B,1)/1000</f>
        <v>681.63300000000004</v>
      </c>
      <c r="BB13" s="53">
        <f>SUMIFS(SexoPop!$N:$N,SexoPop!$T:$T,BB$5,SexoPop!$A:$A,$C13,SexoPop!$B:$B,1)/1000</f>
        <v>655.05700000000002</v>
      </c>
      <c r="BC13" s="53">
        <f>SUMIFS(SexoPop!$N:$N,SexoPop!$T:$T,BC$5,SexoPop!$A:$A,$C13,SexoPop!$B:$B,1)/1000</f>
        <v>571.971</v>
      </c>
      <c r="BD13" s="53">
        <f>SUMIFS(SexoPop!$N:$N,SexoPop!$T:$T,BD$5,SexoPop!$A:$A,$C13,SexoPop!$B:$B,1)/1000</f>
        <v>591.00400000000002</v>
      </c>
      <c r="BE13" s="52"/>
      <c r="BF13" s="54">
        <f>SUMIFS(SexoPorc!$N:$N,SexoPorc!$Q:$Q,BF$5,SexoPorc!$A:$A,$C13,SexoPorc!$B:$B,1)*100</f>
        <v>22.907330095767975</v>
      </c>
      <c r="BG13" s="54">
        <f>SUMIFS(SexoPorc!$N:$N,SexoPorc!$Q:$Q,BG$5,SexoPorc!$A:$A,$C13,SexoPorc!$B:$B,1)*100</f>
        <v>25.862085819244385</v>
      </c>
      <c r="BH13" s="54">
        <f>SUMIFS(SexoPorc!$N:$N,SexoPorc!$Q:$Q,BH$5,SexoPorc!$A:$A,$C13,SexoPorc!$B:$B,1)*100</f>
        <v>24.513871967792511</v>
      </c>
      <c r="BI13" s="54">
        <f>SUMIFS(SexoPorc!$N:$N,SexoPorc!$Q:$Q,BI$5,SexoPorc!$A:$A,$C13,SexoPorc!$B:$B,1)*100</f>
        <v>21.210631728172302</v>
      </c>
      <c r="BJ13" s="54">
        <f>SUMIFS(SexoPorc!$N:$N,SexoPorc!$Q:$Q,BJ$5,SexoPorc!$A:$A,$C13,SexoPorc!$B:$B,1)*100</f>
        <v>20.829150080680847</v>
      </c>
    </row>
    <row r="14" spans="3:62" x14ac:dyDescent="0.25">
      <c r="C14" s="52" t="s">
        <v>8</v>
      </c>
      <c r="D14" s="53">
        <f>'Cuadro 4'!AO16</f>
        <v>670.63600000000008</v>
      </c>
      <c r="E14" s="53">
        <f>'Cuadro 4'!AP16</f>
        <v>666.89600000000007</v>
      </c>
      <c r="F14" s="53">
        <f>'Cuadro 4'!AQ16</f>
        <v>507.00700000000001</v>
      </c>
      <c r="G14" s="53">
        <f>'Cuadro 4'!AR16</f>
        <v>370.64699999999999</v>
      </c>
      <c r="H14" s="53">
        <f>'Cuadro 4'!AS16</f>
        <v>384.85300000000001</v>
      </c>
      <c r="I14" s="52"/>
      <c r="J14" s="54">
        <f>'Cuadro 5'!AI16</f>
        <v>18.650412255999999</v>
      </c>
      <c r="K14" s="54">
        <f>'Cuadro 5'!AJ16</f>
        <v>18.113205907299999</v>
      </c>
      <c r="L14" s="54">
        <f>'Cuadro 5'!AK16</f>
        <v>13.469841786</v>
      </c>
      <c r="M14" s="54">
        <f>'Cuadro 5'!AL16</f>
        <v>9.734604151800001</v>
      </c>
      <c r="N14" s="54">
        <f>'Cuadro 5'!AM16</f>
        <v>9.9034163883000002</v>
      </c>
      <c r="O14" s="52"/>
      <c r="P14" s="53">
        <f>SUMIFS(RuralPop!$M:$M,RuralPop!$S:$S,P$5,RuralPop!$A:$A,$C14)/1000</f>
        <v>117.837</v>
      </c>
      <c r="Q14" s="53">
        <f>SUMIFS(RuralPop!$M:$M,RuralPop!$S:$S,Q$5,RuralPop!$A:$A,$C14)/1000</f>
        <v>112.651</v>
      </c>
      <c r="R14" s="53">
        <f>SUMIFS(RuralPop!$M:$M,RuralPop!$S:$S,R$5,RuralPop!$A:$A,$C14)/1000</f>
        <v>102.292</v>
      </c>
      <c r="S14" s="53">
        <f>SUMIFS(RuralPop!$M:$M,RuralPop!$S:$S,S$5,RuralPop!$A:$A,$C14)/1000</f>
        <v>78.200999999999993</v>
      </c>
      <c r="T14" s="53">
        <f>SUMIFS(RuralPop!$M:$M,RuralPop!$S:$S,T$5,RuralPop!$A:$A,$C14)/1000</f>
        <v>95.209000000000003</v>
      </c>
      <c r="U14" s="52"/>
      <c r="V14" s="54">
        <f>SUMIFS(RuralPorc!$M:$M,RuralPorc!$P:$P,V$5,RuralPorc!$A:$A,$C14)*100</f>
        <v>21.574360132217407</v>
      </c>
      <c r="W14" s="54">
        <f>SUMIFS(RuralPorc!$M:$M,RuralPorc!$P:$P,W$5,RuralPorc!$A:$A,$C14)*100</f>
        <v>20.377629995346069</v>
      </c>
      <c r="X14" s="54">
        <f>SUMIFS(RuralPorc!$M:$M,RuralPorc!$P:$P,X$5,RuralPorc!$A:$A,$C14)*100</f>
        <v>17.906194925308228</v>
      </c>
      <c r="Y14" s="54">
        <f>SUMIFS(RuralPorc!$M:$M,RuralPorc!$P:$P,Y$5,RuralPorc!$A:$A,$C14)*100</f>
        <v>14.082278311252594</v>
      </c>
      <c r="Z14" s="54">
        <f>SUMIFS(RuralPorc!$M:$M,RuralPorc!$P:$P,Z$5,RuralPorc!$A:$A,$C14)*100</f>
        <v>20.338371396064758</v>
      </c>
      <c r="AA14" s="56"/>
      <c r="AB14" s="53">
        <f>SUMIFS(UrbanPop!$M:$M,UrbanPop!$S:$S,AB$5,UrbanPop!$A:$A,$C14)/1000</f>
        <v>552.79899999999998</v>
      </c>
      <c r="AC14" s="53">
        <f>SUMIFS(UrbanPop!$M:$M,UrbanPop!$S:$S,AC$5,UrbanPop!$A:$A,$C14)/1000</f>
        <v>554.245</v>
      </c>
      <c r="AD14" s="53">
        <f>SUMIFS(UrbanPop!$M:$M,UrbanPop!$S:$S,AD$5,UrbanPop!$A:$A,$C14)/1000</f>
        <v>404.71499999999997</v>
      </c>
      <c r="AE14" s="53">
        <f>SUMIFS(UrbanPop!$M:$M,UrbanPop!$S:$S,AE$5,UrbanPop!$A:$A,$C14)/1000</f>
        <v>292.44600000000003</v>
      </c>
      <c r="AF14" s="53">
        <f>SUMIFS(UrbanPop!$M:$M,UrbanPop!$S:$S,AF$5,UrbanPop!$A:$A,$C14)/1000</f>
        <v>289.64400000000001</v>
      </c>
      <c r="AG14" s="52"/>
      <c r="AH14" s="54">
        <f>SUMIFS(UrbanPorc!$M:$M,UrbanPorc!$P:$P,AH$5,UrbanPorc!$A:$A,$C14)*100</f>
        <v>18.126732110977173</v>
      </c>
      <c r="AI14" s="54">
        <f>SUMIFS(UrbanPorc!$M:$M,UrbanPorc!$P:$P,AI$5,UrbanPorc!$A:$A,$C14)*100</f>
        <v>17.713138461112976</v>
      </c>
      <c r="AJ14" s="54">
        <f>SUMIFS(UrbanPorc!$M:$M,UrbanPorc!$P:$P,AJ$5,UrbanPorc!$A:$A,$C14)*100</f>
        <v>12.676063179969788</v>
      </c>
      <c r="AK14" s="54">
        <f>SUMIFS(UrbanPorc!$M:$M,UrbanPorc!$P:$P,AK$5,UrbanPorc!$A:$A,$C14)*100</f>
        <v>8.9922375977039337</v>
      </c>
      <c r="AL14" s="54">
        <f>SUMIFS(UrbanPorc!$M:$M,UrbanPorc!$P:$P,AL$5,UrbanPorc!$A:$A,$C14)*100</f>
        <v>8.4742322564125061</v>
      </c>
      <c r="AN14" s="53">
        <f>SUMIFS(SexoPop!$N:$N,SexoPop!$T:$T,AN$5,SexoPop!$A:$A,$C14,SexoPop!$B:$B,2)/1000</f>
        <v>360.30200000000002</v>
      </c>
      <c r="AO14" s="53">
        <f>SUMIFS(SexoPop!$N:$N,SexoPop!$T:$T,AO$5,SexoPop!$A:$A,$C14,SexoPop!$B:$B,2)/1000</f>
        <v>348.62400000000002</v>
      </c>
      <c r="AP14" s="53">
        <f>SUMIFS(SexoPop!$N:$N,SexoPop!$T:$T,AP$5,SexoPop!$A:$A,$C14,SexoPop!$B:$B,2)/1000</f>
        <v>254.64599999999999</v>
      </c>
      <c r="AQ14" s="53">
        <f>SUMIFS(SexoPop!$N:$N,SexoPop!$T:$T,AQ$5,SexoPop!$A:$A,$C14,SexoPop!$B:$B,2)/1000</f>
        <v>179.375</v>
      </c>
      <c r="AR14" s="53">
        <f>SUMIFS(SexoPop!$N:$N,SexoPop!$T:$T,AR$5,SexoPop!$A:$A,$C14,SexoPop!$B:$B,2)/1000</f>
        <v>198.279</v>
      </c>
      <c r="AS14" s="52"/>
      <c r="AT14" s="54">
        <f>SUMIFS(SexoPorc!$N:$N,SexoPorc!$Q:$Q,AT$5,SexoPorc!$A:$A,$C14,SexoPorc!$B:$B,2)*100</f>
        <v>19.489859044551849</v>
      </c>
      <c r="AU14" s="54">
        <f>SUMIFS(SexoPorc!$N:$N,SexoPorc!$Q:$Q,AU$5,SexoPorc!$A:$A,$C14,SexoPorc!$B:$B,2)*100</f>
        <v>18.516409397125244</v>
      </c>
      <c r="AV14" s="54">
        <f>SUMIFS(SexoPorc!$N:$N,SexoPorc!$Q:$Q,AV$5,SexoPorc!$A:$A,$C14,SexoPorc!$B:$B,2)*100</f>
        <v>13.283020257949829</v>
      </c>
      <c r="AW14" s="54">
        <f>SUMIFS(SexoPorc!$N:$N,SexoPorc!$Q:$Q,AW$5,SexoPorc!$A:$A,$C14,SexoPorc!$B:$B,2)*100</f>
        <v>9.2255048453807831</v>
      </c>
      <c r="AX14" s="54">
        <f>SUMIFS(SexoPorc!$N:$N,SexoPorc!$Q:$Q,AX$5,SexoPorc!$A:$A,$C14,SexoPorc!$B:$B,2)*100</f>
        <v>10.060072690248489</v>
      </c>
      <c r="AY14" s="56"/>
      <c r="AZ14" s="53">
        <f>SUMIFS(SexoPop!$N:$N,SexoPop!$T:$T,AZ$5,SexoPop!$A:$A,$C14,SexoPop!$B:$B,1)/1000</f>
        <v>310.334</v>
      </c>
      <c r="BA14" s="53">
        <f>SUMIFS(SexoPop!$N:$N,SexoPop!$T:$T,BA$5,SexoPop!$A:$A,$C14,SexoPop!$B:$B,1)/1000</f>
        <v>318.27199999999999</v>
      </c>
      <c r="BB14" s="53">
        <f>SUMIFS(SexoPop!$N:$N,SexoPop!$T:$T,BB$5,SexoPop!$A:$A,$C14,SexoPop!$B:$B,1)/1000</f>
        <v>252.36099999999999</v>
      </c>
      <c r="BC14" s="53">
        <f>SUMIFS(SexoPop!$N:$N,SexoPop!$T:$T,BC$5,SexoPop!$A:$A,$C14,SexoPop!$B:$B,1)/1000</f>
        <v>191.27199999999999</v>
      </c>
      <c r="BD14" s="53">
        <f>SUMIFS(SexoPop!$N:$N,SexoPop!$T:$T,BD$5,SexoPop!$A:$A,$C14,SexoPop!$B:$B,1)/1000</f>
        <v>186.57400000000001</v>
      </c>
      <c r="BE14" s="52"/>
      <c r="BF14" s="54">
        <f>SUMIFS(SexoPorc!$N:$N,SexoPorc!$Q:$Q,BF$5,SexoPorc!$A:$A,$C14,SexoPorc!$B:$B,1)*100</f>
        <v>17.762197554111481</v>
      </c>
      <c r="BG14" s="54">
        <f>SUMIFS(SexoPorc!$N:$N,SexoPorc!$Q:$Q,BG$5,SexoPorc!$A:$A,$C14,SexoPorc!$B:$B,1)*100</f>
        <v>17.691232264041901</v>
      </c>
      <c r="BH14" s="54">
        <f>SUMIFS(SexoPorc!$N:$N,SexoPorc!$Q:$Q,BH$5,SexoPorc!$A:$A,$C14,SexoPorc!$B:$B,1)*100</f>
        <v>13.663758337497711</v>
      </c>
      <c r="BI14" s="54">
        <f>SUMIFS(SexoPorc!$N:$N,SexoPorc!$Q:$Q,BI$5,SexoPorc!$A:$A,$C14,SexoPorc!$B:$B,1)*100</f>
        <v>10.265878587961197</v>
      </c>
      <c r="BJ14" s="54">
        <f>SUMIFS(SexoPorc!$N:$N,SexoPorc!$Q:$Q,BJ$5,SexoPorc!$A:$A,$C14,SexoPorc!$B:$B,1)*100</f>
        <v>9.7421929240226746</v>
      </c>
    </row>
    <row r="15" spans="3:62" x14ac:dyDescent="0.25">
      <c r="C15" s="52" t="s">
        <v>9</v>
      </c>
      <c r="D15" s="53">
        <f>'Cuadro 4'!AO17</f>
        <v>1250.9739999999999</v>
      </c>
      <c r="E15" s="53">
        <f>'Cuadro 4'!AP17</f>
        <v>1393.4940000000001</v>
      </c>
      <c r="F15" s="53">
        <f>'Cuadro 4'!AQ17</f>
        <v>1643.829</v>
      </c>
      <c r="G15" s="53">
        <f>'Cuadro 4'!AR17</f>
        <v>1060.2070000000001</v>
      </c>
      <c r="H15" s="53">
        <f>'Cuadro 4'!AS17</f>
        <v>921.96799999999996</v>
      </c>
      <c r="I15" s="52"/>
      <c r="J15" s="54">
        <f>'Cuadro 5'!AI17</f>
        <v>13.723873223</v>
      </c>
      <c r="K15" s="54">
        <f>'Cuadro 5'!AJ17</f>
        <v>15.152830574000001</v>
      </c>
      <c r="L15" s="54">
        <f>'Cuadro 5'!AK17</f>
        <v>17.8096239178</v>
      </c>
      <c r="M15" s="54">
        <f>'Cuadro 5'!AL17</f>
        <v>11.3945507495</v>
      </c>
      <c r="N15" s="54">
        <f>'Cuadro 5'!AM17</f>
        <v>9.8653007993999999</v>
      </c>
      <c r="O15" s="52"/>
      <c r="P15" s="53">
        <f>SUMIFS(RuralPop!$M:$M,RuralPop!$S:$S,P$5,RuralPop!$A:$A,$C15)/1000</f>
        <v>17.989999999999998</v>
      </c>
      <c r="Q15" s="53">
        <f>SUMIFS(RuralPop!$M:$M,RuralPop!$S:$S,Q$5,RuralPop!$A:$A,$C15)/1000</f>
        <v>13.847</v>
      </c>
      <c r="R15" s="53">
        <f>SUMIFS(RuralPop!$M:$M,RuralPop!$S:$S,R$5,RuralPop!$A:$A,$C15)/1000</f>
        <v>11.428000000000001</v>
      </c>
      <c r="S15" s="53">
        <f>SUMIFS(RuralPop!$M:$M,RuralPop!$S:$S,S$5,RuralPop!$A:$A,$C15)/1000</f>
        <v>10.265000000000001</v>
      </c>
      <c r="T15" s="53">
        <f>SUMIFS(RuralPop!$M:$M,RuralPop!$S:$S,T$5,RuralPop!$A:$A,$C15)/1000</f>
        <v>11.474</v>
      </c>
      <c r="U15" s="52"/>
      <c r="V15" s="54">
        <f>SUMIFS(RuralPorc!$M:$M,RuralPorc!$P:$P,V$5,RuralPorc!$A:$A,$C15)*100</f>
        <v>42.904841899871826</v>
      </c>
      <c r="W15" s="54">
        <f>SUMIFS(RuralPorc!$M:$M,RuralPorc!$P:$P,W$5,RuralPorc!$A:$A,$C15)*100</f>
        <v>23.01618903875351</v>
      </c>
      <c r="X15" s="54">
        <f>SUMIFS(RuralPorc!$M:$M,RuralPorc!$P:$P,X$5,RuralPorc!$A:$A,$C15)*100</f>
        <v>26.869180798530579</v>
      </c>
      <c r="Y15" s="54">
        <f>SUMIFS(RuralPorc!$M:$M,RuralPorc!$P:$P,Y$5,RuralPorc!$A:$A,$C15)*100</f>
        <v>16.681021451950073</v>
      </c>
      <c r="Z15" s="54">
        <f>SUMIFS(RuralPorc!$M:$M,RuralPorc!$P:$P,Z$5,RuralPorc!$A:$A,$C15)*100</f>
        <v>18.526172637939453</v>
      </c>
      <c r="AA15" s="56"/>
      <c r="AB15" s="53">
        <f>SUMIFS(UrbanPop!$M:$M,UrbanPop!$S:$S,AB$5,UrbanPop!$A:$A,$C15)/1000</f>
        <v>1232.9839999999999</v>
      </c>
      <c r="AC15" s="53">
        <f>SUMIFS(UrbanPop!$M:$M,UrbanPop!$S:$S,AC$5,UrbanPop!$A:$A,$C15)/1000</f>
        <v>1379.6469999999999</v>
      </c>
      <c r="AD15" s="53">
        <f>SUMIFS(UrbanPop!$M:$M,UrbanPop!$S:$S,AD$5,UrbanPop!$A:$A,$C15)/1000</f>
        <v>1632.4010000000001</v>
      </c>
      <c r="AE15" s="53">
        <f>SUMIFS(UrbanPop!$M:$M,UrbanPop!$S:$S,AE$5,UrbanPop!$A:$A,$C15)/1000</f>
        <v>1049.942</v>
      </c>
      <c r="AF15" s="53">
        <f>SUMIFS(UrbanPop!$M:$M,UrbanPop!$S:$S,AF$5,UrbanPop!$A:$A,$C15)/1000</f>
        <v>910.49400000000003</v>
      </c>
      <c r="AG15" s="52"/>
      <c r="AH15" s="54">
        <f>SUMIFS(UrbanPorc!$M:$M,UrbanPorc!$P:$P,AH$5,UrbanPorc!$A:$A,$C15)*100</f>
        <v>13.589021563529968</v>
      </c>
      <c r="AI15" s="54">
        <f>SUMIFS(UrbanPorc!$M:$M,UrbanPorc!$P:$P,AI$5,UrbanPorc!$A:$A,$C15)*100</f>
        <v>15.101049840450287</v>
      </c>
      <c r="AJ15" s="54">
        <f>SUMIFS(UrbanPorc!$M:$M,UrbanPorc!$P:$P,AJ$5,UrbanPorc!$A:$A,$C15)*100</f>
        <v>17.767684161663055</v>
      </c>
      <c r="AK15" s="54">
        <f>SUMIFS(UrbanPorc!$M:$M,UrbanPorc!$P:$P,AK$5,UrbanPorc!$A:$A,$C15)*100</f>
        <v>11.359354853630066</v>
      </c>
      <c r="AL15" s="54">
        <f>SUMIFS(UrbanPorc!$M:$M,UrbanPorc!$P:$P,AL$5,UrbanPorc!$A:$A,$C15)*100</f>
        <v>9.8075211048126221</v>
      </c>
      <c r="AN15" s="53">
        <f>SUMIFS(SexoPop!$N:$N,SexoPop!$T:$T,AN$5,SexoPop!$A:$A,$C15,SexoPop!$B:$B,2)/1000</f>
        <v>663.16800000000001</v>
      </c>
      <c r="AO15" s="53">
        <f>SUMIFS(SexoPop!$N:$N,SexoPop!$T:$T,AO$5,SexoPop!$A:$A,$C15,SexoPop!$B:$B,2)/1000</f>
        <v>737.476</v>
      </c>
      <c r="AP15" s="53">
        <f>SUMIFS(SexoPop!$N:$N,SexoPop!$T:$T,AP$5,SexoPop!$A:$A,$C15,SexoPop!$B:$B,2)/1000</f>
        <v>849.995</v>
      </c>
      <c r="AQ15" s="53">
        <f>SUMIFS(SexoPop!$N:$N,SexoPop!$T:$T,AQ$5,SexoPop!$A:$A,$C15,SexoPop!$B:$B,2)/1000</f>
        <v>562.76199999999994</v>
      </c>
      <c r="AR15" s="53">
        <f>SUMIFS(SexoPop!$N:$N,SexoPop!$T:$T,AR$5,SexoPop!$A:$A,$C15,SexoPop!$B:$B,2)/1000</f>
        <v>500.06299999999999</v>
      </c>
      <c r="AS15" s="52"/>
      <c r="AT15" s="54">
        <f>SUMIFS(SexoPorc!$N:$N,SexoPorc!$Q:$Q,AT$5,SexoPorc!$A:$A,$C15,SexoPorc!$B:$B,2)*100</f>
        <v>13.663065433502197</v>
      </c>
      <c r="AU15" s="54">
        <f>SUMIFS(SexoPorc!$N:$N,SexoPorc!$Q:$Q,AU$5,SexoPorc!$A:$A,$C15,SexoPorc!$B:$B,2)*100</f>
        <v>15.299579501152039</v>
      </c>
      <c r="AV15" s="54">
        <f>SUMIFS(SexoPorc!$N:$N,SexoPorc!$Q:$Q,AV$5,SexoPorc!$A:$A,$C15,SexoPorc!$B:$B,2)*100</f>
        <v>17.514507472515106</v>
      </c>
      <c r="AW15" s="54">
        <f>SUMIFS(SexoPorc!$N:$N,SexoPorc!$Q:$Q,AW$5,SexoPorc!$A:$A,$C15,SexoPorc!$B:$B,2)*100</f>
        <v>11.282853782176971</v>
      </c>
      <c r="AX15" s="54">
        <f>SUMIFS(SexoPorc!$N:$N,SexoPorc!$Q:$Q,AX$5,SexoPorc!$A:$A,$C15,SexoPorc!$B:$B,2)*100</f>
        <v>10.01347228884697</v>
      </c>
      <c r="AY15" s="56"/>
      <c r="AZ15" s="53">
        <f>SUMIFS(SexoPop!$N:$N,SexoPop!$T:$T,AZ$5,SexoPop!$A:$A,$C15,SexoPop!$B:$B,1)/1000</f>
        <v>587.80600000000004</v>
      </c>
      <c r="BA15" s="53">
        <f>SUMIFS(SexoPop!$N:$N,SexoPop!$T:$T,BA$5,SexoPop!$A:$A,$C15,SexoPop!$B:$B,1)/1000</f>
        <v>656.01800000000003</v>
      </c>
      <c r="BB15" s="53">
        <f>SUMIFS(SexoPop!$N:$N,SexoPop!$T:$T,BB$5,SexoPop!$A:$A,$C15,SexoPop!$B:$B,1)/1000</f>
        <v>793.83399999999995</v>
      </c>
      <c r="BC15" s="53">
        <f>SUMIFS(SexoPop!$N:$N,SexoPop!$T:$T,BC$5,SexoPop!$A:$A,$C15,SexoPop!$B:$B,1)/1000</f>
        <v>497.44499999999999</v>
      </c>
      <c r="BD15" s="53">
        <f>SUMIFS(SexoPop!$N:$N,SexoPop!$T:$T,BD$5,SexoPop!$A:$A,$C15,SexoPop!$B:$B,1)/1000</f>
        <v>421.90499999999997</v>
      </c>
      <c r="BE15" s="52"/>
      <c r="BF15" s="54">
        <f>SUMIFS(SexoPorc!$N:$N,SexoPorc!$Q:$Q,BF$5,SexoPorc!$A:$A,$C15,SexoPorc!$B:$B,1)*100</f>
        <v>13.793130218982697</v>
      </c>
      <c r="BG15" s="54">
        <f>SUMIFS(SexoPorc!$N:$N,SexoPorc!$Q:$Q,BG$5,SexoPorc!$A:$A,$C15,SexoPorc!$B:$B,1)*100</f>
        <v>14.991185069084167</v>
      </c>
      <c r="BH15" s="54">
        <f>SUMIFS(SexoPorc!$N:$N,SexoPorc!$Q:$Q,BH$5,SexoPorc!$A:$A,$C15,SexoPorc!$B:$B,1)*100</f>
        <v>18.136847019195557</v>
      </c>
      <c r="BI15" s="54">
        <f>SUMIFS(SexoPorc!$N:$N,SexoPorc!$Q:$Q,BI$5,SexoPorc!$A:$A,$C15,SexoPorc!$B:$B,1)*100</f>
        <v>11.523610353469849</v>
      </c>
      <c r="BJ15" s="54">
        <f>SUMIFS(SexoPorc!$N:$N,SexoPorc!$Q:$Q,BJ$5,SexoPorc!$A:$A,$C15,SexoPorc!$B:$B,1)*100</f>
        <v>9.6952609717845917</v>
      </c>
    </row>
    <row r="16" spans="3:62" x14ac:dyDescent="0.25">
      <c r="C16" s="52" t="s">
        <v>10</v>
      </c>
      <c r="D16" s="53">
        <f>'Cuadro 4'!AO18</f>
        <v>328.64500000000004</v>
      </c>
      <c r="E16" s="53">
        <f>'Cuadro 4'!AP18</f>
        <v>339.88100000000003</v>
      </c>
      <c r="F16" s="53">
        <f>'Cuadro 4'!AQ18</f>
        <v>349.608</v>
      </c>
      <c r="G16" s="53">
        <f>'Cuadro 4'!AR18</f>
        <v>379.50900000000001</v>
      </c>
      <c r="H16" s="53">
        <f>'Cuadro 4'!AS18</f>
        <v>275.40100000000001</v>
      </c>
      <c r="I16" s="52"/>
      <c r="J16" s="54">
        <f>'Cuadro 5'!AI18</f>
        <v>18.776988939900001</v>
      </c>
      <c r="K16" s="54">
        <f>'Cuadro 5'!AJ18</f>
        <v>18.981922324500001</v>
      </c>
      <c r="L16" s="54">
        <f>'Cuadro 5'!AK18</f>
        <v>18.9045149178</v>
      </c>
      <c r="M16" s="54">
        <f>'Cuadro 5'!AL18</f>
        <v>20.310836738500001</v>
      </c>
      <c r="N16" s="54">
        <f>'Cuadro 5'!AM18</f>
        <v>14.516793877</v>
      </c>
      <c r="O16" s="52"/>
      <c r="P16" s="53">
        <f>SUMIFS(RuralPop!$M:$M,RuralPop!$S:$S,P$5,RuralPop!$A:$A,$C16)/1000</f>
        <v>93.271000000000001</v>
      </c>
      <c r="Q16" s="53">
        <f>SUMIFS(RuralPop!$M:$M,RuralPop!$S:$S,Q$5,RuralPop!$A:$A,$C16)/1000</f>
        <v>93.335999999999999</v>
      </c>
      <c r="R16" s="53">
        <f>SUMIFS(RuralPop!$M:$M,RuralPop!$S:$S,R$5,RuralPop!$A:$A,$C16)/1000</f>
        <v>114.139</v>
      </c>
      <c r="S16" s="53">
        <f>SUMIFS(RuralPop!$M:$M,RuralPop!$S:$S,S$5,RuralPop!$A:$A,$C16)/1000</f>
        <v>142.93199999999999</v>
      </c>
      <c r="T16" s="53">
        <f>SUMIFS(RuralPop!$M:$M,RuralPop!$S:$S,T$5,RuralPop!$A:$A,$C16)/1000</f>
        <v>105.596</v>
      </c>
      <c r="U16" s="52"/>
      <c r="V16" s="54">
        <f>SUMIFS(RuralPorc!$M:$M,RuralPorc!$P:$P,V$5,RuralPorc!$A:$A,$C16)*100</f>
        <v>17.114509642124176</v>
      </c>
      <c r="W16" s="54">
        <f>SUMIFS(RuralPorc!$M:$M,RuralPorc!$P:$P,W$5,RuralPorc!$A:$A,$C16)*100</f>
        <v>17.26079136133194</v>
      </c>
      <c r="X16" s="54">
        <f>SUMIFS(RuralPorc!$M:$M,RuralPorc!$P:$P,X$5,RuralPorc!$A:$A,$C16)*100</f>
        <v>19.810949265956879</v>
      </c>
      <c r="Y16" s="54">
        <f>SUMIFS(RuralPorc!$M:$M,RuralPorc!$P:$P,Y$5,RuralPorc!$A:$A,$C16)*100</f>
        <v>24.029414355754852</v>
      </c>
      <c r="Z16" s="54">
        <f>SUMIFS(RuralPorc!$M:$M,RuralPorc!$P:$P,Z$5,RuralPorc!$A:$A,$C16)*100</f>
        <v>19.968608021736145</v>
      </c>
      <c r="AA16" s="56"/>
      <c r="AB16" s="53">
        <f>SUMIFS(UrbanPop!$M:$M,UrbanPop!$S:$S,AB$5,UrbanPop!$A:$A,$C16)/1000</f>
        <v>235.374</v>
      </c>
      <c r="AC16" s="53">
        <f>SUMIFS(UrbanPop!$M:$M,UrbanPop!$S:$S,AC$5,UrbanPop!$A:$A,$C16)/1000</f>
        <v>246.54499999999999</v>
      </c>
      <c r="AD16" s="53">
        <f>SUMIFS(UrbanPop!$M:$M,UrbanPop!$S:$S,AD$5,UrbanPop!$A:$A,$C16)/1000</f>
        <v>235.46899999999999</v>
      </c>
      <c r="AE16" s="53">
        <f>SUMIFS(UrbanPop!$M:$M,UrbanPop!$S:$S,AE$5,UrbanPop!$A:$A,$C16)/1000</f>
        <v>236.577</v>
      </c>
      <c r="AF16" s="53">
        <f>SUMIFS(UrbanPop!$M:$M,UrbanPop!$S:$S,AF$5,UrbanPop!$A:$A,$C16)/1000</f>
        <v>169.80500000000001</v>
      </c>
      <c r="AG16" s="52"/>
      <c r="AH16" s="54">
        <f>SUMIFS(UrbanPorc!$M:$M,UrbanPorc!$P:$P,AH$5,UrbanPorc!$A:$A,$C16)*100</f>
        <v>19.528703391551971</v>
      </c>
      <c r="AI16" s="54">
        <f>SUMIFS(UrbanPorc!$M:$M,UrbanPorc!$P:$P,AI$5,UrbanPorc!$A:$A,$C16)*100</f>
        <v>19.726583361625671</v>
      </c>
      <c r="AJ16" s="54">
        <f>SUMIFS(UrbanPorc!$M:$M,UrbanPorc!$P:$P,AJ$5,UrbanPorc!$A:$A,$C16)*100</f>
        <v>18.494339287281036</v>
      </c>
      <c r="AK16" s="54">
        <f>SUMIFS(UrbanPorc!$M:$M,UrbanPorc!$P:$P,AK$5,UrbanPorc!$A:$A,$C16)*100</f>
        <v>18.574230372905731</v>
      </c>
      <c r="AL16" s="54">
        <f>SUMIFS(UrbanPorc!$M:$M,UrbanPorc!$P:$P,AL$5,UrbanPorc!$A:$A,$C16)*100</f>
        <v>12.409833818674088</v>
      </c>
      <c r="AN16" s="53">
        <f>SUMIFS(SexoPop!$N:$N,SexoPop!$T:$T,AN$5,SexoPop!$A:$A,$C16,SexoPop!$B:$B,2)/1000</f>
        <v>165.7</v>
      </c>
      <c r="AO16" s="53">
        <f>SUMIFS(SexoPop!$N:$N,SexoPop!$T:$T,AO$5,SexoPop!$A:$A,$C16,SexoPop!$B:$B,2)/1000</f>
        <v>171.529</v>
      </c>
      <c r="AP16" s="53">
        <f>SUMIFS(SexoPop!$N:$N,SexoPop!$T:$T,AP$5,SexoPop!$A:$A,$C16,SexoPop!$B:$B,2)/1000</f>
        <v>176.43799999999999</v>
      </c>
      <c r="AQ16" s="53">
        <f>SUMIFS(SexoPop!$N:$N,SexoPop!$T:$T,AQ$5,SexoPop!$A:$A,$C16,SexoPop!$B:$B,2)/1000</f>
        <v>194.392</v>
      </c>
      <c r="AR16" s="53">
        <f>SUMIFS(SexoPop!$N:$N,SexoPop!$T:$T,AR$5,SexoPop!$A:$A,$C16,SexoPop!$B:$B,2)/1000</f>
        <v>143.13399999999999</v>
      </c>
      <c r="AS16" s="52"/>
      <c r="AT16" s="54">
        <f>SUMIFS(SexoPorc!$N:$N,SexoPorc!$Q:$Q,AT$5,SexoPorc!$A:$A,$C16,SexoPorc!$B:$B,2)*100</f>
        <v>18.350858986377716</v>
      </c>
      <c r="AU16" s="54">
        <f>SUMIFS(SexoPorc!$N:$N,SexoPorc!$Q:$Q,AU$5,SexoPorc!$A:$A,$C16,SexoPorc!$B:$B,2)*100</f>
        <v>18.536001443862915</v>
      </c>
      <c r="AV16" s="54">
        <f>SUMIFS(SexoPorc!$N:$N,SexoPorc!$Q:$Q,AV$5,SexoPorc!$A:$A,$C16,SexoPorc!$B:$B,2)*100</f>
        <v>18.560405075550079</v>
      </c>
      <c r="AW16" s="54">
        <f>SUMIFS(SexoPorc!$N:$N,SexoPorc!$Q:$Q,AW$5,SexoPorc!$A:$A,$C16,SexoPorc!$B:$B,2)*100</f>
        <v>20.141473412513733</v>
      </c>
      <c r="AX16" s="54">
        <f>SUMIFS(SexoPorc!$N:$N,SexoPorc!$Q:$Q,AX$5,SexoPorc!$A:$A,$C16,SexoPorc!$B:$B,2)*100</f>
        <v>14.744393527507782</v>
      </c>
      <c r="AY16" s="56"/>
      <c r="AZ16" s="53">
        <f>SUMIFS(SexoPop!$N:$N,SexoPop!$T:$T,AZ$5,SexoPop!$A:$A,$C16,SexoPop!$B:$B,1)/1000</f>
        <v>162.94499999999999</v>
      </c>
      <c r="BA16" s="53">
        <f>SUMIFS(SexoPop!$N:$N,SexoPop!$T:$T,BA$5,SexoPop!$A:$A,$C16,SexoPop!$B:$B,1)/1000</f>
        <v>168.352</v>
      </c>
      <c r="BB16" s="53">
        <f>SUMIFS(SexoPop!$N:$N,SexoPop!$T:$T,BB$5,SexoPop!$A:$A,$C16,SexoPop!$B:$B,1)/1000</f>
        <v>173.17</v>
      </c>
      <c r="BC16" s="53">
        <f>SUMIFS(SexoPop!$N:$N,SexoPop!$T:$T,BC$5,SexoPop!$A:$A,$C16,SexoPop!$B:$B,1)/1000</f>
        <v>185.11699999999999</v>
      </c>
      <c r="BD16" s="53">
        <f>SUMIFS(SexoPop!$N:$N,SexoPop!$T:$T,BD$5,SexoPop!$A:$A,$C16,SexoPop!$B:$B,1)/1000</f>
        <v>132.267</v>
      </c>
      <c r="BE16" s="52"/>
      <c r="BF16" s="54">
        <f>SUMIFS(SexoPorc!$N:$N,SexoPorc!$Q:$Q,BF$5,SexoPorc!$A:$A,$C16,SexoPorc!$B:$B,1)*100</f>
        <v>19.231109321117401</v>
      </c>
      <c r="BG16" s="54">
        <f>SUMIFS(SexoPorc!$N:$N,SexoPorc!$Q:$Q,BG$5,SexoPorc!$A:$A,$C16,SexoPorc!$B:$B,1)*100</f>
        <v>19.45887953042984</v>
      </c>
      <c r="BH16" s="54">
        <f>SUMIFS(SexoPorc!$N:$N,SexoPorc!$Q:$Q,BH$5,SexoPorc!$A:$A,$C16,SexoPorc!$B:$B,1)*100</f>
        <v>19.268493354320526</v>
      </c>
      <c r="BI16" s="54">
        <f>SUMIFS(SexoPorc!$N:$N,SexoPorc!$Q:$Q,BI$5,SexoPorc!$A:$A,$C16,SexoPorc!$B:$B,1)*100</f>
        <v>20.491780340671539</v>
      </c>
      <c r="BJ16" s="54">
        <f>SUMIFS(SexoPorc!$N:$N,SexoPorc!$Q:$Q,BJ$5,SexoPorc!$A:$A,$C16,SexoPorc!$B:$B,1)*100</f>
        <v>14.278280735015869</v>
      </c>
    </row>
    <row r="17" spans="3:62" x14ac:dyDescent="0.25">
      <c r="C17" s="52" t="s">
        <v>11</v>
      </c>
      <c r="D17" s="53">
        <f>'Cuadro 4'!AO19</f>
        <v>1252.7090000000001</v>
      </c>
      <c r="E17" s="53">
        <f>'Cuadro 4'!AP19</f>
        <v>1340.596</v>
      </c>
      <c r="F17" s="53">
        <f>'Cuadro 4'!AQ19</f>
        <v>1527.9640000000002</v>
      </c>
      <c r="G17" s="53">
        <f>'Cuadro 4'!AR19</f>
        <v>1145.962</v>
      </c>
      <c r="H17" s="53">
        <f>'Cuadro 4'!AS19</f>
        <v>1068.0139999999999</v>
      </c>
      <c r="I17" s="52"/>
      <c r="J17" s="54">
        <f>'Cuadro 5'!AI19</f>
        <v>21.075745283900002</v>
      </c>
      <c r="K17" s="54">
        <f>'Cuadro 5'!AJ19</f>
        <v>22.073193783000001</v>
      </c>
      <c r="L17" s="54">
        <f>'Cuadro 5'!AK19</f>
        <v>24.648162579800001</v>
      </c>
      <c r="M17" s="54">
        <f>'Cuadro 5'!AL19</f>
        <v>18.255249992100001</v>
      </c>
      <c r="N17" s="54">
        <f>'Cuadro 5'!AM19</f>
        <v>16.896124526000001</v>
      </c>
      <c r="O17" s="52"/>
      <c r="P17" s="53">
        <f>SUMIFS(RuralPop!$M:$M,RuralPop!$S:$S,P$5,RuralPop!$A:$A,$C17)/1000</f>
        <v>381.31099999999998</v>
      </c>
      <c r="Q17" s="53">
        <f>SUMIFS(RuralPop!$M:$M,RuralPop!$S:$S,Q$5,RuralPop!$A:$A,$C17)/1000</f>
        <v>415.43200000000002</v>
      </c>
      <c r="R17" s="53">
        <f>SUMIFS(RuralPop!$M:$M,RuralPop!$S:$S,R$5,RuralPop!$A:$A,$C17)/1000</f>
        <v>483.93900000000002</v>
      </c>
      <c r="S17" s="53">
        <f>SUMIFS(RuralPop!$M:$M,RuralPop!$S:$S,S$5,RuralPop!$A:$A,$C17)/1000</f>
        <v>372.392</v>
      </c>
      <c r="T17" s="53">
        <f>SUMIFS(RuralPop!$M:$M,RuralPop!$S:$S,T$5,RuralPop!$A:$A,$C17)/1000</f>
        <v>275.76900000000001</v>
      </c>
      <c r="U17" s="52"/>
      <c r="V17" s="54">
        <f>SUMIFS(RuralPorc!$M:$M,RuralPorc!$P:$P,V$5,RuralPorc!$A:$A,$C17)*100</f>
        <v>21.318452060222626</v>
      </c>
      <c r="W17" s="54">
        <f>SUMIFS(RuralPorc!$M:$M,RuralPorc!$P:$P,W$5,RuralPorc!$A:$A,$C17)*100</f>
        <v>21.721889078617096</v>
      </c>
      <c r="X17" s="54">
        <f>SUMIFS(RuralPorc!$M:$M,RuralPorc!$P:$P,X$5,RuralPorc!$A:$A,$C17)*100</f>
        <v>25.940710306167603</v>
      </c>
      <c r="Y17" s="54">
        <f>SUMIFS(RuralPorc!$M:$M,RuralPorc!$P:$P,Y$5,RuralPorc!$A:$A,$C17)*100</f>
        <v>19.303913414478302</v>
      </c>
      <c r="Z17" s="54">
        <f>SUMIFS(RuralPorc!$M:$M,RuralPorc!$P:$P,Z$5,RuralPorc!$A:$A,$C17)*100</f>
        <v>16.774983704090118</v>
      </c>
      <c r="AA17" s="56"/>
      <c r="AB17" s="53">
        <f>SUMIFS(UrbanPop!$M:$M,UrbanPop!$S:$S,AB$5,UrbanPop!$A:$A,$C17)/1000</f>
        <v>871.39800000000002</v>
      </c>
      <c r="AC17" s="53">
        <f>SUMIFS(UrbanPop!$M:$M,UrbanPop!$S:$S,AC$5,UrbanPop!$A:$A,$C17)/1000</f>
        <v>925.16399999999999</v>
      </c>
      <c r="AD17" s="53">
        <f>SUMIFS(UrbanPop!$M:$M,UrbanPop!$S:$S,AD$5,UrbanPop!$A:$A,$C17)/1000</f>
        <v>1044.0250000000001</v>
      </c>
      <c r="AE17" s="53">
        <f>SUMIFS(UrbanPop!$M:$M,UrbanPop!$S:$S,AE$5,UrbanPop!$A:$A,$C17)/1000</f>
        <v>773.57</v>
      </c>
      <c r="AF17" s="53">
        <f>SUMIFS(UrbanPop!$M:$M,UrbanPop!$S:$S,AF$5,UrbanPop!$A:$A,$C17)/1000</f>
        <v>792.245</v>
      </c>
      <c r="AG17" s="52"/>
      <c r="AH17" s="54">
        <f>SUMIFS(UrbanPorc!$M:$M,UrbanPorc!$P:$P,AH$5,UrbanPorc!$A:$A,$C17)*100</f>
        <v>20.971269905567169</v>
      </c>
      <c r="AI17" s="54">
        <f>SUMIFS(UrbanPorc!$M:$M,UrbanPorc!$P:$P,AI$5,UrbanPorc!$A:$A,$C17)*100</f>
        <v>22.234666347503662</v>
      </c>
      <c r="AJ17" s="54">
        <f>SUMIFS(UrbanPorc!$M:$M,UrbanPorc!$P:$P,AJ$5,UrbanPorc!$A:$A,$C17)*100</f>
        <v>24.091729521751404</v>
      </c>
      <c r="AK17" s="54">
        <f>SUMIFS(UrbanPorc!$M:$M,UrbanPorc!$P:$P,AK$5,UrbanPorc!$A:$A,$C17)*100</f>
        <v>17.790019512176514</v>
      </c>
      <c r="AL17" s="54">
        <f>SUMIFS(UrbanPorc!$M:$M,UrbanPorc!$P:$P,AL$5,UrbanPorc!$A:$A,$C17)*100</f>
        <v>16.938702762126923</v>
      </c>
      <c r="AN17" s="53">
        <f>SUMIFS(SexoPop!$N:$N,SexoPop!$T:$T,AN$5,SexoPop!$A:$A,$C17,SexoPop!$B:$B,2)/1000</f>
        <v>657.42</v>
      </c>
      <c r="AO17" s="53">
        <f>SUMIFS(SexoPop!$N:$N,SexoPop!$T:$T,AO$5,SexoPop!$A:$A,$C17,SexoPop!$B:$B,2)/1000</f>
        <v>702.14499999999998</v>
      </c>
      <c r="AP17" s="53">
        <f>SUMIFS(SexoPop!$N:$N,SexoPop!$T:$T,AP$5,SexoPop!$A:$A,$C17,SexoPop!$B:$B,2)/1000</f>
        <v>796.06899999999996</v>
      </c>
      <c r="AQ17" s="53">
        <f>SUMIFS(SexoPop!$N:$N,SexoPop!$T:$T,AQ$5,SexoPop!$A:$A,$C17,SexoPop!$B:$B,2)/1000</f>
        <v>593.29899999999998</v>
      </c>
      <c r="AR17" s="53">
        <f>SUMIFS(SexoPop!$N:$N,SexoPop!$T:$T,AR$5,SexoPop!$A:$A,$C17,SexoPop!$B:$B,2)/1000</f>
        <v>579.04</v>
      </c>
      <c r="AS17" s="52"/>
      <c r="AT17" s="54">
        <f>SUMIFS(SexoPorc!$N:$N,SexoPorc!$Q:$Q,AT$5,SexoPorc!$A:$A,$C17,SexoPorc!$B:$B,2)*100</f>
        <v>21.124154329299927</v>
      </c>
      <c r="AU17" s="54">
        <f>SUMIFS(SexoPorc!$N:$N,SexoPorc!$Q:$Q,AU$5,SexoPorc!$A:$A,$C17,SexoPorc!$B:$B,2)*100</f>
        <v>22.070114314556122</v>
      </c>
      <c r="AV17" s="54">
        <f>SUMIFS(SexoPorc!$N:$N,SexoPorc!$Q:$Q,AV$5,SexoPorc!$A:$A,$C17,SexoPorc!$B:$B,2)*100</f>
        <v>24.728606641292572</v>
      </c>
      <c r="AW17" s="54">
        <f>SUMIFS(SexoPorc!$N:$N,SexoPorc!$Q:$Q,AW$5,SexoPorc!$A:$A,$C17,SexoPorc!$B:$B,2)*100</f>
        <v>18.191353976726532</v>
      </c>
      <c r="AX17" s="54">
        <f>SUMIFS(SexoPorc!$N:$N,SexoPorc!$Q:$Q,AX$5,SexoPorc!$A:$A,$C17,SexoPorc!$B:$B,2)*100</f>
        <v>17.402856051921844</v>
      </c>
      <c r="AY17" s="56"/>
      <c r="AZ17" s="53">
        <f>SUMIFS(SexoPop!$N:$N,SexoPop!$T:$T,AZ$5,SexoPop!$A:$A,$C17,SexoPop!$B:$B,1)/1000</f>
        <v>595.28899999999999</v>
      </c>
      <c r="BA17" s="53">
        <f>SUMIFS(SexoPop!$N:$N,SexoPop!$T:$T,BA$5,SexoPop!$A:$A,$C17,SexoPop!$B:$B,1)/1000</f>
        <v>638.45100000000002</v>
      </c>
      <c r="BB17" s="53">
        <f>SUMIFS(SexoPop!$N:$N,SexoPop!$T:$T,BB$5,SexoPop!$A:$A,$C17,SexoPop!$B:$B,1)/1000</f>
        <v>731.89499999999998</v>
      </c>
      <c r="BC17" s="53">
        <f>SUMIFS(SexoPop!$N:$N,SexoPop!$T:$T,BC$5,SexoPop!$A:$A,$C17,SexoPop!$B:$B,1)/1000</f>
        <v>552.66300000000001</v>
      </c>
      <c r="BD17" s="53">
        <f>SUMIFS(SexoPop!$N:$N,SexoPop!$T:$T,BD$5,SexoPop!$A:$A,$C17,SexoPop!$B:$B,1)/1000</f>
        <v>488.97399999999999</v>
      </c>
      <c r="BE17" s="52"/>
      <c r="BF17" s="54">
        <f>SUMIFS(SexoPorc!$N:$N,SexoPorc!$Q:$Q,BF$5,SexoPorc!$A:$A,$C17,SexoPorc!$B:$B,1)*100</f>
        <v>21.02254182100296</v>
      </c>
      <c r="BG17" s="54">
        <f>SUMIFS(SexoPorc!$N:$N,SexoPorc!$Q:$Q,BG$5,SexoPorc!$A:$A,$C17,SexoPorc!$B:$B,1)*100</f>
        <v>22.076581418514252</v>
      </c>
      <c r="BH17" s="54">
        <f>SUMIFS(SexoPorc!$N:$N,SexoPorc!$Q:$Q,BH$5,SexoPorc!$A:$A,$C17,SexoPorc!$B:$B,1)*100</f>
        <v>24.561256170272827</v>
      </c>
      <c r="BI17" s="54">
        <f>SUMIFS(SexoPorc!$N:$N,SexoPorc!$Q:$Q,BI$5,SexoPorc!$A:$A,$C17,SexoPorc!$B:$B,1)*100</f>
        <v>18.324345350265503</v>
      </c>
      <c r="BJ17" s="54">
        <f>SUMIFS(SexoPorc!$N:$N,SexoPorc!$Q:$Q,BJ$5,SexoPorc!$A:$A,$C17,SexoPorc!$B:$B,1)*100</f>
        <v>16.332948207855225</v>
      </c>
    </row>
    <row r="18" spans="3:62" x14ac:dyDescent="0.25">
      <c r="C18" s="52" t="s">
        <v>12</v>
      </c>
      <c r="D18" s="53">
        <f>'Cuadro 4'!AO20</f>
        <v>1053.835</v>
      </c>
      <c r="E18" s="53">
        <f>'Cuadro 4'!AP20</f>
        <v>1362.566</v>
      </c>
      <c r="F18" s="53">
        <f>'Cuadro 4'!AQ20</f>
        <v>1282.9880000000001</v>
      </c>
      <c r="G18" s="53">
        <f>'Cuadro 4'!AR20</f>
        <v>1133.7150000000001</v>
      </c>
      <c r="H18" s="53">
        <f>'Cuadro 4'!AS20</f>
        <v>1006.285</v>
      </c>
      <c r="I18" s="52"/>
      <c r="J18" s="54">
        <f>'Cuadro 5'!AI20</f>
        <v>30.377588552700001</v>
      </c>
      <c r="K18" s="54">
        <f>'Cuadro 5'!AJ20</f>
        <v>38.891987411300001</v>
      </c>
      <c r="L18" s="54">
        <f>'Cuadro 5'!AK20</f>
        <v>36.052032308299999</v>
      </c>
      <c r="M18" s="54">
        <f>'Cuadro 5'!AL20</f>
        <v>31.4842122803</v>
      </c>
      <c r="N18" s="54">
        <f>'Cuadro 5'!AM20</f>
        <v>27.919958448199999</v>
      </c>
      <c r="O18" s="52"/>
      <c r="P18" s="53">
        <f>SUMIFS(RuralPop!$M:$M,RuralPop!$S:$S,P$5,RuralPop!$A:$A,$C18)/1000</f>
        <v>408.291</v>
      </c>
      <c r="Q18" s="53">
        <f>SUMIFS(RuralPop!$M:$M,RuralPop!$S:$S,Q$5,RuralPop!$A:$A,$C18)/1000</f>
        <v>667.96799999999996</v>
      </c>
      <c r="R18" s="53">
        <f>SUMIFS(RuralPop!$M:$M,RuralPop!$S:$S,R$5,RuralPop!$A:$A,$C18)/1000</f>
        <v>587.976</v>
      </c>
      <c r="S18" s="53">
        <f>SUMIFS(RuralPop!$M:$M,RuralPop!$S:$S,S$5,RuralPop!$A:$A,$C18)/1000</f>
        <v>539.66899999999998</v>
      </c>
      <c r="T18" s="53">
        <f>SUMIFS(RuralPop!$M:$M,RuralPop!$S:$S,T$5,RuralPop!$A:$A,$C18)/1000</f>
        <v>459.65199999999999</v>
      </c>
      <c r="U18" s="52"/>
      <c r="V18" s="54">
        <f>SUMIFS(RuralPorc!$M:$M,RuralPorc!$P:$P,V$5,RuralPorc!$A:$A,$C18)*100</f>
        <v>28.149554133415222</v>
      </c>
      <c r="W18" s="54">
        <f>SUMIFS(RuralPorc!$M:$M,RuralPorc!$P:$P,W$5,RuralPorc!$A:$A,$C18)*100</f>
        <v>43.453636765480042</v>
      </c>
      <c r="X18" s="54">
        <f>SUMIFS(RuralPorc!$M:$M,RuralPorc!$P:$P,X$5,RuralPorc!$A:$A,$C18)*100</f>
        <v>39.510107040405273</v>
      </c>
      <c r="Y18" s="54">
        <f>SUMIFS(RuralPorc!$M:$M,RuralPorc!$P:$P,Y$5,RuralPorc!$A:$A,$C18)*100</f>
        <v>34.029236435890198</v>
      </c>
      <c r="Z18" s="54">
        <f>SUMIFS(RuralPorc!$M:$M,RuralPorc!$P:$P,Z$5,RuralPorc!$A:$A,$C18)*100</f>
        <v>31.031274795532227</v>
      </c>
      <c r="AA18" s="56"/>
      <c r="AB18" s="53">
        <f>SUMIFS(UrbanPop!$M:$M,UrbanPop!$S:$S,AB$5,UrbanPop!$A:$A,$C18)/1000</f>
        <v>645.54399999999998</v>
      </c>
      <c r="AC18" s="53">
        <f>SUMIFS(UrbanPop!$M:$M,UrbanPop!$S:$S,AC$5,UrbanPop!$A:$A,$C18)/1000</f>
        <v>694.59799999999996</v>
      </c>
      <c r="AD18" s="53">
        <f>SUMIFS(UrbanPop!$M:$M,UrbanPop!$S:$S,AD$5,UrbanPop!$A:$A,$C18)/1000</f>
        <v>695.01199999999994</v>
      </c>
      <c r="AE18" s="53">
        <f>SUMIFS(UrbanPop!$M:$M,UrbanPop!$S:$S,AE$5,UrbanPop!$A:$A,$C18)/1000</f>
        <v>594.04600000000005</v>
      </c>
      <c r="AF18" s="53">
        <f>SUMIFS(UrbanPop!$M:$M,UrbanPop!$S:$S,AF$5,UrbanPop!$A:$A,$C18)/1000</f>
        <v>546.63300000000004</v>
      </c>
      <c r="AG18" s="52"/>
      <c r="AH18" s="54">
        <f>SUMIFS(UrbanPorc!$M:$M,UrbanPorc!$P:$P,AH$5,UrbanPorc!$A:$A,$C18)*100</f>
        <v>31.978440284729004</v>
      </c>
      <c r="AI18" s="54">
        <f>SUMIFS(UrbanPorc!$M:$M,UrbanPorc!$P:$P,AI$5,UrbanPorc!$A:$A,$C18)*100</f>
        <v>35.325756669044495</v>
      </c>
      <c r="AJ18" s="54">
        <f>SUMIFS(UrbanPorc!$M:$M,UrbanPorc!$P:$P,AJ$5,UrbanPorc!$A:$A,$C18)*100</f>
        <v>33.566606044769287</v>
      </c>
      <c r="AK18" s="54">
        <f>SUMIFS(UrbanPorc!$M:$M,UrbanPorc!$P:$P,AK$5,UrbanPorc!$A:$A,$C18)*100</f>
        <v>29.481160640716553</v>
      </c>
      <c r="AL18" s="54">
        <f>SUMIFS(UrbanPorc!$M:$M,UrbanPorc!$P:$P,AL$5,UrbanPorc!$A:$A,$C18)*100</f>
        <v>25.74906051158905</v>
      </c>
      <c r="AN18" s="53">
        <f>SUMIFS(SexoPop!$N:$N,SexoPop!$T:$T,AN$5,SexoPop!$A:$A,$C18,SexoPop!$B:$B,2)/1000</f>
        <v>549.41999999999996</v>
      </c>
      <c r="AO18" s="53">
        <f>SUMIFS(SexoPop!$N:$N,SexoPop!$T:$T,AO$5,SexoPop!$A:$A,$C18,SexoPop!$B:$B,2)/1000</f>
        <v>712.91200000000003</v>
      </c>
      <c r="AP18" s="53">
        <f>SUMIFS(SexoPop!$N:$N,SexoPop!$T:$T,AP$5,SexoPop!$A:$A,$C18,SexoPop!$B:$B,2)/1000</f>
        <v>673.15200000000004</v>
      </c>
      <c r="AQ18" s="53">
        <f>SUMIFS(SexoPop!$N:$N,SexoPop!$T:$T,AQ$5,SexoPop!$A:$A,$C18,SexoPop!$B:$B,2)/1000</f>
        <v>588.01099999999997</v>
      </c>
      <c r="AR18" s="53">
        <f>SUMIFS(SexoPop!$N:$N,SexoPop!$T:$T,AR$5,SexoPop!$A:$A,$C18,SexoPop!$B:$B,2)/1000</f>
        <v>531.69799999999998</v>
      </c>
      <c r="AS18" s="52"/>
      <c r="AT18" s="54">
        <f>SUMIFS(SexoPorc!$N:$N,SexoPorc!$Q:$Q,AT$5,SexoPorc!$A:$A,$C18,SexoPorc!$B:$B,2)*100</f>
        <v>30.287244915962219</v>
      </c>
      <c r="AU18" s="54">
        <f>SUMIFS(SexoPorc!$N:$N,SexoPorc!$Q:$Q,AU$5,SexoPorc!$A:$A,$C18,SexoPorc!$B:$B,2)*100</f>
        <v>38.97223174571991</v>
      </c>
      <c r="AV18" s="54">
        <f>SUMIFS(SexoPorc!$N:$N,SexoPorc!$Q:$Q,AV$5,SexoPorc!$A:$A,$C18,SexoPorc!$B:$B,2)*100</f>
        <v>36.229515075683594</v>
      </c>
      <c r="AW18" s="54">
        <f>SUMIFS(SexoPorc!$N:$N,SexoPorc!$Q:$Q,AW$5,SexoPorc!$A:$A,$C18,SexoPorc!$B:$B,2)*100</f>
        <v>31.036794185638428</v>
      </c>
      <c r="AX18" s="54">
        <f>SUMIFS(SexoPorc!$N:$N,SexoPorc!$Q:$Q,AX$5,SexoPorc!$A:$A,$C18,SexoPorc!$B:$B,2)*100</f>
        <v>27.657729387283325</v>
      </c>
      <c r="AY18" s="56"/>
      <c r="AZ18" s="53">
        <f>SUMIFS(SexoPop!$N:$N,SexoPop!$T:$T,AZ$5,SexoPop!$A:$A,$C18,SexoPop!$B:$B,1)/1000</f>
        <v>504.41500000000002</v>
      </c>
      <c r="BA18" s="53">
        <f>SUMIFS(SexoPop!$N:$N,SexoPop!$T:$T,BA$5,SexoPop!$A:$A,$C18,SexoPop!$B:$B,1)/1000</f>
        <v>649.654</v>
      </c>
      <c r="BB18" s="53">
        <f>SUMIFS(SexoPop!$N:$N,SexoPop!$T:$T,BB$5,SexoPop!$A:$A,$C18,SexoPop!$B:$B,1)/1000</f>
        <v>609.83600000000001</v>
      </c>
      <c r="BC18" s="53">
        <f>SUMIFS(SexoPop!$N:$N,SexoPop!$T:$T,BC$5,SexoPop!$A:$A,$C18,SexoPop!$B:$B,1)/1000</f>
        <v>545.70399999999995</v>
      </c>
      <c r="BD18" s="53">
        <f>SUMIFS(SexoPop!$N:$N,SexoPop!$T:$T,BD$5,SexoPop!$A:$A,$C18,SexoPop!$B:$B,1)/1000</f>
        <v>474.58699999999999</v>
      </c>
      <c r="BE18" s="52"/>
      <c r="BF18" s="54">
        <f>SUMIFS(SexoPorc!$N:$N,SexoPorc!$Q:$Q,BF$5,SexoPorc!$A:$A,$C18,SexoPorc!$B:$B,1)*100</f>
        <v>30.476608872413635</v>
      </c>
      <c r="BG18" s="54">
        <f>SUMIFS(SexoPorc!$N:$N,SexoPorc!$Q:$Q,BG$5,SexoPorc!$A:$A,$C18,SexoPorc!$B:$B,1)*100</f>
        <v>38.80431056022644</v>
      </c>
      <c r="BH18" s="54">
        <f>SUMIFS(SexoPorc!$N:$N,SexoPorc!$Q:$Q,BH$5,SexoPorc!$A:$A,$C18,SexoPorc!$B:$B,1)*100</f>
        <v>35.85813045501709</v>
      </c>
      <c r="BI18" s="54">
        <f>SUMIFS(SexoPorc!$N:$N,SexoPorc!$Q:$Q,BI$5,SexoPorc!$A:$A,$C18,SexoPorc!$B:$B,1)*100</f>
        <v>31.980982422828674</v>
      </c>
      <c r="BJ18" s="54">
        <f>SUMIFS(SexoPorc!$N:$N,SexoPorc!$Q:$Q,BJ$5,SexoPorc!$A:$A,$C18,SexoPorc!$B:$B,1)*100</f>
        <v>28.219711780548096</v>
      </c>
    </row>
    <row r="19" spans="3:62" x14ac:dyDescent="0.25">
      <c r="C19" s="52" t="s">
        <v>13</v>
      </c>
      <c r="D19" s="53">
        <f>'Cuadro 4'!AO21</f>
        <v>813.70900000000006</v>
      </c>
      <c r="E19" s="53">
        <f>'Cuadro 4'!AP21</f>
        <v>830.73900000000003</v>
      </c>
      <c r="F19" s="53">
        <f>'Cuadro 4'!AQ21</f>
        <v>882.20300000000009</v>
      </c>
      <c r="G19" s="53">
        <f>'Cuadro 4'!AR21</f>
        <v>602.04899999999998</v>
      </c>
      <c r="H19" s="53">
        <f>'Cuadro 4'!AS21</f>
        <v>529.66300000000001</v>
      </c>
      <c r="I19" s="52"/>
      <c r="J19" s="54">
        <f>'Cuadro 5'!AI21</f>
        <v>27.6594522422</v>
      </c>
      <c r="K19" s="54">
        <f>'Cuadro 5'!AJ21</f>
        <v>27.305240309000002</v>
      </c>
      <c r="L19" s="54">
        <f>'Cuadro 5'!AK21</f>
        <v>28.506659394100001</v>
      </c>
      <c r="M19" s="54">
        <f>'Cuadro 5'!AL21</f>
        <v>19.069140596500002</v>
      </c>
      <c r="N19" s="54">
        <f>'Cuadro 5'!AM21</f>
        <v>16.398093143499999</v>
      </c>
      <c r="O19" s="52"/>
      <c r="P19" s="53">
        <f>SUMIFS(RuralPop!$M:$M,RuralPop!$S:$S,P$5,RuralPop!$A:$A,$C19)/1000</f>
        <v>443.45400000000001</v>
      </c>
      <c r="Q19" s="53">
        <f>SUMIFS(RuralPop!$M:$M,RuralPop!$S:$S,Q$5,RuralPop!$A:$A,$C19)/1000</f>
        <v>477.50700000000001</v>
      </c>
      <c r="R19" s="53">
        <f>SUMIFS(RuralPop!$M:$M,RuralPop!$S:$S,R$5,RuralPop!$A:$A,$C19)/1000</f>
        <v>486.07400000000001</v>
      </c>
      <c r="S19" s="53">
        <f>SUMIFS(RuralPop!$M:$M,RuralPop!$S:$S,S$5,RuralPop!$A:$A,$C19)/1000</f>
        <v>334.99</v>
      </c>
      <c r="T19" s="53">
        <f>SUMIFS(RuralPop!$M:$M,RuralPop!$S:$S,T$5,RuralPop!$A:$A,$C19)/1000</f>
        <v>275.46300000000002</v>
      </c>
      <c r="U19" s="52"/>
      <c r="V19" s="54">
        <f>SUMIFS(RuralPorc!$M:$M,RuralPorc!$P:$P,V$5,RuralPorc!$A:$A,$C19)*100</f>
        <v>31.562787294387817</v>
      </c>
      <c r="W19" s="54">
        <f>SUMIFS(RuralPorc!$M:$M,RuralPorc!$P:$P,W$5,RuralPorc!$A:$A,$C19)*100</f>
        <v>33.159840106964111</v>
      </c>
      <c r="X19" s="54">
        <f>SUMIFS(RuralPorc!$M:$M,RuralPorc!$P:$P,X$5,RuralPorc!$A:$A,$C19)*100</f>
        <v>32.862445712089539</v>
      </c>
      <c r="Y19" s="54">
        <f>SUMIFS(RuralPorc!$M:$M,RuralPorc!$P:$P,Y$5,RuralPorc!$A:$A,$C19)*100</f>
        <v>21.901556849479675</v>
      </c>
      <c r="Z19" s="54">
        <f>SUMIFS(RuralPorc!$M:$M,RuralPorc!$P:$P,Z$5,RuralPorc!$A:$A,$C19)*100</f>
        <v>18.230436742305756</v>
      </c>
      <c r="AA19" s="56"/>
      <c r="AB19" s="53">
        <f>SUMIFS(UrbanPop!$M:$M,UrbanPop!$S:$S,AB$5,UrbanPop!$A:$A,$C19)/1000</f>
        <v>370.255</v>
      </c>
      <c r="AC19" s="53">
        <f>SUMIFS(UrbanPop!$M:$M,UrbanPop!$S:$S,AC$5,UrbanPop!$A:$A,$C19)/1000</f>
        <v>353.23200000000003</v>
      </c>
      <c r="AD19" s="53">
        <f>SUMIFS(UrbanPop!$M:$M,UrbanPop!$S:$S,AD$5,UrbanPop!$A:$A,$C19)/1000</f>
        <v>396.12900000000002</v>
      </c>
      <c r="AE19" s="53">
        <f>SUMIFS(UrbanPop!$M:$M,UrbanPop!$S:$S,AE$5,UrbanPop!$A:$A,$C19)/1000</f>
        <v>267.05900000000003</v>
      </c>
      <c r="AF19" s="53">
        <f>SUMIFS(UrbanPop!$M:$M,UrbanPop!$S:$S,AF$5,UrbanPop!$A:$A,$C19)/1000</f>
        <v>254.2</v>
      </c>
      <c r="AG19" s="52"/>
      <c r="AH19" s="54">
        <f>SUMIFS(UrbanPorc!$M:$M,UrbanPorc!$P:$P,AH$5,UrbanPorc!$A:$A,$C19)*100</f>
        <v>24.091121554374695</v>
      </c>
      <c r="AI19" s="54">
        <f>SUMIFS(UrbanPorc!$M:$M,UrbanPorc!$P:$P,AI$5,UrbanPorc!$A:$A,$C19)*100</f>
        <v>22.043934464454651</v>
      </c>
      <c r="AJ19" s="54">
        <f>SUMIFS(UrbanPorc!$M:$M,UrbanPorc!$P:$P,AJ$5,UrbanPorc!$A:$A,$C19)*100</f>
        <v>24.518865346908569</v>
      </c>
      <c r="AK19" s="54">
        <f>SUMIFS(UrbanPorc!$M:$M,UrbanPorc!$P:$P,AK$5,UrbanPorc!$A:$A,$C19)*100</f>
        <v>16.407501697540283</v>
      </c>
      <c r="AL19" s="54">
        <f>SUMIFS(UrbanPorc!$M:$M,UrbanPorc!$P:$P,AL$5,UrbanPorc!$A:$A,$C19)*100</f>
        <v>14.787477254867554</v>
      </c>
      <c r="AN19" s="53">
        <f>SUMIFS(SexoPop!$N:$N,SexoPop!$T:$T,AN$5,SexoPop!$A:$A,$C19,SexoPop!$B:$B,2)/1000</f>
        <v>418.45499999999998</v>
      </c>
      <c r="AO19" s="53">
        <f>SUMIFS(SexoPop!$N:$N,SexoPop!$T:$T,AO$5,SexoPop!$A:$A,$C19,SexoPop!$B:$B,2)/1000</f>
        <v>423.28</v>
      </c>
      <c r="AP19" s="53">
        <f>SUMIFS(SexoPop!$N:$N,SexoPop!$T:$T,AP$5,SexoPop!$A:$A,$C19,SexoPop!$B:$B,2)/1000</f>
        <v>471.61900000000003</v>
      </c>
      <c r="AQ19" s="53">
        <f>SUMIFS(SexoPop!$N:$N,SexoPop!$T:$T,AQ$5,SexoPop!$A:$A,$C19,SexoPop!$B:$B,2)/1000</f>
        <v>323.39800000000002</v>
      </c>
      <c r="AR19" s="53">
        <f>SUMIFS(SexoPop!$N:$N,SexoPop!$T:$T,AR$5,SexoPop!$A:$A,$C19,SexoPop!$B:$B,2)/1000</f>
        <v>271.87400000000002</v>
      </c>
      <c r="AS19" s="52"/>
      <c r="AT19" s="54">
        <f>SUMIFS(SexoPorc!$N:$N,SexoPorc!$Q:$Q,AT$5,SexoPorc!$A:$A,$C19,SexoPorc!$B:$B,2)*100</f>
        <v>27.705243229866028</v>
      </c>
      <c r="AU19" s="54">
        <f>SUMIFS(SexoPorc!$N:$N,SexoPorc!$Q:$Q,AU$5,SexoPorc!$A:$A,$C19,SexoPorc!$B:$B,2)*100</f>
        <v>26.942455768585205</v>
      </c>
      <c r="AV19" s="54">
        <f>SUMIFS(SexoPorc!$N:$N,SexoPorc!$Q:$Q,AV$5,SexoPorc!$A:$A,$C19,SexoPorc!$B:$B,2)*100</f>
        <v>28.868860006332397</v>
      </c>
      <c r="AW19" s="54">
        <f>SUMIFS(SexoPorc!$N:$N,SexoPorc!$Q:$Q,AW$5,SexoPorc!$A:$A,$C19,SexoPorc!$B:$B,2)*100</f>
        <v>19.41123753786087</v>
      </c>
      <c r="AX19" s="54">
        <f>SUMIFS(SexoPorc!$N:$N,SexoPorc!$Q:$Q,AX$5,SexoPorc!$A:$A,$C19,SexoPorc!$B:$B,2)*100</f>
        <v>15.916581451892853</v>
      </c>
      <c r="AY19" s="56"/>
      <c r="AZ19" s="53">
        <f>SUMIFS(SexoPop!$N:$N,SexoPop!$T:$T,AZ$5,SexoPop!$A:$A,$C19,SexoPop!$B:$B,1)/1000</f>
        <v>395.25400000000002</v>
      </c>
      <c r="BA19" s="53">
        <f>SUMIFS(SexoPop!$N:$N,SexoPop!$T:$T,BA$5,SexoPop!$A:$A,$C19,SexoPop!$B:$B,1)/1000</f>
        <v>407.459</v>
      </c>
      <c r="BB19" s="53">
        <f>SUMIFS(SexoPop!$N:$N,SexoPop!$T:$T,BB$5,SexoPop!$A:$A,$C19,SexoPop!$B:$B,1)/1000</f>
        <v>410.584</v>
      </c>
      <c r="BC19" s="53">
        <f>SUMIFS(SexoPop!$N:$N,SexoPop!$T:$T,BC$5,SexoPop!$A:$A,$C19,SexoPop!$B:$B,1)/1000</f>
        <v>278.65100000000001</v>
      </c>
      <c r="BD19" s="53">
        <f>SUMIFS(SexoPop!$N:$N,SexoPop!$T:$T,BD$5,SexoPop!$A:$A,$C19,SexoPop!$B:$B,1)/1000</f>
        <v>257.78899999999999</v>
      </c>
      <c r="BE19" s="52"/>
      <c r="BF19" s="54">
        <f>SUMIFS(SexoPorc!$N:$N,SexoPorc!$Q:$Q,BF$5,SexoPorc!$A:$A,$C19,SexoPorc!$B:$B,1)*100</f>
        <v>27.611139416694641</v>
      </c>
      <c r="BG19" s="54">
        <f>SUMIFS(SexoPorc!$N:$N,SexoPorc!$Q:$Q,BG$5,SexoPorc!$A:$A,$C19,SexoPorc!$B:$B,1)*100</f>
        <v>27.692604064941406</v>
      </c>
      <c r="BH19" s="54">
        <f>SUMIFS(SexoPorc!$N:$N,SexoPorc!$Q:$Q,BH$5,SexoPorc!$A:$A,$C19,SexoPorc!$B:$B,1)*100</f>
        <v>28.101673722267151</v>
      </c>
      <c r="BI19" s="54">
        <f>SUMIFS(SexoPorc!$N:$N,SexoPorc!$Q:$Q,BI$5,SexoPorc!$A:$A,$C19,SexoPorc!$B:$B,1)*100</f>
        <v>18.686923384666443</v>
      </c>
      <c r="BJ19" s="54">
        <f>SUMIFS(SexoPorc!$N:$N,SexoPorc!$Q:$Q,BJ$5,SexoPorc!$A:$A,$C19,SexoPorc!$B:$B,1)*100</f>
        <v>16.938517987728119</v>
      </c>
    </row>
    <row r="20" spans="3:62" x14ac:dyDescent="0.25">
      <c r="C20" s="52" t="s">
        <v>14</v>
      </c>
      <c r="D20" s="53">
        <f>'Cuadro 4'!AO22</f>
        <v>1270.5340000000001</v>
      </c>
      <c r="E20" s="53">
        <f>'Cuadro 4'!AP22</f>
        <v>1307.6100000000001</v>
      </c>
      <c r="F20" s="53">
        <f>'Cuadro 4'!AQ22</f>
        <v>1242.431</v>
      </c>
      <c r="G20" s="53">
        <f>'Cuadro 4'!AR22</f>
        <v>1176.4590000000001</v>
      </c>
      <c r="H20" s="53">
        <f>'Cuadro 4'!AS22</f>
        <v>695.52700000000004</v>
      </c>
      <c r="I20" s="52"/>
      <c r="J20" s="54">
        <f>'Cuadro 5'!AI22</f>
        <v>15.953816162500001</v>
      </c>
      <c r="K20" s="54">
        <f>'Cuadro 5'!AJ22</f>
        <v>15.904299564800001</v>
      </c>
      <c r="L20" s="54">
        <f>'Cuadro 5'!AK22</f>
        <v>14.821598290100001</v>
      </c>
      <c r="M20" s="54">
        <f>'Cuadro 5'!AL22</f>
        <v>13.8386736713</v>
      </c>
      <c r="N20" s="54">
        <f>'Cuadro 5'!AM22</f>
        <v>7.9676910356000006</v>
      </c>
      <c r="O20" s="52"/>
      <c r="P20" s="53">
        <f>SUMIFS(RuralPop!$M:$M,RuralPop!$S:$S,P$5,RuralPop!$A:$A,$C20)/1000</f>
        <v>137.63</v>
      </c>
      <c r="Q20" s="53">
        <f>SUMIFS(RuralPop!$M:$M,RuralPop!$S:$S,Q$5,RuralPop!$A:$A,$C20)/1000</f>
        <v>211.47399999999999</v>
      </c>
      <c r="R20" s="53">
        <f>SUMIFS(RuralPop!$M:$M,RuralPop!$S:$S,R$5,RuralPop!$A:$A,$C20)/1000</f>
        <v>149.173</v>
      </c>
      <c r="S20" s="53">
        <f>SUMIFS(RuralPop!$M:$M,RuralPop!$S:$S,S$5,RuralPop!$A:$A,$C20)/1000</f>
        <v>151.39099999999999</v>
      </c>
      <c r="T20" s="53">
        <f>SUMIFS(RuralPop!$M:$M,RuralPop!$S:$S,T$5,RuralPop!$A:$A,$C20)/1000</f>
        <v>141.70099999999999</v>
      </c>
      <c r="U20" s="52"/>
      <c r="V20" s="54">
        <f>SUMIFS(RuralPorc!$M:$M,RuralPorc!$P:$P,V$5,RuralPorc!$A:$A,$C20)*100</f>
        <v>12.893077731132507</v>
      </c>
      <c r="W20" s="54">
        <f>SUMIFS(RuralPorc!$M:$M,RuralPorc!$P:$P,W$5,RuralPorc!$A:$A,$C20)*100</f>
        <v>17.051315307617188</v>
      </c>
      <c r="X20" s="54">
        <f>SUMIFS(RuralPorc!$M:$M,RuralPorc!$P:$P,X$5,RuralPorc!$A:$A,$C20)*100</f>
        <v>13.276828825473785</v>
      </c>
      <c r="Y20" s="54">
        <f>SUMIFS(RuralPorc!$M:$M,RuralPorc!$P:$P,Y$5,RuralPorc!$A:$A,$C20)*100</f>
        <v>11.330728977918625</v>
      </c>
      <c r="Z20" s="54">
        <f>SUMIFS(RuralPorc!$M:$M,RuralPorc!$P:$P,Z$5,RuralPorc!$A:$A,$C20)*100</f>
        <v>13.969153165817261</v>
      </c>
      <c r="AA20" s="56"/>
      <c r="AB20" s="53">
        <f>SUMIFS(UrbanPop!$M:$M,UrbanPop!$S:$S,AB$5,UrbanPop!$A:$A,$C20)/1000</f>
        <v>1132.904</v>
      </c>
      <c r="AC20" s="53">
        <f>SUMIFS(UrbanPop!$M:$M,UrbanPop!$S:$S,AC$5,UrbanPop!$A:$A,$C20)/1000</f>
        <v>1096.136</v>
      </c>
      <c r="AD20" s="53">
        <f>SUMIFS(UrbanPop!$M:$M,UrbanPop!$S:$S,AD$5,UrbanPop!$A:$A,$C20)/1000</f>
        <v>1093.258</v>
      </c>
      <c r="AE20" s="53">
        <f>SUMIFS(UrbanPop!$M:$M,UrbanPop!$S:$S,AE$5,UrbanPop!$A:$A,$C20)/1000</f>
        <v>1025.068</v>
      </c>
      <c r="AF20" s="53">
        <f>SUMIFS(UrbanPop!$M:$M,UrbanPop!$S:$S,AF$5,UrbanPop!$A:$A,$C20)/1000</f>
        <v>553.82600000000002</v>
      </c>
      <c r="AG20" s="52"/>
      <c r="AH20" s="54">
        <f>SUMIFS(UrbanPorc!$M:$M,UrbanPorc!$P:$P,AH$5,UrbanPorc!$A:$A,$C20)*100</f>
        <v>16.427581012248993</v>
      </c>
      <c r="AI20" s="54">
        <f>SUMIFS(UrbanPorc!$M:$M,UrbanPorc!$P:$P,AI$5,UrbanPorc!$A:$A,$C20)*100</f>
        <v>15.700539946556091</v>
      </c>
      <c r="AJ20" s="54">
        <f>SUMIFS(UrbanPorc!$M:$M,UrbanPorc!$P:$P,AJ$5,UrbanPorc!$A:$A,$C20)*100</f>
        <v>15.060698986053467</v>
      </c>
      <c r="AK20" s="54">
        <f>SUMIFS(UrbanPorc!$M:$M,UrbanPorc!$P:$P,AK$5,UrbanPorc!$A:$A,$C20)*100</f>
        <v>14.306339621543884</v>
      </c>
      <c r="AL20" s="54">
        <f>SUMIFS(UrbanPorc!$M:$M,UrbanPorc!$P:$P,AL$5,UrbanPorc!$A:$A,$C20)*100</f>
        <v>7.1786016225814819</v>
      </c>
      <c r="AN20" s="53">
        <f>SUMIFS(SexoPop!$N:$N,SexoPop!$T:$T,AN$5,SexoPop!$A:$A,$C20,SexoPop!$B:$B,2)/1000</f>
        <v>641.99599999999998</v>
      </c>
      <c r="AO20" s="53">
        <f>SUMIFS(SexoPop!$N:$N,SexoPop!$T:$T,AO$5,SexoPop!$A:$A,$C20,SexoPop!$B:$B,2)/1000</f>
        <v>667.53</v>
      </c>
      <c r="AP20" s="53">
        <f>SUMIFS(SexoPop!$N:$N,SexoPop!$T:$T,AP$5,SexoPop!$A:$A,$C20,SexoPop!$B:$B,2)/1000</f>
        <v>640.84199999999998</v>
      </c>
      <c r="AQ20" s="53">
        <f>SUMIFS(SexoPop!$N:$N,SexoPop!$T:$T,AQ$5,SexoPop!$A:$A,$C20,SexoPop!$B:$B,2)/1000</f>
        <v>600.98199999999997</v>
      </c>
      <c r="AR20" s="53">
        <f>SUMIFS(SexoPop!$N:$N,SexoPop!$T:$T,AR$5,SexoPop!$A:$A,$C20,SexoPop!$B:$B,2)/1000</f>
        <v>367.98899999999998</v>
      </c>
      <c r="AS20" s="52"/>
      <c r="AT20" s="54">
        <f>SUMIFS(SexoPorc!$N:$N,SexoPorc!$Q:$Q,AT$5,SexoPorc!$A:$A,$C20,SexoPorc!$B:$B,2)*100</f>
        <v>15.692757070064545</v>
      </c>
      <c r="AU20" s="54">
        <f>SUMIFS(SexoPorc!$N:$N,SexoPorc!$Q:$Q,AU$5,SexoPorc!$A:$A,$C20,SexoPorc!$B:$B,2)*100</f>
        <v>15.818688273429871</v>
      </c>
      <c r="AV20" s="54">
        <f>SUMIFS(SexoPorc!$N:$N,SexoPorc!$Q:$Q,AV$5,SexoPorc!$A:$A,$C20,SexoPorc!$B:$B,2)*100</f>
        <v>14.774186909198761</v>
      </c>
      <c r="AW20" s="54">
        <f>SUMIFS(SexoPorc!$N:$N,SexoPorc!$Q:$Q,AW$5,SexoPorc!$A:$A,$C20,SexoPorc!$B:$B,2)*100</f>
        <v>13.640251755714417</v>
      </c>
      <c r="AX20" s="54">
        <f>SUMIFS(SexoPorc!$N:$N,SexoPorc!$Q:$Q,AX$5,SexoPorc!$A:$A,$C20,SexoPorc!$B:$B,2)*100</f>
        <v>8.1827573478221893</v>
      </c>
      <c r="AY20" s="56"/>
      <c r="AZ20" s="53">
        <f>SUMIFS(SexoPop!$N:$N,SexoPop!$T:$T,AZ$5,SexoPop!$A:$A,$C20,SexoPop!$B:$B,1)/1000</f>
        <v>628.53800000000001</v>
      </c>
      <c r="BA20" s="53">
        <f>SUMIFS(SexoPop!$N:$N,SexoPop!$T:$T,BA$5,SexoPop!$A:$A,$C20,SexoPop!$B:$B,1)/1000</f>
        <v>640.08000000000004</v>
      </c>
      <c r="BB20" s="53">
        <f>SUMIFS(SexoPop!$N:$N,SexoPop!$T:$T,BB$5,SexoPop!$A:$A,$C20,SexoPop!$B:$B,1)/1000</f>
        <v>601.58900000000006</v>
      </c>
      <c r="BC20" s="53">
        <f>SUMIFS(SexoPop!$N:$N,SexoPop!$T:$T,BC$5,SexoPop!$A:$A,$C20,SexoPop!$B:$B,1)/1000</f>
        <v>575.47699999999998</v>
      </c>
      <c r="BD20" s="53">
        <f>SUMIFS(SexoPop!$N:$N,SexoPop!$T:$T,BD$5,SexoPop!$A:$A,$C20,SexoPop!$B:$B,1)/1000</f>
        <v>327.53800000000001</v>
      </c>
      <c r="BE20" s="52"/>
      <c r="BF20" s="54">
        <f>SUMIFS(SexoPorc!$N:$N,SexoPorc!$Q:$Q,BF$5,SexoPorc!$A:$A,$C20,SexoPorc!$B:$B,1)*100</f>
        <v>16.22958779335022</v>
      </c>
      <c r="BG20" s="54">
        <f>SUMIFS(SexoPorc!$N:$N,SexoPorc!$Q:$Q,BG$5,SexoPorc!$A:$A,$C20,SexoPorc!$B:$B,1)*100</f>
        <v>15.994574129581451</v>
      </c>
      <c r="BH20" s="54">
        <f>SUMIFS(SexoPorc!$N:$N,SexoPorc!$Q:$Q,BH$5,SexoPorc!$A:$A,$C20,SexoPorc!$B:$B,1)*100</f>
        <v>14.872439205646515</v>
      </c>
      <c r="BI20" s="54">
        <f>SUMIFS(SexoPorc!$N:$N,SexoPorc!$Q:$Q,BI$5,SexoPorc!$A:$A,$C20,SexoPorc!$B:$B,1)*100</f>
        <v>14.052146673202515</v>
      </c>
      <c r="BJ20" s="54">
        <f>SUMIFS(SexoPorc!$N:$N,SexoPorc!$Q:$Q,BJ$5,SexoPorc!$A:$A,$C20,SexoPorc!$B:$B,1)*100</f>
        <v>7.7391624450683594</v>
      </c>
    </row>
    <row r="21" spans="3:62" x14ac:dyDescent="0.25">
      <c r="C21" s="52" t="s">
        <v>15</v>
      </c>
      <c r="D21" s="53">
        <f>'Cuadro 4'!AO23</f>
        <v>3989.607</v>
      </c>
      <c r="E21" s="53">
        <f>'Cuadro 4'!AP23</f>
        <v>3943.4860000000003</v>
      </c>
      <c r="F21" s="53">
        <f>'Cuadro 4'!AQ23</f>
        <v>4131.1509999999998</v>
      </c>
      <c r="G21" s="53">
        <f>'Cuadro 4'!AR23</f>
        <v>3514.2080000000001</v>
      </c>
      <c r="H21" s="53">
        <f>'Cuadro 4'!AS23</f>
        <v>2589.2150000000001</v>
      </c>
      <c r="I21" s="52"/>
      <c r="J21" s="54">
        <f>'Cuadro 5'!AI23</f>
        <v>24.181677199100001</v>
      </c>
      <c r="K21" s="54">
        <f>'Cuadro 5'!AJ23</f>
        <v>23.4125037166</v>
      </c>
      <c r="L21" s="54">
        <f>'Cuadro 5'!AK23</f>
        <v>24.197410145900001</v>
      </c>
      <c r="M21" s="54">
        <f>'Cuadro 5'!AL23</f>
        <v>20.286585028299999</v>
      </c>
      <c r="N21" s="54">
        <f>'Cuadro 5'!AM23</f>
        <v>14.6053270552</v>
      </c>
      <c r="O21" s="52"/>
      <c r="P21" s="53">
        <f>SUMIFS(RuralPop!$M:$M,RuralPop!$S:$S,P$5,RuralPop!$A:$A,$C21)/1000</f>
        <v>742.54600000000005</v>
      </c>
      <c r="Q21" s="53">
        <f>SUMIFS(RuralPop!$M:$M,RuralPop!$S:$S,Q$5,RuralPop!$A:$A,$C21)/1000</f>
        <v>817.63599999999997</v>
      </c>
      <c r="R21" s="53">
        <f>SUMIFS(RuralPop!$M:$M,RuralPop!$S:$S,R$5,RuralPop!$A:$A,$C21)/1000</f>
        <v>855.08</v>
      </c>
      <c r="S21" s="53">
        <f>SUMIFS(RuralPop!$M:$M,RuralPop!$S:$S,S$5,RuralPop!$A:$A,$C21)/1000</f>
        <v>713.08900000000006</v>
      </c>
      <c r="T21" s="53">
        <f>SUMIFS(RuralPop!$M:$M,RuralPop!$S:$S,T$5,RuralPop!$A:$A,$C21)/1000</f>
        <v>623.93799999999999</v>
      </c>
      <c r="U21" s="52"/>
      <c r="V21" s="54">
        <f>SUMIFS(RuralPorc!$M:$M,RuralPorc!$P:$P,V$5,RuralPorc!$A:$A,$C21)*100</f>
        <v>34.610995650291443</v>
      </c>
      <c r="W21" s="54">
        <f>SUMIFS(RuralPorc!$M:$M,RuralPorc!$P:$P,W$5,RuralPorc!$A:$A,$C21)*100</f>
        <v>32.858890295028687</v>
      </c>
      <c r="X21" s="54">
        <f>SUMIFS(RuralPorc!$M:$M,RuralPorc!$P:$P,X$5,RuralPorc!$A:$A,$C21)*100</f>
        <v>38.499358296394348</v>
      </c>
      <c r="Y21" s="54">
        <f>SUMIFS(RuralPorc!$M:$M,RuralPorc!$P:$P,Y$5,RuralPorc!$A:$A,$C21)*100</f>
        <v>27.269667387008667</v>
      </c>
      <c r="Z21" s="54">
        <f>SUMIFS(RuralPorc!$M:$M,RuralPorc!$P:$P,Z$5,RuralPorc!$A:$A,$C21)*100</f>
        <v>25.393494963645935</v>
      </c>
      <c r="AA21" s="56"/>
      <c r="AB21" s="53">
        <f>SUMIFS(UrbanPop!$M:$M,UrbanPop!$S:$S,AB$5,UrbanPop!$A:$A,$C21)/1000</f>
        <v>3247.0610000000001</v>
      </c>
      <c r="AC21" s="53">
        <f>SUMIFS(UrbanPop!$M:$M,UrbanPop!$S:$S,AC$5,UrbanPop!$A:$A,$C21)/1000</f>
        <v>3125.85</v>
      </c>
      <c r="AD21" s="53">
        <f>SUMIFS(UrbanPop!$M:$M,UrbanPop!$S:$S,AD$5,UrbanPop!$A:$A,$C21)/1000</f>
        <v>3276.0709999999999</v>
      </c>
      <c r="AE21" s="53">
        <f>SUMIFS(UrbanPop!$M:$M,UrbanPop!$S:$S,AE$5,UrbanPop!$A:$A,$C21)/1000</f>
        <v>2801.1190000000001</v>
      </c>
      <c r="AF21" s="53">
        <f>SUMIFS(UrbanPop!$M:$M,UrbanPop!$S:$S,AF$5,UrbanPop!$A:$A,$C21)/1000</f>
        <v>1965.277</v>
      </c>
      <c r="AG21" s="52"/>
      <c r="AH21" s="54">
        <f>SUMIFS(UrbanPorc!$M:$M,UrbanPorc!$P:$P,AH$5,UrbanPorc!$A:$A,$C21)*100</f>
        <v>22.622768580913544</v>
      </c>
      <c r="AI21" s="54">
        <f>SUMIFS(UrbanPorc!$M:$M,UrbanPorc!$P:$P,AI$5,UrbanPorc!$A:$A,$C21)*100</f>
        <v>21.775068342685699</v>
      </c>
      <c r="AJ21" s="54">
        <f>SUMIFS(UrbanPorc!$M:$M,UrbanPorc!$P:$P,AJ$5,UrbanPorc!$A:$A,$C21)*100</f>
        <v>22.058595716953278</v>
      </c>
      <c r="AK21" s="54">
        <f>SUMIFS(UrbanPorc!$M:$M,UrbanPorc!$P:$P,AK$5,UrbanPorc!$A:$A,$C21)*100</f>
        <v>19.045042991638184</v>
      </c>
      <c r="AL21" s="54">
        <f>SUMIFS(UrbanPorc!$M:$M,UrbanPorc!$P:$P,AL$5,UrbanPorc!$A:$A,$C21)*100</f>
        <v>12.869507074356079</v>
      </c>
      <c r="AN21" s="53">
        <f>SUMIFS(SexoPop!$N:$N,SexoPop!$T:$T,AN$5,SexoPop!$A:$A,$C21,SexoPop!$B:$B,2)/1000</f>
        <v>2094.8690000000001</v>
      </c>
      <c r="AO21" s="53">
        <f>SUMIFS(SexoPop!$N:$N,SexoPop!$T:$T,AO$5,SexoPop!$A:$A,$C21,SexoPop!$B:$B,2)/1000</f>
        <v>1998.771</v>
      </c>
      <c r="AP21" s="53">
        <f>SUMIFS(SexoPop!$N:$N,SexoPop!$T:$T,AP$5,SexoPop!$A:$A,$C21,SexoPop!$B:$B,2)/1000</f>
        <v>2141.12</v>
      </c>
      <c r="AQ21" s="53">
        <f>SUMIFS(SexoPop!$N:$N,SexoPop!$T:$T,AQ$5,SexoPop!$A:$A,$C21,SexoPop!$B:$B,2)/1000</f>
        <v>1850.58</v>
      </c>
      <c r="AR21" s="53">
        <f>SUMIFS(SexoPop!$N:$N,SexoPop!$T:$T,AR$5,SexoPop!$A:$A,$C21,SexoPop!$B:$B,2)/1000</f>
        <v>1339.7819999999999</v>
      </c>
      <c r="AS21" s="52"/>
      <c r="AT21" s="54">
        <f>SUMIFS(SexoPorc!$N:$N,SexoPorc!$Q:$Q,AT$5,SexoPorc!$A:$A,$C21,SexoPorc!$B:$B,2)*100</f>
        <v>24.273653328418732</v>
      </c>
      <c r="AU21" s="54">
        <f>SUMIFS(SexoPorc!$N:$N,SexoPorc!$Q:$Q,AU$5,SexoPorc!$A:$A,$C21,SexoPorc!$B:$B,2)*100</f>
        <v>23.093637824058533</v>
      </c>
      <c r="AV21" s="54">
        <f>SUMIFS(SexoPorc!$N:$N,SexoPorc!$Q:$Q,AV$5,SexoPorc!$A:$A,$C21,SexoPorc!$B:$B,2)*100</f>
        <v>24.504417181015015</v>
      </c>
      <c r="AW21" s="54">
        <f>SUMIFS(SexoPorc!$N:$N,SexoPorc!$Q:$Q,AW$5,SexoPorc!$A:$A,$C21,SexoPorc!$B:$B,2)*100</f>
        <v>20.636121928691864</v>
      </c>
      <c r="AX21" s="54">
        <f>SUMIFS(SexoPorc!$N:$N,SexoPorc!$Q:$Q,AX$5,SexoPorc!$A:$A,$C21,SexoPorc!$B:$B,2)*100</f>
        <v>14.53995406627655</v>
      </c>
      <c r="AY21" s="56"/>
      <c r="AZ21" s="53">
        <f>SUMIFS(SexoPop!$N:$N,SexoPop!$T:$T,AZ$5,SexoPop!$A:$A,$C21,SexoPop!$B:$B,1)/1000</f>
        <v>1894.7380000000001</v>
      </c>
      <c r="BA21" s="53">
        <f>SUMIFS(SexoPop!$N:$N,SexoPop!$T:$T,BA$5,SexoPop!$A:$A,$C21,SexoPop!$B:$B,1)/1000</f>
        <v>1944.7149999999999</v>
      </c>
      <c r="BB21" s="53">
        <f>SUMIFS(SexoPop!$N:$N,SexoPop!$T:$T,BB$5,SexoPop!$A:$A,$C21,SexoPop!$B:$B,1)/1000</f>
        <v>1990.0309999999999</v>
      </c>
      <c r="BC21" s="53">
        <f>SUMIFS(SexoPop!$N:$N,SexoPop!$T:$T,BC$5,SexoPop!$A:$A,$C21,SexoPop!$B:$B,1)/1000</f>
        <v>1663.6279999999999</v>
      </c>
      <c r="BD21" s="53">
        <f>SUMIFS(SexoPop!$N:$N,SexoPop!$T:$T,BD$5,SexoPop!$A:$A,$C21,SexoPop!$B:$B,1)/1000</f>
        <v>1249.433</v>
      </c>
      <c r="BE21" s="52"/>
      <c r="BF21" s="54">
        <f>SUMIFS(SexoPorc!$N:$N,SexoPorc!$Q:$Q,BF$5,SexoPorc!$A:$A,$C21,SexoPorc!$B:$B,1)*100</f>
        <v>24.080793559551239</v>
      </c>
      <c r="BG21" s="54">
        <f>SUMIFS(SexoPorc!$N:$N,SexoPorc!$Q:$Q,BG$5,SexoPorc!$A:$A,$C21,SexoPorc!$B:$B,1)*100</f>
        <v>23.749540746212006</v>
      </c>
      <c r="BH21" s="54">
        <f>SUMIFS(SexoPorc!$N:$N,SexoPorc!$Q:$Q,BH$5,SexoPorc!$A:$A,$C21,SexoPorc!$B:$B,1)*100</f>
        <v>23.87557178735733</v>
      </c>
      <c r="BI21" s="54">
        <f>SUMIFS(SexoPorc!$N:$N,SexoPorc!$Q:$Q,BI$5,SexoPorc!$A:$A,$C21,SexoPorc!$B:$B,1)*100</f>
        <v>19.911421835422516</v>
      </c>
      <c r="BJ21" s="54">
        <f>SUMIFS(SexoPorc!$N:$N,SexoPorc!$Q:$Q,BJ$5,SexoPorc!$A:$A,$C21,SexoPorc!$B:$B,1)*100</f>
        <v>14.676083624362946</v>
      </c>
    </row>
    <row r="22" spans="3:62" x14ac:dyDescent="0.25">
      <c r="C22" s="52" t="s">
        <v>16</v>
      </c>
      <c r="D22" s="53">
        <f>'Cuadro 4'!AO24</f>
        <v>1245.557</v>
      </c>
      <c r="E22" s="53">
        <f>'Cuadro 4'!AP24</f>
        <v>1062.9180000000001</v>
      </c>
      <c r="F22" s="53">
        <f>'Cuadro 4'!AQ24</f>
        <v>1118.5920000000001</v>
      </c>
      <c r="G22" s="53">
        <f>'Cuadro 4'!AR24</f>
        <v>1138.6310000000001</v>
      </c>
      <c r="H22" s="53">
        <f>'Cuadro 4'!AS24</f>
        <v>1008.621</v>
      </c>
      <c r="I22" s="52"/>
      <c r="J22" s="54">
        <f>'Cuadro 5'!AI24</f>
        <v>27.772031377099999</v>
      </c>
      <c r="K22" s="54">
        <f>'Cuadro 5'!AJ24</f>
        <v>22.812253120899999</v>
      </c>
      <c r="L22" s="54">
        <f>'Cuadro 5'!AK24</f>
        <v>23.333760266700001</v>
      </c>
      <c r="M22" s="54">
        <f>'Cuadro 5'!AL24</f>
        <v>23.036027763100002</v>
      </c>
      <c r="N22" s="54">
        <f>'Cuadro 5'!AM24</f>
        <v>20.421021430700002</v>
      </c>
      <c r="O22" s="52"/>
      <c r="P22" s="53">
        <f>SUMIFS(RuralPop!$M:$M,RuralPop!$S:$S,P$5,RuralPop!$A:$A,$C22)/1000</f>
        <v>471.33199999999999</v>
      </c>
      <c r="Q22" s="53">
        <f>SUMIFS(RuralPop!$M:$M,RuralPop!$S:$S,Q$5,RuralPop!$A:$A,$C22)/1000</f>
        <v>402.685</v>
      </c>
      <c r="R22" s="53">
        <f>SUMIFS(RuralPop!$M:$M,RuralPop!$S:$S,R$5,RuralPop!$A:$A,$C22)/1000</f>
        <v>356.78199999999998</v>
      </c>
      <c r="S22" s="53">
        <f>SUMIFS(RuralPop!$M:$M,RuralPop!$S:$S,S$5,RuralPop!$A:$A,$C22)/1000</f>
        <v>376.16699999999997</v>
      </c>
      <c r="T22" s="53">
        <f>SUMIFS(RuralPop!$M:$M,RuralPop!$S:$S,T$5,RuralPop!$A:$A,$C22)/1000</f>
        <v>337.11900000000003</v>
      </c>
      <c r="U22" s="52"/>
      <c r="V22" s="54">
        <f>SUMIFS(RuralPorc!$M:$M,RuralPorc!$P:$P,V$5,RuralPorc!$A:$A,$C22)*100</f>
        <v>33.555382490158081</v>
      </c>
      <c r="W22" s="54">
        <f>SUMIFS(RuralPorc!$M:$M,RuralPorc!$P:$P,W$5,RuralPorc!$A:$A,$C22)*100</f>
        <v>24.517396092414856</v>
      </c>
      <c r="X22" s="54">
        <f>SUMIFS(RuralPorc!$M:$M,RuralPorc!$P:$P,X$5,RuralPorc!$A:$A,$C22)*100</f>
        <v>23.763255774974823</v>
      </c>
      <c r="Y22" s="54">
        <f>SUMIFS(RuralPorc!$M:$M,RuralPorc!$P:$P,Y$5,RuralPorc!$A:$A,$C22)*100</f>
        <v>22.967346012592316</v>
      </c>
      <c r="Z22" s="54">
        <f>SUMIFS(RuralPorc!$M:$M,RuralPorc!$P:$P,Z$5,RuralPorc!$A:$A,$C22)*100</f>
        <v>22.851528227329254</v>
      </c>
      <c r="AA22" s="56"/>
      <c r="AB22" s="53">
        <f>SUMIFS(UrbanPop!$M:$M,UrbanPop!$S:$S,AB$5,UrbanPop!$A:$A,$C22)/1000</f>
        <v>774.22500000000002</v>
      </c>
      <c r="AC22" s="53">
        <f>SUMIFS(UrbanPop!$M:$M,UrbanPop!$S:$S,AC$5,UrbanPop!$A:$A,$C22)/1000</f>
        <v>660.23299999999995</v>
      </c>
      <c r="AD22" s="53">
        <f>SUMIFS(UrbanPop!$M:$M,UrbanPop!$S:$S,AD$5,UrbanPop!$A:$A,$C22)/1000</f>
        <v>761.81</v>
      </c>
      <c r="AE22" s="53">
        <f>SUMIFS(UrbanPop!$M:$M,UrbanPop!$S:$S,AE$5,UrbanPop!$A:$A,$C22)/1000</f>
        <v>762.46400000000006</v>
      </c>
      <c r="AF22" s="53">
        <f>SUMIFS(UrbanPop!$M:$M,UrbanPop!$S:$S,AF$5,UrbanPop!$A:$A,$C22)/1000</f>
        <v>671.50199999999995</v>
      </c>
      <c r="AG22" s="52"/>
      <c r="AH22" s="54">
        <f>SUMIFS(UrbanPorc!$M:$M,UrbanPorc!$P:$P,AH$5,UrbanPorc!$A:$A,$C22)*100</f>
        <v>25.134775042533875</v>
      </c>
      <c r="AI22" s="54">
        <f>SUMIFS(UrbanPorc!$M:$M,UrbanPorc!$P:$P,AI$5,UrbanPorc!$A:$A,$C22)*100</f>
        <v>21.883969008922577</v>
      </c>
      <c r="AJ22" s="54">
        <f>SUMIFS(UrbanPorc!$M:$M,UrbanPorc!$P:$P,AJ$5,UrbanPorc!$A:$A,$C22)*100</f>
        <v>23.137906193733215</v>
      </c>
      <c r="AK22" s="54">
        <f>SUMIFS(UrbanPorc!$M:$M,UrbanPorc!$P:$P,AK$5,UrbanPorc!$A:$A,$C22)*100</f>
        <v>23.070064187049866</v>
      </c>
      <c r="AL22" s="54">
        <f>SUMIFS(UrbanPorc!$M:$M,UrbanPorc!$P:$P,AL$5,UrbanPorc!$A:$A,$C22)*100</f>
        <v>19.385872781276703</v>
      </c>
      <c r="AN22" s="53">
        <f>SUMIFS(SexoPop!$N:$N,SexoPop!$T:$T,AN$5,SexoPop!$A:$A,$C22,SexoPop!$B:$B,2)/1000</f>
        <v>625.70299999999997</v>
      </c>
      <c r="AO22" s="53">
        <f>SUMIFS(SexoPop!$N:$N,SexoPop!$T:$T,AO$5,SexoPop!$A:$A,$C22,SexoPop!$B:$B,2)/1000</f>
        <v>551.11800000000005</v>
      </c>
      <c r="AP22" s="53">
        <f>SUMIFS(SexoPop!$N:$N,SexoPop!$T:$T,AP$5,SexoPop!$A:$A,$C22,SexoPop!$B:$B,2)/1000</f>
        <v>565.39300000000003</v>
      </c>
      <c r="AQ22" s="53">
        <f>SUMIFS(SexoPop!$N:$N,SexoPop!$T:$T,AQ$5,SexoPop!$A:$A,$C22,SexoPop!$B:$B,2)/1000</f>
        <v>591.63800000000003</v>
      </c>
      <c r="AR22" s="53">
        <f>SUMIFS(SexoPop!$N:$N,SexoPop!$T:$T,AR$5,SexoPop!$A:$A,$C22,SexoPop!$B:$B,2)/1000</f>
        <v>525.86199999999997</v>
      </c>
      <c r="AS22" s="52"/>
      <c r="AT22" s="54">
        <f>SUMIFS(SexoPorc!$N:$N,SexoPorc!$Q:$Q,AT$5,SexoPorc!$A:$A,$C22,SexoPorc!$B:$B,2)*100</f>
        <v>27.383506298065186</v>
      </c>
      <c r="AU22" s="54">
        <f>SUMIFS(SexoPorc!$N:$N,SexoPorc!$Q:$Q,AU$5,SexoPorc!$A:$A,$C22,SexoPorc!$B:$B,2)*100</f>
        <v>22.666648030281067</v>
      </c>
      <c r="AV22" s="54">
        <f>SUMIFS(SexoPorc!$N:$N,SexoPorc!$Q:$Q,AV$5,SexoPorc!$A:$A,$C22,SexoPorc!$B:$B,2)*100</f>
        <v>22.897005081176758</v>
      </c>
      <c r="AW22" s="54">
        <f>SUMIFS(SexoPorc!$N:$N,SexoPorc!$Q:$Q,AW$5,SexoPorc!$A:$A,$C22,SexoPorc!$B:$B,2)*100</f>
        <v>22.680957615375519</v>
      </c>
      <c r="AX22" s="54">
        <f>SUMIFS(SexoPorc!$N:$N,SexoPorc!$Q:$Q,AX$5,SexoPorc!$A:$A,$C22,SexoPorc!$B:$B,2)*100</f>
        <v>20.247282087802887</v>
      </c>
      <c r="AY22" s="56"/>
      <c r="AZ22" s="53">
        <f>SUMIFS(SexoPop!$N:$N,SexoPop!$T:$T,AZ$5,SexoPop!$A:$A,$C22,SexoPop!$B:$B,1)/1000</f>
        <v>619.85400000000004</v>
      </c>
      <c r="BA22" s="53">
        <f>SUMIFS(SexoPop!$N:$N,SexoPop!$T:$T,BA$5,SexoPop!$A:$A,$C22,SexoPop!$B:$B,1)/1000</f>
        <v>511.8</v>
      </c>
      <c r="BB22" s="53">
        <f>SUMIFS(SexoPop!$N:$N,SexoPop!$T:$T,BB$5,SexoPop!$A:$A,$C22,SexoPop!$B:$B,1)/1000</f>
        <v>553.19899999999996</v>
      </c>
      <c r="BC22" s="53">
        <f>SUMIFS(SexoPop!$N:$N,SexoPop!$T:$T,BC$5,SexoPop!$A:$A,$C22,SexoPop!$B:$B,1)/1000</f>
        <v>546.99300000000005</v>
      </c>
      <c r="BD22" s="53">
        <f>SUMIFS(SexoPop!$N:$N,SexoPop!$T:$T,BD$5,SexoPop!$A:$A,$C22,SexoPop!$B:$B,1)/1000</f>
        <v>482.75900000000001</v>
      </c>
      <c r="BE22" s="52"/>
      <c r="BF22" s="54">
        <f>SUMIFS(SexoPorc!$N:$N,SexoPorc!$Q:$Q,BF$5,SexoPorc!$A:$A,$C22,SexoPorc!$B:$B,1)*100</f>
        <v>28.175565600395203</v>
      </c>
      <c r="BG22" s="54">
        <f>SUMIFS(SexoPorc!$N:$N,SexoPorc!$Q:$Q,BG$5,SexoPorc!$A:$A,$C22,SexoPorc!$B:$B,1)*100</f>
        <v>22.971150279045105</v>
      </c>
      <c r="BH22" s="54">
        <f>SUMIFS(SexoPorc!$N:$N,SexoPorc!$Q:$Q,BH$5,SexoPorc!$A:$A,$C22,SexoPorc!$B:$B,1)*100</f>
        <v>23.797701299190521</v>
      </c>
      <c r="BI22" s="54">
        <f>SUMIFS(SexoPorc!$N:$N,SexoPorc!$Q:$Q,BI$5,SexoPorc!$A:$A,$C22,SexoPorc!$B:$B,1)*100</f>
        <v>23.432809114456177</v>
      </c>
      <c r="BJ22" s="54">
        <f>SUMIFS(SexoPorc!$N:$N,SexoPorc!$Q:$Q,BJ$5,SexoPorc!$A:$A,$C22,SexoPorc!$B:$B,1)*100</f>
        <v>20.613698661327362</v>
      </c>
    </row>
    <row r="23" spans="3:62" x14ac:dyDescent="0.25">
      <c r="C23" s="52" t="s">
        <v>17</v>
      </c>
      <c r="D23" s="53">
        <f>'Cuadro 4'!AO25</f>
        <v>413.125</v>
      </c>
      <c r="E23" s="53">
        <f>'Cuadro 4'!AP25</f>
        <v>503.08500000000004</v>
      </c>
      <c r="F23" s="53">
        <f>'Cuadro 4'!AQ25</f>
        <v>481.42900000000003</v>
      </c>
      <c r="G23" s="53">
        <f>'Cuadro 4'!AR25</f>
        <v>372.40600000000001</v>
      </c>
      <c r="H23" s="53">
        <f>'Cuadro 4'!AS25</f>
        <v>332.37</v>
      </c>
      <c r="I23" s="52"/>
      <c r="J23" s="54">
        <f>'Cuadro 5'!AI25</f>
        <v>21.564334925900003</v>
      </c>
      <c r="K23" s="54">
        <f>'Cuadro 5'!AJ25</f>
        <v>25.630111464500001</v>
      </c>
      <c r="L23" s="54">
        <f>'Cuadro 5'!AK25</f>
        <v>24.3629157425</v>
      </c>
      <c r="M23" s="54">
        <f>'Cuadro 5'!AL25</f>
        <v>18.529846554000002</v>
      </c>
      <c r="N23" s="54">
        <f>'Cuadro 5'!AM25</f>
        <v>16.854411193499999</v>
      </c>
      <c r="O23" s="52"/>
      <c r="P23" s="53">
        <f>SUMIFS(RuralPop!$M:$M,RuralPop!$S:$S,P$5,RuralPop!$A:$A,$C23)/1000</f>
        <v>68.435000000000002</v>
      </c>
      <c r="Q23" s="53">
        <f>SUMIFS(RuralPop!$M:$M,RuralPop!$S:$S,Q$5,RuralPop!$A:$A,$C23)/1000</f>
        <v>116.61199999999999</v>
      </c>
      <c r="R23" s="53">
        <f>SUMIFS(RuralPop!$M:$M,RuralPop!$S:$S,R$5,RuralPop!$A:$A,$C23)/1000</f>
        <v>81.495000000000005</v>
      </c>
      <c r="S23" s="53">
        <f>SUMIFS(RuralPop!$M:$M,RuralPop!$S:$S,S$5,RuralPop!$A:$A,$C23)/1000</f>
        <v>108.536</v>
      </c>
      <c r="T23" s="53">
        <f>SUMIFS(RuralPop!$M:$M,RuralPop!$S:$S,T$5,RuralPop!$A:$A,$C23)/1000</f>
        <v>55.536999999999999</v>
      </c>
      <c r="U23" s="52"/>
      <c r="V23" s="54">
        <f>SUMIFS(RuralPorc!$M:$M,RuralPorc!$P:$P,V$5,RuralPorc!$A:$A,$C23)*100</f>
        <v>22.130347788333893</v>
      </c>
      <c r="W23" s="54">
        <f>SUMIFS(RuralPorc!$M:$M,RuralPorc!$P:$P,W$5,RuralPorc!$A:$A,$C23)*100</f>
        <v>28.566178679466248</v>
      </c>
      <c r="X23" s="54">
        <f>SUMIFS(RuralPorc!$M:$M,RuralPorc!$P:$P,X$5,RuralPorc!$A:$A,$C23)*100</f>
        <v>25.545501708984375</v>
      </c>
      <c r="Y23" s="54">
        <f>SUMIFS(RuralPorc!$M:$M,RuralPorc!$P:$P,Y$5,RuralPorc!$A:$A,$C23)*100</f>
        <v>22.163230180740356</v>
      </c>
      <c r="Z23" s="54">
        <f>SUMIFS(RuralPorc!$M:$M,RuralPorc!$P:$P,Z$5,RuralPorc!$A:$A,$C23)*100</f>
        <v>15.180224180221558</v>
      </c>
      <c r="AA23" s="56"/>
      <c r="AB23" s="53">
        <f>SUMIFS(UrbanPop!$M:$M,UrbanPop!$S:$S,AB$5,UrbanPop!$A:$A,$C23)/1000</f>
        <v>344.69</v>
      </c>
      <c r="AC23" s="53">
        <f>SUMIFS(UrbanPop!$M:$M,UrbanPop!$S:$S,AC$5,UrbanPop!$A:$A,$C23)/1000</f>
        <v>386.47300000000001</v>
      </c>
      <c r="AD23" s="53">
        <f>SUMIFS(UrbanPop!$M:$M,UrbanPop!$S:$S,AD$5,UrbanPop!$A:$A,$C23)/1000</f>
        <v>399.93400000000003</v>
      </c>
      <c r="AE23" s="53">
        <f>SUMIFS(UrbanPop!$M:$M,UrbanPop!$S:$S,AE$5,UrbanPop!$A:$A,$C23)/1000</f>
        <v>263.87</v>
      </c>
      <c r="AF23" s="53">
        <f>SUMIFS(UrbanPop!$M:$M,UrbanPop!$S:$S,AF$5,UrbanPop!$A:$A,$C23)/1000</f>
        <v>276.83300000000003</v>
      </c>
      <c r="AG23" s="52"/>
      <c r="AH23" s="54">
        <f>SUMIFS(UrbanPorc!$M:$M,UrbanPorc!$P:$P,AH$5,UrbanPorc!$A:$A,$C23)*100</f>
        <v>21.455386281013489</v>
      </c>
      <c r="AI23" s="54">
        <f>SUMIFS(UrbanPorc!$M:$M,UrbanPorc!$P:$P,AI$5,UrbanPorc!$A:$A,$C23)*100</f>
        <v>24.859164655208588</v>
      </c>
      <c r="AJ23" s="54">
        <f>SUMIFS(UrbanPorc!$M:$M,UrbanPorc!$P:$P,AJ$5,UrbanPorc!$A:$A,$C23)*100</f>
        <v>24.135242402553558</v>
      </c>
      <c r="AK23" s="54">
        <f>SUMIFS(UrbanPorc!$M:$M,UrbanPorc!$P:$P,AK$5,UrbanPorc!$A:$A,$C23)*100</f>
        <v>17.359286546707153</v>
      </c>
      <c r="AL23" s="54">
        <f>SUMIFS(UrbanPorc!$M:$M,UrbanPorc!$P:$P,AL$5,UrbanPorc!$A:$A,$C23)*100</f>
        <v>17.235758900642395</v>
      </c>
      <c r="AN23" s="53">
        <f>SUMIFS(SexoPop!$N:$N,SexoPop!$T:$T,AN$5,SexoPop!$A:$A,$C23,SexoPop!$B:$B,2)/1000</f>
        <v>210.13200000000001</v>
      </c>
      <c r="AO23" s="53">
        <f>SUMIFS(SexoPop!$N:$N,SexoPop!$T:$T,AO$5,SexoPop!$A:$A,$C23,SexoPop!$B:$B,2)/1000</f>
        <v>265.62400000000002</v>
      </c>
      <c r="AP23" s="53">
        <f>SUMIFS(SexoPop!$N:$N,SexoPop!$T:$T,AP$5,SexoPop!$A:$A,$C23,SexoPop!$B:$B,2)/1000</f>
        <v>247.77600000000001</v>
      </c>
      <c r="AQ23" s="53">
        <f>SUMIFS(SexoPop!$N:$N,SexoPop!$T:$T,AQ$5,SexoPop!$A:$A,$C23,SexoPop!$B:$B,2)/1000</f>
        <v>194.68600000000001</v>
      </c>
      <c r="AR23" s="53">
        <f>SUMIFS(SexoPop!$N:$N,SexoPop!$T:$T,AR$5,SexoPop!$A:$A,$C23,SexoPop!$B:$B,2)/1000</f>
        <v>179.244</v>
      </c>
      <c r="AS23" s="52"/>
      <c r="AT23" s="54">
        <f>SUMIFS(SexoPorc!$N:$N,SexoPorc!$Q:$Q,AT$5,SexoPorc!$A:$A,$C23,SexoPorc!$B:$B,2)*100</f>
        <v>21.180334687232971</v>
      </c>
      <c r="AU23" s="54">
        <f>SUMIFS(SexoPorc!$N:$N,SexoPorc!$Q:$Q,AU$5,SexoPorc!$A:$A,$C23,SexoPorc!$B:$B,2)*100</f>
        <v>25.959339737892151</v>
      </c>
      <c r="AV23" s="54">
        <f>SUMIFS(SexoPorc!$N:$N,SexoPorc!$Q:$Q,AV$5,SexoPorc!$A:$A,$C23,SexoPorc!$B:$B,2)*100</f>
        <v>23.978771269321442</v>
      </c>
      <c r="AW23" s="54">
        <f>SUMIFS(SexoPorc!$N:$N,SexoPorc!$Q:$Q,AW$5,SexoPorc!$A:$A,$C23,SexoPorc!$B:$B,2)*100</f>
        <v>18.303009867668152</v>
      </c>
      <c r="AX23" s="54">
        <f>SUMIFS(SexoPorc!$N:$N,SexoPorc!$Q:$Q,AX$5,SexoPorc!$A:$A,$C23,SexoPorc!$B:$B,2)*100</f>
        <v>17.013029754161835</v>
      </c>
      <c r="AY23" s="56"/>
      <c r="AZ23" s="53">
        <f>SUMIFS(SexoPop!$N:$N,SexoPop!$T:$T,AZ$5,SexoPop!$A:$A,$C23,SexoPop!$B:$B,1)/1000</f>
        <v>202.99299999999999</v>
      </c>
      <c r="BA23" s="53">
        <f>SUMIFS(SexoPop!$N:$N,SexoPop!$T:$T,BA$5,SexoPop!$A:$A,$C23,SexoPop!$B:$B,1)/1000</f>
        <v>237.46100000000001</v>
      </c>
      <c r="BB23" s="53">
        <f>SUMIFS(SexoPop!$N:$N,SexoPop!$T:$T,BB$5,SexoPop!$A:$A,$C23,SexoPop!$B:$B,1)/1000</f>
        <v>233.65299999999999</v>
      </c>
      <c r="BC23" s="53">
        <f>SUMIFS(SexoPop!$N:$N,SexoPop!$T:$T,BC$5,SexoPop!$A:$A,$C23,SexoPop!$B:$B,1)/1000</f>
        <v>177.72</v>
      </c>
      <c r="BD23" s="53">
        <f>SUMIFS(SexoPop!$N:$N,SexoPop!$T:$T,BD$5,SexoPop!$A:$A,$C23,SexoPop!$B:$B,1)/1000</f>
        <v>153.126</v>
      </c>
      <c r="BE23" s="52"/>
      <c r="BF23" s="54">
        <f>SUMIFS(SexoPorc!$N:$N,SexoPorc!$Q:$Q,BF$5,SexoPorc!$A:$A,$C23,SexoPorc!$B:$B,1)*100</f>
        <v>21.976788341999054</v>
      </c>
      <c r="BG23" s="54">
        <f>SUMIFS(SexoPorc!$N:$N,SexoPorc!$Q:$Q,BG$5,SexoPorc!$A:$A,$C23,SexoPorc!$B:$B,1)*100</f>
        <v>25.271594524383545</v>
      </c>
      <c r="BH23" s="54">
        <f>SUMIFS(SexoPorc!$N:$N,SexoPorc!$Q:$Q,BH$5,SexoPorc!$A:$A,$C23,SexoPorc!$B:$B,1)*100</f>
        <v>24.783958494663239</v>
      </c>
      <c r="BI23" s="54">
        <f>SUMIFS(SexoPorc!$N:$N,SexoPorc!$Q:$Q,BI$5,SexoPorc!$A:$A,$C23,SexoPorc!$B:$B,1)*100</f>
        <v>18.784880638122559</v>
      </c>
      <c r="BJ23" s="54">
        <f>SUMIFS(SexoPorc!$N:$N,SexoPorc!$Q:$Q,BJ$5,SexoPorc!$A:$A,$C23,SexoPorc!$B:$B,1)*100</f>
        <v>16.67245477437973</v>
      </c>
    </row>
    <row r="24" spans="3:62" x14ac:dyDescent="0.25">
      <c r="C24" s="52" t="s">
        <v>18</v>
      </c>
      <c r="D24" s="53">
        <f>'Cuadro 4'!AO26</f>
        <v>244.654</v>
      </c>
      <c r="E24" s="53">
        <f>'Cuadro 4'!AP26</f>
        <v>240.93600000000001</v>
      </c>
      <c r="F24" s="53">
        <f>'Cuadro 4'!AQ26</f>
        <v>253.07300000000001</v>
      </c>
      <c r="G24" s="53">
        <f>'Cuadro 4'!AR26</f>
        <v>214.18800000000002</v>
      </c>
      <c r="H24" s="53">
        <f>'Cuadro 4'!AS26</f>
        <v>160.667</v>
      </c>
      <c r="I24" s="52"/>
      <c r="J24" s="54">
        <f>'Cuadro 5'!AI26</f>
        <v>20.714606246900001</v>
      </c>
      <c r="K24" s="54">
        <f>'Cuadro 5'!AJ26</f>
        <v>19.716078518700002</v>
      </c>
      <c r="L24" s="54">
        <f>'Cuadro 5'!AK26</f>
        <v>20.433798249800002</v>
      </c>
      <c r="M24" s="54">
        <f>'Cuadro 5'!AL26</f>
        <v>16.973076118400002</v>
      </c>
      <c r="N24" s="54">
        <f>'Cuadro 5'!AM26</f>
        <v>12.928198757000001</v>
      </c>
      <c r="O24" s="52"/>
      <c r="P24" s="53">
        <f>SUMIFS(RuralPop!$M:$M,RuralPop!$S:$S,P$5,RuralPop!$A:$A,$C24)/1000</f>
        <v>105.30200000000001</v>
      </c>
      <c r="Q24" s="53">
        <f>SUMIFS(RuralPop!$M:$M,RuralPop!$S:$S,Q$5,RuralPop!$A:$A,$C24)/1000</f>
        <v>113.33199999999999</v>
      </c>
      <c r="R24" s="53">
        <f>SUMIFS(RuralPop!$M:$M,RuralPop!$S:$S,R$5,RuralPop!$A:$A,$C24)/1000</f>
        <v>84.956000000000003</v>
      </c>
      <c r="S24" s="53">
        <f>SUMIFS(RuralPop!$M:$M,RuralPop!$S:$S,S$5,RuralPop!$A:$A,$C24)/1000</f>
        <v>86.106999999999999</v>
      </c>
      <c r="T24" s="53">
        <f>SUMIFS(RuralPop!$M:$M,RuralPop!$S:$S,T$5,RuralPop!$A:$A,$C24)/1000</f>
        <v>62.978000000000002</v>
      </c>
      <c r="U24" s="52"/>
      <c r="V24" s="54">
        <f>SUMIFS(RuralPorc!$M:$M,RuralPorc!$P:$P,V$5,RuralPorc!$A:$A,$C24)*100</f>
        <v>28.693658113479614</v>
      </c>
      <c r="W24" s="54">
        <f>SUMIFS(RuralPorc!$M:$M,RuralPorc!$P:$P,W$5,RuralPorc!$A:$A,$C24)*100</f>
        <v>29.384982585906982</v>
      </c>
      <c r="X24" s="54">
        <f>SUMIFS(RuralPorc!$M:$M,RuralPorc!$P:$P,X$5,RuralPorc!$A:$A,$C24)*100</f>
        <v>22.08450585603714</v>
      </c>
      <c r="Y24" s="54">
        <f>SUMIFS(RuralPorc!$M:$M,RuralPorc!$P:$P,Y$5,RuralPorc!$A:$A,$C24)*100</f>
        <v>20.287249982357025</v>
      </c>
      <c r="Z24" s="54">
        <f>SUMIFS(RuralPorc!$M:$M,RuralPorc!$P:$P,Z$5,RuralPorc!$A:$A,$C24)*100</f>
        <v>18.495035171508789</v>
      </c>
      <c r="AA24" s="56"/>
      <c r="AB24" s="53">
        <f>SUMIFS(UrbanPop!$M:$M,UrbanPop!$S:$S,AB$5,UrbanPop!$A:$A,$C24)/1000</f>
        <v>139.352</v>
      </c>
      <c r="AC24" s="53">
        <f>SUMIFS(UrbanPop!$M:$M,UrbanPop!$S:$S,AC$5,UrbanPop!$A:$A,$C24)/1000</f>
        <v>127.604</v>
      </c>
      <c r="AD24" s="53">
        <f>SUMIFS(UrbanPop!$M:$M,UrbanPop!$S:$S,AD$5,UrbanPop!$A:$A,$C24)/1000</f>
        <v>168.11699999999999</v>
      </c>
      <c r="AE24" s="53">
        <f>SUMIFS(UrbanPop!$M:$M,UrbanPop!$S:$S,AE$5,UrbanPop!$A:$A,$C24)/1000</f>
        <v>128.08099999999999</v>
      </c>
      <c r="AF24" s="53">
        <f>SUMIFS(UrbanPop!$M:$M,UrbanPop!$S:$S,AF$5,UrbanPop!$A:$A,$C24)/1000</f>
        <v>97.688999999999993</v>
      </c>
      <c r="AG24" s="52"/>
      <c r="AH24" s="54">
        <f>SUMIFS(UrbanPorc!$M:$M,UrbanPorc!$P:$P,AH$5,UrbanPorc!$A:$A,$C24)*100</f>
        <v>17.117664217948914</v>
      </c>
      <c r="AI24" s="54">
        <f>SUMIFS(UrbanPorc!$M:$M,UrbanPorc!$P:$P,AI$5,UrbanPorc!$A:$A,$C24)*100</f>
        <v>15.257285535335541</v>
      </c>
      <c r="AJ24" s="54">
        <f>SUMIFS(UrbanPorc!$M:$M,UrbanPorc!$P:$P,AJ$5,UrbanPorc!$A:$A,$C24)*100</f>
        <v>19.690074026584625</v>
      </c>
      <c r="AK24" s="54">
        <f>SUMIFS(UrbanPorc!$M:$M,UrbanPorc!$P:$P,AK$5,UrbanPorc!$A:$A,$C24)*100</f>
        <v>15.293455123901367</v>
      </c>
      <c r="AL24" s="54">
        <f>SUMIFS(UrbanPorc!$M:$M,UrbanPorc!$P:$P,AL$5,UrbanPorc!$A:$A,$C24)*100</f>
        <v>10.827253013849258</v>
      </c>
      <c r="AN24" s="53">
        <f>SUMIFS(SexoPop!$N:$N,SexoPop!$T:$T,AN$5,SexoPop!$A:$A,$C24,SexoPop!$B:$B,2)/1000</f>
        <v>120.69</v>
      </c>
      <c r="AO24" s="53">
        <f>SUMIFS(SexoPop!$N:$N,SexoPop!$T:$T,AO$5,SexoPop!$A:$A,$C24,SexoPop!$B:$B,2)/1000</f>
        <v>119.099</v>
      </c>
      <c r="AP24" s="53">
        <f>SUMIFS(SexoPop!$N:$N,SexoPop!$T:$T,AP$5,SexoPop!$A:$A,$C24,SexoPop!$B:$B,2)/1000</f>
        <v>125.43899999999999</v>
      </c>
      <c r="AQ24" s="53">
        <f>SUMIFS(SexoPop!$N:$N,SexoPop!$T:$T,AQ$5,SexoPop!$A:$A,$C24,SexoPop!$B:$B,2)/1000</f>
        <v>107.56100000000001</v>
      </c>
      <c r="AR24" s="53">
        <f>SUMIFS(SexoPop!$N:$N,SexoPop!$T:$T,AR$5,SexoPop!$A:$A,$C24,SexoPop!$B:$B,2)/1000</f>
        <v>81.81</v>
      </c>
      <c r="AS24" s="52"/>
      <c r="AT24" s="54">
        <f>SUMIFS(SexoPorc!$N:$N,SexoPorc!$Q:$Q,AT$5,SexoPorc!$A:$A,$C24,SexoPorc!$B:$B,2)*100</f>
        <v>20.339754223823547</v>
      </c>
      <c r="AU24" s="54">
        <f>SUMIFS(SexoPorc!$N:$N,SexoPorc!$Q:$Q,AU$5,SexoPorc!$A:$A,$C24,SexoPorc!$B:$B,2)*100</f>
        <v>19.317758083343506</v>
      </c>
      <c r="AV24" s="54">
        <f>SUMIFS(SexoPorc!$N:$N,SexoPorc!$Q:$Q,AV$5,SexoPorc!$A:$A,$C24,SexoPorc!$B:$B,2)*100</f>
        <v>19.582678377628326</v>
      </c>
      <c r="AW24" s="54">
        <f>SUMIFS(SexoPorc!$N:$N,SexoPorc!$Q:$Q,AW$5,SexoPorc!$A:$A,$C24,SexoPorc!$B:$B,2)*100</f>
        <v>16.630564630031586</v>
      </c>
      <c r="AX24" s="54">
        <f>SUMIFS(SexoPorc!$N:$N,SexoPorc!$Q:$Q,AX$5,SexoPorc!$A:$A,$C24,SexoPorc!$B:$B,2)*100</f>
        <v>12.766097486019135</v>
      </c>
      <c r="AY24" s="56"/>
      <c r="AZ24" s="53">
        <f>SUMIFS(SexoPop!$N:$N,SexoPop!$T:$T,AZ$5,SexoPop!$A:$A,$C24,SexoPop!$B:$B,1)/1000</f>
        <v>123.964</v>
      </c>
      <c r="BA24" s="53">
        <f>SUMIFS(SexoPop!$N:$N,SexoPop!$T:$T,BA$5,SexoPop!$A:$A,$C24,SexoPop!$B:$B,1)/1000</f>
        <v>121.837</v>
      </c>
      <c r="BB24" s="53">
        <f>SUMIFS(SexoPop!$N:$N,SexoPop!$T:$T,BB$5,SexoPop!$A:$A,$C24,SexoPop!$B:$B,1)/1000</f>
        <v>127.634</v>
      </c>
      <c r="BC24" s="53">
        <f>SUMIFS(SexoPop!$N:$N,SexoPop!$T:$T,BC$5,SexoPop!$A:$A,$C24,SexoPop!$B:$B,1)/1000</f>
        <v>106.627</v>
      </c>
      <c r="BD24" s="53">
        <f>SUMIFS(SexoPop!$N:$N,SexoPop!$T:$T,BD$5,SexoPop!$A:$A,$C24,SexoPop!$B:$B,1)/1000</f>
        <v>78.856999999999999</v>
      </c>
      <c r="BE24" s="52"/>
      <c r="BF24" s="54">
        <f>SUMIFS(SexoPorc!$N:$N,SexoPorc!$Q:$Q,BF$5,SexoPorc!$A:$A,$C24,SexoPorc!$B:$B,1)*100</f>
        <v>21.093074977397919</v>
      </c>
      <c r="BG24" s="54">
        <f>SUMIFS(SexoPorc!$N:$N,SexoPorc!$Q:$Q,BG$5,SexoPorc!$A:$A,$C24,SexoPorc!$B:$B,1)*100</f>
        <v>20.121650397777557</v>
      </c>
      <c r="BH24" s="54">
        <f>SUMIFS(SexoPorc!$N:$N,SexoPorc!$Q:$Q,BH$5,SexoPorc!$A:$A,$C24,SexoPorc!$B:$B,1)*100</f>
        <v>21.345584094524384</v>
      </c>
      <c r="BI24" s="54">
        <f>SUMIFS(SexoPorc!$N:$N,SexoPorc!$Q:$Q,BI$5,SexoPorc!$A:$A,$C24,SexoPorc!$B:$B,1)*100</f>
        <v>17.33318567276001</v>
      </c>
      <c r="BJ24" s="54">
        <f>SUMIFS(SexoPorc!$N:$N,SexoPorc!$Q:$Q,BJ$5,SexoPorc!$A:$A,$C24,SexoPorc!$B:$B,1)*100</f>
        <v>13.100780546665192</v>
      </c>
    </row>
    <row r="25" spans="3:62" x14ac:dyDescent="0.25">
      <c r="C25" s="52" t="s">
        <v>19</v>
      </c>
      <c r="D25" s="53">
        <f>'Cuadro 4'!AO27</f>
        <v>779.36200000000008</v>
      </c>
      <c r="E25" s="53">
        <f>'Cuadro 4'!AP27</f>
        <v>687.63300000000004</v>
      </c>
      <c r="F25" s="53">
        <f>'Cuadro 4'!AQ27</f>
        <v>861.87800000000004</v>
      </c>
      <c r="G25" s="53">
        <f>'Cuadro 4'!AR27</f>
        <v>708.73400000000004</v>
      </c>
      <c r="H25" s="53">
        <f>'Cuadro 4'!AS27</f>
        <v>568.26300000000003</v>
      </c>
      <c r="I25" s="52"/>
      <c r="J25" s="54">
        <f>'Cuadro 5'!AI27</f>
        <v>14.7139911126</v>
      </c>
      <c r="K25" s="54">
        <f>'Cuadro 5'!AJ27</f>
        <v>12.4972693069</v>
      </c>
      <c r="L25" s="54">
        <f>'Cuadro 5'!AK27</f>
        <v>14.716027544400001</v>
      </c>
      <c r="M25" s="54">
        <f>'Cuadro 5'!AL27</f>
        <v>11.6994332477</v>
      </c>
      <c r="N25" s="54">
        <f>'Cuadro 5'!AM27</f>
        <v>9.2711833739999996</v>
      </c>
      <c r="O25" s="52"/>
      <c r="P25" s="53">
        <f>SUMIFS(RuralPop!$M:$M,RuralPop!$S:$S,P$5,RuralPop!$A:$A,$C25)/1000</f>
        <v>55.279000000000003</v>
      </c>
      <c r="Q25" s="53">
        <f>SUMIFS(RuralPop!$M:$M,RuralPop!$S:$S,Q$5,RuralPop!$A:$A,$C25)/1000</f>
        <v>50.645000000000003</v>
      </c>
      <c r="R25" s="53">
        <f>SUMIFS(RuralPop!$M:$M,RuralPop!$S:$S,R$5,RuralPop!$A:$A,$C25)/1000</f>
        <v>50.515000000000001</v>
      </c>
      <c r="S25" s="53">
        <f>SUMIFS(RuralPop!$M:$M,RuralPop!$S:$S,S$5,RuralPop!$A:$A,$C25)/1000</f>
        <v>74.203000000000003</v>
      </c>
      <c r="T25" s="53">
        <f>SUMIFS(RuralPop!$M:$M,RuralPop!$S:$S,T$5,RuralPop!$A:$A,$C25)/1000</f>
        <v>27.666</v>
      </c>
      <c r="U25" s="52"/>
      <c r="V25" s="54">
        <f>SUMIFS(RuralPorc!$M:$M,RuralPorc!$P:$P,V$5,RuralPorc!$A:$A,$C25)*100</f>
        <v>19.628235697746277</v>
      </c>
      <c r="W25" s="54">
        <f>SUMIFS(RuralPorc!$M:$M,RuralPorc!$P:$P,W$5,RuralPorc!$A:$A,$C25)*100</f>
        <v>14.285755157470703</v>
      </c>
      <c r="X25" s="54">
        <f>SUMIFS(RuralPorc!$M:$M,RuralPorc!$P:$P,X$5,RuralPorc!$A:$A,$C25)*100</f>
        <v>16.233108937740326</v>
      </c>
      <c r="Y25" s="54">
        <f>SUMIFS(RuralPorc!$M:$M,RuralPorc!$P:$P,Y$5,RuralPorc!$A:$A,$C25)*100</f>
        <v>15.635970234870911</v>
      </c>
      <c r="Z25" s="54">
        <f>SUMIFS(RuralPorc!$M:$M,RuralPorc!$P:$P,Z$5,RuralPorc!$A:$A,$C25)*100</f>
        <v>12.222717702388763</v>
      </c>
      <c r="AA25" s="56"/>
      <c r="AB25" s="53">
        <f>SUMIFS(UrbanPop!$M:$M,UrbanPop!$S:$S,AB$5,UrbanPop!$A:$A,$C25)/1000</f>
        <v>724.08299999999997</v>
      </c>
      <c r="AC25" s="53">
        <f>SUMIFS(UrbanPop!$M:$M,UrbanPop!$S:$S,AC$5,UrbanPop!$A:$A,$C25)/1000</f>
        <v>636.98800000000006</v>
      </c>
      <c r="AD25" s="53">
        <f>SUMIFS(UrbanPop!$M:$M,UrbanPop!$S:$S,AD$5,UrbanPop!$A:$A,$C25)/1000</f>
        <v>811.36300000000006</v>
      </c>
      <c r="AE25" s="53">
        <f>SUMIFS(UrbanPop!$M:$M,UrbanPop!$S:$S,AE$5,UrbanPop!$A:$A,$C25)/1000</f>
        <v>634.53099999999995</v>
      </c>
      <c r="AF25" s="53">
        <f>SUMIFS(UrbanPop!$M:$M,UrbanPop!$S:$S,AF$5,UrbanPop!$A:$A,$C25)/1000</f>
        <v>540.59699999999998</v>
      </c>
      <c r="AG25" s="52"/>
      <c r="AH25" s="54">
        <f>SUMIFS(UrbanPorc!$M:$M,UrbanPorc!$P:$P,AH$5,UrbanPorc!$A:$A,$C25)*100</f>
        <v>14.438025653362274</v>
      </c>
      <c r="AI25" s="54">
        <f>SUMIFS(UrbanPorc!$M:$M,UrbanPorc!$P:$P,AI$5,UrbanPorc!$A:$A,$C25)*100</f>
        <v>12.374100089073181</v>
      </c>
      <c r="AJ25" s="54">
        <f>SUMIFS(UrbanPorc!$M:$M,UrbanPorc!$P:$P,AJ$5,UrbanPorc!$A:$A,$C25)*100</f>
        <v>14.630897343158722</v>
      </c>
      <c r="AK25" s="54">
        <f>SUMIFS(UrbanPorc!$M:$M,UrbanPorc!$P:$P,AK$5,UrbanPorc!$A:$A,$C25)*100</f>
        <v>11.364836990833282</v>
      </c>
      <c r="AL25" s="54">
        <f>SUMIFS(UrbanPorc!$M:$M,UrbanPorc!$P:$P,AL$5,UrbanPorc!$A:$A,$C25)*100</f>
        <v>9.158007800579071</v>
      </c>
      <c r="AN25" s="53">
        <f>SUMIFS(SexoPop!$N:$N,SexoPop!$T:$T,AN$5,SexoPop!$A:$A,$C25,SexoPop!$B:$B,2)/1000</f>
        <v>393.76100000000002</v>
      </c>
      <c r="AO25" s="53">
        <f>SUMIFS(SexoPop!$N:$N,SexoPop!$T:$T,AO$5,SexoPop!$A:$A,$C25,SexoPop!$B:$B,2)/1000</f>
        <v>339.45</v>
      </c>
      <c r="AP25" s="53">
        <f>SUMIFS(SexoPop!$N:$N,SexoPop!$T:$T,AP$5,SexoPop!$A:$A,$C25,SexoPop!$B:$B,2)/1000</f>
        <v>427.00799999999998</v>
      </c>
      <c r="AQ25" s="53">
        <f>SUMIFS(SexoPop!$N:$N,SexoPop!$T:$T,AQ$5,SexoPop!$A:$A,$C25,SexoPop!$B:$B,2)/1000</f>
        <v>369.28399999999999</v>
      </c>
      <c r="AR25" s="53">
        <f>SUMIFS(SexoPop!$N:$N,SexoPop!$T:$T,AR$5,SexoPop!$A:$A,$C25,SexoPop!$B:$B,2)/1000</f>
        <v>283.02699999999999</v>
      </c>
      <c r="AS25" s="52"/>
      <c r="AT25" s="54">
        <f>SUMIFS(SexoPorc!$N:$N,SexoPorc!$Q:$Q,AT$5,SexoPorc!$A:$A,$C25,SexoPorc!$B:$B,2)*100</f>
        <v>15.022572875022888</v>
      </c>
      <c r="AU25" s="54">
        <f>SUMIFS(SexoPorc!$N:$N,SexoPorc!$Q:$Q,AU$5,SexoPorc!$A:$A,$C25,SexoPorc!$B:$B,2)*100</f>
        <v>12.454682588577271</v>
      </c>
      <c r="AV25" s="54">
        <f>SUMIFS(SexoPorc!$N:$N,SexoPorc!$Q:$Q,AV$5,SexoPorc!$A:$A,$C25,SexoPorc!$B:$B,2)*100</f>
        <v>14.358615875244141</v>
      </c>
      <c r="AW25" s="54">
        <f>SUMIFS(SexoPorc!$N:$N,SexoPorc!$Q:$Q,AW$5,SexoPorc!$A:$A,$C25,SexoPorc!$B:$B,2)*100</f>
        <v>12.063949555158615</v>
      </c>
      <c r="AX25" s="54">
        <f>SUMIFS(SexoPorc!$N:$N,SexoPorc!$Q:$Q,AX$5,SexoPorc!$A:$A,$C25,SexoPorc!$B:$B,2)*100</f>
        <v>9.2333555221557617</v>
      </c>
      <c r="AY25" s="56"/>
      <c r="AZ25" s="53">
        <f>SUMIFS(SexoPop!$N:$N,SexoPop!$T:$T,AZ$5,SexoPop!$A:$A,$C25,SexoPop!$B:$B,1)/1000</f>
        <v>385.601</v>
      </c>
      <c r="BA25" s="53">
        <f>SUMIFS(SexoPop!$N:$N,SexoPop!$T:$T,BA$5,SexoPop!$A:$A,$C25,SexoPop!$B:$B,1)/1000</f>
        <v>348.18299999999999</v>
      </c>
      <c r="BB25" s="53">
        <f>SUMIFS(SexoPop!$N:$N,SexoPop!$T:$T,BB$5,SexoPop!$A:$A,$C25,SexoPop!$B:$B,1)/1000</f>
        <v>434.87</v>
      </c>
      <c r="BC25" s="53">
        <f>SUMIFS(SexoPop!$N:$N,SexoPop!$T:$T,BC$5,SexoPop!$A:$A,$C25,SexoPop!$B:$B,1)/1000</f>
        <v>339.45</v>
      </c>
      <c r="BD25" s="53">
        <f>SUMIFS(SexoPop!$N:$N,SexoPop!$T:$T,BD$5,SexoPop!$A:$A,$C25,SexoPop!$B:$B,1)/1000</f>
        <v>285.23599999999999</v>
      </c>
      <c r="BE25" s="52"/>
      <c r="BF25" s="54">
        <f>SUMIFS(SexoPorc!$N:$N,SexoPorc!$Q:$Q,BF$5,SexoPorc!$A:$A,$C25,SexoPorc!$B:$B,1)*100</f>
        <v>14.411693811416626</v>
      </c>
      <c r="BG25" s="54">
        <f>SUMIFS(SexoPorc!$N:$N,SexoPorc!$Q:$Q,BG$5,SexoPorc!$A:$A,$C25,SexoPorc!$B:$B,1)*100</f>
        <v>12.539069354534149</v>
      </c>
      <c r="BH25" s="54">
        <f>SUMIFS(SexoPorc!$N:$N,SexoPorc!$Q:$Q,BH$5,SexoPorc!$A:$A,$C25,SexoPorc!$B:$B,1)*100</f>
        <v>15.084725618362427</v>
      </c>
      <c r="BI25" s="54">
        <f>SUMIFS(SexoPorc!$N:$N,SexoPorc!$Q:$Q,BI$5,SexoPorc!$A:$A,$C25,SexoPorc!$B:$B,1)*100</f>
        <v>11.327101290225983</v>
      </c>
      <c r="BJ25" s="54">
        <f>SUMIFS(SexoPorc!$N:$N,SexoPorc!$Q:$Q,BJ$5,SexoPorc!$A:$A,$C25,SexoPorc!$B:$B,1)*100</f>
        <v>9.3090258538722992</v>
      </c>
    </row>
    <row r="26" spans="3:62" x14ac:dyDescent="0.25">
      <c r="C26" s="52" t="s">
        <v>20</v>
      </c>
      <c r="D26" s="53">
        <f>'Cuadro 4'!AO28</f>
        <v>1368.085</v>
      </c>
      <c r="E26" s="53">
        <f>'Cuadro 4'!AP28</f>
        <v>1281.0550000000001</v>
      </c>
      <c r="F26" s="53">
        <f>'Cuadro 4'!AQ28</f>
        <v>1386.193</v>
      </c>
      <c r="G26" s="53">
        <f>'Cuadro 4'!AR28</f>
        <v>1215.94</v>
      </c>
      <c r="H26" s="53">
        <f>'Cuadro 4'!AS28</f>
        <v>1004.024</v>
      </c>
      <c r="I26" s="52"/>
      <c r="J26" s="54">
        <f>'Cuadro 5'!AI28</f>
        <v>34.955423106799998</v>
      </c>
      <c r="K26" s="54">
        <f>'Cuadro 5'!AJ28</f>
        <v>32.002788944500004</v>
      </c>
      <c r="L26" s="54">
        <f>'Cuadro 5'!AK28</f>
        <v>33.262426561700003</v>
      </c>
      <c r="M26" s="54">
        <f>'Cuadro 5'!AL28</f>
        <v>28.6111675179</v>
      </c>
      <c r="N26" s="54">
        <f>'Cuadro 5'!AM28</f>
        <v>23.5179644611</v>
      </c>
      <c r="O26" s="52"/>
      <c r="P26" s="53">
        <f>SUMIFS(RuralPop!$M:$M,RuralPop!$S:$S,P$5,RuralPop!$A:$A,$C26)/1000</f>
        <v>819.39599999999996</v>
      </c>
      <c r="Q26" s="53">
        <f>SUMIFS(RuralPop!$M:$M,RuralPop!$S:$S,Q$5,RuralPop!$A:$A,$C26)/1000</f>
        <v>876.952</v>
      </c>
      <c r="R26" s="53">
        <f>SUMIFS(RuralPop!$M:$M,RuralPop!$S:$S,R$5,RuralPop!$A:$A,$C26)/1000</f>
        <v>853.04499999999996</v>
      </c>
      <c r="S26" s="53">
        <f>SUMIFS(RuralPop!$M:$M,RuralPop!$S:$S,S$5,RuralPop!$A:$A,$C26)/1000</f>
        <v>732.26199999999994</v>
      </c>
      <c r="T26" s="53">
        <f>SUMIFS(RuralPop!$M:$M,RuralPop!$S:$S,T$5,RuralPop!$A:$A,$C26)/1000</f>
        <v>637.12800000000004</v>
      </c>
      <c r="U26" s="52"/>
      <c r="V26" s="54">
        <f>SUMIFS(RuralPorc!$M:$M,RuralPorc!$P:$P,V$5,RuralPorc!$A:$A,$C26)*100</f>
        <v>39.74667489528656</v>
      </c>
      <c r="W26" s="54">
        <f>SUMIFS(RuralPorc!$M:$M,RuralPorc!$P:$P,W$5,RuralPorc!$A:$A,$C26)*100</f>
        <v>38.645371794700623</v>
      </c>
      <c r="X26" s="54">
        <f>SUMIFS(RuralPorc!$M:$M,RuralPorc!$P:$P,X$5,RuralPorc!$A:$A,$C26)*100</f>
        <v>38.860407471656799</v>
      </c>
      <c r="Y26" s="54">
        <f>SUMIFS(RuralPorc!$M:$M,RuralPorc!$P:$P,Y$5,RuralPorc!$A:$A,$C26)*100</f>
        <v>31.801500916481018</v>
      </c>
      <c r="Z26" s="54">
        <f>SUMIFS(RuralPorc!$M:$M,RuralPorc!$P:$P,Z$5,RuralPorc!$A:$A,$C26)*100</f>
        <v>28.894445300102234</v>
      </c>
      <c r="AA26" s="56"/>
      <c r="AB26" s="53">
        <f>SUMIFS(UrbanPop!$M:$M,UrbanPop!$S:$S,AB$5,UrbanPop!$A:$A,$C26)/1000</f>
        <v>548.68899999999996</v>
      </c>
      <c r="AC26" s="53">
        <f>SUMIFS(UrbanPop!$M:$M,UrbanPop!$S:$S,AC$5,UrbanPop!$A:$A,$C26)/1000</f>
        <v>404.10300000000001</v>
      </c>
      <c r="AD26" s="53">
        <f>SUMIFS(UrbanPop!$M:$M,UrbanPop!$S:$S,AD$5,UrbanPop!$A:$A,$C26)/1000</f>
        <v>533.14800000000002</v>
      </c>
      <c r="AE26" s="53">
        <f>SUMIFS(UrbanPop!$M:$M,UrbanPop!$S:$S,AE$5,UrbanPop!$A:$A,$C26)/1000</f>
        <v>483.678</v>
      </c>
      <c r="AF26" s="53">
        <f>SUMIFS(UrbanPop!$M:$M,UrbanPop!$S:$S,AF$5,UrbanPop!$A:$A,$C26)/1000</f>
        <v>366.89600000000002</v>
      </c>
      <c r="AG26" s="52"/>
      <c r="AH26" s="54">
        <f>SUMIFS(UrbanPorc!$M:$M,UrbanPorc!$P:$P,AH$5,UrbanPorc!$A:$A,$C26)*100</f>
        <v>29.622790217399597</v>
      </c>
      <c r="AI26" s="54">
        <f>SUMIFS(UrbanPorc!$M:$M,UrbanPorc!$P:$P,AI$5,UrbanPorc!$A:$A,$C26)*100</f>
        <v>23.308448493480682</v>
      </c>
      <c r="AJ26" s="54">
        <f>SUMIFS(UrbanPorc!$M:$M,UrbanPorc!$P:$P,AJ$5,UrbanPorc!$A:$A,$C26)*100</f>
        <v>27.031898498535156</v>
      </c>
      <c r="AK26" s="54">
        <f>SUMIFS(UrbanPorc!$M:$M,UrbanPorc!$P:$P,AK$5,UrbanPorc!$A:$A,$C26)*100</f>
        <v>24.838684499263763</v>
      </c>
      <c r="AL26" s="54">
        <f>SUMIFS(UrbanPorc!$M:$M,UrbanPorc!$P:$P,AL$5,UrbanPorc!$A:$A,$C26)*100</f>
        <v>17.774590849876404</v>
      </c>
      <c r="AN26" s="53">
        <f>SUMIFS(SexoPop!$N:$N,SexoPop!$T:$T,AN$5,SexoPop!$A:$A,$C26,SexoPop!$B:$B,2)/1000</f>
        <v>706.79100000000005</v>
      </c>
      <c r="AO26" s="53">
        <f>SUMIFS(SexoPop!$N:$N,SexoPop!$T:$T,AO$5,SexoPop!$A:$A,$C26,SexoPop!$B:$B,2)/1000</f>
        <v>655.86099999999999</v>
      </c>
      <c r="AP26" s="53">
        <f>SUMIFS(SexoPop!$N:$N,SexoPop!$T:$T,AP$5,SexoPop!$A:$A,$C26,SexoPop!$B:$B,2)/1000</f>
        <v>724.98099999999999</v>
      </c>
      <c r="AQ26" s="53">
        <f>SUMIFS(SexoPop!$N:$N,SexoPop!$T:$T,AQ$5,SexoPop!$A:$A,$C26,SexoPop!$B:$B,2)/1000</f>
        <v>646.45899999999995</v>
      </c>
      <c r="AR26" s="53">
        <f>SUMIFS(SexoPop!$N:$N,SexoPop!$T:$T,AR$5,SexoPop!$A:$A,$C26,SexoPop!$B:$B,2)/1000</f>
        <v>553.39</v>
      </c>
      <c r="AS26" s="52"/>
      <c r="AT26" s="54">
        <f>SUMIFS(SexoPorc!$N:$N,SexoPorc!$Q:$Q,AT$5,SexoPorc!$A:$A,$C26,SexoPorc!$B:$B,2)*100</f>
        <v>34.596520662307739</v>
      </c>
      <c r="AU26" s="54">
        <f>SUMIFS(SexoPorc!$N:$N,SexoPorc!$Q:$Q,AU$5,SexoPorc!$A:$A,$C26,SexoPorc!$B:$B,2)*100</f>
        <v>31.460192799568176</v>
      </c>
      <c r="AV26" s="54">
        <f>SUMIFS(SexoPorc!$N:$N,SexoPorc!$Q:$Q,AV$5,SexoPorc!$A:$A,$C26,SexoPorc!$B:$B,2)*100</f>
        <v>32.937481999397278</v>
      </c>
      <c r="AW26" s="54">
        <f>SUMIFS(SexoPorc!$N:$N,SexoPorc!$Q:$Q,AW$5,SexoPorc!$A:$A,$C26,SexoPorc!$B:$B,2)*100</f>
        <v>28.512346744537354</v>
      </c>
      <c r="AX26" s="54">
        <f>SUMIFS(SexoPorc!$N:$N,SexoPorc!$Q:$Q,AX$5,SexoPorc!$A:$A,$C26,SexoPorc!$B:$B,2)*100</f>
        <v>23.89807403087616</v>
      </c>
      <c r="AY26" s="56"/>
      <c r="AZ26" s="53">
        <f>SUMIFS(SexoPop!$N:$N,SexoPop!$T:$T,AZ$5,SexoPop!$A:$A,$C26,SexoPop!$B:$B,1)/1000</f>
        <v>661.29399999999998</v>
      </c>
      <c r="BA26" s="53">
        <f>SUMIFS(SexoPop!$N:$N,SexoPop!$T:$T,BA$5,SexoPop!$A:$A,$C26,SexoPop!$B:$B,1)/1000</f>
        <v>625.19399999999996</v>
      </c>
      <c r="BB26" s="53">
        <f>SUMIFS(SexoPop!$N:$N,SexoPop!$T:$T,BB$5,SexoPop!$A:$A,$C26,SexoPop!$B:$B,1)/1000</f>
        <v>661.21199999999999</v>
      </c>
      <c r="BC26" s="53">
        <f>SUMIFS(SexoPop!$N:$N,SexoPop!$T:$T,BC$5,SexoPop!$A:$A,$C26,SexoPop!$B:$B,1)/1000</f>
        <v>569.48099999999999</v>
      </c>
      <c r="BD26" s="53">
        <f>SUMIFS(SexoPop!$N:$N,SexoPop!$T:$T,BD$5,SexoPop!$A:$A,$C26,SexoPop!$B:$B,1)/1000</f>
        <v>450.63400000000001</v>
      </c>
      <c r="BE26" s="52"/>
      <c r="BF26" s="54">
        <f>SUMIFS(SexoPorc!$N:$N,SexoPorc!$Q:$Q,BF$5,SexoPorc!$A:$A,$C26,SexoPorc!$B:$B,1)*100</f>
        <v>35.347342491149902</v>
      </c>
      <c r="BG26" s="54">
        <f>SUMIFS(SexoPorc!$N:$N,SexoPorc!$Q:$Q,BG$5,SexoPorc!$A:$A,$C26,SexoPorc!$B:$B,1)*100</f>
        <v>32.592487335205078</v>
      </c>
      <c r="BH26" s="54">
        <f>SUMIFS(SexoPorc!$N:$N,SexoPorc!$Q:$Q,BH$5,SexoPorc!$A:$A,$C26,SexoPorc!$B:$B,1)*100</f>
        <v>33.62615704536438</v>
      </c>
      <c r="BI26" s="54">
        <f>SUMIFS(SexoPorc!$N:$N,SexoPorc!$Q:$Q,BI$5,SexoPorc!$A:$A,$C26,SexoPorc!$B:$B,1)*100</f>
        <v>28.724178671836853</v>
      </c>
      <c r="BJ26" s="54">
        <f>SUMIFS(SexoPorc!$N:$N,SexoPorc!$Q:$Q,BJ$5,SexoPorc!$A:$A,$C26,SexoPorc!$B:$B,1)*100</f>
        <v>23.067405819892883</v>
      </c>
    </row>
    <row r="27" spans="3:62" x14ac:dyDescent="0.25">
      <c r="C27" s="52" t="s">
        <v>21</v>
      </c>
      <c r="D27" s="53">
        <f>'Cuadro 4'!AO29</f>
        <v>1497.402</v>
      </c>
      <c r="E27" s="53">
        <f>'Cuadro 4'!AP29</f>
        <v>1586.607</v>
      </c>
      <c r="F27" s="53">
        <f>'Cuadro 4'!AQ29</f>
        <v>2041.511</v>
      </c>
      <c r="G27" s="53">
        <f>'Cuadro 4'!AR29</f>
        <v>1488.432</v>
      </c>
      <c r="H27" s="53">
        <f>'Cuadro 4'!AS29</f>
        <v>1117.9359999999999</v>
      </c>
      <c r="I27" s="52"/>
      <c r="J27" s="54">
        <f>'Cuadro 5'!AI29</f>
        <v>23.686859315500001</v>
      </c>
      <c r="K27" s="54">
        <f>'Cuadro 5'!AJ29</f>
        <v>24.502300188500001</v>
      </c>
      <c r="L27" s="54">
        <f>'Cuadro 5'!AK29</f>
        <v>30.812046622800001</v>
      </c>
      <c r="M27" s="54">
        <f>'Cuadro 5'!AL29</f>
        <v>22.167943733600001</v>
      </c>
      <c r="N27" s="54">
        <f>'Cuadro 5'!AM29</f>
        <v>16.951476879600001</v>
      </c>
      <c r="O27" s="52"/>
      <c r="P27" s="53">
        <f>SUMIFS(RuralPop!$M:$M,RuralPop!$S:$S,P$5,RuralPop!$A:$A,$C27)/1000</f>
        <v>481.41699999999997</v>
      </c>
      <c r="Q27" s="53">
        <f>SUMIFS(RuralPop!$M:$M,RuralPop!$S:$S,Q$5,RuralPop!$A:$A,$C27)/1000</f>
        <v>448.80799999999999</v>
      </c>
      <c r="R27" s="53">
        <f>SUMIFS(RuralPop!$M:$M,RuralPop!$S:$S,R$5,RuralPop!$A:$A,$C27)/1000</f>
        <v>554.26400000000001</v>
      </c>
      <c r="S27" s="53">
        <f>SUMIFS(RuralPop!$M:$M,RuralPop!$S:$S,S$5,RuralPop!$A:$A,$C27)/1000</f>
        <v>581.13099999999997</v>
      </c>
      <c r="T27" s="53">
        <f>SUMIFS(RuralPop!$M:$M,RuralPop!$S:$S,T$5,RuralPop!$A:$A,$C27)/1000</f>
        <v>447.53399999999999</v>
      </c>
      <c r="U27" s="52"/>
      <c r="V27" s="54">
        <f>SUMIFS(RuralPorc!$M:$M,RuralPorc!$P:$P,V$5,RuralPorc!$A:$A,$C27)*100</f>
        <v>26.979193091392517</v>
      </c>
      <c r="W27" s="54">
        <f>SUMIFS(RuralPorc!$M:$M,RuralPorc!$P:$P,W$5,RuralPorc!$A:$A,$C27)*100</f>
        <v>23.667113482952118</v>
      </c>
      <c r="X27" s="54">
        <f>SUMIFS(RuralPorc!$M:$M,RuralPorc!$P:$P,X$5,RuralPorc!$A:$A,$C27)*100</f>
        <v>29.636314511299133</v>
      </c>
      <c r="Y27" s="54">
        <f>SUMIFS(RuralPorc!$M:$M,RuralPorc!$P:$P,Y$5,RuralPorc!$A:$A,$C27)*100</f>
        <v>28.789141774177551</v>
      </c>
      <c r="Z27" s="54">
        <f>SUMIFS(RuralPorc!$M:$M,RuralPorc!$P:$P,Z$5,RuralPorc!$A:$A,$C27)*100</f>
        <v>23.85687530040741</v>
      </c>
      <c r="AA27" s="56"/>
      <c r="AB27" s="53">
        <f>SUMIFS(UrbanPop!$M:$M,UrbanPop!$S:$S,AB$5,UrbanPop!$A:$A,$C27)/1000</f>
        <v>1015.985</v>
      </c>
      <c r="AC27" s="53">
        <f>SUMIFS(UrbanPop!$M:$M,UrbanPop!$S:$S,AC$5,UrbanPop!$A:$A,$C27)/1000</f>
        <v>1137.799</v>
      </c>
      <c r="AD27" s="53">
        <f>SUMIFS(UrbanPop!$M:$M,UrbanPop!$S:$S,AD$5,UrbanPop!$A:$A,$C27)/1000</f>
        <v>1487.2470000000001</v>
      </c>
      <c r="AE27" s="53">
        <f>SUMIFS(UrbanPop!$M:$M,UrbanPop!$S:$S,AE$5,UrbanPop!$A:$A,$C27)/1000</f>
        <v>907.30100000000004</v>
      </c>
      <c r="AF27" s="53">
        <f>SUMIFS(UrbanPop!$M:$M,UrbanPop!$S:$S,AF$5,UrbanPop!$A:$A,$C27)/1000</f>
        <v>670.40200000000004</v>
      </c>
      <c r="AG27" s="52"/>
      <c r="AH27" s="54">
        <f>SUMIFS(UrbanPorc!$M:$M,UrbanPorc!$P:$P,AH$5,UrbanPorc!$A:$A,$C27)*100</f>
        <v>22.392058372497559</v>
      </c>
      <c r="AI27" s="54">
        <f>SUMIFS(UrbanPorc!$M:$M,UrbanPorc!$P:$P,AI$5,UrbanPorc!$A:$A,$C27)*100</f>
        <v>24.848182499408722</v>
      </c>
      <c r="AJ27" s="54">
        <f>SUMIFS(UrbanPorc!$M:$M,UrbanPorc!$P:$P,AJ$5,UrbanPorc!$A:$A,$C27)*100</f>
        <v>31.274434924125671</v>
      </c>
      <c r="AK27" s="54">
        <f>SUMIFS(UrbanPorc!$M:$M,UrbanPorc!$P:$P,AK$5,UrbanPorc!$A:$A,$C27)*100</f>
        <v>19.321678578853607</v>
      </c>
      <c r="AL27" s="54">
        <f>SUMIFS(UrbanPorc!$M:$M,UrbanPorc!$P:$P,AL$5,UrbanPorc!$A:$A,$C27)*100</f>
        <v>14.206424355506897</v>
      </c>
      <c r="AN27" s="53">
        <f>SUMIFS(SexoPop!$N:$N,SexoPop!$T:$T,AN$5,SexoPop!$A:$A,$C27,SexoPop!$B:$B,2)/1000</f>
        <v>808.68299999999999</v>
      </c>
      <c r="AO27" s="53">
        <f>SUMIFS(SexoPop!$N:$N,SexoPop!$T:$T,AO$5,SexoPop!$A:$A,$C27,SexoPop!$B:$B,2)/1000</f>
        <v>826.63300000000004</v>
      </c>
      <c r="AP27" s="53">
        <f>SUMIFS(SexoPop!$N:$N,SexoPop!$T:$T,AP$5,SexoPop!$A:$A,$C27,SexoPop!$B:$B,2)/1000</f>
        <v>1075.6959999999999</v>
      </c>
      <c r="AQ27" s="53">
        <f>SUMIFS(SexoPop!$N:$N,SexoPop!$T:$T,AQ$5,SexoPop!$A:$A,$C27,SexoPop!$B:$B,2)/1000</f>
        <v>794.44799999999998</v>
      </c>
      <c r="AR27" s="53">
        <f>SUMIFS(SexoPop!$N:$N,SexoPop!$T:$T,AR$5,SexoPop!$A:$A,$C27,SexoPop!$B:$B,2)/1000</f>
        <v>588.77499999999998</v>
      </c>
      <c r="AS27" s="52"/>
      <c r="AT27" s="54">
        <f>SUMIFS(SexoPorc!$N:$N,SexoPorc!$Q:$Q,AT$5,SexoPorc!$A:$A,$C27,SexoPorc!$B:$B,2)*100</f>
        <v>24.4964599609375</v>
      </c>
      <c r="AU27" s="54">
        <f>SUMIFS(SexoPorc!$N:$N,SexoPorc!$Q:$Q,AU$5,SexoPorc!$A:$A,$C27,SexoPorc!$B:$B,2)*100</f>
        <v>24.339437484741211</v>
      </c>
      <c r="AV27" s="54">
        <f>SUMIFS(SexoPorc!$N:$N,SexoPorc!$Q:$Q,AV$5,SexoPorc!$A:$A,$C27,SexoPorc!$B:$B,2)*100</f>
        <v>30.771318078041077</v>
      </c>
      <c r="AW27" s="54">
        <f>SUMIFS(SexoPorc!$N:$N,SexoPorc!$Q:$Q,AW$5,SexoPorc!$A:$A,$C27,SexoPorc!$B:$B,2)*100</f>
        <v>22.4519282579422</v>
      </c>
      <c r="AX27" s="54">
        <f>SUMIFS(SexoPorc!$N:$N,SexoPorc!$Q:$Q,AX$5,SexoPorc!$A:$A,$C27,SexoPorc!$B:$B,2)*100</f>
        <v>16.982491314411163</v>
      </c>
      <c r="AY27" s="56"/>
      <c r="AZ27" s="53">
        <f>SUMIFS(SexoPop!$N:$N,SexoPop!$T:$T,AZ$5,SexoPop!$A:$A,$C27,SexoPop!$B:$B,1)/1000</f>
        <v>688.71900000000005</v>
      </c>
      <c r="BA27" s="53">
        <f>SUMIFS(SexoPop!$N:$N,SexoPop!$T:$T,BA$5,SexoPop!$A:$A,$C27,SexoPop!$B:$B,1)/1000</f>
        <v>759.97400000000005</v>
      </c>
      <c r="BB27" s="53">
        <f>SUMIFS(SexoPop!$N:$N,SexoPop!$T:$T,BB$5,SexoPop!$A:$A,$C27,SexoPop!$B:$B,1)/1000</f>
        <v>965.81500000000005</v>
      </c>
      <c r="BC27" s="53">
        <f>SUMIFS(SexoPop!$N:$N,SexoPop!$T:$T,BC$5,SexoPop!$A:$A,$C27,SexoPop!$B:$B,1)/1000</f>
        <v>693.98400000000004</v>
      </c>
      <c r="BD27" s="53">
        <f>SUMIFS(SexoPop!$N:$N,SexoPop!$T:$T,BD$5,SexoPop!$A:$A,$C27,SexoPop!$B:$B,1)/1000</f>
        <v>529.16099999999994</v>
      </c>
      <c r="BE27" s="52"/>
      <c r="BF27" s="54">
        <f>SUMIFS(SexoPorc!$N:$N,SexoPorc!$Q:$Q,BF$5,SexoPorc!$A:$A,$C27,SexoPorc!$B:$B,1)*100</f>
        <v>22.801995277404785</v>
      </c>
      <c r="BG27" s="54">
        <f>SUMIFS(SexoPorc!$N:$N,SexoPorc!$Q:$Q,BG$5,SexoPorc!$A:$A,$C27,SexoPorc!$B:$B,1)*100</f>
        <v>24.681940674781799</v>
      </c>
      <c r="BH27" s="54">
        <f>SUMIFS(SexoPorc!$N:$N,SexoPorc!$Q:$Q,BH$5,SexoPorc!$A:$A,$C27,SexoPorc!$B:$B,1)*100</f>
        <v>30.857536196708679</v>
      </c>
      <c r="BI27" s="54">
        <f>SUMIFS(SexoPorc!$N:$N,SexoPorc!$Q:$Q,BI$5,SexoPorc!$A:$A,$C27,SexoPorc!$B:$B,1)*100</f>
        <v>21.851542592048645</v>
      </c>
      <c r="BJ27" s="54">
        <f>SUMIFS(SexoPorc!$N:$N,SexoPorc!$Q:$Q,BJ$5,SexoPorc!$A:$A,$C27,SexoPorc!$B:$B,1)*100</f>
        <v>16.917100548744202</v>
      </c>
    </row>
    <row r="28" spans="3:62" x14ac:dyDescent="0.25">
      <c r="C28" s="52" t="s">
        <v>22</v>
      </c>
      <c r="D28" s="53">
        <f>'Cuadro 4'!AO30</f>
        <v>316.86</v>
      </c>
      <c r="E28" s="53">
        <f>'Cuadro 4'!AP30</f>
        <v>347.49099999999999</v>
      </c>
      <c r="F28" s="53">
        <f>'Cuadro 4'!AQ30</f>
        <v>436.31900000000002</v>
      </c>
      <c r="G28" s="53">
        <f>'Cuadro 4'!AR30</f>
        <v>322.34399999999999</v>
      </c>
      <c r="H28" s="53">
        <f>'Cuadro 4'!AS30</f>
        <v>251.435</v>
      </c>
      <c r="I28" s="52"/>
      <c r="J28" s="54">
        <f>'Cuadro 5'!AI30</f>
        <v>14.6939547773</v>
      </c>
      <c r="K28" s="54">
        <f>'Cuadro 5'!AJ30</f>
        <v>15.161111157200001</v>
      </c>
      <c r="L28" s="54">
        <f>'Cuadro 5'!AK30</f>
        <v>18.2138056555</v>
      </c>
      <c r="M28" s="54">
        <f>'Cuadro 5'!AL30</f>
        <v>13.025173581300001</v>
      </c>
      <c r="N28" s="54">
        <f>'Cuadro 5'!AM30</f>
        <v>9.9152666358000001</v>
      </c>
      <c r="O28" s="52"/>
      <c r="P28" s="53">
        <f>SUMIFS(RuralPop!$M:$M,RuralPop!$S:$S,P$5,RuralPop!$A:$A,$C28)/1000</f>
        <v>123.84099999999999</v>
      </c>
      <c r="Q28" s="53">
        <f>SUMIFS(RuralPop!$M:$M,RuralPop!$S:$S,Q$5,RuralPop!$A:$A,$C28)/1000</f>
        <v>146.61600000000001</v>
      </c>
      <c r="R28" s="53">
        <f>SUMIFS(RuralPop!$M:$M,RuralPop!$S:$S,R$5,RuralPop!$A:$A,$C28)/1000</f>
        <v>138.22900000000001</v>
      </c>
      <c r="S28" s="53">
        <f>SUMIFS(RuralPop!$M:$M,RuralPop!$S:$S,S$5,RuralPop!$A:$A,$C28)/1000</f>
        <v>129.976</v>
      </c>
      <c r="T28" s="53">
        <f>SUMIFS(RuralPop!$M:$M,RuralPop!$S:$S,T$5,RuralPop!$A:$A,$C28)/1000</f>
        <v>62.918999999999997</v>
      </c>
      <c r="U28" s="52"/>
      <c r="V28" s="54">
        <f>SUMIFS(RuralPorc!$M:$M,RuralPorc!$P:$P,V$5,RuralPorc!$A:$A,$C28)*100</f>
        <v>19.408777356147766</v>
      </c>
      <c r="W28" s="54">
        <f>SUMIFS(RuralPorc!$M:$M,RuralPorc!$P:$P,W$5,RuralPorc!$A:$A,$C28)*100</f>
        <v>19.968810677528381</v>
      </c>
      <c r="X28" s="54">
        <f>SUMIFS(RuralPorc!$M:$M,RuralPorc!$P:$P,X$5,RuralPorc!$A:$A,$C28)*100</f>
        <v>19.515490531921387</v>
      </c>
      <c r="Y28" s="54">
        <f>SUMIFS(RuralPorc!$M:$M,RuralPorc!$P:$P,Y$5,RuralPorc!$A:$A,$C28)*100</f>
        <v>16.7607381939888</v>
      </c>
      <c r="Z28" s="54">
        <f>SUMIFS(RuralPorc!$M:$M,RuralPorc!$P:$P,Z$5,RuralPorc!$A:$A,$C28)*100</f>
        <v>11.536070704460144</v>
      </c>
      <c r="AA28" s="56"/>
      <c r="AB28" s="53">
        <f>SUMIFS(UrbanPop!$M:$M,UrbanPop!$S:$S,AB$5,UrbanPop!$A:$A,$C28)/1000</f>
        <v>193.01900000000001</v>
      </c>
      <c r="AC28" s="53">
        <f>SUMIFS(UrbanPop!$M:$M,UrbanPop!$S:$S,AC$5,UrbanPop!$A:$A,$C28)/1000</f>
        <v>200.875</v>
      </c>
      <c r="AD28" s="53">
        <f>SUMIFS(UrbanPop!$M:$M,UrbanPop!$S:$S,AD$5,UrbanPop!$A:$A,$C28)/1000</f>
        <v>298.08999999999997</v>
      </c>
      <c r="AE28" s="53">
        <f>SUMIFS(UrbanPop!$M:$M,UrbanPop!$S:$S,AE$5,UrbanPop!$A:$A,$C28)/1000</f>
        <v>192.36799999999999</v>
      </c>
      <c r="AF28" s="53">
        <f>SUMIFS(UrbanPop!$M:$M,UrbanPop!$S:$S,AF$5,UrbanPop!$A:$A,$C28)/1000</f>
        <v>188.51599999999999</v>
      </c>
      <c r="AG28" s="52"/>
      <c r="AH28" s="54">
        <f>SUMIFS(UrbanPorc!$M:$M,UrbanPorc!$P:$P,AH$5,UrbanPorc!$A:$A,$C28)*100</f>
        <v>12.712585926055908</v>
      </c>
      <c r="AI28" s="54">
        <f>SUMIFS(UrbanPorc!$M:$M,UrbanPorc!$P:$P,AI$5,UrbanPorc!$A:$A,$C28)*100</f>
        <v>12.895084917545319</v>
      </c>
      <c r="AJ28" s="54">
        <f>SUMIFS(UrbanPorc!$M:$M,UrbanPorc!$P:$P,AJ$5,UrbanPorc!$A:$A,$C28)*100</f>
        <v>17.667356133460999</v>
      </c>
      <c r="AK28" s="54">
        <f>SUMIFS(UrbanPorc!$M:$M,UrbanPorc!$P:$P,AK$5,UrbanPorc!$A:$A,$C28)*100</f>
        <v>11.320439726114273</v>
      </c>
      <c r="AL28" s="54">
        <f>SUMIFS(UrbanPorc!$M:$M,UrbanPorc!$P:$P,AL$5,UrbanPorc!$A:$A,$C28)*100</f>
        <v>9.4711385667324066</v>
      </c>
      <c r="AN28" s="53">
        <f>SUMIFS(SexoPop!$N:$N,SexoPop!$T:$T,AN$5,SexoPop!$A:$A,$C28,SexoPop!$B:$B,2)/1000</f>
        <v>158.91</v>
      </c>
      <c r="AO28" s="53">
        <f>SUMIFS(SexoPop!$N:$N,SexoPop!$T:$T,AO$5,SexoPop!$A:$A,$C28,SexoPop!$B:$B,2)/1000</f>
        <v>179.02500000000001</v>
      </c>
      <c r="AP28" s="53">
        <f>SUMIFS(SexoPop!$N:$N,SexoPop!$T:$T,AP$5,SexoPop!$A:$A,$C28,SexoPop!$B:$B,2)/1000</f>
        <v>228.59899999999999</v>
      </c>
      <c r="AQ28" s="53">
        <f>SUMIFS(SexoPop!$N:$N,SexoPop!$T:$T,AQ$5,SexoPop!$A:$A,$C28,SexoPop!$B:$B,2)/1000</f>
        <v>169.79300000000001</v>
      </c>
      <c r="AR28" s="53">
        <f>SUMIFS(SexoPop!$N:$N,SexoPop!$T:$T,AR$5,SexoPop!$A:$A,$C28,SexoPop!$B:$B,2)/1000</f>
        <v>135.52600000000001</v>
      </c>
      <c r="AS28" s="52"/>
      <c r="AT28" s="54">
        <f>SUMIFS(SexoPorc!$N:$N,SexoPorc!$Q:$Q,AT$5,SexoPorc!$A:$A,$C28,SexoPorc!$B:$B,2)*100</f>
        <v>14.269986748695374</v>
      </c>
      <c r="AU28" s="54">
        <f>SUMIFS(SexoPorc!$N:$N,SexoPorc!$Q:$Q,AU$5,SexoPorc!$A:$A,$C28,SexoPorc!$B:$B,2)*100</f>
        <v>14.985774457454681</v>
      </c>
      <c r="AV28" s="54">
        <f>SUMIFS(SexoPorc!$N:$N,SexoPorc!$Q:$Q,AV$5,SexoPorc!$A:$A,$C28,SexoPorc!$B:$B,2)*100</f>
        <v>18.295501172542572</v>
      </c>
      <c r="AW28" s="54">
        <f>SUMIFS(SexoPorc!$N:$N,SexoPorc!$Q:$Q,AW$5,SexoPorc!$A:$A,$C28,SexoPorc!$B:$B,2)*100</f>
        <v>13.246574997901917</v>
      </c>
      <c r="AX28" s="54">
        <f>SUMIFS(SexoPorc!$N:$N,SexoPorc!$Q:$Q,AX$5,SexoPorc!$A:$A,$C28,SexoPorc!$B:$B,2)*100</f>
        <v>10.151326656341553</v>
      </c>
      <c r="AY28" s="56"/>
      <c r="AZ28" s="53">
        <f>SUMIFS(SexoPop!$N:$N,SexoPop!$T:$T,AZ$5,SexoPop!$A:$A,$C28,SexoPop!$B:$B,1)/1000</f>
        <v>157.94999999999999</v>
      </c>
      <c r="BA28" s="53">
        <f>SUMIFS(SexoPop!$N:$N,SexoPop!$T:$T,BA$5,SexoPop!$A:$A,$C28,SexoPop!$B:$B,1)/1000</f>
        <v>168.46600000000001</v>
      </c>
      <c r="BB28" s="53">
        <f>SUMIFS(SexoPop!$N:$N,SexoPop!$T:$T,BB$5,SexoPop!$A:$A,$C28,SexoPop!$B:$B,1)/1000</f>
        <v>207.72</v>
      </c>
      <c r="BC28" s="53">
        <f>SUMIFS(SexoPop!$N:$N,SexoPop!$T:$T,BC$5,SexoPop!$A:$A,$C28,SexoPop!$B:$B,1)/1000</f>
        <v>152.55099999999999</v>
      </c>
      <c r="BD28" s="53">
        <f>SUMIFS(SexoPop!$N:$N,SexoPop!$T:$T,BD$5,SexoPop!$A:$A,$C28,SexoPop!$B:$B,1)/1000</f>
        <v>115.90900000000001</v>
      </c>
      <c r="BE28" s="52"/>
      <c r="BF28" s="54">
        <f>SUMIFS(SexoPorc!$N:$N,SexoPorc!$Q:$Q,BF$5,SexoPorc!$A:$A,$C28,SexoPorc!$B:$B,1)*100</f>
        <v>15.146705508232117</v>
      </c>
      <c r="BG28" s="54">
        <f>SUMIFS(SexoPorc!$N:$N,SexoPorc!$Q:$Q,BG$5,SexoPorc!$A:$A,$C28,SexoPorc!$B:$B,1)*100</f>
        <v>15.351991355419159</v>
      </c>
      <c r="BH28" s="54">
        <f>SUMIFS(SexoPorc!$N:$N,SexoPorc!$Q:$Q,BH$5,SexoPorc!$A:$A,$C28,SexoPorc!$B:$B,1)*100</f>
        <v>18.124736845493317</v>
      </c>
      <c r="BI28" s="54">
        <f>SUMIFS(SexoPorc!$N:$N,SexoPorc!$Q:$Q,BI$5,SexoPorc!$A:$A,$C28,SexoPorc!$B:$B,1)*100</f>
        <v>12.787292897701263</v>
      </c>
      <c r="BJ28" s="54">
        <f>SUMIFS(SexoPorc!$N:$N,SexoPorc!$Q:$Q,BJ$5,SexoPorc!$A:$A,$C28,SexoPorc!$B:$B,1)*100</f>
        <v>9.6528090536594391</v>
      </c>
    </row>
    <row r="29" spans="3:62" x14ac:dyDescent="0.25">
      <c r="C29" s="52" t="s">
        <v>23</v>
      </c>
      <c r="D29" s="53">
        <f>'Cuadro 4'!AO31</f>
        <v>328.69800000000004</v>
      </c>
      <c r="E29" s="53">
        <f>'Cuadro 4'!AP31</f>
        <v>361.05799999999999</v>
      </c>
      <c r="F29" s="53">
        <f>'Cuadro 4'!AQ31</f>
        <v>553.04</v>
      </c>
      <c r="G29" s="53">
        <f>'Cuadro 4'!AR31</f>
        <v>287.37900000000002</v>
      </c>
      <c r="H29" s="53">
        <f>'Cuadro 4'!AS31</f>
        <v>250.505</v>
      </c>
      <c r="I29" s="52"/>
      <c r="J29" s="54">
        <f>'Cuadro 5'!AI31</f>
        <v>19.342959167100002</v>
      </c>
      <c r="K29" s="54">
        <f>'Cuadro 5'!AJ31</f>
        <v>19.951802861400001</v>
      </c>
      <c r="L29" s="54">
        <f>'Cuadro 5'!AK31</f>
        <v>29.408933819800001</v>
      </c>
      <c r="M29" s="54">
        <f>'Cuadro 5'!AL31</f>
        <v>14.991181473800001</v>
      </c>
      <c r="N29" s="54">
        <f>'Cuadro 5'!AM31</f>
        <v>13.081863676599999</v>
      </c>
      <c r="O29" s="52"/>
      <c r="P29" s="53">
        <f>SUMIFS(RuralPop!$M:$M,RuralPop!$S:$S,P$5,RuralPop!$A:$A,$C29)/1000</f>
        <v>40.478000000000002</v>
      </c>
      <c r="Q29" s="53">
        <f>SUMIFS(RuralPop!$M:$M,RuralPop!$S:$S,Q$5,RuralPop!$A:$A,$C29)/1000</f>
        <v>57.698</v>
      </c>
      <c r="R29" s="53">
        <f>SUMIFS(RuralPop!$M:$M,RuralPop!$S:$S,R$5,RuralPop!$A:$A,$C29)/1000</f>
        <v>65.183999999999997</v>
      </c>
      <c r="S29" s="53">
        <f>SUMIFS(RuralPop!$M:$M,RuralPop!$S:$S,S$5,RuralPop!$A:$A,$C29)/1000</f>
        <v>53.149000000000001</v>
      </c>
      <c r="T29" s="53">
        <f>SUMIFS(RuralPop!$M:$M,RuralPop!$S:$S,T$5,RuralPop!$A:$A,$C29)/1000</f>
        <v>32.475999999999999</v>
      </c>
      <c r="U29" s="52"/>
      <c r="V29" s="54">
        <f>SUMIFS(RuralPorc!$M:$M,RuralPorc!$P:$P,V$5,RuralPorc!$A:$A,$C29)*100</f>
        <v>20.091229677200317</v>
      </c>
      <c r="W29" s="54">
        <f>SUMIFS(RuralPorc!$M:$M,RuralPorc!$P:$P,W$5,RuralPorc!$A:$A,$C29)*100</f>
        <v>26.040294766426086</v>
      </c>
      <c r="X29" s="54">
        <f>SUMIFS(RuralPorc!$M:$M,RuralPorc!$P:$P,X$5,RuralPorc!$A:$A,$C29)*100</f>
        <v>29.271841049194336</v>
      </c>
      <c r="Y29" s="54">
        <f>SUMIFS(RuralPorc!$M:$M,RuralPorc!$P:$P,Y$5,RuralPorc!$A:$A,$C29)*100</f>
        <v>20.335240662097931</v>
      </c>
      <c r="Z29" s="54">
        <f>SUMIFS(RuralPorc!$M:$M,RuralPorc!$P:$P,Z$5,RuralPorc!$A:$A,$C29)*100</f>
        <v>15.981496870517731</v>
      </c>
      <c r="AA29" s="56"/>
      <c r="AB29" s="53">
        <f>SUMIFS(UrbanPop!$M:$M,UrbanPop!$S:$S,AB$5,UrbanPop!$A:$A,$C29)/1000</f>
        <v>288.22000000000003</v>
      </c>
      <c r="AC29" s="53">
        <f>SUMIFS(UrbanPop!$M:$M,UrbanPop!$S:$S,AC$5,UrbanPop!$A:$A,$C29)/1000</f>
        <v>303.36</v>
      </c>
      <c r="AD29" s="53">
        <f>SUMIFS(UrbanPop!$M:$M,UrbanPop!$S:$S,AD$5,UrbanPop!$A:$A,$C29)/1000</f>
        <v>487.85599999999999</v>
      </c>
      <c r="AE29" s="53">
        <f>SUMIFS(UrbanPop!$M:$M,UrbanPop!$S:$S,AE$5,UrbanPop!$A:$A,$C29)/1000</f>
        <v>234.23</v>
      </c>
      <c r="AF29" s="53">
        <f>SUMIFS(UrbanPop!$M:$M,UrbanPop!$S:$S,AF$5,UrbanPop!$A:$A,$C29)/1000</f>
        <v>218.029</v>
      </c>
      <c r="AG29" s="52"/>
      <c r="AH29" s="54">
        <f>SUMIFS(UrbanPorc!$M:$M,UrbanPorc!$P:$P,AH$5,UrbanPorc!$A:$A,$C29)*100</f>
        <v>19.242312014102936</v>
      </c>
      <c r="AI29" s="54">
        <f>SUMIFS(UrbanPorc!$M:$M,UrbanPorc!$P:$P,AI$5,UrbanPorc!$A:$A,$C29)*100</f>
        <v>19.102324545383453</v>
      </c>
      <c r="AJ29" s="54">
        <f>SUMIFS(UrbanPorc!$M:$M,UrbanPorc!$P:$P,AJ$5,UrbanPorc!$A:$A,$C29)*100</f>
        <v>29.42734956741333</v>
      </c>
      <c r="AK29" s="54">
        <f>SUMIFS(UrbanPorc!$M:$M,UrbanPorc!$P:$P,AK$5,UrbanPorc!$A:$A,$C29)*100</f>
        <v>14.147543907165527</v>
      </c>
      <c r="AL29" s="54">
        <f>SUMIFS(UrbanPorc!$M:$M,UrbanPorc!$P:$P,AL$5,UrbanPorc!$A:$A,$C29)*100</f>
        <v>12.737622857093811</v>
      </c>
      <c r="AN29" s="53">
        <f>SUMIFS(SexoPop!$N:$N,SexoPop!$T:$T,AN$5,SexoPop!$A:$A,$C29,SexoPop!$B:$B,2)/1000</f>
        <v>162.22399999999999</v>
      </c>
      <c r="AO29" s="53">
        <f>SUMIFS(SexoPop!$N:$N,SexoPop!$T:$T,AO$5,SexoPop!$A:$A,$C29,SexoPop!$B:$B,2)/1000</f>
        <v>171.49100000000001</v>
      </c>
      <c r="AP29" s="53">
        <f>SUMIFS(SexoPop!$N:$N,SexoPop!$T:$T,AP$5,SexoPop!$A:$A,$C29,SexoPop!$B:$B,2)/1000</f>
        <v>274.53699999999998</v>
      </c>
      <c r="AQ29" s="53">
        <f>SUMIFS(SexoPop!$N:$N,SexoPop!$T:$T,AQ$5,SexoPop!$A:$A,$C29,SexoPop!$B:$B,2)/1000</f>
        <v>144.155</v>
      </c>
      <c r="AR29" s="53">
        <f>SUMIFS(SexoPop!$N:$N,SexoPop!$T:$T,AR$5,SexoPop!$A:$A,$C29,SexoPop!$B:$B,2)/1000</f>
        <v>125.315</v>
      </c>
      <c r="AS29" s="52"/>
      <c r="AT29" s="54">
        <f>SUMIFS(SexoPorc!$N:$N,SexoPorc!$Q:$Q,AT$5,SexoPorc!$A:$A,$C29,SexoPorc!$B:$B,2)*100</f>
        <v>18.829996883869171</v>
      </c>
      <c r="AU29" s="54">
        <f>SUMIFS(SexoPorc!$N:$N,SexoPorc!$Q:$Q,AU$5,SexoPorc!$A:$A,$C29,SexoPorc!$B:$B,2)*100</f>
        <v>19.142290949821472</v>
      </c>
      <c r="AV29" s="54">
        <f>SUMIFS(SexoPorc!$N:$N,SexoPorc!$Q:$Q,AV$5,SexoPorc!$A:$A,$C29,SexoPorc!$B:$B,2)*100</f>
        <v>29.39736545085907</v>
      </c>
      <c r="AW29" s="54">
        <f>SUMIFS(SexoPorc!$N:$N,SexoPorc!$Q:$Q,AW$5,SexoPorc!$A:$A,$C29,SexoPorc!$B:$B,2)*100</f>
        <v>14.983557164669037</v>
      </c>
      <c r="AX29" s="54">
        <f>SUMIFS(SexoPorc!$N:$N,SexoPorc!$Q:$Q,AX$5,SexoPorc!$A:$A,$C29,SexoPorc!$B:$B,2)*100</f>
        <v>13.053224980831146</v>
      </c>
      <c r="AY29" s="56"/>
      <c r="AZ29" s="53">
        <f>SUMIFS(SexoPop!$N:$N,SexoPop!$T:$T,AZ$5,SexoPop!$A:$A,$C29,SexoPop!$B:$B,1)/1000</f>
        <v>166.47399999999999</v>
      </c>
      <c r="BA29" s="53">
        <f>SUMIFS(SexoPop!$N:$N,SexoPop!$T:$T,BA$5,SexoPop!$A:$A,$C29,SexoPop!$B:$B,1)/1000</f>
        <v>189.56700000000001</v>
      </c>
      <c r="BB29" s="53">
        <f>SUMIFS(SexoPop!$N:$N,SexoPop!$T:$T,BB$5,SexoPop!$A:$A,$C29,SexoPop!$B:$B,1)/1000</f>
        <v>278.50299999999999</v>
      </c>
      <c r="BC29" s="53">
        <f>SUMIFS(SexoPop!$N:$N,SexoPop!$T:$T,BC$5,SexoPop!$A:$A,$C29,SexoPop!$B:$B,1)/1000</f>
        <v>143.22399999999999</v>
      </c>
      <c r="BD29" s="53">
        <f>SUMIFS(SexoPop!$N:$N,SexoPop!$T:$T,BD$5,SexoPop!$A:$A,$C29,SexoPop!$B:$B,1)/1000</f>
        <v>125.19</v>
      </c>
      <c r="BE29" s="52"/>
      <c r="BF29" s="54">
        <f>SUMIFS(SexoPorc!$N:$N,SexoPorc!$Q:$Q,BF$5,SexoPorc!$A:$A,$C29,SexoPorc!$B:$B,1)*100</f>
        <v>19.870446622371674</v>
      </c>
      <c r="BG29" s="54">
        <f>SUMIFS(SexoPorc!$N:$N,SexoPorc!$Q:$Q,BG$5,SexoPorc!$A:$A,$C29,SexoPorc!$B:$B,1)*100</f>
        <v>20.745456218719482</v>
      </c>
      <c r="BH29" s="54">
        <f>SUMIFS(SexoPorc!$N:$N,SexoPorc!$Q:$Q,BH$5,SexoPorc!$A:$A,$C29,SexoPorc!$B:$B,1)*100</f>
        <v>29.420346021652222</v>
      </c>
      <c r="BI29" s="54">
        <f>SUMIFS(SexoPorc!$N:$N,SexoPorc!$Q:$Q,BI$5,SexoPorc!$A:$A,$C29,SexoPorc!$B:$B,1)*100</f>
        <v>14.998863637447357</v>
      </c>
      <c r="BJ29" s="54">
        <f>SUMIFS(SexoPorc!$N:$N,SexoPorc!$Q:$Q,BJ$5,SexoPorc!$A:$A,$C29,SexoPorc!$B:$B,1)*100</f>
        <v>13.110657036304474</v>
      </c>
    </row>
    <row r="30" spans="3:62" x14ac:dyDescent="0.25">
      <c r="C30" s="52" t="s">
        <v>24</v>
      </c>
      <c r="D30" s="53">
        <f>'Cuadro 4'!AO32</f>
        <v>574.01200000000006</v>
      </c>
      <c r="E30" s="53">
        <f>'Cuadro 4'!AP32</f>
        <v>500.48</v>
      </c>
      <c r="F30" s="53">
        <f>'Cuadro 4'!AQ32</f>
        <v>529.38</v>
      </c>
      <c r="G30" s="53">
        <f>'Cuadro 4'!AR32</f>
        <v>399.02100000000002</v>
      </c>
      <c r="H30" s="53">
        <f>'Cuadro 4'!AS32</f>
        <v>336.05200000000002</v>
      </c>
      <c r="I30" s="52"/>
      <c r="J30" s="54">
        <f>'Cuadro 5'!AI32</f>
        <v>20.8010256793</v>
      </c>
      <c r="K30" s="54">
        <f>'Cuadro 5'!AJ32</f>
        <v>17.849958770499999</v>
      </c>
      <c r="L30" s="54">
        <f>'Cuadro 5'!AK32</f>
        <v>18.684265975999999</v>
      </c>
      <c r="M30" s="54">
        <f>'Cuadro 5'!AL32</f>
        <v>13.8914960667</v>
      </c>
      <c r="N30" s="54">
        <f>'Cuadro 5'!AM32</f>
        <v>11.679413561700001</v>
      </c>
      <c r="O30" s="52"/>
      <c r="P30" s="53">
        <f>SUMIFS(RuralPop!$M:$M,RuralPop!$S:$S,P$5,RuralPop!$A:$A,$C30)/1000</f>
        <v>271.52100000000002</v>
      </c>
      <c r="Q30" s="53">
        <f>SUMIFS(RuralPop!$M:$M,RuralPop!$S:$S,Q$5,RuralPop!$A:$A,$C30)/1000</f>
        <v>217.98</v>
      </c>
      <c r="R30" s="53">
        <f>SUMIFS(RuralPop!$M:$M,RuralPop!$S:$S,R$5,RuralPop!$A:$A,$C30)/1000</f>
        <v>219.994</v>
      </c>
      <c r="S30" s="53">
        <f>SUMIFS(RuralPop!$M:$M,RuralPop!$S:$S,S$5,RuralPop!$A:$A,$C30)/1000</f>
        <v>192.375</v>
      </c>
      <c r="T30" s="53">
        <f>SUMIFS(RuralPop!$M:$M,RuralPop!$S:$S,T$5,RuralPop!$A:$A,$C30)/1000</f>
        <v>161.63900000000001</v>
      </c>
      <c r="U30" s="52"/>
      <c r="V30" s="54">
        <f>SUMIFS(RuralPorc!$M:$M,RuralPorc!$P:$P,V$5,RuralPorc!$A:$A,$C30)*100</f>
        <v>27.211394906044006</v>
      </c>
      <c r="W30" s="54">
        <f>SUMIFS(RuralPorc!$M:$M,RuralPorc!$P:$P,W$5,RuralPorc!$A:$A,$C30)*100</f>
        <v>20.816124975681305</v>
      </c>
      <c r="X30" s="54">
        <f>SUMIFS(RuralPorc!$M:$M,RuralPorc!$P:$P,X$5,RuralPorc!$A:$A,$C30)*100</f>
        <v>21.473848819732666</v>
      </c>
      <c r="Y30" s="54">
        <f>SUMIFS(RuralPorc!$M:$M,RuralPorc!$P:$P,Y$5,RuralPorc!$A:$A,$C30)*100</f>
        <v>18.562547862529755</v>
      </c>
      <c r="Z30" s="54">
        <f>SUMIFS(RuralPorc!$M:$M,RuralPorc!$P:$P,Z$5,RuralPorc!$A:$A,$C30)*100</f>
        <v>17.155523598194122</v>
      </c>
      <c r="AA30" s="56"/>
      <c r="AB30" s="53">
        <f>SUMIFS(UrbanPop!$M:$M,UrbanPop!$S:$S,AB$5,UrbanPop!$A:$A,$C30)/1000</f>
        <v>302.49099999999999</v>
      </c>
      <c r="AC30" s="53">
        <f>SUMIFS(UrbanPop!$M:$M,UrbanPop!$S:$S,AC$5,UrbanPop!$A:$A,$C30)/1000</f>
        <v>282.5</v>
      </c>
      <c r="AD30" s="53">
        <f>SUMIFS(UrbanPop!$M:$M,UrbanPop!$S:$S,AD$5,UrbanPop!$A:$A,$C30)/1000</f>
        <v>309.38600000000002</v>
      </c>
      <c r="AE30" s="53">
        <f>SUMIFS(UrbanPop!$M:$M,UrbanPop!$S:$S,AE$5,UrbanPop!$A:$A,$C30)/1000</f>
        <v>206.64599999999999</v>
      </c>
      <c r="AF30" s="53">
        <f>SUMIFS(UrbanPop!$M:$M,UrbanPop!$S:$S,AF$5,UrbanPop!$A:$A,$C30)/1000</f>
        <v>174.41300000000001</v>
      </c>
      <c r="AG30" s="52"/>
      <c r="AH30" s="54">
        <f>SUMIFS(UrbanPorc!$M:$M,UrbanPorc!$P:$P,AH$5,UrbanPorc!$A:$A,$C30)*100</f>
        <v>17.170247435569763</v>
      </c>
      <c r="AI30" s="54">
        <f>SUMIFS(UrbanPorc!$M:$M,UrbanPorc!$P:$P,AI$5,UrbanPorc!$A:$A,$C30)*100</f>
        <v>16.081774234771729</v>
      </c>
      <c r="AJ30" s="54">
        <f>SUMIFS(UrbanPorc!$M:$M,UrbanPorc!$P:$P,AJ$5,UrbanPorc!$A:$A,$C30)*100</f>
        <v>17.104309797286987</v>
      </c>
      <c r="AK30" s="54">
        <f>SUMIFS(UrbanPorc!$M:$M,UrbanPorc!$P:$P,AK$5,UrbanPorc!$A:$A,$C30)*100</f>
        <v>11.254916340112686</v>
      </c>
      <c r="AL30" s="54">
        <f>SUMIFS(UrbanPorc!$M:$M,UrbanPorc!$P:$P,AL$5,UrbanPorc!$A:$A,$C30)*100</f>
        <v>9.0131074190139771</v>
      </c>
      <c r="AN30" s="53">
        <f>SUMIFS(SexoPop!$N:$N,SexoPop!$T:$T,AN$5,SexoPop!$A:$A,$C30,SexoPop!$B:$B,2)/1000</f>
        <v>294.053</v>
      </c>
      <c r="AO30" s="53">
        <f>SUMIFS(SexoPop!$N:$N,SexoPop!$T:$T,AO$5,SexoPop!$A:$A,$C30,SexoPop!$B:$B,2)/1000</f>
        <v>261.72500000000002</v>
      </c>
      <c r="AP30" s="53">
        <f>SUMIFS(SexoPop!$N:$N,SexoPop!$T:$T,AP$5,SexoPop!$A:$A,$C30,SexoPop!$B:$B,2)/1000</f>
        <v>270.24400000000003</v>
      </c>
      <c r="AQ30" s="53">
        <f>SUMIFS(SexoPop!$N:$N,SexoPop!$T:$T,AQ$5,SexoPop!$A:$A,$C30,SexoPop!$B:$B,2)/1000</f>
        <v>205.697</v>
      </c>
      <c r="AR30" s="53">
        <f>SUMIFS(SexoPop!$N:$N,SexoPop!$T:$T,AR$5,SexoPop!$A:$A,$C30,SexoPop!$B:$B,2)/1000</f>
        <v>171.422</v>
      </c>
      <c r="AS30" s="52"/>
      <c r="AT30" s="54">
        <f>SUMIFS(SexoPorc!$N:$N,SexoPorc!$Q:$Q,AT$5,SexoPorc!$A:$A,$C30,SexoPorc!$B:$B,2)*100</f>
        <v>20.689818263053894</v>
      </c>
      <c r="AU30" s="54">
        <f>SUMIFS(SexoPorc!$N:$N,SexoPorc!$Q:$Q,AU$5,SexoPorc!$A:$A,$C30,SexoPorc!$B:$B,2)*100</f>
        <v>17.874924838542938</v>
      </c>
      <c r="AV30" s="54">
        <f>SUMIFS(SexoPorc!$N:$N,SexoPorc!$Q:$Q,AV$5,SexoPorc!$A:$A,$C30,SexoPorc!$B:$B,2)*100</f>
        <v>18.365155160427094</v>
      </c>
      <c r="AW30" s="54">
        <f>SUMIFS(SexoPorc!$N:$N,SexoPorc!$Q:$Q,AW$5,SexoPorc!$A:$A,$C30,SexoPorc!$B:$B,2)*100</f>
        <v>13.651438057422638</v>
      </c>
      <c r="AX30" s="54">
        <f>SUMIFS(SexoPorc!$N:$N,SexoPorc!$Q:$Q,AX$5,SexoPorc!$A:$A,$C30,SexoPorc!$B:$B,2)*100</f>
        <v>11.348346620798111</v>
      </c>
      <c r="AY30" s="56"/>
      <c r="AZ30" s="53">
        <f>SUMIFS(SexoPop!$N:$N,SexoPop!$T:$T,AZ$5,SexoPop!$A:$A,$C30,SexoPop!$B:$B,1)/1000</f>
        <v>279.959</v>
      </c>
      <c r="BA30" s="53">
        <f>SUMIFS(SexoPop!$N:$N,SexoPop!$T:$T,BA$5,SexoPop!$A:$A,$C30,SexoPop!$B:$B,1)/1000</f>
        <v>238.755</v>
      </c>
      <c r="BB30" s="53">
        <f>SUMIFS(SexoPop!$N:$N,SexoPop!$T:$T,BB$5,SexoPop!$A:$A,$C30,SexoPop!$B:$B,1)/1000</f>
        <v>259.13600000000002</v>
      </c>
      <c r="BC30" s="53">
        <f>SUMIFS(SexoPop!$N:$N,SexoPop!$T:$T,BC$5,SexoPop!$A:$A,$C30,SexoPop!$B:$B,1)/1000</f>
        <v>193.32400000000001</v>
      </c>
      <c r="BD30" s="53">
        <f>SUMIFS(SexoPop!$N:$N,SexoPop!$T:$T,BD$5,SexoPop!$A:$A,$C30,SexoPop!$B:$B,1)/1000</f>
        <v>164.63</v>
      </c>
      <c r="BE30" s="52"/>
      <c r="BF30" s="54">
        <f>SUMIFS(SexoPorc!$N:$N,SexoPorc!$Q:$Q,BF$5,SexoPorc!$A:$A,$C30,SexoPorc!$B:$B,1)*100</f>
        <v>20.919126272201538</v>
      </c>
      <c r="BG30" s="54">
        <f>SUMIFS(SexoPorc!$N:$N,SexoPorc!$Q:$Q,BG$5,SexoPorc!$A:$A,$C30,SexoPorc!$B:$B,1)*100</f>
        <v>17.822670936584473</v>
      </c>
      <c r="BH30" s="54">
        <f>SUMIFS(SexoPorc!$N:$N,SexoPorc!$Q:$Q,BH$5,SexoPorc!$A:$A,$C30,SexoPorc!$B:$B,1)*100</f>
        <v>19.029085338115692</v>
      </c>
      <c r="BI30" s="54">
        <f>SUMIFS(SexoPorc!$N:$N,SexoPorc!$Q:$Q,BI$5,SexoPorc!$A:$A,$C30,SexoPorc!$B:$B,1)*100</f>
        <v>14.156365394592285</v>
      </c>
      <c r="BJ30" s="54">
        <f>SUMIFS(SexoPorc!$N:$N,SexoPorc!$Q:$Q,BJ$5,SexoPorc!$A:$A,$C30,SexoPorc!$B:$B,1)*100</f>
        <v>12.045310437679291</v>
      </c>
    </row>
    <row r="31" spans="3:62" x14ac:dyDescent="0.25">
      <c r="C31" s="52" t="s">
        <v>25</v>
      </c>
      <c r="D31" s="53">
        <f>'Cuadro 4'!AO33</f>
        <v>675.74099999999999</v>
      </c>
      <c r="E31" s="53">
        <f>'Cuadro 4'!AP33</f>
        <v>744.14700000000005</v>
      </c>
      <c r="F31" s="53">
        <f>'Cuadro 4'!AQ33</f>
        <v>671.06400000000008</v>
      </c>
      <c r="G31" s="53">
        <f>'Cuadro 4'!AR33</f>
        <v>533.94600000000003</v>
      </c>
      <c r="H31" s="53">
        <f>'Cuadro 4'!AS33</f>
        <v>383.55</v>
      </c>
      <c r="I31" s="52"/>
      <c r="J31" s="54">
        <f>'Cuadro 5'!AI33</f>
        <v>22.9774710674</v>
      </c>
      <c r="K31" s="54">
        <f>'Cuadro 5'!AJ33</f>
        <v>24.846858061000002</v>
      </c>
      <c r="L31" s="54">
        <f>'Cuadro 5'!AK33</f>
        <v>22.062049267000003</v>
      </c>
      <c r="M31" s="54">
        <f>'Cuadro 5'!AL33</f>
        <v>17.291372578400001</v>
      </c>
      <c r="N31" s="54">
        <f>'Cuadro 5'!AM33</f>
        <v>12.230443169000001</v>
      </c>
      <c r="O31" s="52"/>
      <c r="P31" s="53">
        <f>SUMIFS(RuralPop!$M:$M,RuralPop!$S:$S,P$5,RuralPop!$A:$A,$C31)/1000</f>
        <v>237.79400000000001</v>
      </c>
      <c r="Q31" s="53">
        <f>SUMIFS(RuralPop!$M:$M,RuralPop!$S:$S,Q$5,RuralPop!$A:$A,$C31)/1000</f>
        <v>286.89600000000002</v>
      </c>
      <c r="R31" s="53">
        <f>SUMIFS(RuralPop!$M:$M,RuralPop!$S:$S,R$5,RuralPop!$A:$A,$C31)/1000</f>
        <v>242.517</v>
      </c>
      <c r="S31" s="53">
        <f>SUMIFS(RuralPop!$M:$M,RuralPop!$S:$S,S$5,RuralPop!$A:$A,$C31)/1000</f>
        <v>199.24799999999999</v>
      </c>
      <c r="T31" s="53">
        <f>SUMIFS(RuralPop!$M:$M,RuralPop!$S:$S,T$5,RuralPop!$A:$A,$C31)/1000</f>
        <v>113.27200000000001</v>
      </c>
      <c r="U31" s="52"/>
      <c r="V31" s="54">
        <f>SUMIFS(RuralPorc!$M:$M,RuralPorc!$P:$P,V$5,RuralPorc!$A:$A,$C31)*100</f>
        <v>29.76405918598175</v>
      </c>
      <c r="W31" s="54">
        <f>SUMIFS(RuralPorc!$M:$M,RuralPorc!$P:$P,W$5,RuralPorc!$A:$A,$C31)*100</f>
        <v>36.387342214584351</v>
      </c>
      <c r="X31" s="54">
        <f>SUMIFS(RuralPorc!$M:$M,RuralPorc!$P:$P,X$5,RuralPorc!$A:$A,$C31)*100</f>
        <v>29.345205426216125</v>
      </c>
      <c r="Y31" s="54">
        <f>SUMIFS(RuralPorc!$M:$M,RuralPorc!$P:$P,Y$5,RuralPorc!$A:$A,$C31)*100</f>
        <v>23.194451630115509</v>
      </c>
      <c r="Z31" s="54">
        <f>SUMIFS(RuralPorc!$M:$M,RuralPorc!$P:$P,Z$5,RuralPorc!$A:$A,$C31)*100</f>
        <v>16.030251979827881</v>
      </c>
      <c r="AA31" s="56"/>
      <c r="AB31" s="53">
        <f>SUMIFS(UrbanPop!$M:$M,UrbanPop!$S:$S,AB$5,UrbanPop!$A:$A,$C31)/1000</f>
        <v>437.947</v>
      </c>
      <c r="AC31" s="53">
        <f>SUMIFS(UrbanPop!$M:$M,UrbanPop!$S:$S,AC$5,UrbanPop!$A:$A,$C31)/1000</f>
        <v>457.25099999999998</v>
      </c>
      <c r="AD31" s="53">
        <f>SUMIFS(UrbanPop!$M:$M,UrbanPop!$S:$S,AD$5,UrbanPop!$A:$A,$C31)/1000</f>
        <v>428.54700000000003</v>
      </c>
      <c r="AE31" s="53">
        <f>SUMIFS(UrbanPop!$M:$M,UrbanPop!$S:$S,AE$5,UrbanPop!$A:$A,$C31)/1000</f>
        <v>334.69799999999998</v>
      </c>
      <c r="AF31" s="53">
        <f>SUMIFS(UrbanPop!$M:$M,UrbanPop!$S:$S,AF$5,UrbanPop!$A:$A,$C31)/1000</f>
        <v>270.27800000000002</v>
      </c>
      <c r="AG31" s="52"/>
      <c r="AH31" s="54">
        <f>SUMIFS(UrbanPorc!$M:$M,UrbanPorc!$P:$P,AH$5,UrbanPorc!$A:$A,$C31)*100</f>
        <v>20.446135103702545</v>
      </c>
      <c r="AI31" s="54">
        <f>SUMIFS(UrbanPorc!$M:$M,UrbanPorc!$P:$P,AI$5,UrbanPorc!$A:$A,$C31)*100</f>
        <v>20.723059773445129</v>
      </c>
      <c r="AJ31" s="54">
        <f>SUMIFS(UrbanPorc!$M:$M,UrbanPorc!$P:$P,AJ$5,UrbanPorc!$A:$A,$C31)*100</f>
        <v>19.345013797283173</v>
      </c>
      <c r="AK31" s="54">
        <f>SUMIFS(UrbanPorc!$M:$M,UrbanPorc!$P:$P,AK$5,UrbanPorc!$A:$A,$C31)*100</f>
        <v>15.016286075115204</v>
      </c>
      <c r="AL31" s="54">
        <f>SUMIFS(UrbanPorc!$M:$M,UrbanPorc!$P:$P,AL$5,UrbanPorc!$A:$A,$C31)*100</f>
        <v>11.125238984823227</v>
      </c>
      <c r="AN31" s="53">
        <f>SUMIFS(SexoPop!$N:$N,SexoPop!$T:$T,AN$5,SexoPop!$A:$A,$C31,SexoPop!$B:$B,2)/1000</f>
        <v>345.12200000000001</v>
      </c>
      <c r="AO31" s="53">
        <f>SUMIFS(SexoPop!$N:$N,SexoPop!$T:$T,AO$5,SexoPop!$A:$A,$C31,SexoPop!$B:$B,2)/1000</f>
        <v>375.21499999999997</v>
      </c>
      <c r="AP31" s="53">
        <f>SUMIFS(SexoPop!$N:$N,SexoPop!$T:$T,AP$5,SexoPop!$A:$A,$C31,SexoPop!$B:$B,2)/1000</f>
        <v>338.23599999999999</v>
      </c>
      <c r="AQ31" s="53">
        <f>SUMIFS(SexoPop!$N:$N,SexoPop!$T:$T,AQ$5,SexoPop!$A:$A,$C31,SexoPop!$B:$B,2)/1000</f>
        <v>273.05599999999998</v>
      </c>
      <c r="AR31" s="53">
        <f>SUMIFS(SexoPop!$N:$N,SexoPop!$T:$T,AR$5,SexoPop!$A:$A,$C31,SexoPop!$B:$B,2)/1000</f>
        <v>197.4</v>
      </c>
      <c r="AS31" s="52"/>
      <c r="AT31" s="54">
        <f>SUMIFS(SexoPorc!$N:$N,SexoPorc!$Q:$Q,AT$5,SexoPorc!$A:$A,$C31,SexoPorc!$B:$B,2)*100</f>
        <v>22.889579832553864</v>
      </c>
      <c r="AU31" s="54">
        <f>SUMIFS(SexoPorc!$N:$N,SexoPorc!$Q:$Q,AU$5,SexoPorc!$A:$A,$C31,SexoPorc!$B:$B,2)*100</f>
        <v>24.613445997238159</v>
      </c>
      <c r="AV31" s="54">
        <f>SUMIFS(SexoPorc!$N:$N,SexoPorc!$Q:$Q,AV$5,SexoPorc!$A:$A,$C31,SexoPorc!$B:$B,2)*100</f>
        <v>21.688885986804962</v>
      </c>
      <c r="AW31" s="54">
        <f>SUMIFS(SexoPorc!$N:$N,SexoPorc!$Q:$Q,AW$5,SexoPorc!$A:$A,$C31,SexoPorc!$B:$B,2)*100</f>
        <v>16.9378861784935</v>
      </c>
      <c r="AX31" s="54">
        <f>SUMIFS(SexoPorc!$N:$N,SexoPorc!$Q:$Q,AX$5,SexoPorc!$A:$A,$C31,SexoPorc!$B:$B,2)*100</f>
        <v>12.29466050863266</v>
      </c>
      <c r="AY31" s="56"/>
      <c r="AZ31" s="53">
        <f>SUMIFS(SexoPop!$N:$N,SexoPop!$T:$T,AZ$5,SexoPop!$A:$A,$C31,SexoPop!$B:$B,1)/1000</f>
        <v>330.61900000000003</v>
      </c>
      <c r="BA31" s="53">
        <f>SUMIFS(SexoPop!$N:$N,SexoPop!$T:$T,BA$5,SexoPop!$A:$A,$C31,SexoPop!$B:$B,1)/1000</f>
        <v>368.93200000000002</v>
      </c>
      <c r="BB31" s="53">
        <f>SUMIFS(SexoPop!$N:$N,SexoPop!$T:$T,BB$5,SexoPop!$A:$A,$C31,SexoPop!$B:$B,1)/1000</f>
        <v>332.82799999999997</v>
      </c>
      <c r="BC31" s="53">
        <f>SUMIFS(SexoPop!$N:$N,SexoPop!$T:$T,BC$5,SexoPop!$A:$A,$C31,SexoPop!$B:$B,1)/1000</f>
        <v>260.89</v>
      </c>
      <c r="BD31" s="53">
        <f>SUMIFS(SexoPop!$N:$N,SexoPop!$T:$T,BD$5,SexoPop!$A:$A,$C31,SexoPop!$B:$B,1)/1000</f>
        <v>186.15</v>
      </c>
      <c r="BE31" s="52"/>
      <c r="BF31" s="54">
        <f>SUMIFS(SexoPorc!$N:$N,SexoPorc!$Q:$Q,BF$5,SexoPorc!$A:$A,$C31,SexoPorc!$B:$B,1)*100</f>
        <v>23.069940507411957</v>
      </c>
      <c r="BG31" s="54">
        <f>SUMIFS(SexoPorc!$N:$N,SexoPorc!$Q:$Q,BG$5,SexoPorc!$A:$A,$C31,SexoPorc!$B:$B,1)*100</f>
        <v>25.088828802108765</v>
      </c>
      <c r="BH31" s="54">
        <f>SUMIFS(SexoPorc!$N:$N,SexoPorc!$Q:$Q,BH$5,SexoPorc!$A:$A,$C31,SexoPorc!$B:$B,1)*100</f>
        <v>22.45466560125351</v>
      </c>
      <c r="BI31" s="54">
        <f>SUMIFS(SexoPorc!$N:$N,SexoPorc!$Q:$Q,BI$5,SexoPorc!$A:$A,$C31,SexoPorc!$B:$B,1)*100</f>
        <v>17.677497863769531</v>
      </c>
      <c r="BJ31" s="54">
        <f>SUMIFS(SexoPorc!$N:$N,SexoPorc!$Q:$Q,BJ$5,SexoPorc!$A:$A,$C31,SexoPorc!$B:$B,1)*100</f>
        <v>12.163073569536209</v>
      </c>
    </row>
    <row r="32" spans="3:62" x14ac:dyDescent="0.25">
      <c r="C32" s="52" t="s">
        <v>26</v>
      </c>
      <c r="D32" s="53">
        <f>'Cuadro 4'!AO34</f>
        <v>602.77499999999998</v>
      </c>
      <c r="E32" s="53">
        <f>'Cuadro 4'!AP34</f>
        <v>641.774</v>
      </c>
      <c r="F32" s="53">
        <f>'Cuadro 4'!AQ34</f>
        <v>660.96</v>
      </c>
      <c r="G32" s="53">
        <f>'Cuadro 4'!AR34</f>
        <v>586.48500000000001</v>
      </c>
      <c r="H32" s="53">
        <f>'Cuadro 4'!AS34</f>
        <v>435.226</v>
      </c>
      <c r="I32" s="52"/>
      <c r="J32" s="54">
        <f>'Cuadro 5'!AI34</f>
        <v>21.197020197100002</v>
      </c>
      <c r="K32" s="54">
        <f>'Cuadro 5'!AJ34</f>
        <v>22.102913239300001</v>
      </c>
      <c r="L32" s="54">
        <f>'Cuadro 5'!AK34</f>
        <v>22.3479478372</v>
      </c>
      <c r="M32" s="54">
        <f>'Cuadro 5'!AL34</f>
        <v>19.561863097500002</v>
      </c>
      <c r="N32" s="54">
        <f>'Cuadro 5'!AM34</f>
        <v>14.230601092500001</v>
      </c>
      <c r="O32" s="52"/>
      <c r="P32" s="53">
        <f>SUMIFS(RuralPop!$M:$M,RuralPop!$S:$S,P$5,RuralPop!$A:$A,$C32)/1000</f>
        <v>122.271</v>
      </c>
      <c r="Q32" s="53">
        <f>SUMIFS(RuralPop!$M:$M,RuralPop!$S:$S,Q$5,RuralPop!$A:$A,$C32)/1000</f>
        <v>150.72200000000001</v>
      </c>
      <c r="R32" s="53">
        <f>SUMIFS(RuralPop!$M:$M,RuralPop!$S:$S,R$5,RuralPop!$A:$A,$C32)/1000</f>
        <v>116.925</v>
      </c>
      <c r="S32" s="53">
        <f>SUMIFS(RuralPop!$M:$M,RuralPop!$S:$S,S$5,RuralPop!$A:$A,$C32)/1000</f>
        <v>152.435</v>
      </c>
      <c r="T32" s="53">
        <f>SUMIFS(RuralPop!$M:$M,RuralPop!$S:$S,T$5,RuralPop!$A:$A,$C32)/1000</f>
        <v>98.745999999999995</v>
      </c>
      <c r="U32" s="52"/>
      <c r="V32" s="54">
        <f>SUMIFS(RuralPorc!$M:$M,RuralPorc!$P:$P,V$5,RuralPorc!$A:$A,$C32)*100</f>
        <v>30.749788880348206</v>
      </c>
      <c r="W32" s="54">
        <f>SUMIFS(RuralPorc!$M:$M,RuralPorc!$P:$P,W$5,RuralPorc!$A:$A,$C32)*100</f>
        <v>36.100298166275024</v>
      </c>
      <c r="X32" s="54">
        <f>SUMIFS(RuralPorc!$M:$M,RuralPorc!$P:$P,X$5,RuralPorc!$A:$A,$C32)*100</f>
        <v>28.28696072101593</v>
      </c>
      <c r="Y32" s="54">
        <f>SUMIFS(RuralPorc!$M:$M,RuralPorc!$P:$P,Y$5,RuralPorc!$A:$A,$C32)*100</f>
        <v>31.161776185035706</v>
      </c>
      <c r="Z32" s="54">
        <f>SUMIFS(RuralPorc!$M:$M,RuralPorc!$P:$P,Z$5,RuralPorc!$A:$A,$C32)*100</f>
        <v>26.992467045783997</v>
      </c>
      <c r="AA32" s="56"/>
      <c r="AB32" s="53">
        <f>SUMIFS(UrbanPop!$M:$M,UrbanPop!$S:$S,AB$5,UrbanPop!$A:$A,$C32)/1000</f>
        <v>480.50400000000002</v>
      </c>
      <c r="AC32" s="53">
        <f>SUMIFS(UrbanPop!$M:$M,UrbanPop!$S:$S,AC$5,UrbanPop!$A:$A,$C32)/1000</f>
        <v>491.05200000000002</v>
      </c>
      <c r="AD32" s="53">
        <f>SUMIFS(UrbanPop!$M:$M,UrbanPop!$S:$S,AD$5,UrbanPop!$A:$A,$C32)/1000</f>
        <v>544.03499999999997</v>
      </c>
      <c r="AE32" s="53">
        <f>SUMIFS(UrbanPop!$M:$M,UrbanPop!$S:$S,AE$5,UrbanPop!$A:$A,$C32)/1000</f>
        <v>434.05</v>
      </c>
      <c r="AF32" s="53">
        <f>SUMIFS(UrbanPop!$M:$M,UrbanPop!$S:$S,AF$5,UrbanPop!$A:$A,$C32)/1000</f>
        <v>336.48</v>
      </c>
      <c r="AG32" s="52"/>
      <c r="AH32" s="54">
        <f>SUMIFS(UrbanPorc!$M:$M,UrbanPorc!$P:$P,AH$5,UrbanPorc!$A:$A,$C32)*100</f>
        <v>19.644111394882202</v>
      </c>
      <c r="AI32" s="54">
        <f>SUMIFS(UrbanPorc!$M:$M,UrbanPorc!$P:$P,AI$5,UrbanPorc!$A:$A,$C32)*100</f>
        <v>19.752193987369537</v>
      </c>
      <c r="AJ32" s="54">
        <f>SUMIFS(UrbanPorc!$M:$M,UrbanPorc!$P:$P,AJ$5,UrbanPorc!$A:$A,$C32)*100</f>
        <v>21.383056044578552</v>
      </c>
      <c r="AK32" s="54">
        <f>SUMIFS(UrbanPorc!$M:$M,UrbanPorc!$P:$P,AK$5,UrbanPorc!$A:$A,$C32)*100</f>
        <v>17.30019748210907</v>
      </c>
      <c r="AL32" s="54">
        <f>SUMIFS(UrbanPorc!$M:$M,UrbanPorc!$P:$P,AL$5,UrbanPorc!$A:$A,$C32)*100</f>
        <v>12.496689707040787</v>
      </c>
      <c r="AN32" s="53">
        <f>SUMIFS(SexoPop!$N:$N,SexoPop!$T:$T,AN$5,SexoPop!$A:$A,$C32,SexoPop!$B:$B,2)/1000</f>
        <v>298.84199999999998</v>
      </c>
      <c r="AO32" s="53">
        <f>SUMIFS(SexoPop!$N:$N,SexoPop!$T:$T,AO$5,SexoPop!$A:$A,$C32,SexoPop!$B:$B,2)/1000</f>
        <v>320.36099999999999</v>
      </c>
      <c r="AP32" s="53">
        <f>SUMIFS(SexoPop!$N:$N,SexoPop!$T:$T,AP$5,SexoPop!$A:$A,$C32,SexoPop!$B:$B,2)/1000</f>
        <v>323.50299999999999</v>
      </c>
      <c r="AQ32" s="53">
        <f>SUMIFS(SexoPop!$N:$N,SexoPop!$T:$T,AQ$5,SexoPop!$A:$A,$C32,SexoPop!$B:$B,2)/1000</f>
        <v>291.19499999999999</v>
      </c>
      <c r="AR32" s="53">
        <f>SUMIFS(SexoPop!$N:$N,SexoPop!$T:$T,AR$5,SexoPop!$A:$A,$C32,SexoPop!$B:$B,2)/1000</f>
        <v>225.67400000000001</v>
      </c>
      <c r="AS32" s="52"/>
      <c r="AT32" s="54">
        <f>SUMIFS(SexoPorc!$N:$N,SexoPorc!$Q:$Q,AT$5,SexoPorc!$A:$A,$C32,SexoPorc!$B:$B,2)*100</f>
        <v>20.939187705516815</v>
      </c>
      <c r="AU32" s="54">
        <f>SUMIFS(SexoPorc!$N:$N,SexoPorc!$Q:$Q,AU$5,SexoPorc!$A:$A,$C32,SexoPorc!$B:$B,2)*100</f>
        <v>21.931658685207367</v>
      </c>
      <c r="AV32" s="54">
        <f>SUMIFS(SexoPorc!$N:$N,SexoPorc!$Q:$Q,AV$5,SexoPorc!$A:$A,$C32,SexoPorc!$B:$B,2)*100</f>
        <v>21.770361065864563</v>
      </c>
      <c r="AW32" s="54">
        <f>SUMIFS(SexoPorc!$N:$N,SexoPorc!$Q:$Q,AW$5,SexoPorc!$A:$A,$C32,SexoPorc!$B:$B,2)*100</f>
        <v>19.255578517913818</v>
      </c>
      <c r="AX32" s="54">
        <f>SUMIFS(SexoPorc!$N:$N,SexoPorc!$Q:$Q,AX$5,SexoPorc!$A:$A,$C32,SexoPorc!$B:$B,2)*100</f>
        <v>14.238682389259338</v>
      </c>
      <c r="AY32" s="56"/>
      <c r="AZ32" s="53">
        <f>SUMIFS(SexoPop!$N:$N,SexoPop!$T:$T,AZ$5,SexoPop!$A:$A,$C32,SexoPop!$B:$B,1)/1000</f>
        <v>303.93299999999999</v>
      </c>
      <c r="BA32" s="53">
        <f>SUMIFS(SexoPop!$N:$N,SexoPop!$T:$T,BA$5,SexoPop!$A:$A,$C32,SexoPop!$B:$B,1)/1000</f>
        <v>321.41300000000001</v>
      </c>
      <c r="BB32" s="53">
        <f>SUMIFS(SexoPop!$N:$N,SexoPop!$T:$T,BB$5,SexoPop!$A:$A,$C32,SexoPop!$B:$B,1)/1000</f>
        <v>337.45699999999999</v>
      </c>
      <c r="BC32" s="53">
        <f>SUMIFS(SexoPop!$N:$N,SexoPop!$T:$T,BC$5,SexoPop!$A:$A,$C32,SexoPop!$B:$B,1)/1000</f>
        <v>295.29000000000002</v>
      </c>
      <c r="BD32" s="53">
        <f>SUMIFS(SexoPop!$N:$N,SexoPop!$T:$T,BD$5,SexoPop!$A:$A,$C32,SexoPop!$B:$B,1)/1000</f>
        <v>209.55199999999999</v>
      </c>
      <c r="BE32" s="52"/>
      <c r="BF32" s="54">
        <f>SUMIFS(SexoPorc!$N:$N,SexoPorc!$Q:$Q,BF$5,SexoPorc!$A:$A,$C32,SexoPorc!$B:$B,1)*100</f>
        <v>21.456800401210785</v>
      </c>
      <c r="BG32" s="54">
        <f>SUMIFS(SexoPorc!$N:$N,SexoPorc!$Q:$Q,BG$5,SexoPorc!$A:$A,$C32,SexoPorc!$B:$B,1)*100</f>
        <v>22.276289761066437</v>
      </c>
      <c r="BH32" s="54">
        <f>SUMIFS(SexoPorc!$N:$N,SexoPorc!$Q:$Q,BH$5,SexoPorc!$A:$A,$C32,SexoPorc!$B:$B,1)*100</f>
        <v>22.93117493391037</v>
      </c>
      <c r="BI32" s="54">
        <f>SUMIFS(SexoPorc!$N:$N,SexoPorc!$Q:$Q,BI$5,SexoPorc!$A:$A,$C32,SexoPorc!$B:$B,1)*100</f>
        <v>19.873593747615814</v>
      </c>
      <c r="BJ32" s="54">
        <f>SUMIFS(SexoPorc!$N:$N,SexoPorc!$Q:$Q,BJ$5,SexoPorc!$A:$A,$C32,SexoPorc!$B:$B,1)*100</f>
        <v>14.221908152103424</v>
      </c>
    </row>
    <row r="33" spans="3:62" x14ac:dyDescent="0.25">
      <c r="C33" s="52" t="s">
        <v>27</v>
      </c>
      <c r="D33" s="53">
        <f>'Cuadro 4'!AO35</f>
        <v>1121.174</v>
      </c>
      <c r="E33" s="53">
        <f>'Cuadro 4'!AP35</f>
        <v>1183.52</v>
      </c>
      <c r="F33" s="53">
        <f>'Cuadro 4'!AQ35</f>
        <v>1047.154</v>
      </c>
      <c r="G33" s="53">
        <f>'Cuadro 4'!AR35</f>
        <v>949.96500000000003</v>
      </c>
      <c r="H33" s="53">
        <f>'Cuadro 4'!AS35</f>
        <v>827.14400000000001</v>
      </c>
      <c r="I33" s="52"/>
      <c r="J33" s="54">
        <f>'Cuadro 5'!AI35</f>
        <v>48.064699363599999</v>
      </c>
      <c r="K33" s="54">
        <f>'Cuadro 5'!AJ35</f>
        <v>50.025403260899999</v>
      </c>
      <c r="L33" s="54">
        <f>'Cuadro 5'!AK35</f>
        <v>43.345409208200003</v>
      </c>
      <c r="M33" s="54">
        <f>'Cuadro 5'!AL35</f>
        <v>38.896868727600001</v>
      </c>
      <c r="N33" s="54">
        <f>'Cuadro 5'!AM35</f>
        <v>32.6571802295</v>
      </c>
      <c r="O33" s="52"/>
      <c r="P33" s="53">
        <f>SUMIFS(RuralPop!$M:$M,RuralPop!$S:$S,P$5,RuralPop!$A:$A,$C33)/1000</f>
        <v>556.51</v>
      </c>
      <c r="Q33" s="53">
        <f>SUMIFS(RuralPop!$M:$M,RuralPop!$S:$S,Q$5,RuralPop!$A:$A,$C33)/1000</f>
        <v>588.55999999999995</v>
      </c>
      <c r="R33" s="53">
        <f>SUMIFS(RuralPop!$M:$M,RuralPop!$S:$S,R$5,RuralPop!$A:$A,$C33)/1000</f>
        <v>537.79399999999998</v>
      </c>
      <c r="S33" s="53">
        <f>SUMIFS(RuralPop!$M:$M,RuralPop!$S:$S,S$5,RuralPop!$A:$A,$C33)/1000</f>
        <v>536.96400000000006</v>
      </c>
      <c r="T33" s="53">
        <f>SUMIFS(RuralPop!$M:$M,RuralPop!$S:$S,T$5,RuralPop!$A:$A,$C33)/1000</f>
        <v>464.95</v>
      </c>
      <c r="U33" s="52"/>
      <c r="V33" s="54">
        <f>SUMIFS(RuralPorc!$M:$M,RuralPorc!$P:$P,V$5,RuralPorc!$A:$A,$C33)*100</f>
        <v>55.974084138870239</v>
      </c>
      <c r="W33" s="54">
        <f>SUMIFS(RuralPorc!$M:$M,RuralPorc!$P:$P,W$5,RuralPorc!$A:$A,$C33)*100</f>
        <v>55.644744634628296</v>
      </c>
      <c r="X33" s="54">
        <f>SUMIFS(RuralPorc!$M:$M,RuralPorc!$P:$P,X$5,RuralPorc!$A:$A,$C33)*100</f>
        <v>52.23197340965271</v>
      </c>
      <c r="Y33" s="54">
        <f>SUMIFS(RuralPorc!$M:$M,RuralPorc!$P:$P,Y$5,RuralPorc!$A:$A,$C33)*100</f>
        <v>46.920555830001831</v>
      </c>
      <c r="Z33" s="54">
        <f>SUMIFS(RuralPorc!$M:$M,RuralPorc!$P:$P,Z$5,RuralPorc!$A:$A,$C33)*100</f>
        <v>40.725570917129517</v>
      </c>
      <c r="AA33" s="56"/>
      <c r="AB33" s="53">
        <f>SUMIFS(UrbanPop!$M:$M,UrbanPop!$S:$S,AB$5,UrbanPop!$A:$A,$C33)/1000</f>
        <v>564.66399999999999</v>
      </c>
      <c r="AC33" s="53">
        <f>SUMIFS(UrbanPop!$M:$M,UrbanPop!$S:$S,AC$5,UrbanPop!$A:$A,$C33)/1000</f>
        <v>594.96</v>
      </c>
      <c r="AD33" s="53">
        <f>SUMIFS(UrbanPop!$M:$M,UrbanPop!$S:$S,AD$5,UrbanPop!$A:$A,$C33)/1000</f>
        <v>509.36</v>
      </c>
      <c r="AE33" s="53">
        <f>SUMIFS(UrbanPop!$M:$M,UrbanPop!$S:$S,AE$5,UrbanPop!$A:$A,$C33)/1000</f>
        <v>413.00099999999998</v>
      </c>
      <c r="AF33" s="53">
        <f>SUMIFS(UrbanPop!$M:$M,UrbanPop!$S:$S,AF$5,UrbanPop!$A:$A,$C33)/1000</f>
        <v>362.19400000000002</v>
      </c>
      <c r="AG33" s="52"/>
      <c r="AH33" s="54">
        <f>SUMIFS(UrbanPorc!$M:$M,UrbanPorc!$P:$P,AH$5,UrbanPorc!$A:$A,$C33)*100</f>
        <v>42.189258337020874</v>
      </c>
      <c r="AI33" s="54">
        <f>SUMIFS(UrbanPorc!$M:$M,UrbanPorc!$P:$P,AI$5,UrbanPorc!$A:$A,$C33)*100</f>
        <v>45.481789112091064</v>
      </c>
      <c r="AJ33" s="54">
        <f>SUMIFS(UrbanPorc!$M:$M,UrbanPorc!$P:$P,AJ$5,UrbanPorc!$A:$A,$C33)*100</f>
        <v>36.744794249534607</v>
      </c>
      <c r="AK33" s="54">
        <f>SUMIFS(UrbanPorc!$M:$M,UrbanPorc!$P:$P,AK$5,UrbanPorc!$A:$A,$C33)*100</f>
        <v>31.821814179420471</v>
      </c>
      <c r="AL33" s="54">
        <f>SUMIFS(UrbanPorc!$M:$M,UrbanPorc!$P:$P,AL$5,UrbanPorc!$A:$A,$C33)*100</f>
        <v>26.035714149475098</v>
      </c>
      <c r="AN33" s="53">
        <f>SUMIFS(SexoPop!$N:$N,SexoPop!$T:$T,AN$5,SexoPop!$A:$A,$C33,SexoPop!$B:$B,2)/1000</f>
        <v>580.78300000000002</v>
      </c>
      <c r="AO33" s="53">
        <f>SUMIFS(SexoPop!$N:$N,SexoPop!$T:$T,AO$5,SexoPop!$A:$A,$C33,SexoPop!$B:$B,2)/1000</f>
        <v>620.48099999999999</v>
      </c>
      <c r="AP33" s="53">
        <f>SUMIFS(SexoPop!$N:$N,SexoPop!$T:$T,AP$5,SexoPop!$A:$A,$C33,SexoPop!$B:$B,2)/1000</f>
        <v>545.26700000000005</v>
      </c>
      <c r="AQ33" s="53">
        <f>SUMIFS(SexoPop!$N:$N,SexoPop!$T:$T,AQ$5,SexoPop!$A:$A,$C33,SexoPop!$B:$B,2)/1000</f>
        <v>485.85599999999999</v>
      </c>
      <c r="AR33" s="53">
        <f>SUMIFS(SexoPop!$N:$N,SexoPop!$T:$T,AR$5,SexoPop!$A:$A,$C33,SexoPop!$B:$B,2)/1000</f>
        <v>433.14800000000002</v>
      </c>
      <c r="AS33" s="52"/>
      <c r="AT33" s="54">
        <f>SUMIFS(SexoPorc!$N:$N,SexoPorc!$Q:$Q,AT$5,SexoPorc!$A:$A,$C33,SexoPorc!$B:$B,2)*100</f>
        <v>48.864835500717163</v>
      </c>
      <c r="AU33" s="54">
        <f>SUMIFS(SexoPorc!$N:$N,SexoPorc!$Q:$Q,AU$5,SexoPorc!$A:$A,$C33,SexoPorc!$B:$B,2)*100</f>
        <v>50.261032581329346</v>
      </c>
      <c r="AV33" s="54">
        <f>SUMIFS(SexoPorc!$N:$N,SexoPorc!$Q:$Q,AV$5,SexoPorc!$A:$A,$C33,SexoPorc!$B:$B,2)*100</f>
        <v>43.747210502624512</v>
      </c>
      <c r="AW33" s="54">
        <f>SUMIFS(SexoPorc!$N:$N,SexoPorc!$Q:$Q,AW$5,SexoPorc!$A:$A,$C33,SexoPorc!$B:$B,2)*100</f>
        <v>38.371735811233521</v>
      </c>
      <c r="AX33" s="54">
        <f>SUMIFS(SexoPorc!$N:$N,SexoPorc!$Q:$Q,AX$5,SexoPorc!$A:$A,$C33,SexoPorc!$B:$B,2)*100</f>
        <v>32.53231942653656</v>
      </c>
      <c r="AY33" s="56"/>
      <c r="AZ33" s="53">
        <f>SUMIFS(SexoPop!$N:$N,SexoPop!$T:$T,AZ$5,SexoPop!$A:$A,$C33,SexoPop!$B:$B,1)/1000</f>
        <v>540.39099999999996</v>
      </c>
      <c r="BA33" s="53">
        <f>SUMIFS(SexoPop!$N:$N,SexoPop!$T:$T,BA$5,SexoPop!$A:$A,$C33,SexoPop!$B:$B,1)/1000</f>
        <v>563.03899999999999</v>
      </c>
      <c r="BB33" s="53">
        <f>SUMIFS(SexoPop!$N:$N,SexoPop!$T:$T,BB$5,SexoPop!$A:$A,$C33,SexoPop!$B:$B,1)/1000</f>
        <v>501.887</v>
      </c>
      <c r="BC33" s="53">
        <f>SUMIFS(SexoPop!$N:$N,SexoPop!$T:$T,BC$5,SexoPop!$A:$A,$C33,SexoPop!$B:$B,1)/1000</f>
        <v>464.10899999999998</v>
      </c>
      <c r="BD33" s="53">
        <f>SUMIFS(SexoPop!$N:$N,SexoPop!$T:$T,BD$5,SexoPop!$A:$A,$C33,SexoPop!$B:$B,1)/1000</f>
        <v>393.99599999999998</v>
      </c>
      <c r="BE33" s="52"/>
      <c r="BF33" s="54">
        <f>SUMIFS(SexoPorc!$N:$N,SexoPorc!$Q:$Q,BF$5,SexoPorc!$A:$A,$C33,SexoPorc!$B:$B,1)*100</f>
        <v>47.233465313911438</v>
      </c>
      <c r="BG33" s="54">
        <f>SUMIFS(SexoPorc!$N:$N,SexoPorc!$Q:$Q,BG$5,SexoPorc!$A:$A,$C33,SexoPorc!$B:$B,1)*100</f>
        <v>49.768280982971191</v>
      </c>
      <c r="BH33" s="54">
        <f>SUMIFS(SexoPorc!$N:$N,SexoPorc!$Q:$Q,BH$5,SexoPorc!$A:$A,$C33,SexoPorc!$B:$B,1)*100</f>
        <v>42.917159199714661</v>
      </c>
      <c r="BI33" s="54">
        <f>SUMIFS(SexoPorc!$N:$N,SexoPorc!$Q:$Q,BI$5,SexoPorc!$A:$A,$C33,SexoPorc!$B:$B,1)*100</f>
        <v>39.46223258972168</v>
      </c>
      <c r="BJ33" s="54">
        <f>SUMIFS(SexoPorc!$N:$N,SexoPorc!$Q:$Q,BJ$5,SexoPorc!$A:$A,$C33,SexoPorc!$B:$B,1)*100</f>
        <v>32.795557379722595</v>
      </c>
    </row>
    <row r="34" spans="3:62" x14ac:dyDescent="0.25">
      <c r="C34" s="52" t="s">
        <v>28</v>
      </c>
      <c r="D34" s="53">
        <f>'Cuadro 4'!AO36</f>
        <v>672.17899999999997</v>
      </c>
      <c r="E34" s="53">
        <f>'Cuadro 4'!AP36</f>
        <v>605.58000000000004</v>
      </c>
      <c r="F34" s="53">
        <f>'Cuadro 4'!AQ36</f>
        <v>498.25800000000004</v>
      </c>
      <c r="G34" s="53">
        <f>'Cuadro 4'!AR36</f>
        <v>446.46600000000001</v>
      </c>
      <c r="H34" s="53">
        <f>'Cuadro 4'!AS36</f>
        <v>348.39699999999999</v>
      </c>
      <c r="I34" s="52"/>
      <c r="J34" s="54">
        <f>'Cuadro 5'!AI36</f>
        <v>19.627956549700002</v>
      </c>
      <c r="K34" s="54">
        <f>'Cuadro 5'!AJ36</f>
        <v>17.356243796800001</v>
      </c>
      <c r="L34" s="54">
        <f>'Cuadro 5'!AK36</f>
        <v>14.1095335306</v>
      </c>
      <c r="M34" s="54">
        <f>'Cuadro 5'!AL36</f>
        <v>12.4411161576</v>
      </c>
      <c r="N34" s="54">
        <f>'Cuadro 5'!AM36</f>
        <v>9.745798626700001</v>
      </c>
      <c r="O34" s="52"/>
      <c r="P34" s="53">
        <f>SUMIFS(RuralPop!$M:$M,RuralPop!$S:$S,P$5,RuralPop!$A:$A,$C34)/1000</f>
        <v>84.524000000000001</v>
      </c>
      <c r="Q34" s="53">
        <f>SUMIFS(RuralPop!$M:$M,RuralPop!$S:$S,Q$5,RuralPop!$A:$A,$C34)/1000</f>
        <v>70.941999999999993</v>
      </c>
      <c r="R34" s="53">
        <f>SUMIFS(RuralPop!$M:$M,RuralPop!$S:$S,R$5,RuralPop!$A:$A,$C34)/1000</f>
        <v>49.058</v>
      </c>
      <c r="S34" s="53">
        <f>SUMIFS(RuralPop!$M:$M,RuralPop!$S:$S,S$5,RuralPop!$A:$A,$C34)/1000</f>
        <v>47.258000000000003</v>
      </c>
      <c r="T34" s="53">
        <f>SUMIFS(RuralPop!$M:$M,RuralPop!$S:$S,T$5,RuralPop!$A:$A,$C34)/1000</f>
        <v>31.096</v>
      </c>
      <c r="U34" s="52"/>
      <c r="V34" s="54">
        <f>SUMIFS(RuralPorc!$M:$M,RuralPorc!$P:$P,V$5,RuralPorc!$A:$A,$C34)*100</f>
        <v>20.225116610527039</v>
      </c>
      <c r="W34" s="54">
        <f>SUMIFS(RuralPorc!$M:$M,RuralPorc!$P:$P,W$5,RuralPorc!$A:$A,$C34)*100</f>
        <v>17.044883966445923</v>
      </c>
      <c r="X34" s="54">
        <f>SUMIFS(RuralPorc!$M:$M,RuralPorc!$P:$P,X$5,RuralPorc!$A:$A,$C34)*100</f>
        <v>11.380492150783539</v>
      </c>
      <c r="Y34" s="54">
        <f>SUMIFS(RuralPorc!$M:$M,RuralPorc!$P:$P,Y$5,RuralPorc!$A:$A,$C34)*100</f>
        <v>11.147569119930267</v>
      </c>
      <c r="Z34" s="54">
        <f>SUMIFS(RuralPorc!$M:$M,RuralPorc!$P:$P,Z$5,RuralPorc!$A:$A,$C34)*100</f>
        <v>8.8413752615451813</v>
      </c>
      <c r="AA34" s="56"/>
      <c r="AB34" s="53">
        <f>SUMIFS(UrbanPop!$M:$M,UrbanPop!$S:$S,AB$5,UrbanPop!$A:$A,$C34)/1000</f>
        <v>587.65499999999997</v>
      </c>
      <c r="AC34" s="53">
        <f>SUMIFS(UrbanPop!$M:$M,UrbanPop!$S:$S,AC$5,UrbanPop!$A:$A,$C34)/1000</f>
        <v>534.63800000000003</v>
      </c>
      <c r="AD34" s="53">
        <f>SUMIFS(UrbanPop!$M:$M,UrbanPop!$S:$S,AD$5,UrbanPop!$A:$A,$C34)/1000</f>
        <v>449.2</v>
      </c>
      <c r="AE34" s="53">
        <f>SUMIFS(UrbanPop!$M:$M,UrbanPop!$S:$S,AE$5,UrbanPop!$A:$A,$C34)/1000</f>
        <v>399.20800000000003</v>
      </c>
      <c r="AF34" s="53">
        <f>SUMIFS(UrbanPop!$M:$M,UrbanPop!$S:$S,AF$5,UrbanPop!$A:$A,$C34)/1000</f>
        <v>317.30099999999999</v>
      </c>
      <c r="AG34" s="52"/>
      <c r="AH34" s="54">
        <f>SUMIFS(UrbanPorc!$M:$M,UrbanPorc!$P:$P,AH$5,UrbanPorc!$A:$A,$C34)*100</f>
        <v>19.544953107833862</v>
      </c>
      <c r="AI34" s="54">
        <f>SUMIFS(UrbanPorc!$M:$M,UrbanPorc!$P:$P,AI$5,UrbanPorc!$A:$A,$C34)*100</f>
        <v>17.398415505886078</v>
      </c>
      <c r="AJ34" s="54">
        <f>SUMIFS(UrbanPorc!$M:$M,UrbanPorc!$P:$P,AJ$5,UrbanPorc!$A:$A,$C34)*100</f>
        <v>14.488986134529114</v>
      </c>
      <c r="AK34" s="54">
        <f>SUMIFS(UrbanPorc!$M:$M,UrbanPorc!$P:$P,AK$5,UrbanPorc!$A:$A,$C34)*100</f>
        <v>12.614394724369049</v>
      </c>
      <c r="AL34" s="54">
        <f>SUMIFS(UrbanPorc!$M:$M,UrbanPorc!$P:$P,AL$5,UrbanPorc!$A:$A,$C34)*100</f>
        <v>9.8444901406764984</v>
      </c>
      <c r="AN34" s="53">
        <f>SUMIFS(SexoPop!$N:$N,SexoPop!$T:$T,AN$5,SexoPop!$A:$A,$C34,SexoPop!$B:$B,2)/1000</f>
        <v>343.23700000000002</v>
      </c>
      <c r="AO34" s="53">
        <f>SUMIFS(SexoPop!$N:$N,SexoPop!$T:$T,AO$5,SexoPop!$A:$A,$C34,SexoPop!$B:$B,2)/1000</f>
        <v>313.19299999999998</v>
      </c>
      <c r="AP34" s="53">
        <f>SUMIFS(SexoPop!$N:$N,SexoPop!$T:$T,AP$5,SexoPop!$A:$A,$C34,SexoPop!$B:$B,2)/1000</f>
        <v>251.898</v>
      </c>
      <c r="AQ34" s="53">
        <f>SUMIFS(SexoPop!$N:$N,SexoPop!$T:$T,AQ$5,SexoPop!$A:$A,$C34,SexoPop!$B:$B,2)/1000</f>
        <v>242.107</v>
      </c>
      <c r="AR34" s="53">
        <f>SUMIFS(SexoPop!$N:$N,SexoPop!$T:$T,AR$5,SexoPop!$A:$A,$C34,SexoPop!$B:$B,2)/1000</f>
        <v>177.07499999999999</v>
      </c>
      <c r="AS34" s="52"/>
      <c r="AT34" s="54">
        <f>SUMIFS(SexoPorc!$N:$N,SexoPorc!$Q:$Q,AT$5,SexoPorc!$A:$A,$C34,SexoPorc!$B:$B,2)*100</f>
        <v>19.460329413414001</v>
      </c>
      <c r="AU34" s="54">
        <f>SUMIFS(SexoPorc!$N:$N,SexoPorc!$Q:$Q,AU$5,SexoPorc!$A:$A,$C34,SexoPorc!$B:$B,2)*100</f>
        <v>17.48211681842804</v>
      </c>
      <c r="AV34" s="54">
        <f>SUMIFS(SexoPorc!$N:$N,SexoPorc!$Q:$Q,AV$5,SexoPorc!$A:$A,$C34,SexoPorc!$B:$B,2)*100</f>
        <v>14.005233347415924</v>
      </c>
      <c r="AW34" s="54">
        <f>SUMIFS(SexoPorc!$N:$N,SexoPorc!$Q:$Q,AW$5,SexoPorc!$A:$A,$C34,SexoPorc!$B:$B,2)*100</f>
        <v>13.005813956260681</v>
      </c>
      <c r="AX34" s="54">
        <f>SUMIFS(SexoPorc!$N:$N,SexoPorc!$Q:$Q,AX$5,SexoPorc!$A:$A,$C34,SexoPorc!$B:$B,2)*100</f>
        <v>9.5812238752841949</v>
      </c>
      <c r="AY34" s="56"/>
      <c r="AZ34" s="53">
        <f>SUMIFS(SexoPop!$N:$N,SexoPop!$T:$T,AZ$5,SexoPop!$A:$A,$C34,SexoPop!$B:$B,1)/1000</f>
        <v>328.94200000000001</v>
      </c>
      <c r="BA34" s="53">
        <f>SUMIFS(SexoPop!$N:$N,SexoPop!$T:$T,BA$5,SexoPop!$A:$A,$C34,SexoPop!$B:$B,1)/1000</f>
        <v>292.387</v>
      </c>
      <c r="BB34" s="53">
        <f>SUMIFS(SexoPop!$N:$N,SexoPop!$T:$T,BB$5,SexoPop!$A:$A,$C34,SexoPop!$B:$B,1)/1000</f>
        <v>246.36</v>
      </c>
      <c r="BC34" s="53">
        <f>SUMIFS(SexoPop!$N:$N,SexoPop!$T:$T,BC$5,SexoPop!$A:$A,$C34,SexoPop!$B:$B,1)/1000</f>
        <v>204.35900000000001</v>
      </c>
      <c r="BD34" s="53">
        <f>SUMIFS(SexoPop!$N:$N,SexoPop!$T:$T,BD$5,SexoPop!$A:$A,$C34,SexoPop!$B:$B,1)/1000</f>
        <v>171.322</v>
      </c>
      <c r="BE34" s="52"/>
      <c r="BF34" s="54">
        <f>SUMIFS(SexoPorc!$N:$N,SexoPorc!$Q:$Q,BF$5,SexoPorc!$A:$A,$C34,SexoPorc!$B:$B,1)*100</f>
        <v>19.805975258350372</v>
      </c>
      <c r="BG34" s="54">
        <f>SUMIFS(SexoPorc!$N:$N,SexoPorc!$Q:$Q,BG$5,SexoPorc!$A:$A,$C34,SexoPorc!$B:$B,1)*100</f>
        <v>17.223408818244934</v>
      </c>
      <c r="BH34" s="54">
        <f>SUMIFS(SexoPorc!$N:$N,SexoPorc!$Q:$Q,BH$5,SexoPorc!$A:$A,$C34,SexoPorc!$B:$B,1)*100</f>
        <v>14.217795431613922</v>
      </c>
      <c r="BI34" s="54">
        <f>SUMIFS(SexoPorc!$N:$N,SexoPorc!$Q:$Q,BI$5,SexoPorc!$A:$A,$C34,SexoPorc!$B:$B,1)*100</f>
        <v>11.832466721534729</v>
      </c>
      <c r="BJ34" s="54">
        <f>SUMIFS(SexoPorc!$N:$N,SexoPorc!$Q:$Q,BJ$5,SexoPorc!$A:$A,$C34,SexoPorc!$B:$B,1)*100</f>
        <v>9.9219493567943573</v>
      </c>
    </row>
    <row r="35" spans="3:62" x14ac:dyDescent="0.25">
      <c r="C35" s="52" t="s">
        <v>29</v>
      </c>
      <c r="D35" s="53">
        <f>'Cuadro 4'!AO37</f>
        <v>317.23700000000002</v>
      </c>
      <c r="E35" s="53">
        <f>'Cuadro 4'!AP37</f>
        <v>317.14800000000002</v>
      </c>
      <c r="F35" s="53">
        <f>'Cuadro 4'!AQ37</f>
        <v>444.83000000000004</v>
      </c>
      <c r="G35" s="53">
        <f>'Cuadro 4'!AR37</f>
        <v>311.61099999999999</v>
      </c>
      <c r="H35" s="53">
        <f>'Cuadro 4'!AS37</f>
        <v>305.39499999999998</v>
      </c>
      <c r="I35" s="52"/>
      <c r="J35" s="54">
        <f>'Cuadro 5'!AI37</f>
        <v>24.946526923700002</v>
      </c>
      <c r="K35" s="54">
        <f>'Cuadro 5'!AJ37</f>
        <v>24.3123281875</v>
      </c>
      <c r="L35" s="54">
        <f>'Cuadro 5'!AK37</f>
        <v>32.949198843300003</v>
      </c>
      <c r="M35" s="54">
        <f>'Cuadro 5'!AL37</f>
        <v>22.735935372700002</v>
      </c>
      <c r="N35" s="54">
        <f>'Cuadro 5'!AM37</f>
        <v>20.815157827</v>
      </c>
      <c r="O35" s="52"/>
      <c r="P35" s="53">
        <f>SUMIFS(RuralPop!$M:$M,RuralPop!$S:$S,P$5,RuralPop!$A:$A,$C35)/1000</f>
        <v>74.888999999999996</v>
      </c>
      <c r="Q35" s="53">
        <f>SUMIFS(RuralPop!$M:$M,RuralPop!$S:$S,Q$5,RuralPop!$A:$A,$C35)/1000</f>
        <v>74.23</v>
      </c>
      <c r="R35" s="53">
        <f>SUMIFS(RuralPop!$M:$M,RuralPop!$S:$S,R$5,RuralPop!$A:$A,$C35)/1000</f>
        <v>89.878</v>
      </c>
      <c r="S35" s="53">
        <f>SUMIFS(RuralPop!$M:$M,RuralPop!$S:$S,S$5,RuralPop!$A:$A,$C35)/1000</f>
        <v>47.006</v>
      </c>
      <c r="T35" s="53">
        <f>SUMIFS(RuralPop!$M:$M,RuralPop!$S:$S,T$5,RuralPop!$A:$A,$C35)/1000</f>
        <v>57.113</v>
      </c>
      <c r="U35" s="52"/>
      <c r="V35" s="54">
        <f>SUMIFS(RuralPorc!$M:$M,RuralPorc!$P:$P,V$5,RuralPorc!$A:$A,$C35)*100</f>
        <v>29.232162237167358</v>
      </c>
      <c r="W35" s="54">
        <f>SUMIFS(RuralPorc!$M:$M,RuralPorc!$P:$P,W$5,RuralPorc!$A:$A,$C35)*100</f>
        <v>27.43133008480072</v>
      </c>
      <c r="X35" s="54">
        <f>SUMIFS(RuralPorc!$M:$M,RuralPorc!$P:$P,X$5,RuralPorc!$A:$A,$C35)*100</f>
        <v>33.039858937263489</v>
      </c>
      <c r="Y35" s="54">
        <f>SUMIFS(RuralPorc!$M:$M,RuralPorc!$P:$P,Y$5,RuralPorc!$A:$A,$C35)*100</f>
        <v>17.055940628051758</v>
      </c>
      <c r="Z35" s="54">
        <f>SUMIFS(RuralPorc!$M:$M,RuralPorc!$P:$P,Z$5,RuralPorc!$A:$A,$C35)*100</f>
        <v>23.367893695831299</v>
      </c>
      <c r="AA35" s="56"/>
      <c r="AB35" s="53">
        <f>SUMIFS(UrbanPop!$M:$M,UrbanPop!$S:$S,AB$5,UrbanPop!$A:$A,$C35)/1000</f>
        <v>242.34800000000001</v>
      </c>
      <c r="AC35" s="53">
        <f>SUMIFS(UrbanPop!$M:$M,UrbanPop!$S:$S,AC$5,UrbanPop!$A:$A,$C35)/1000</f>
        <v>242.91800000000001</v>
      </c>
      <c r="AD35" s="53">
        <f>SUMIFS(UrbanPop!$M:$M,UrbanPop!$S:$S,AD$5,UrbanPop!$A:$A,$C35)/1000</f>
        <v>354.952</v>
      </c>
      <c r="AE35" s="53">
        <f>SUMIFS(UrbanPop!$M:$M,UrbanPop!$S:$S,AE$5,UrbanPop!$A:$A,$C35)/1000</f>
        <v>264.60500000000002</v>
      </c>
      <c r="AF35" s="53">
        <f>SUMIFS(UrbanPop!$M:$M,UrbanPop!$S:$S,AF$5,UrbanPop!$A:$A,$C35)/1000</f>
        <v>248.28200000000001</v>
      </c>
      <c r="AG35" s="52"/>
      <c r="AH35" s="54">
        <f>SUMIFS(UrbanPorc!$M:$M,UrbanPorc!$P:$P,AH$5,UrbanPorc!$A:$A,$C35)*100</f>
        <v>23.865340650081635</v>
      </c>
      <c r="AI35" s="54">
        <f>SUMIFS(UrbanPorc!$M:$M,UrbanPorc!$P:$P,AI$5,UrbanPorc!$A:$A,$C35)*100</f>
        <v>23.4959676861763</v>
      </c>
      <c r="AJ35" s="54">
        <f>SUMIFS(UrbanPorc!$M:$M,UrbanPorc!$P:$P,AJ$5,UrbanPorc!$A:$A,$C35)*100</f>
        <v>32.926321029663086</v>
      </c>
      <c r="AK35" s="54">
        <f>SUMIFS(UrbanPorc!$M:$M,UrbanPorc!$P:$P,AK$5,UrbanPorc!$A:$A,$C35)*100</f>
        <v>24.165567755699158</v>
      </c>
      <c r="AL35" s="54">
        <f>SUMIFS(UrbanPorc!$M:$M,UrbanPorc!$P:$P,AL$5,UrbanPorc!$A:$A,$C35)*100</f>
        <v>20.304915308952332</v>
      </c>
      <c r="AN35" s="53">
        <f>SUMIFS(SexoPop!$N:$N,SexoPop!$T:$T,AN$5,SexoPop!$A:$A,$C35,SexoPop!$B:$B,2)/1000</f>
        <v>168.22900000000001</v>
      </c>
      <c r="AO35" s="53">
        <f>SUMIFS(SexoPop!$N:$N,SexoPop!$T:$T,AO$5,SexoPop!$A:$A,$C35,SexoPop!$B:$B,2)/1000</f>
        <v>165.06</v>
      </c>
      <c r="AP35" s="53">
        <f>SUMIFS(SexoPop!$N:$N,SexoPop!$T:$T,AP$5,SexoPop!$A:$A,$C35,SexoPop!$B:$B,2)/1000</f>
        <v>233.46600000000001</v>
      </c>
      <c r="AQ35" s="53">
        <f>SUMIFS(SexoPop!$N:$N,SexoPop!$T:$T,AQ$5,SexoPop!$A:$A,$C35,SexoPop!$B:$B,2)/1000</f>
        <v>166.33600000000001</v>
      </c>
      <c r="AR35" s="53">
        <f>SUMIFS(SexoPop!$N:$N,SexoPop!$T:$T,AR$5,SexoPop!$A:$A,$C35,SexoPop!$B:$B,2)/1000</f>
        <v>161.27199999999999</v>
      </c>
      <c r="AS35" s="52"/>
      <c r="AT35" s="54">
        <f>SUMIFS(SexoPorc!$N:$N,SexoPorc!$Q:$Q,AT$5,SexoPorc!$A:$A,$C35,SexoPorc!$B:$B,2)*100</f>
        <v>25.445213913917542</v>
      </c>
      <c r="AU35" s="54">
        <f>SUMIFS(SexoPorc!$N:$N,SexoPorc!$Q:$Q,AU$5,SexoPorc!$A:$A,$C35,SexoPorc!$B:$B,2)*100</f>
        <v>24.365653097629547</v>
      </c>
      <c r="AV35" s="54">
        <f>SUMIFS(SexoPorc!$N:$N,SexoPorc!$Q:$Q,AV$5,SexoPorc!$A:$A,$C35,SexoPorc!$B:$B,2)*100</f>
        <v>33.284243941307068</v>
      </c>
      <c r="AW35" s="54">
        <f>SUMIFS(SexoPorc!$N:$N,SexoPorc!$Q:$Q,AW$5,SexoPorc!$A:$A,$C35,SexoPorc!$B:$B,2)*100</f>
        <v>23.075108230113983</v>
      </c>
      <c r="AX35" s="54">
        <f>SUMIFS(SexoPorc!$N:$N,SexoPorc!$Q:$Q,AX$5,SexoPorc!$A:$A,$C35,SexoPorc!$B:$B,2)*100</f>
        <v>20.668001472949982</v>
      </c>
      <c r="AY35" s="56"/>
      <c r="AZ35" s="53">
        <f>SUMIFS(SexoPop!$N:$N,SexoPop!$T:$T,AZ$5,SexoPop!$A:$A,$C35,SexoPop!$B:$B,1)/1000</f>
        <v>149.00800000000001</v>
      </c>
      <c r="BA35" s="53">
        <f>SUMIFS(SexoPop!$N:$N,SexoPop!$T:$T,BA$5,SexoPop!$A:$A,$C35,SexoPop!$B:$B,1)/1000</f>
        <v>152.08799999999999</v>
      </c>
      <c r="BB35" s="53">
        <f>SUMIFS(SexoPop!$N:$N,SexoPop!$T:$T,BB$5,SexoPop!$A:$A,$C35,SexoPop!$B:$B,1)/1000</f>
        <v>211.364</v>
      </c>
      <c r="BC35" s="53">
        <f>SUMIFS(SexoPop!$N:$N,SexoPop!$T:$T,BC$5,SexoPop!$A:$A,$C35,SexoPop!$B:$B,1)/1000</f>
        <v>145.27500000000001</v>
      </c>
      <c r="BD35" s="53">
        <f>SUMIFS(SexoPop!$N:$N,SexoPop!$T:$T,BD$5,SexoPop!$A:$A,$C35,SexoPop!$B:$B,1)/1000</f>
        <v>144.12299999999999</v>
      </c>
      <c r="BE35" s="52"/>
      <c r="BF35" s="54">
        <f>SUMIFS(SexoPorc!$N:$N,SexoPorc!$Q:$Q,BF$5,SexoPorc!$A:$A,$C35,SexoPorc!$B:$B,1)*100</f>
        <v>24.406495690345764</v>
      </c>
      <c r="BG35" s="54">
        <f>SUMIFS(SexoPorc!$N:$N,SexoPorc!$Q:$Q,BG$5,SexoPorc!$A:$A,$C35,SexoPorc!$B:$B,1)*100</f>
        <v>24.254718422889709</v>
      </c>
      <c r="BH35" s="54">
        <f>SUMIFS(SexoPorc!$N:$N,SexoPorc!$Q:$Q,BH$5,SexoPorc!$A:$A,$C35,SexoPorc!$B:$B,1)*100</f>
        <v>32.586872577667236</v>
      </c>
      <c r="BI35" s="54">
        <f>SUMIFS(SexoPorc!$N:$N,SexoPorc!$Q:$Q,BI$5,SexoPorc!$A:$A,$C35,SexoPorc!$B:$B,1)*100</f>
        <v>22.359631955623627</v>
      </c>
      <c r="BJ35" s="54">
        <f>SUMIFS(SexoPorc!$N:$N,SexoPorc!$Q:$Q,BJ$5,SexoPorc!$A:$A,$C35,SexoPorc!$B:$B,1)*100</f>
        <v>20.982328057289124</v>
      </c>
    </row>
    <row r="36" spans="3:62" x14ac:dyDescent="0.25">
      <c r="C36" s="52" t="s">
        <v>30</v>
      </c>
      <c r="D36" s="53">
        <f>'Cuadro 4'!AO38</f>
        <v>1866.165</v>
      </c>
      <c r="E36" s="53">
        <f>'Cuadro 4'!AP38</f>
        <v>2262.4030000000002</v>
      </c>
      <c r="F36" s="53">
        <f>'Cuadro 4'!AQ38</f>
        <v>1976.7710000000002</v>
      </c>
      <c r="G36" s="53">
        <f>'Cuadro 4'!AR38</f>
        <v>1769.575</v>
      </c>
      <c r="H36" s="53">
        <f>'Cuadro 4'!AS38</f>
        <v>1145.4780000000001</v>
      </c>
      <c r="I36" s="52"/>
      <c r="J36" s="54">
        <f>'Cuadro 5'!AI38</f>
        <v>23.794463087</v>
      </c>
      <c r="K36" s="54">
        <f>'Cuadro 5'!AJ38</f>
        <v>28.491824353400002</v>
      </c>
      <c r="L36" s="54">
        <f>'Cuadro 5'!AK38</f>
        <v>24.3902472127</v>
      </c>
      <c r="M36" s="54">
        <f>'Cuadro 5'!AL38</f>
        <v>21.566958699000001</v>
      </c>
      <c r="N36" s="54">
        <f>'Cuadro 5'!AM38</f>
        <v>14.1524490817</v>
      </c>
      <c r="O36" s="52"/>
      <c r="P36" s="53">
        <f>SUMIFS(RuralPop!$M:$M,RuralPop!$S:$S,P$5,RuralPop!$A:$A,$C36)/1000</f>
        <v>756.40800000000002</v>
      </c>
      <c r="Q36" s="53">
        <f>SUMIFS(RuralPop!$M:$M,RuralPop!$S:$S,Q$5,RuralPop!$A:$A,$C36)/1000</f>
        <v>896.92399999999998</v>
      </c>
      <c r="R36" s="53">
        <f>SUMIFS(RuralPop!$M:$M,RuralPop!$S:$S,R$5,RuralPop!$A:$A,$C36)/1000</f>
        <v>921.13300000000004</v>
      </c>
      <c r="S36" s="53">
        <f>SUMIFS(RuralPop!$M:$M,RuralPop!$S:$S,S$5,RuralPop!$A:$A,$C36)/1000</f>
        <v>758.61300000000006</v>
      </c>
      <c r="T36" s="53">
        <f>SUMIFS(RuralPop!$M:$M,RuralPop!$S:$S,T$5,RuralPop!$A:$A,$C36)/1000</f>
        <v>505.279</v>
      </c>
      <c r="U36" s="52"/>
      <c r="V36" s="54">
        <f>SUMIFS(RuralPorc!$M:$M,RuralPorc!$P:$P,V$5,RuralPorc!$A:$A,$C36)*100</f>
        <v>24.768461287021637</v>
      </c>
      <c r="W36" s="54">
        <f>SUMIFS(RuralPorc!$M:$M,RuralPorc!$P:$P,W$5,RuralPorc!$A:$A,$C36)*100</f>
        <v>28.272086381912231</v>
      </c>
      <c r="X36" s="54">
        <f>SUMIFS(RuralPorc!$M:$M,RuralPorc!$P:$P,X$5,RuralPorc!$A:$A,$C36)*100</f>
        <v>29.187628626823425</v>
      </c>
      <c r="Y36" s="54">
        <f>SUMIFS(RuralPorc!$M:$M,RuralPorc!$P:$P,Y$5,RuralPorc!$A:$A,$C36)*100</f>
        <v>23.435971140861511</v>
      </c>
      <c r="Z36" s="54">
        <f>SUMIFS(RuralPorc!$M:$M,RuralPorc!$P:$P,Z$5,RuralPorc!$A:$A,$C36)*100</f>
        <v>15.964227914810181</v>
      </c>
      <c r="AA36" s="56"/>
      <c r="AB36" s="53">
        <f>SUMIFS(UrbanPop!$M:$M,UrbanPop!$S:$S,AB$5,UrbanPop!$A:$A,$C36)/1000</f>
        <v>1109.7570000000001</v>
      </c>
      <c r="AC36" s="53">
        <f>SUMIFS(UrbanPop!$M:$M,UrbanPop!$S:$S,AC$5,UrbanPop!$A:$A,$C36)/1000</f>
        <v>1365.479</v>
      </c>
      <c r="AD36" s="53">
        <f>SUMIFS(UrbanPop!$M:$M,UrbanPop!$S:$S,AD$5,UrbanPop!$A:$A,$C36)/1000</f>
        <v>1055.6379999999999</v>
      </c>
      <c r="AE36" s="53">
        <f>SUMIFS(UrbanPop!$M:$M,UrbanPop!$S:$S,AE$5,UrbanPop!$A:$A,$C36)/1000</f>
        <v>1010.962</v>
      </c>
      <c r="AF36" s="53">
        <f>SUMIFS(UrbanPop!$M:$M,UrbanPop!$S:$S,AF$5,UrbanPop!$A:$A,$C36)/1000</f>
        <v>640.19899999999996</v>
      </c>
      <c r="AG36" s="52"/>
      <c r="AH36" s="54">
        <f>SUMIFS(UrbanPorc!$M:$M,UrbanPorc!$P:$P,AH$5,UrbanPorc!$A:$A,$C36)*100</f>
        <v>23.173342645168304</v>
      </c>
      <c r="AI36" s="54">
        <f>SUMIFS(UrbanPorc!$M:$M,UrbanPorc!$P:$P,AI$5,UrbanPorc!$A:$A,$C36)*100</f>
        <v>28.638029098510742</v>
      </c>
      <c r="AJ36" s="54">
        <f>SUMIFS(UrbanPorc!$M:$M,UrbanPorc!$P:$P,AJ$5,UrbanPorc!$A:$A,$C36)*100</f>
        <v>21.330940723419189</v>
      </c>
      <c r="AK36" s="54">
        <f>SUMIFS(UrbanPorc!$M:$M,UrbanPorc!$P:$P,AK$5,UrbanPorc!$A:$A,$C36)*100</f>
        <v>20.349198579788208</v>
      </c>
      <c r="AL36" s="54">
        <f>SUMIFS(UrbanPorc!$M:$M,UrbanPorc!$P:$P,AL$5,UrbanPorc!$A:$A,$C36)*100</f>
        <v>12.988995015621185</v>
      </c>
      <c r="AN36" s="53">
        <f>SUMIFS(SexoPop!$N:$N,SexoPop!$T:$T,AN$5,SexoPop!$A:$A,$C36,SexoPop!$B:$B,2)/1000</f>
        <v>977.06700000000001</v>
      </c>
      <c r="AO36" s="53">
        <f>SUMIFS(SexoPop!$N:$N,SexoPop!$T:$T,AO$5,SexoPop!$A:$A,$C36,SexoPop!$B:$B,2)/1000</f>
        <v>1159.953</v>
      </c>
      <c r="AP36" s="53">
        <f>SUMIFS(SexoPop!$N:$N,SexoPop!$T:$T,AP$5,SexoPop!$A:$A,$C36,SexoPop!$B:$B,2)/1000</f>
        <v>1014.751</v>
      </c>
      <c r="AQ36" s="53">
        <f>SUMIFS(SexoPop!$N:$N,SexoPop!$T:$T,AQ$5,SexoPop!$A:$A,$C36,SexoPop!$B:$B,2)/1000</f>
        <v>950.20899999999995</v>
      </c>
      <c r="AR36" s="53">
        <f>SUMIFS(SexoPop!$N:$N,SexoPop!$T:$T,AR$5,SexoPop!$A:$A,$C36,SexoPop!$B:$B,2)/1000</f>
        <v>614.04399999999998</v>
      </c>
      <c r="AS36" s="52"/>
      <c r="AT36" s="54">
        <f>SUMIFS(SexoPorc!$N:$N,SexoPorc!$Q:$Q,AT$5,SexoPorc!$A:$A,$C36,SexoPorc!$B:$B,2)*100</f>
        <v>24.212796986103058</v>
      </c>
      <c r="AU36" s="54">
        <f>SUMIFS(SexoPorc!$N:$N,SexoPorc!$Q:$Q,AU$5,SexoPorc!$A:$A,$C36,SexoPorc!$B:$B,2)*100</f>
        <v>28.243225812911987</v>
      </c>
      <c r="AV36" s="54">
        <f>SUMIFS(SexoPorc!$N:$N,SexoPorc!$Q:$Q,AV$5,SexoPorc!$A:$A,$C36,SexoPorc!$B:$B,2)*100</f>
        <v>24.200652539730072</v>
      </c>
      <c r="AW36" s="54">
        <f>SUMIFS(SexoPorc!$N:$N,SexoPorc!$Q:$Q,AW$5,SexoPorc!$A:$A,$C36,SexoPorc!$B:$B,2)*100</f>
        <v>21.806643903255463</v>
      </c>
      <c r="AX36" s="54">
        <f>SUMIFS(SexoPorc!$N:$N,SexoPorc!$Q:$Q,AX$5,SexoPorc!$A:$A,$C36,SexoPorc!$B:$B,2)*100</f>
        <v>14.26539272069931</v>
      </c>
      <c r="AY36" s="56"/>
      <c r="AZ36" s="53">
        <f>SUMIFS(SexoPop!$N:$N,SexoPop!$T:$T,AZ$5,SexoPop!$A:$A,$C36,SexoPop!$B:$B,1)/1000</f>
        <v>889.09799999999996</v>
      </c>
      <c r="BA36" s="53">
        <f>SUMIFS(SexoPop!$N:$N,SexoPop!$T:$T,BA$5,SexoPop!$A:$A,$C36,SexoPop!$B:$B,1)/1000</f>
        <v>1102.45</v>
      </c>
      <c r="BB36" s="53">
        <f>SUMIFS(SexoPop!$N:$N,SexoPop!$T:$T,BB$5,SexoPop!$A:$A,$C36,SexoPop!$B:$B,1)/1000</f>
        <v>962.02</v>
      </c>
      <c r="BC36" s="53">
        <f>SUMIFS(SexoPop!$N:$N,SexoPop!$T:$T,BC$5,SexoPop!$A:$A,$C36,SexoPop!$B:$B,1)/1000</f>
        <v>819.36599999999999</v>
      </c>
      <c r="BD36" s="53">
        <f>SUMIFS(SexoPop!$N:$N,SexoPop!$T:$T,BD$5,SexoPop!$A:$A,$C36,SexoPop!$B:$B,1)/1000</f>
        <v>531.43399999999997</v>
      </c>
      <c r="BE36" s="52"/>
      <c r="BF36" s="54">
        <f>SUMIFS(SexoPorc!$N:$N,SexoPorc!$Q:$Q,BF$5,SexoPorc!$A:$A,$C36,SexoPorc!$B:$B,1)*100</f>
        <v>23.351098597049713</v>
      </c>
      <c r="BG36" s="54">
        <f>SUMIFS(SexoPorc!$N:$N,SexoPorc!$Q:$Q,BG$5,SexoPorc!$A:$A,$C36,SexoPorc!$B:$B,1)*100</f>
        <v>28.758156299591064</v>
      </c>
      <c r="BH36" s="54">
        <f>SUMIFS(SexoPorc!$N:$N,SexoPorc!$Q:$Q,BH$5,SexoPorc!$A:$A,$C36,SexoPorc!$B:$B,1)*100</f>
        <v>24.593481421470642</v>
      </c>
      <c r="BI36" s="54">
        <f>SUMIFS(SexoPorc!$N:$N,SexoPorc!$Q:$Q,BI$5,SexoPorc!$A:$A,$C36,SexoPorc!$B:$B,1)*100</f>
        <v>21.295514702796936</v>
      </c>
      <c r="BJ36" s="54">
        <f>SUMIFS(SexoPorc!$N:$N,SexoPorc!$Q:$Q,BJ$5,SexoPorc!$A:$A,$C36,SexoPorc!$B:$B,1)*100</f>
        <v>14.024154841899872</v>
      </c>
    </row>
    <row r="37" spans="3:62" x14ac:dyDescent="0.25">
      <c r="C37" s="52" t="s">
        <v>31</v>
      </c>
      <c r="D37" s="53">
        <f>'Cuadro 4'!AO39</f>
        <v>478.82</v>
      </c>
      <c r="E37" s="53">
        <f>'Cuadro 4'!AP39</f>
        <v>481.34399999999999</v>
      </c>
      <c r="F37" s="53">
        <f>'Cuadro 4'!AQ39</f>
        <v>575.37300000000005</v>
      </c>
      <c r="G37" s="53">
        <f>'Cuadro 4'!AR39</f>
        <v>366.64</v>
      </c>
      <c r="H37" s="53">
        <f>'Cuadro 4'!AS39</f>
        <v>348.52</v>
      </c>
      <c r="I37" s="52"/>
      <c r="J37" s="54">
        <f>'Cuadro 5'!AI39</f>
        <v>21.9960741312</v>
      </c>
      <c r="K37" s="54">
        <f>'Cuadro 5'!AJ39</f>
        <v>21.3589303495</v>
      </c>
      <c r="L37" s="54">
        <f>'Cuadro 5'!AK39</f>
        <v>24.611792142500001</v>
      </c>
      <c r="M37" s="54">
        <f>'Cuadro 5'!AL39</f>
        <v>15.4485771458</v>
      </c>
      <c r="N37" s="54">
        <f>'Cuadro 5'!AM39</f>
        <v>14.652790828600001</v>
      </c>
      <c r="O37" s="52"/>
      <c r="P37" s="53">
        <f>SUMIFS(RuralPop!$M:$M,RuralPop!$S:$S,P$5,RuralPop!$A:$A,$C37)/1000</f>
        <v>101.711</v>
      </c>
      <c r="Q37" s="53">
        <f>SUMIFS(RuralPop!$M:$M,RuralPop!$S:$S,Q$5,RuralPop!$A:$A,$C37)/1000</f>
        <v>106.10299999999999</v>
      </c>
      <c r="R37" s="53">
        <f>SUMIFS(RuralPop!$M:$M,RuralPop!$S:$S,R$5,RuralPop!$A:$A,$C37)/1000</f>
        <v>98.347999999999999</v>
      </c>
      <c r="S37" s="53">
        <f>SUMIFS(RuralPop!$M:$M,RuralPop!$S:$S,S$5,RuralPop!$A:$A,$C37)/1000</f>
        <v>77.233999999999995</v>
      </c>
      <c r="T37" s="53">
        <f>SUMIFS(RuralPop!$M:$M,RuralPop!$S:$S,T$5,RuralPop!$A:$A,$C37)/1000</f>
        <v>64.277000000000001</v>
      </c>
      <c r="U37" s="52"/>
      <c r="V37" s="54">
        <f>SUMIFS(RuralPorc!$M:$M,RuralPorc!$P:$P,V$5,RuralPorc!$A:$A,$C37)*100</f>
        <v>29.200196266174316</v>
      </c>
      <c r="W37" s="54">
        <f>SUMIFS(RuralPorc!$M:$M,RuralPorc!$P:$P,W$5,RuralPorc!$A:$A,$C37)*100</f>
        <v>27.150064706802368</v>
      </c>
      <c r="X37" s="54">
        <f>SUMIFS(RuralPorc!$M:$M,RuralPorc!$P:$P,X$5,RuralPorc!$A:$A,$C37)*100</f>
        <v>26.290211081504822</v>
      </c>
      <c r="Y37" s="54">
        <f>SUMIFS(RuralPorc!$M:$M,RuralPorc!$P:$P,Y$5,RuralPorc!$A:$A,$C37)*100</f>
        <v>18.376009166240692</v>
      </c>
      <c r="Z37" s="54">
        <f>SUMIFS(RuralPorc!$M:$M,RuralPorc!$P:$P,Z$5,RuralPorc!$A:$A,$C37)*100</f>
        <v>17.966112494468689</v>
      </c>
      <c r="AA37" s="56"/>
      <c r="AB37" s="53">
        <f>SUMIFS(UrbanPop!$M:$M,UrbanPop!$S:$S,AB$5,UrbanPop!$A:$A,$C37)/1000</f>
        <v>377.10899999999998</v>
      </c>
      <c r="AC37" s="53">
        <f>SUMIFS(UrbanPop!$M:$M,UrbanPop!$S:$S,AC$5,UrbanPop!$A:$A,$C37)/1000</f>
        <v>375.24099999999999</v>
      </c>
      <c r="AD37" s="53">
        <f>SUMIFS(UrbanPop!$M:$M,UrbanPop!$S:$S,AD$5,UrbanPop!$A:$A,$C37)/1000</f>
        <v>477.02499999999998</v>
      </c>
      <c r="AE37" s="53">
        <f>SUMIFS(UrbanPop!$M:$M,UrbanPop!$S:$S,AE$5,UrbanPop!$A:$A,$C37)/1000</f>
        <v>289.40600000000001</v>
      </c>
      <c r="AF37" s="53">
        <f>SUMIFS(UrbanPop!$M:$M,UrbanPop!$S:$S,AF$5,UrbanPop!$A:$A,$C37)/1000</f>
        <v>284.24299999999999</v>
      </c>
      <c r="AG37" s="52"/>
      <c r="AH37" s="54">
        <f>SUMIFS(UrbanPorc!$M:$M,UrbanPorc!$P:$P,AH$5,UrbanPorc!$A:$A,$C37)*100</f>
        <v>20.623728632926941</v>
      </c>
      <c r="AI37" s="54">
        <f>SUMIFS(UrbanPorc!$M:$M,UrbanPorc!$P:$P,AI$5,UrbanPorc!$A:$A,$C37)*100</f>
        <v>20.143988728523254</v>
      </c>
      <c r="AJ37" s="54">
        <f>SUMIFS(UrbanPorc!$M:$M,UrbanPorc!$P:$P,AJ$5,UrbanPorc!$A:$A,$C37)*100</f>
        <v>24.292053282260895</v>
      </c>
      <c r="AK37" s="54">
        <f>SUMIFS(UrbanPorc!$M:$M,UrbanPorc!$P:$P,AK$5,UrbanPorc!$A:$A,$C37)*100</f>
        <v>14.818572998046875</v>
      </c>
      <c r="AL37" s="54">
        <f>SUMIFS(UrbanPorc!$M:$M,UrbanPorc!$P:$P,AL$5,UrbanPorc!$A:$A,$C37)*100</f>
        <v>14.066177606582642</v>
      </c>
      <c r="AN37" s="53">
        <f>SUMIFS(SexoPop!$N:$N,SexoPop!$T:$T,AN$5,SexoPop!$A:$A,$C37,SexoPop!$B:$B,2)/1000</f>
        <v>247.83799999999999</v>
      </c>
      <c r="AO37" s="53">
        <f>SUMIFS(SexoPop!$N:$N,SexoPop!$T:$T,AO$5,SexoPop!$A:$A,$C37,SexoPop!$B:$B,2)/1000</f>
        <v>242.47800000000001</v>
      </c>
      <c r="AP37" s="53">
        <f>SUMIFS(SexoPop!$N:$N,SexoPop!$T:$T,AP$5,SexoPop!$A:$A,$C37,SexoPop!$B:$B,2)/1000</f>
        <v>303.68200000000002</v>
      </c>
      <c r="AQ37" s="53">
        <f>SUMIFS(SexoPop!$N:$N,SexoPop!$T:$T,AQ$5,SexoPop!$A:$A,$C37,SexoPop!$B:$B,2)/1000</f>
        <v>185.92</v>
      </c>
      <c r="AR37" s="53">
        <f>SUMIFS(SexoPop!$N:$N,SexoPop!$T:$T,AR$5,SexoPop!$A:$A,$C37,SexoPop!$B:$B,2)/1000</f>
        <v>174.899</v>
      </c>
      <c r="AS37" s="52"/>
      <c r="AT37" s="54">
        <f>SUMIFS(SexoPorc!$N:$N,SexoPorc!$Q:$Q,AT$5,SexoPorc!$A:$A,$C37,SexoPorc!$B:$B,2)*100</f>
        <v>22.281418740749359</v>
      </c>
      <c r="AU37" s="54">
        <f>SUMIFS(SexoPorc!$N:$N,SexoPorc!$Q:$Q,AU$5,SexoPorc!$A:$A,$C37,SexoPorc!$B:$B,2)*100</f>
        <v>21.2839275598526</v>
      </c>
      <c r="AV37" s="54">
        <f>SUMIFS(SexoPorc!$N:$N,SexoPorc!$Q:$Q,AV$5,SexoPorc!$A:$A,$C37,SexoPorc!$B:$B,2)*100</f>
        <v>24.659280478954315</v>
      </c>
      <c r="AW37" s="54">
        <f>SUMIFS(SexoPorc!$N:$N,SexoPorc!$Q:$Q,AW$5,SexoPorc!$A:$A,$C37,SexoPorc!$B:$B,2)*100</f>
        <v>15.31079113483429</v>
      </c>
      <c r="AX37" s="54">
        <f>SUMIFS(SexoPorc!$N:$N,SexoPorc!$Q:$Q,AX$5,SexoPorc!$A:$A,$C37,SexoPorc!$B:$B,2)*100</f>
        <v>14.19503390789032</v>
      </c>
      <c r="AY37" s="56"/>
      <c r="AZ37" s="53">
        <f>SUMIFS(SexoPop!$N:$N,SexoPop!$T:$T,AZ$5,SexoPop!$A:$A,$C37,SexoPop!$B:$B,1)/1000</f>
        <v>230.982</v>
      </c>
      <c r="BA37" s="53">
        <f>SUMIFS(SexoPop!$N:$N,SexoPop!$T:$T,BA$5,SexoPop!$A:$A,$C37,SexoPop!$B:$B,1)/1000</f>
        <v>238.86600000000001</v>
      </c>
      <c r="BB37" s="53">
        <f>SUMIFS(SexoPop!$N:$N,SexoPop!$T:$T,BB$5,SexoPop!$A:$A,$C37,SexoPop!$B:$B,1)/1000</f>
        <v>271.69099999999997</v>
      </c>
      <c r="BC37" s="53">
        <f>SUMIFS(SexoPop!$N:$N,SexoPop!$T:$T,BC$5,SexoPop!$A:$A,$C37,SexoPop!$B:$B,1)/1000</f>
        <v>180.72</v>
      </c>
      <c r="BD37" s="53">
        <f>SUMIFS(SexoPop!$N:$N,SexoPop!$T:$T,BD$5,SexoPop!$A:$A,$C37,SexoPop!$B:$B,1)/1000</f>
        <v>173.62100000000001</v>
      </c>
      <c r="BE37" s="52"/>
      <c r="BF37" s="54">
        <f>SUMIFS(SexoPorc!$N:$N,SexoPorc!$Q:$Q,BF$5,SexoPorc!$A:$A,$C37,SexoPorc!$B:$B,1)*100</f>
        <v>21.69792503118515</v>
      </c>
      <c r="BG37" s="54">
        <f>SUMIFS(SexoPorc!$N:$N,SexoPorc!$Q:$Q,BG$5,SexoPorc!$A:$A,$C37,SexoPorc!$B:$B,1)*100</f>
        <v>21.435609459877014</v>
      </c>
      <c r="BH37" s="54">
        <f>SUMIFS(SexoPorc!$N:$N,SexoPorc!$Q:$Q,BH$5,SexoPorc!$A:$A,$C37,SexoPorc!$B:$B,1)*100</f>
        <v>24.558928608894348</v>
      </c>
      <c r="BI37" s="54">
        <f>SUMIFS(SexoPorc!$N:$N,SexoPorc!$Q:$Q,BI$5,SexoPorc!$A:$A,$C37,SexoPorc!$B:$B,1)*100</f>
        <v>15.592940151691437</v>
      </c>
      <c r="BJ37" s="54">
        <f>SUMIFS(SexoPorc!$N:$N,SexoPorc!$Q:$Q,BJ$5,SexoPorc!$A:$A,$C37,SexoPorc!$B:$B,1)*100</f>
        <v>15.144769847393036</v>
      </c>
    </row>
    <row r="38" spans="3:62" x14ac:dyDescent="0.25">
      <c r="C38" s="52" t="s">
        <v>32</v>
      </c>
      <c r="D38" s="53">
        <f>'Cuadro 4'!AO40</f>
        <v>253.518</v>
      </c>
      <c r="E38" s="53">
        <f>'Cuadro 4'!AP40</f>
        <v>280.548</v>
      </c>
      <c r="F38" s="53">
        <f>'Cuadro 4'!AQ40</f>
        <v>277.06400000000002</v>
      </c>
      <c r="G38" s="53">
        <f>'Cuadro 4'!AR40</f>
        <v>273.12200000000001</v>
      </c>
      <c r="H38" s="53">
        <f>'Cuadro 4'!AS40</f>
        <v>187.43799999999999</v>
      </c>
      <c r="I38" s="52"/>
      <c r="J38" s="54">
        <f>'Cuadro 5'!AI40</f>
        <v>15.8994000049</v>
      </c>
      <c r="K38" s="54">
        <f>'Cuadro 5'!AJ40</f>
        <v>17.366220958300001</v>
      </c>
      <c r="L38" s="54">
        <f>'Cuadro 5'!AK40</f>
        <v>17.0050942122</v>
      </c>
      <c r="M38" s="54">
        <f>'Cuadro 5'!AL40</f>
        <v>16.6414009091</v>
      </c>
      <c r="N38" s="54">
        <f>'Cuadro 5'!AM40</f>
        <v>11.279676867299999</v>
      </c>
      <c r="O38" s="52"/>
      <c r="P38" s="53">
        <f>SUMIFS(RuralPop!$M:$M,RuralPop!$S:$S,P$5,RuralPop!$A:$A,$C38)/1000</f>
        <v>111.949</v>
      </c>
      <c r="Q38" s="53">
        <f>SUMIFS(RuralPop!$M:$M,RuralPop!$S:$S,Q$5,RuralPop!$A:$A,$C38)/1000</f>
        <v>137.815</v>
      </c>
      <c r="R38" s="53">
        <f>SUMIFS(RuralPop!$M:$M,RuralPop!$S:$S,R$5,RuralPop!$A:$A,$C38)/1000</f>
        <v>116.233</v>
      </c>
      <c r="S38" s="53">
        <f>SUMIFS(RuralPop!$M:$M,RuralPop!$S:$S,S$5,RuralPop!$A:$A,$C38)/1000</f>
        <v>103.098</v>
      </c>
      <c r="T38" s="53">
        <f>SUMIFS(RuralPop!$M:$M,RuralPop!$S:$S,T$5,RuralPop!$A:$A,$C38)/1000</f>
        <v>81.798000000000002</v>
      </c>
      <c r="U38" s="52"/>
      <c r="V38" s="54">
        <f>SUMIFS(RuralPorc!$M:$M,RuralPorc!$P:$P,V$5,RuralPorc!$A:$A,$C38)*100</f>
        <v>17.32841283082962</v>
      </c>
      <c r="W38" s="54">
        <f>SUMIFS(RuralPorc!$M:$M,RuralPorc!$P:$P,W$5,RuralPorc!$A:$A,$C38)*100</f>
        <v>19.75717693567276</v>
      </c>
      <c r="X38" s="54">
        <f>SUMIFS(RuralPorc!$M:$M,RuralPorc!$P:$P,X$5,RuralPorc!$A:$A,$C38)*100</f>
        <v>17.611993849277496</v>
      </c>
      <c r="Y38" s="54">
        <f>SUMIFS(RuralPorc!$M:$M,RuralPorc!$P:$P,Y$5,RuralPorc!$A:$A,$C38)*100</f>
        <v>15.896031260490417</v>
      </c>
      <c r="Z38" s="54">
        <f>SUMIFS(RuralPorc!$M:$M,RuralPorc!$P:$P,Z$5,RuralPorc!$A:$A,$C38)*100</f>
        <v>13.202744722366333</v>
      </c>
      <c r="AA38" s="56"/>
      <c r="AB38" s="53">
        <f>SUMIFS(UrbanPop!$M:$M,UrbanPop!$S:$S,AB$5,UrbanPop!$A:$A,$C38)/1000</f>
        <v>141.56899999999999</v>
      </c>
      <c r="AC38" s="53">
        <f>SUMIFS(UrbanPop!$M:$M,UrbanPop!$S:$S,AC$5,UrbanPop!$A:$A,$C38)/1000</f>
        <v>142.733</v>
      </c>
      <c r="AD38" s="53">
        <f>SUMIFS(UrbanPop!$M:$M,UrbanPop!$S:$S,AD$5,UrbanPop!$A:$A,$C38)/1000</f>
        <v>160.83099999999999</v>
      </c>
      <c r="AE38" s="53">
        <f>SUMIFS(UrbanPop!$M:$M,UrbanPop!$S:$S,AE$5,UrbanPop!$A:$A,$C38)/1000</f>
        <v>170.024</v>
      </c>
      <c r="AF38" s="53">
        <f>SUMIFS(UrbanPop!$M:$M,UrbanPop!$S:$S,AF$5,UrbanPop!$A:$A,$C38)/1000</f>
        <v>105.64</v>
      </c>
      <c r="AG38" s="52"/>
      <c r="AH38" s="54">
        <f>SUMIFS(UrbanPorc!$M:$M,UrbanPorc!$P:$P,AH$5,UrbanPorc!$A:$A,$C38)*100</f>
        <v>14.926038682460785</v>
      </c>
      <c r="AI38" s="54">
        <f>SUMIFS(UrbanPorc!$M:$M,UrbanPorc!$P:$P,AI$5,UrbanPorc!$A:$A,$C38)*100</f>
        <v>15.549324452877045</v>
      </c>
      <c r="AJ38" s="54">
        <f>SUMIFS(UrbanPorc!$M:$M,UrbanPorc!$P:$P,AJ$5,UrbanPorc!$A:$A,$C38)*100</f>
        <v>16.591890156269073</v>
      </c>
      <c r="AK38" s="54">
        <f>SUMIFS(UrbanPorc!$M:$M,UrbanPorc!$P:$P,AK$5,UrbanPorc!$A:$A,$C38)*100</f>
        <v>17.128413915634155</v>
      </c>
      <c r="AL38" s="54">
        <f>SUMIFS(UrbanPorc!$M:$M,UrbanPorc!$P:$P,AL$5,UrbanPorc!$A:$A,$C38)*100</f>
        <v>10.136454552412033</v>
      </c>
      <c r="AN38" s="53">
        <f>SUMIFS(SexoPop!$N:$N,SexoPop!$T:$T,AN$5,SexoPop!$A:$A,$C38,SexoPop!$B:$B,2)/1000</f>
        <v>126.539</v>
      </c>
      <c r="AO38" s="53">
        <f>SUMIFS(SexoPop!$N:$N,SexoPop!$T:$T,AO$5,SexoPop!$A:$A,$C38,SexoPop!$B:$B,2)/1000</f>
        <v>141.953</v>
      </c>
      <c r="AP38" s="53">
        <f>SUMIFS(SexoPop!$N:$N,SexoPop!$T:$T,AP$5,SexoPop!$A:$A,$C38,SexoPop!$B:$B,2)/1000</f>
        <v>142.459</v>
      </c>
      <c r="AQ38" s="53">
        <f>SUMIFS(SexoPop!$N:$N,SexoPop!$T:$T,AQ$5,SexoPop!$A:$A,$C38,SexoPop!$B:$B,2)/1000</f>
        <v>144.541</v>
      </c>
      <c r="AR38" s="53">
        <f>SUMIFS(SexoPop!$N:$N,SexoPop!$T:$T,AR$5,SexoPop!$A:$A,$C38,SexoPop!$B:$B,2)/1000</f>
        <v>96.992999999999995</v>
      </c>
      <c r="AS38" s="52"/>
      <c r="AT38" s="54">
        <f>SUMIFS(SexoPorc!$N:$N,SexoPorc!$Q:$Q,AT$5,SexoPorc!$A:$A,$C38,SexoPorc!$B:$B,2)*100</f>
        <v>15.318119525909424</v>
      </c>
      <c r="AU38" s="54">
        <f>SUMIFS(SexoPorc!$N:$N,SexoPorc!$Q:$Q,AU$5,SexoPorc!$A:$A,$C38,SexoPorc!$B:$B,2)*100</f>
        <v>16.930104792118073</v>
      </c>
      <c r="AV38" s="54">
        <f>SUMIFS(SexoPorc!$N:$N,SexoPorc!$Q:$Q,AV$5,SexoPorc!$A:$A,$C38,SexoPorc!$B:$B,2)*100</f>
        <v>16.875410079956055</v>
      </c>
      <c r="AW38" s="54">
        <f>SUMIFS(SexoPorc!$N:$N,SexoPorc!$Q:$Q,AW$5,SexoPorc!$A:$A,$C38,SexoPorc!$B:$B,2)*100</f>
        <v>16.888551414012909</v>
      </c>
      <c r="AX38" s="54">
        <f>SUMIFS(SexoPorc!$N:$N,SexoPorc!$Q:$Q,AX$5,SexoPorc!$A:$A,$C38,SexoPorc!$B:$B,2)*100</f>
        <v>11.186668276786804</v>
      </c>
      <c r="AY38" s="56"/>
      <c r="AZ38" s="53">
        <f>SUMIFS(SexoPop!$N:$N,SexoPop!$T:$T,AZ$5,SexoPop!$A:$A,$C38,SexoPop!$B:$B,1)/1000</f>
        <v>126.979</v>
      </c>
      <c r="BA38" s="53">
        <f>SUMIFS(SexoPop!$N:$N,SexoPop!$T:$T,BA$5,SexoPop!$A:$A,$C38,SexoPop!$B:$B,1)/1000</f>
        <v>138.595</v>
      </c>
      <c r="BB38" s="53">
        <f>SUMIFS(SexoPop!$N:$N,SexoPop!$T:$T,BB$5,SexoPop!$A:$A,$C38,SexoPop!$B:$B,1)/1000</f>
        <v>134.60499999999999</v>
      </c>
      <c r="BC38" s="53">
        <f>SUMIFS(SexoPop!$N:$N,SexoPop!$T:$T,BC$5,SexoPop!$A:$A,$C38,SexoPop!$B:$B,1)/1000</f>
        <v>128.58099999999999</v>
      </c>
      <c r="BD38" s="53">
        <f>SUMIFS(SexoPop!$N:$N,SexoPop!$T:$T,BD$5,SexoPop!$A:$A,$C38,SexoPop!$B:$B,1)/1000</f>
        <v>90.444999999999993</v>
      </c>
      <c r="BE38" s="52"/>
      <c r="BF38" s="54">
        <f>SUMIFS(SexoPorc!$N:$N,SexoPorc!$Q:$Q,BF$5,SexoPorc!$A:$A,$C38,SexoPorc!$B:$B,1)*100</f>
        <v>16.524279117584229</v>
      </c>
      <c r="BG38" s="54">
        <f>SUMIFS(SexoPorc!$N:$N,SexoPorc!$Q:$Q,BG$5,SexoPorc!$A:$A,$C38,SexoPorc!$B:$B,1)*100</f>
        <v>17.836827039718628</v>
      </c>
      <c r="BH38" s="54">
        <f>SUMIFS(SexoPorc!$N:$N,SexoPorc!$Q:$Q,BH$5,SexoPorc!$A:$A,$C38,SexoPorc!$B:$B,1)*100</f>
        <v>17.144535481929779</v>
      </c>
      <c r="BI38" s="54">
        <f>SUMIFS(SexoPorc!$N:$N,SexoPorc!$Q:$Q,BI$5,SexoPorc!$A:$A,$C38,SexoPorc!$B:$B,1)*100</f>
        <v>16.372069716453552</v>
      </c>
      <c r="BJ38" s="54">
        <f>SUMIFS(SexoPorc!$N:$N,SexoPorc!$Q:$Q,BJ$5,SexoPorc!$A:$A,$C38,SexoPorc!$B:$B,1)*100</f>
        <v>11.381153017282486</v>
      </c>
    </row>
    <row r="40" spans="3:62" x14ac:dyDescent="0.25">
      <c r="D40" s="56"/>
      <c r="E40" s="56"/>
      <c r="F40" s="56"/>
      <c r="G40" s="56"/>
      <c r="H40" s="56"/>
    </row>
    <row r="41" spans="3:62" x14ac:dyDescent="0.25">
      <c r="P41" s="56"/>
      <c r="Q41" s="56"/>
      <c r="R41" s="56"/>
      <c r="S41" s="56"/>
      <c r="T41" s="56"/>
      <c r="AB41" s="56"/>
      <c r="AC41" s="56"/>
      <c r="AD41" s="56"/>
      <c r="AE41" s="56"/>
      <c r="AF41" s="56"/>
      <c r="AN41" s="56"/>
      <c r="AO41" s="56"/>
      <c r="AP41" s="56"/>
      <c r="AQ41" s="56"/>
      <c r="AR41" s="56"/>
      <c r="AZ41" s="56"/>
      <c r="BA41" s="56"/>
      <c r="BB41" s="56"/>
      <c r="BC41" s="56"/>
      <c r="BD41" s="56"/>
    </row>
    <row r="44" spans="3:62" x14ac:dyDescent="0.25">
      <c r="AY44" s="52"/>
      <c r="AZ44" s="56"/>
      <c r="BA44" s="56"/>
      <c r="BB44" s="56"/>
      <c r="BC44" s="56"/>
      <c r="BD44" s="56"/>
    </row>
    <row r="45" spans="3:62" x14ac:dyDescent="0.25">
      <c r="AA45" s="52"/>
      <c r="AB45" s="56"/>
      <c r="AC45" s="56"/>
      <c r="AD45" s="56"/>
      <c r="AE45" s="56"/>
      <c r="AF45" s="56"/>
      <c r="AN45" s="56"/>
      <c r="AO45" s="56"/>
      <c r="AP45" s="56"/>
      <c r="AQ45" s="56"/>
      <c r="AR45" s="56"/>
      <c r="AY45" s="52"/>
      <c r="AZ45" s="56"/>
      <c r="BA45" s="56"/>
      <c r="BB45" s="56"/>
      <c r="BC45" s="56"/>
      <c r="BD45" s="56"/>
    </row>
    <row r="46" spans="3:62" x14ac:dyDescent="0.25">
      <c r="AA46" s="52"/>
      <c r="AB46" s="56"/>
      <c r="AC46" s="56"/>
      <c r="AD46" s="56"/>
      <c r="AE46" s="56"/>
      <c r="AF46" s="56"/>
      <c r="AN46" s="56"/>
      <c r="AO46" s="56"/>
      <c r="AP46" s="56"/>
      <c r="AQ46" s="56"/>
      <c r="AR46" s="56"/>
      <c r="AY46" s="52"/>
      <c r="AZ46" s="56"/>
      <c r="BA46" s="56"/>
      <c r="BB46" s="56"/>
      <c r="BC46" s="56"/>
      <c r="BD46" s="56"/>
    </row>
    <row r="47" spans="3:62" x14ac:dyDescent="0.25">
      <c r="AA47" s="52"/>
      <c r="AB47" s="56"/>
      <c r="AC47" s="56"/>
      <c r="AD47" s="56"/>
      <c r="AE47" s="56"/>
      <c r="AF47" s="56"/>
      <c r="AN47" s="56"/>
      <c r="AO47" s="56"/>
      <c r="AP47" s="56"/>
      <c r="AQ47" s="56"/>
      <c r="AR47" s="56"/>
      <c r="AY47" s="52"/>
      <c r="AZ47" s="56"/>
      <c r="BA47" s="56"/>
      <c r="BB47" s="56"/>
      <c r="BC47" s="56"/>
      <c r="BD47" s="56"/>
    </row>
    <row r="48" spans="3:62" x14ac:dyDescent="0.25">
      <c r="AA48" s="52"/>
      <c r="AB48" s="56"/>
      <c r="AC48" s="56"/>
      <c r="AD48" s="56"/>
      <c r="AE48" s="56"/>
      <c r="AF48" s="56"/>
      <c r="AN48" s="56"/>
      <c r="AO48" s="56"/>
      <c r="AP48" s="56"/>
      <c r="AQ48" s="56"/>
      <c r="AR48" s="56"/>
      <c r="AY48" s="52"/>
      <c r="AZ48" s="56"/>
      <c r="BA48" s="56"/>
      <c r="BB48" s="56"/>
      <c r="BC48" s="56"/>
      <c r="BD48" s="56"/>
    </row>
    <row r="49" spans="27:56" x14ac:dyDescent="0.25">
      <c r="AA49" s="52"/>
      <c r="AB49" s="56"/>
      <c r="AC49" s="56"/>
      <c r="AD49" s="56"/>
      <c r="AE49" s="56"/>
      <c r="AF49" s="56"/>
      <c r="AN49" s="56"/>
      <c r="AO49" s="56"/>
      <c r="AP49" s="56"/>
      <c r="AQ49" s="56"/>
      <c r="AR49" s="56"/>
      <c r="AY49" s="52"/>
      <c r="AZ49" s="56"/>
      <c r="BA49" s="56"/>
      <c r="BB49" s="56"/>
      <c r="BC49" s="56"/>
      <c r="BD49" s="56"/>
    </row>
    <row r="50" spans="27:56" x14ac:dyDescent="0.25">
      <c r="AA50" s="52"/>
      <c r="AB50" s="56"/>
      <c r="AC50" s="56"/>
      <c r="AD50" s="56"/>
      <c r="AE50" s="56"/>
      <c r="AF50" s="56"/>
      <c r="AN50" s="56"/>
      <c r="AO50" s="56"/>
      <c r="AP50" s="56"/>
      <c r="AQ50" s="56"/>
      <c r="AR50" s="56"/>
      <c r="AY50" s="52"/>
      <c r="AZ50" s="56"/>
      <c r="BA50" s="56"/>
      <c r="BB50" s="56"/>
      <c r="BC50" s="56"/>
      <c r="BD50" s="56"/>
    </row>
    <row r="51" spans="27:56" x14ac:dyDescent="0.25">
      <c r="AA51" s="52"/>
      <c r="AB51" s="56"/>
      <c r="AC51" s="56"/>
      <c r="AD51" s="56"/>
      <c r="AE51" s="56"/>
      <c r="AF51" s="56"/>
      <c r="AN51" s="56"/>
      <c r="AO51" s="56"/>
      <c r="AP51" s="56"/>
      <c r="AQ51" s="56"/>
      <c r="AR51" s="56"/>
      <c r="AY51" s="52"/>
      <c r="AZ51" s="56"/>
      <c r="BA51" s="56"/>
      <c r="BB51" s="56"/>
      <c r="BC51" s="56"/>
      <c r="BD51" s="56"/>
    </row>
    <row r="52" spans="27:56" x14ac:dyDescent="0.25">
      <c r="AA52" s="52"/>
      <c r="AB52" s="56"/>
      <c r="AC52" s="56"/>
      <c r="AD52" s="56"/>
      <c r="AE52" s="56"/>
      <c r="AF52" s="56"/>
      <c r="AN52" s="56"/>
      <c r="AO52" s="56"/>
      <c r="AP52" s="56"/>
      <c r="AQ52" s="56"/>
      <c r="AR52" s="56"/>
      <c r="AY52" s="52"/>
      <c r="AZ52" s="56"/>
      <c r="BA52" s="56"/>
      <c r="BB52" s="56"/>
      <c r="BC52" s="56"/>
      <c r="BD52" s="56"/>
    </row>
    <row r="53" spans="27:56" x14ac:dyDescent="0.25">
      <c r="AA53" s="52"/>
      <c r="AB53" s="56"/>
      <c r="AC53" s="56"/>
      <c r="AD53" s="56"/>
      <c r="AE53" s="56"/>
      <c r="AF53" s="56"/>
      <c r="AN53" s="56"/>
      <c r="AO53" s="56"/>
      <c r="AP53" s="56"/>
      <c r="AQ53" s="56"/>
      <c r="AR53" s="56"/>
      <c r="AY53" s="52"/>
      <c r="AZ53" s="56"/>
      <c r="BA53" s="56"/>
      <c r="BB53" s="56"/>
      <c r="BC53" s="56"/>
      <c r="BD53" s="56"/>
    </row>
    <row r="54" spans="27:56" x14ac:dyDescent="0.25">
      <c r="AA54" s="52"/>
      <c r="AB54" s="56"/>
      <c r="AC54" s="56"/>
      <c r="AD54" s="56"/>
      <c r="AE54" s="56"/>
      <c r="AF54" s="56"/>
      <c r="AN54" s="56"/>
      <c r="AO54" s="56"/>
      <c r="AP54" s="56"/>
      <c r="AQ54" s="56"/>
      <c r="AR54" s="56"/>
      <c r="AY54" s="52"/>
      <c r="AZ54" s="56"/>
      <c r="BA54" s="56"/>
      <c r="BB54" s="56"/>
      <c r="BC54" s="56"/>
      <c r="BD54" s="56"/>
    </row>
    <row r="55" spans="27:56" x14ac:dyDescent="0.25">
      <c r="AA55" s="52"/>
      <c r="AB55" s="56"/>
      <c r="AC55" s="56"/>
      <c r="AD55" s="56"/>
      <c r="AE55" s="56"/>
      <c r="AF55" s="56"/>
      <c r="AN55" s="56"/>
      <c r="AO55" s="56"/>
      <c r="AP55" s="56"/>
      <c r="AQ55" s="56"/>
      <c r="AR55" s="56"/>
      <c r="AY55" s="52"/>
      <c r="AZ55" s="56"/>
      <c r="BA55" s="56"/>
      <c r="BB55" s="56"/>
      <c r="BC55" s="56"/>
      <c r="BD55" s="56"/>
    </row>
    <row r="56" spans="27:56" x14ac:dyDescent="0.25">
      <c r="AA56" s="52"/>
      <c r="AB56" s="56"/>
      <c r="AC56" s="56"/>
      <c r="AD56" s="56"/>
      <c r="AE56" s="56"/>
      <c r="AF56" s="56"/>
      <c r="AN56" s="56"/>
      <c r="AO56" s="56"/>
      <c r="AP56" s="56"/>
      <c r="AQ56" s="56"/>
      <c r="AR56" s="56"/>
      <c r="AY56" s="52"/>
      <c r="AZ56" s="56"/>
      <c r="BA56" s="56"/>
      <c r="BB56" s="56"/>
      <c r="BC56" s="56"/>
      <c r="BD56" s="56"/>
    </row>
    <row r="57" spans="27:56" x14ac:dyDescent="0.25">
      <c r="AA57" s="52"/>
      <c r="AB57" s="56"/>
      <c r="AC57" s="56"/>
      <c r="AD57" s="56"/>
      <c r="AE57" s="56"/>
      <c r="AF57" s="56"/>
      <c r="AN57" s="56"/>
      <c r="AO57" s="56"/>
      <c r="AP57" s="56"/>
      <c r="AQ57" s="56"/>
      <c r="AR57" s="56"/>
      <c r="AY57" s="52"/>
      <c r="AZ57" s="56"/>
      <c r="BA57" s="56"/>
      <c r="BB57" s="56"/>
      <c r="BC57" s="56"/>
      <c r="BD57" s="56"/>
    </row>
    <row r="58" spans="27:56" x14ac:dyDescent="0.25">
      <c r="AA58" s="52"/>
      <c r="AB58" s="56"/>
      <c r="AC58" s="56"/>
      <c r="AD58" s="56"/>
      <c r="AE58" s="56"/>
      <c r="AF58" s="56"/>
      <c r="AN58" s="56"/>
      <c r="AO58" s="56"/>
      <c r="AP58" s="56"/>
      <c r="AQ58" s="56"/>
      <c r="AR58" s="56"/>
      <c r="AY58" s="52"/>
      <c r="AZ58" s="56"/>
      <c r="BA58" s="56"/>
      <c r="BB58" s="56"/>
      <c r="BC58" s="56"/>
      <c r="BD58" s="56"/>
    </row>
    <row r="59" spans="27:56" x14ac:dyDescent="0.25">
      <c r="AA59" s="52"/>
      <c r="AB59" s="56"/>
      <c r="AC59" s="56"/>
      <c r="AD59" s="56"/>
      <c r="AE59" s="56"/>
      <c r="AF59" s="56"/>
      <c r="AN59" s="56"/>
      <c r="AO59" s="56"/>
      <c r="AP59" s="56"/>
      <c r="AQ59" s="56"/>
      <c r="AR59" s="56"/>
      <c r="AY59" s="52"/>
      <c r="AZ59" s="56"/>
      <c r="BA59" s="56"/>
      <c r="BB59" s="56"/>
      <c r="BC59" s="56"/>
      <c r="BD59" s="56"/>
    </row>
    <row r="60" spans="27:56" x14ac:dyDescent="0.25">
      <c r="AA60" s="52"/>
      <c r="AB60" s="56"/>
      <c r="AC60" s="56"/>
      <c r="AD60" s="56"/>
      <c r="AE60" s="56"/>
      <c r="AF60" s="56"/>
      <c r="AN60" s="56"/>
      <c r="AO60" s="56"/>
      <c r="AP60" s="56"/>
      <c r="AQ60" s="56"/>
      <c r="AR60" s="56"/>
      <c r="AY60" s="52"/>
      <c r="AZ60" s="56"/>
      <c r="BA60" s="56"/>
      <c r="BB60" s="56"/>
      <c r="BC60" s="56"/>
      <c r="BD60" s="56"/>
    </row>
    <row r="61" spans="27:56" x14ac:dyDescent="0.25">
      <c r="AA61" s="52"/>
      <c r="AB61" s="56"/>
      <c r="AC61" s="56"/>
      <c r="AD61" s="56"/>
      <c r="AE61" s="56"/>
      <c r="AF61" s="56"/>
      <c r="AN61" s="56"/>
      <c r="AO61" s="56"/>
      <c r="AP61" s="56"/>
      <c r="AQ61" s="56"/>
      <c r="AR61" s="56"/>
      <c r="AY61" s="52"/>
      <c r="AZ61" s="56"/>
      <c r="BA61" s="56"/>
      <c r="BB61" s="56"/>
      <c r="BC61" s="56"/>
      <c r="BD61" s="56"/>
    </row>
    <row r="62" spans="27:56" x14ac:dyDescent="0.25">
      <c r="AA62" s="52"/>
      <c r="AB62" s="56"/>
      <c r="AC62" s="56"/>
      <c r="AD62" s="56"/>
      <c r="AE62" s="56"/>
      <c r="AF62" s="56"/>
      <c r="AN62" s="56"/>
      <c r="AO62" s="56"/>
      <c r="AP62" s="56"/>
      <c r="AQ62" s="56"/>
      <c r="AR62" s="56"/>
      <c r="AY62" s="52"/>
      <c r="AZ62" s="56"/>
      <c r="BA62" s="56"/>
      <c r="BB62" s="56"/>
      <c r="BC62" s="56"/>
      <c r="BD62" s="56"/>
    </row>
    <row r="63" spans="27:56" x14ac:dyDescent="0.25">
      <c r="AA63" s="52"/>
      <c r="AB63" s="56"/>
      <c r="AC63" s="56"/>
      <c r="AD63" s="56"/>
      <c r="AE63" s="56"/>
      <c r="AF63" s="56"/>
      <c r="AN63" s="56"/>
      <c r="AO63" s="56"/>
      <c r="AP63" s="56"/>
      <c r="AQ63" s="56"/>
      <c r="AR63" s="56"/>
      <c r="AY63" s="52"/>
      <c r="AZ63" s="56"/>
      <c r="BA63" s="56"/>
      <c r="BB63" s="56"/>
      <c r="BC63" s="56"/>
      <c r="BD63" s="56"/>
    </row>
    <row r="64" spans="27:56" x14ac:dyDescent="0.25">
      <c r="AA64" s="52"/>
      <c r="AB64" s="56"/>
      <c r="AC64" s="56"/>
      <c r="AD64" s="56"/>
      <c r="AE64" s="56"/>
      <c r="AF64" s="56"/>
      <c r="AN64" s="56"/>
      <c r="AO64" s="56"/>
      <c r="AP64" s="56"/>
      <c r="AQ64" s="56"/>
      <c r="AR64" s="56"/>
      <c r="AY64" s="52"/>
      <c r="AZ64" s="56"/>
      <c r="BA64" s="56"/>
      <c r="BB64" s="56"/>
      <c r="BC64" s="56"/>
      <c r="BD64" s="56"/>
    </row>
    <row r="65" spans="27:56" x14ac:dyDescent="0.25">
      <c r="AA65" s="52"/>
      <c r="AB65" s="56"/>
      <c r="AC65" s="56"/>
      <c r="AD65" s="56"/>
      <c r="AE65" s="56"/>
      <c r="AF65" s="56"/>
      <c r="AN65" s="56"/>
      <c r="AO65" s="56"/>
      <c r="AP65" s="56"/>
      <c r="AQ65" s="56"/>
      <c r="AR65" s="56"/>
      <c r="AY65" s="52"/>
      <c r="AZ65" s="56"/>
      <c r="BA65" s="56"/>
      <c r="BB65" s="56"/>
      <c r="BC65" s="56"/>
      <c r="BD65" s="56"/>
    </row>
    <row r="66" spans="27:56" x14ac:dyDescent="0.25">
      <c r="AA66" s="52"/>
      <c r="AB66" s="56"/>
      <c r="AC66" s="56"/>
      <c r="AD66" s="56"/>
      <c r="AE66" s="56"/>
      <c r="AF66" s="56"/>
      <c r="AN66" s="56"/>
      <c r="AO66" s="56"/>
      <c r="AP66" s="56"/>
      <c r="AQ66" s="56"/>
      <c r="AR66" s="56"/>
      <c r="AY66" s="52"/>
      <c r="AZ66" s="56"/>
      <c r="BA66" s="56"/>
      <c r="BB66" s="56"/>
      <c r="BC66" s="56"/>
      <c r="BD66" s="56"/>
    </row>
    <row r="67" spans="27:56" x14ac:dyDescent="0.25">
      <c r="AA67" s="52"/>
      <c r="AB67" s="56"/>
      <c r="AC67" s="56"/>
      <c r="AD67" s="56"/>
      <c r="AE67" s="56"/>
      <c r="AF67" s="56"/>
      <c r="AN67" s="56"/>
      <c r="AO67" s="56"/>
      <c r="AP67" s="56"/>
      <c r="AQ67" s="56"/>
      <c r="AR67" s="56"/>
      <c r="AY67" s="52"/>
      <c r="AZ67" s="56"/>
      <c r="BA67" s="56"/>
      <c r="BB67" s="56"/>
      <c r="BC67" s="56"/>
      <c r="BD67" s="56"/>
    </row>
    <row r="68" spans="27:56" x14ac:dyDescent="0.25">
      <c r="AA68" s="52"/>
      <c r="AB68" s="56"/>
      <c r="AC68" s="56"/>
      <c r="AD68" s="56"/>
      <c r="AE68" s="56"/>
      <c r="AF68" s="56"/>
      <c r="AN68" s="56"/>
      <c r="AO68" s="56"/>
      <c r="AP68" s="56"/>
      <c r="AQ68" s="56"/>
      <c r="AR68" s="56"/>
      <c r="AY68" s="52"/>
      <c r="AZ68" s="56"/>
      <c r="BA68" s="56"/>
      <c r="BB68" s="56"/>
      <c r="BC68" s="56"/>
      <c r="BD68" s="56"/>
    </row>
    <row r="69" spans="27:56" x14ac:dyDescent="0.25">
      <c r="AA69" s="52"/>
      <c r="AB69" s="56"/>
      <c r="AC69" s="56"/>
      <c r="AD69" s="56"/>
      <c r="AE69" s="56"/>
      <c r="AF69" s="56"/>
      <c r="AN69" s="56"/>
      <c r="AO69" s="56"/>
      <c r="AP69" s="56"/>
      <c r="AQ69" s="56"/>
      <c r="AR69" s="56"/>
      <c r="AY69" s="52"/>
      <c r="AZ69" s="56"/>
      <c r="BA69" s="56"/>
      <c r="BB69" s="56"/>
      <c r="BC69" s="56"/>
      <c r="BD69" s="56"/>
    </row>
    <row r="70" spans="27:56" x14ac:dyDescent="0.25">
      <c r="AA70" s="52"/>
      <c r="AB70" s="56"/>
      <c r="AC70" s="56"/>
      <c r="AD70" s="56"/>
      <c r="AE70" s="56"/>
      <c r="AF70" s="56"/>
      <c r="AN70" s="56"/>
      <c r="AO70" s="56"/>
      <c r="AP70" s="56"/>
      <c r="AQ70" s="56"/>
      <c r="AR70" s="56"/>
      <c r="AY70" s="52"/>
      <c r="AZ70" s="56"/>
      <c r="BA70" s="56"/>
      <c r="BB70" s="56"/>
      <c r="BC70" s="56"/>
      <c r="BD70" s="56"/>
    </row>
    <row r="71" spans="27:56" x14ac:dyDescent="0.25">
      <c r="AA71" s="52"/>
      <c r="AB71" s="56"/>
      <c r="AC71" s="56"/>
      <c r="AD71" s="56"/>
      <c r="AE71" s="56"/>
      <c r="AF71" s="56"/>
      <c r="AN71" s="56"/>
      <c r="AO71" s="56"/>
      <c r="AP71" s="56"/>
      <c r="AQ71" s="56"/>
      <c r="AR71" s="56"/>
      <c r="AY71" s="52"/>
      <c r="AZ71" s="56"/>
      <c r="BA71" s="56"/>
      <c r="BB71" s="56"/>
      <c r="BC71" s="56"/>
      <c r="BD71" s="56"/>
    </row>
    <row r="72" spans="27:56" x14ac:dyDescent="0.25">
      <c r="AA72" s="52"/>
      <c r="AB72" s="56"/>
      <c r="AC72" s="56"/>
      <c r="AD72" s="56"/>
      <c r="AE72" s="56"/>
      <c r="AF72" s="56"/>
      <c r="AN72" s="56"/>
      <c r="AO72" s="56"/>
      <c r="AP72" s="56"/>
      <c r="AQ72" s="56"/>
      <c r="AR72" s="56"/>
      <c r="AY72" s="52"/>
      <c r="AZ72" s="56"/>
      <c r="BA72" s="56"/>
      <c r="BB72" s="56"/>
      <c r="BC72" s="56"/>
      <c r="BD72" s="56"/>
    </row>
    <row r="73" spans="27:56" x14ac:dyDescent="0.25">
      <c r="AA73" s="52"/>
      <c r="AB73" s="56"/>
      <c r="AC73" s="56"/>
      <c r="AD73" s="56"/>
      <c r="AE73" s="56"/>
      <c r="AF73" s="56"/>
      <c r="AN73" s="56"/>
      <c r="AO73" s="56"/>
      <c r="AP73" s="56"/>
      <c r="AQ73" s="56"/>
      <c r="AR73" s="56"/>
      <c r="AY73" s="52"/>
      <c r="AZ73" s="56"/>
      <c r="BA73" s="56"/>
      <c r="BB73" s="56"/>
      <c r="BC73" s="56"/>
      <c r="BD73" s="56"/>
    </row>
    <row r="74" spans="27:56" x14ac:dyDescent="0.25">
      <c r="AA74" s="52"/>
      <c r="AB74" s="56"/>
      <c r="AC74" s="56"/>
      <c r="AD74" s="56"/>
      <c r="AE74" s="56"/>
      <c r="AF74" s="56"/>
      <c r="AN74" s="56"/>
      <c r="AO74" s="56"/>
      <c r="AP74" s="56"/>
      <c r="AQ74" s="56"/>
      <c r="AR74" s="56"/>
      <c r="AY74" s="52"/>
      <c r="AZ74" s="56"/>
      <c r="BA74" s="56"/>
      <c r="BB74" s="56"/>
      <c r="BC74" s="56"/>
      <c r="BD74" s="56"/>
    </row>
    <row r="75" spans="27:56" x14ac:dyDescent="0.25">
      <c r="AA75" s="52"/>
      <c r="AB75" s="56"/>
      <c r="AC75" s="56"/>
      <c r="AD75" s="56"/>
      <c r="AE75" s="56"/>
      <c r="AF75" s="56"/>
      <c r="AN75" s="56"/>
      <c r="AO75" s="56"/>
      <c r="AP75" s="56"/>
      <c r="AQ75" s="56"/>
      <c r="AR75" s="56"/>
      <c r="AY75" s="52"/>
      <c r="AZ75" s="56"/>
      <c r="BA75" s="56"/>
      <c r="BB75" s="56"/>
      <c r="BC75" s="56"/>
      <c r="BD75" s="56"/>
    </row>
    <row r="76" spans="27:56" x14ac:dyDescent="0.25">
      <c r="AA76" s="52" t="s">
        <v>32</v>
      </c>
      <c r="AB76" s="56">
        <f t="shared" ref="AB76:AF76" si="0">AB38+P38-D38</f>
        <v>0</v>
      </c>
      <c r="AC76" s="56">
        <f t="shared" si="0"/>
        <v>0</v>
      </c>
      <c r="AD76" s="56">
        <f t="shared" si="0"/>
        <v>0</v>
      </c>
      <c r="AE76" s="56">
        <f t="shared" si="0"/>
        <v>0</v>
      </c>
      <c r="AF76" s="56">
        <f t="shared" si="0"/>
        <v>0</v>
      </c>
      <c r="AN76" s="56">
        <f t="shared" ref="AN76:AR76" si="1">AB76-AZ75</f>
        <v>0</v>
      </c>
      <c r="AO76" s="56">
        <f t="shared" si="1"/>
        <v>0</v>
      </c>
      <c r="AP76" s="56">
        <f t="shared" si="1"/>
        <v>0</v>
      </c>
      <c r="AQ76" s="56">
        <f t="shared" si="1"/>
        <v>0</v>
      </c>
      <c r="AR76" s="56">
        <f t="shared" si="1"/>
        <v>0</v>
      </c>
    </row>
  </sheetData>
  <mergeCells count="20">
    <mergeCell ref="D3:N3"/>
    <mergeCell ref="P3:Z3"/>
    <mergeCell ref="AB3:AL3"/>
    <mergeCell ref="AN3:AX3"/>
    <mergeCell ref="AZ3:BJ3"/>
    <mergeCell ref="D2:N2"/>
    <mergeCell ref="P2:Z2"/>
    <mergeCell ref="AB2:AL2"/>
    <mergeCell ref="AN2:AX2"/>
    <mergeCell ref="AZ2:BJ2"/>
    <mergeCell ref="AN4:AR4"/>
    <mergeCell ref="AT4:AX4"/>
    <mergeCell ref="AZ4:BD4"/>
    <mergeCell ref="BF4:BJ4"/>
    <mergeCell ref="D4:H4"/>
    <mergeCell ref="J4:N4"/>
    <mergeCell ref="P4:T4"/>
    <mergeCell ref="V4:Z4"/>
    <mergeCell ref="AB4:AF4"/>
    <mergeCell ref="AH4:AL4"/>
  </mergeCells>
  <conditionalFormatting sqref="D7:H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T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3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3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X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F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L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R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:AW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:AX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D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7:BF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7:BG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:BH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49992370372631"/>
  </sheetPr>
  <dimension ref="A1:BV48"/>
  <sheetViews>
    <sheetView workbookViewId="0">
      <pane xSplit="4" ySplit="7" topLeftCell="AG8" activePane="bottomRight" state="frozen"/>
      <selection sqref="A1:XFD1048576"/>
      <selection pane="topRight" sqref="A1:XFD1048576"/>
      <selection pane="bottomLeft" sqref="A1:XFD1048576"/>
      <selection pane="bottomRight" activeCell="K6" sqref="K6:O6"/>
    </sheetView>
  </sheetViews>
  <sheetFormatPr defaultColWidth="12.5703125" defaultRowHeight="11.25" x14ac:dyDescent="0.2"/>
  <cols>
    <col min="1" max="1" width="1.5703125" style="4" customWidth="1"/>
    <col min="2" max="2" width="2.7109375" style="4" customWidth="1"/>
    <col min="3" max="3" width="1.42578125" style="4" customWidth="1"/>
    <col min="4" max="4" width="29.28515625" style="4" customWidth="1"/>
    <col min="5" max="9" width="7.5703125" style="2" customWidth="1"/>
    <col min="10" max="10" width="1.85546875" style="4" customWidth="1"/>
    <col min="11" max="15" width="7.5703125" style="2" customWidth="1"/>
    <col min="16" max="16" width="1.85546875" style="2" customWidth="1"/>
    <col min="17" max="21" width="7.5703125" style="2" customWidth="1"/>
    <col min="22" max="22" width="1.85546875" style="2" customWidth="1"/>
    <col min="23" max="27" width="7.5703125" style="2" customWidth="1"/>
    <col min="28" max="28" width="1.85546875" style="2" customWidth="1"/>
    <col min="29" max="33" width="7.5703125" style="2" customWidth="1"/>
    <col min="34" max="34" width="1.85546875" style="2" customWidth="1"/>
    <col min="35" max="39" width="7.5703125" style="2" customWidth="1"/>
    <col min="40" max="40" width="1.85546875" style="2" customWidth="1"/>
    <col min="41" max="45" width="7.5703125" style="2" customWidth="1"/>
    <col min="46" max="46" width="1.85546875" style="2" customWidth="1"/>
    <col min="47" max="51" width="7.5703125" style="2" customWidth="1"/>
    <col min="52" max="52" width="1.85546875" style="2" customWidth="1"/>
    <col min="53" max="57" width="7.5703125" style="2" customWidth="1"/>
    <col min="58" max="16384" width="12.5703125" style="4"/>
  </cols>
  <sheetData>
    <row r="1" spans="1:58" s="5" customFormat="1" ht="12" x14ac:dyDescent="0.2">
      <c r="A1" s="3" t="s">
        <v>33</v>
      </c>
      <c r="B1" s="4"/>
      <c r="C1" s="4"/>
      <c r="D1" s="4"/>
      <c r="E1" s="2"/>
      <c r="F1" s="2"/>
      <c r="G1" s="2"/>
      <c r="H1" s="2"/>
      <c r="I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8" s="6" customFormat="1" ht="12.75" x14ac:dyDescent="0.2">
      <c r="E2" s="27"/>
      <c r="F2" s="27"/>
      <c r="G2" s="27"/>
      <c r="H2" s="27"/>
      <c r="I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58" s="6" customFormat="1" ht="13.5" customHeight="1" x14ac:dyDescent="0.25">
      <c r="A3" s="64" t="s">
        <v>34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  <c r="U3" s="65"/>
      <c r="V3" s="65"/>
      <c r="W3" s="65"/>
      <c r="X3" s="65"/>
      <c r="Y3" s="65"/>
      <c r="Z3" s="66"/>
      <c r="AA3" s="66"/>
      <c r="BD3" s="67" t="s">
        <v>35</v>
      </c>
      <c r="BE3" s="67"/>
    </row>
    <row r="4" spans="1:58" s="6" customFormat="1" ht="13.5" customHeight="1" x14ac:dyDescent="0.2">
      <c r="A4" s="35" t="s">
        <v>36</v>
      </c>
      <c r="B4" s="27"/>
      <c r="C4" s="27"/>
      <c r="D4" s="27"/>
      <c r="E4" s="32"/>
      <c r="F4" s="32"/>
      <c r="G4" s="32"/>
      <c r="H4" s="32"/>
      <c r="I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3"/>
      <c r="Z4" s="8"/>
      <c r="AA4" s="8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8"/>
      <c r="AR4" s="8"/>
      <c r="AS4" s="8"/>
      <c r="AT4" s="7"/>
      <c r="AU4" s="7"/>
      <c r="AV4" s="7"/>
      <c r="AW4" s="7"/>
      <c r="AX4" s="7"/>
      <c r="AY4" s="7"/>
      <c r="AZ4" s="7"/>
      <c r="BA4" s="7"/>
      <c r="BB4" s="7"/>
      <c r="BC4" s="8"/>
      <c r="BD4" s="66"/>
      <c r="BE4" s="66"/>
    </row>
    <row r="5" spans="1:58" s="6" customFormat="1" ht="13.5" customHeight="1" x14ac:dyDescent="0.2">
      <c r="A5" s="36" t="s">
        <v>37</v>
      </c>
      <c r="B5" s="27"/>
      <c r="C5" s="27"/>
      <c r="D5" s="27"/>
      <c r="E5" s="32"/>
      <c r="F5" s="32"/>
      <c r="G5" s="32"/>
      <c r="H5" s="32"/>
      <c r="I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9"/>
      <c r="AA5" s="16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68" t="s">
        <v>38</v>
      </c>
      <c r="BE5" s="68"/>
    </row>
    <row r="6" spans="1:58" s="11" customFormat="1" ht="24" customHeight="1" x14ac:dyDescent="0.2">
      <c r="A6" s="69" t="s">
        <v>39</v>
      </c>
      <c r="B6" s="69"/>
      <c r="C6" s="69"/>
      <c r="D6" s="69"/>
      <c r="E6" s="62" t="s">
        <v>40</v>
      </c>
      <c r="F6" s="62"/>
      <c r="G6" s="62"/>
      <c r="H6" s="62"/>
      <c r="I6" s="62"/>
      <c r="J6" s="17"/>
      <c r="K6" s="62" t="s">
        <v>41</v>
      </c>
      <c r="L6" s="62"/>
      <c r="M6" s="62"/>
      <c r="N6" s="62"/>
      <c r="O6" s="62"/>
      <c r="P6" s="17"/>
      <c r="Q6" s="62" t="s">
        <v>42</v>
      </c>
      <c r="R6" s="62"/>
      <c r="S6" s="62"/>
      <c r="T6" s="62"/>
      <c r="U6" s="62"/>
      <c r="V6" s="17"/>
      <c r="W6" s="62" t="s">
        <v>43</v>
      </c>
      <c r="X6" s="62"/>
      <c r="Y6" s="62"/>
      <c r="Z6" s="62"/>
      <c r="AA6" s="62"/>
      <c r="AB6" s="10"/>
      <c r="AC6" s="62" t="s">
        <v>44</v>
      </c>
      <c r="AD6" s="62"/>
      <c r="AE6" s="62"/>
      <c r="AF6" s="62"/>
      <c r="AG6" s="62"/>
      <c r="AH6" s="10"/>
      <c r="AI6" s="62" t="s">
        <v>45</v>
      </c>
      <c r="AJ6" s="62"/>
      <c r="AK6" s="62"/>
      <c r="AL6" s="62"/>
      <c r="AM6" s="62"/>
      <c r="AN6" s="10"/>
      <c r="AO6" s="62" t="s">
        <v>46</v>
      </c>
      <c r="AP6" s="62"/>
      <c r="AQ6" s="62"/>
      <c r="AR6" s="62"/>
      <c r="AS6" s="62"/>
      <c r="AT6" s="10"/>
      <c r="AU6" s="62" t="s">
        <v>47</v>
      </c>
      <c r="AV6" s="62"/>
      <c r="AW6" s="62"/>
      <c r="AX6" s="62"/>
      <c r="AY6" s="62"/>
      <c r="AZ6" s="10"/>
      <c r="BA6" s="62" t="s">
        <v>48</v>
      </c>
      <c r="BB6" s="62"/>
      <c r="BC6" s="62"/>
      <c r="BD6" s="62"/>
      <c r="BE6" s="62"/>
    </row>
    <row r="7" spans="1:58" s="11" customFormat="1" ht="15" customHeight="1" x14ac:dyDescent="0.2">
      <c r="A7" s="70"/>
      <c r="B7" s="70"/>
      <c r="C7" s="70"/>
      <c r="D7" s="70"/>
      <c r="E7" s="13">
        <v>2016</v>
      </c>
      <c r="F7" s="13">
        <v>2018</v>
      </c>
      <c r="G7" s="13">
        <v>2020</v>
      </c>
      <c r="H7" s="13">
        <v>2022</v>
      </c>
      <c r="I7" s="13">
        <v>2024</v>
      </c>
      <c r="K7" s="13">
        <v>2016</v>
      </c>
      <c r="L7" s="13">
        <v>2018</v>
      </c>
      <c r="M7" s="13">
        <v>2020</v>
      </c>
      <c r="N7" s="13">
        <v>2022</v>
      </c>
      <c r="O7" s="13">
        <v>2024</v>
      </c>
      <c r="Q7" s="13">
        <v>2016</v>
      </c>
      <c r="R7" s="13">
        <v>2018</v>
      </c>
      <c r="S7" s="13">
        <v>2020</v>
      </c>
      <c r="T7" s="13">
        <v>2022</v>
      </c>
      <c r="U7" s="13">
        <v>2024</v>
      </c>
      <c r="W7" s="13">
        <v>2016</v>
      </c>
      <c r="X7" s="13">
        <v>2018</v>
      </c>
      <c r="Y7" s="13">
        <v>2020</v>
      </c>
      <c r="Z7" s="13">
        <v>2022</v>
      </c>
      <c r="AA7" s="13">
        <v>2024</v>
      </c>
      <c r="AC7" s="13">
        <v>2016</v>
      </c>
      <c r="AD7" s="13">
        <v>2018</v>
      </c>
      <c r="AE7" s="13">
        <v>2020</v>
      </c>
      <c r="AF7" s="13">
        <v>2022</v>
      </c>
      <c r="AG7" s="13">
        <v>2024</v>
      </c>
      <c r="AI7" s="13">
        <v>2016</v>
      </c>
      <c r="AJ7" s="13">
        <v>2018</v>
      </c>
      <c r="AK7" s="13">
        <v>2020</v>
      </c>
      <c r="AL7" s="13">
        <v>2022</v>
      </c>
      <c r="AM7" s="13">
        <v>2024</v>
      </c>
      <c r="AO7" s="13">
        <v>2016</v>
      </c>
      <c r="AP7" s="13">
        <v>2018</v>
      </c>
      <c r="AQ7" s="13">
        <v>2020</v>
      </c>
      <c r="AR7" s="13">
        <v>2022</v>
      </c>
      <c r="AS7" s="13">
        <v>2024</v>
      </c>
      <c r="AU7" s="13">
        <v>2016</v>
      </c>
      <c r="AV7" s="13">
        <v>2018</v>
      </c>
      <c r="AW7" s="13">
        <v>2020</v>
      </c>
      <c r="AX7" s="13">
        <v>2022</v>
      </c>
      <c r="AY7" s="13">
        <v>2024</v>
      </c>
      <c r="BA7" s="13">
        <v>2016</v>
      </c>
      <c r="BB7" s="13">
        <v>2018</v>
      </c>
      <c r="BC7" s="13">
        <v>2020</v>
      </c>
      <c r="BD7" s="13">
        <v>2022</v>
      </c>
      <c r="BE7" s="13">
        <v>2024</v>
      </c>
    </row>
    <row r="8" spans="1:58" s="11" customFormat="1" x14ac:dyDescent="0.2">
      <c r="A8" s="1" t="s">
        <v>0</v>
      </c>
      <c r="B8" s="14"/>
      <c r="C8" s="14"/>
      <c r="D8" s="14"/>
      <c r="E8" s="20">
        <v>120794.14200000001</v>
      </c>
      <c r="F8" s="20">
        <v>123827.11500000001</v>
      </c>
      <c r="G8" s="20">
        <v>126742.21800000001</v>
      </c>
      <c r="H8" s="20">
        <v>128887.659</v>
      </c>
      <c r="I8" s="26">
        <v>130216.079</v>
      </c>
      <c r="J8" s="20"/>
      <c r="K8" s="20">
        <v>22298.977000000003</v>
      </c>
      <c r="L8" s="20">
        <v>23525.262000000002</v>
      </c>
      <c r="M8" s="20">
        <v>24397.397000000001</v>
      </c>
      <c r="N8" s="20">
        <v>25056.782999999999</v>
      </c>
      <c r="O8" s="26">
        <v>24249.571</v>
      </c>
      <c r="P8" s="20"/>
      <c r="Q8" s="20">
        <v>18786.574000000001</v>
      </c>
      <c r="R8" s="20">
        <v>20051.539000000001</v>
      </c>
      <c r="S8" s="20">
        <v>35678.985000000001</v>
      </c>
      <c r="T8" s="20">
        <v>50383.743999999999</v>
      </c>
      <c r="U8" s="26">
        <v>44501.218000000001</v>
      </c>
      <c r="V8" s="20"/>
      <c r="W8" s="20">
        <v>65367.459000000003</v>
      </c>
      <c r="X8" s="20">
        <v>66201.077000000005</v>
      </c>
      <c r="Y8" s="20">
        <v>65966.517000000007</v>
      </c>
      <c r="Z8" s="20">
        <v>64680.69</v>
      </c>
      <c r="AA8" s="26">
        <v>62719.283000000003</v>
      </c>
      <c r="AB8" s="20"/>
      <c r="AC8" s="20">
        <v>14468.42</v>
      </c>
      <c r="AD8" s="20">
        <v>13620.959000000001</v>
      </c>
      <c r="AE8" s="20">
        <v>11813.699000000001</v>
      </c>
      <c r="AF8" s="20">
        <v>11665.755000000001</v>
      </c>
      <c r="AG8" s="26">
        <v>10309.182000000001</v>
      </c>
      <c r="AH8" s="20"/>
      <c r="AI8" s="20">
        <v>23144.894</v>
      </c>
      <c r="AJ8" s="20">
        <v>24274.345000000001</v>
      </c>
      <c r="AK8" s="20">
        <v>22724.685000000001</v>
      </c>
      <c r="AL8" s="20">
        <v>22947.316000000003</v>
      </c>
      <c r="AM8" s="26">
        <v>18407.598000000002</v>
      </c>
      <c r="AN8" s="20"/>
      <c r="AO8" s="20">
        <v>26460.298000000003</v>
      </c>
      <c r="AP8" s="20">
        <v>27525.683000000001</v>
      </c>
      <c r="AQ8" s="20">
        <v>28570.256000000001</v>
      </c>
      <c r="AR8" s="20">
        <v>23443.933000000001</v>
      </c>
      <c r="AS8" s="26">
        <v>18751.682000000001</v>
      </c>
      <c r="AT8" s="20"/>
      <c r="AU8" s="20">
        <v>17954.839</v>
      </c>
      <c r="AV8" s="20">
        <v>17336.694</v>
      </c>
      <c r="AW8" s="20">
        <v>21856.614000000001</v>
      </c>
      <c r="AX8" s="20">
        <v>15541.91</v>
      </c>
      <c r="AY8" s="26">
        <v>12147.183000000001</v>
      </c>
      <c r="AZ8" s="20"/>
      <c r="BA8" s="20">
        <v>61343.278000000006</v>
      </c>
      <c r="BB8" s="20">
        <v>61770.338000000003</v>
      </c>
      <c r="BC8" s="20">
        <v>66886.255000000005</v>
      </c>
      <c r="BD8" s="20">
        <v>56104.063000000002</v>
      </c>
      <c r="BE8" s="26">
        <v>46048.228999999999</v>
      </c>
      <c r="BF8" s="25"/>
    </row>
    <row r="9" spans="1:58" x14ac:dyDescent="0.2">
      <c r="A9" s="15" t="s">
        <v>1</v>
      </c>
      <c r="B9" s="2"/>
      <c r="C9" s="2"/>
      <c r="D9" s="2"/>
      <c r="E9" s="21">
        <v>1317.5350000000001</v>
      </c>
      <c r="F9" s="21">
        <v>1373.826</v>
      </c>
      <c r="G9" s="21">
        <v>1435.0650000000001</v>
      </c>
      <c r="H9" s="21">
        <v>1483.8220000000001</v>
      </c>
      <c r="I9" s="19">
        <v>1496.5419999999999</v>
      </c>
      <c r="J9" s="19"/>
      <c r="K9" s="21">
        <v>207.67700000000002</v>
      </c>
      <c r="L9" s="21">
        <v>213.84900000000002</v>
      </c>
      <c r="M9" s="21">
        <v>224.85</v>
      </c>
      <c r="N9" s="21">
        <v>244.827</v>
      </c>
      <c r="O9" s="19">
        <v>224.953</v>
      </c>
      <c r="P9" s="19"/>
      <c r="Q9" s="21">
        <v>159.965</v>
      </c>
      <c r="R9" s="21">
        <v>156.667</v>
      </c>
      <c r="S9" s="21">
        <v>289.916</v>
      </c>
      <c r="T9" s="21">
        <v>388.67200000000003</v>
      </c>
      <c r="U9" s="19">
        <v>377.19</v>
      </c>
      <c r="V9" s="19"/>
      <c r="W9" s="21">
        <v>492.73500000000001</v>
      </c>
      <c r="X9" s="21">
        <v>491.78700000000003</v>
      </c>
      <c r="Y9" s="21">
        <v>516.36700000000008</v>
      </c>
      <c r="Z9" s="21">
        <v>514.98900000000003</v>
      </c>
      <c r="AA9" s="19">
        <v>490.84500000000003</v>
      </c>
      <c r="AB9" s="19"/>
      <c r="AC9" s="21">
        <v>71.878</v>
      </c>
      <c r="AD9" s="21">
        <v>62.879000000000005</v>
      </c>
      <c r="AE9" s="21">
        <v>56.704000000000001</v>
      </c>
      <c r="AF9" s="21">
        <v>70.201000000000008</v>
      </c>
      <c r="AG9" s="19">
        <v>44.128</v>
      </c>
      <c r="AH9" s="19"/>
      <c r="AI9" s="21">
        <v>30.077999999999999</v>
      </c>
      <c r="AJ9" s="21">
        <v>34.247</v>
      </c>
      <c r="AK9" s="21">
        <v>29.561</v>
      </c>
      <c r="AL9" s="21">
        <v>36.588000000000001</v>
      </c>
      <c r="AM9" s="19">
        <v>29.207000000000001</v>
      </c>
      <c r="AN9" s="19"/>
      <c r="AO9" s="21">
        <v>235.18200000000002</v>
      </c>
      <c r="AP9" s="21">
        <v>189.74299999999999</v>
      </c>
      <c r="AQ9" s="21">
        <v>260.50900000000001</v>
      </c>
      <c r="AR9" s="21">
        <v>231.91300000000001</v>
      </c>
      <c r="AS9" s="19">
        <v>130.33099999999999</v>
      </c>
      <c r="AT9" s="19"/>
      <c r="AU9" s="21">
        <v>111.373</v>
      </c>
      <c r="AV9" s="21">
        <v>96.792000000000002</v>
      </c>
      <c r="AW9" s="21">
        <v>123.13800000000001</v>
      </c>
      <c r="AX9" s="21">
        <v>90.106999999999999</v>
      </c>
      <c r="AY9" s="19">
        <v>52.256</v>
      </c>
      <c r="AZ9" s="19"/>
      <c r="BA9" s="21">
        <v>533.38900000000001</v>
      </c>
      <c r="BB9" s="21">
        <v>525.447</v>
      </c>
      <c r="BC9" s="21">
        <v>555.399</v>
      </c>
      <c r="BD9" s="21">
        <v>489.31600000000003</v>
      </c>
      <c r="BE9" s="19">
        <v>371.56599999999997</v>
      </c>
      <c r="BF9" s="23"/>
    </row>
    <row r="10" spans="1:58" x14ac:dyDescent="0.2">
      <c r="A10" s="15" t="s">
        <v>2</v>
      </c>
      <c r="B10" s="2"/>
      <c r="C10" s="2"/>
      <c r="D10" s="2"/>
      <c r="E10" s="21">
        <v>3625.2060000000001</v>
      </c>
      <c r="F10" s="21">
        <v>3746.7719999999999</v>
      </c>
      <c r="G10" s="21">
        <v>3783.6320000000001</v>
      </c>
      <c r="H10" s="21">
        <v>3822.0320000000002</v>
      </c>
      <c r="I10" s="19">
        <v>3782.596</v>
      </c>
      <c r="J10" s="19"/>
      <c r="K10" s="21">
        <v>509.43299999999999</v>
      </c>
      <c r="L10" s="21">
        <v>596.404</v>
      </c>
      <c r="M10" s="21">
        <v>608.93600000000004</v>
      </c>
      <c r="N10" s="21">
        <v>594.21100000000001</v>
      </c>
      <c r="O10" s="19">
        <v>547.33399999999995</v>
      </c>
      <c r="P10" s="19"/>
      <c r="Q10" s="21">
        <v>626.97199999999998</v>
      </c>
      <c r="R10" s="21">
        <v>631.72300000000007</v>
      </c>
      <c r="S10" s="21">
        <v>907.20100000000002</v>
      </c>
      <c r="T10" s="21">
        <v>1085.8430000000001</v>
      </c>
      <c r="U10" s="19">
        <v>879.94399999999996</v>
      </c>
      <c r="V10" s="19"/>
      <c r="W10" s="21">
        <v>1330.9090000000001</v>
      </c>
      <c r="X10" s="21">
        <v>1374.7</v>
      </c>
      <c r="Y10" s="21">
        <v>1472.481</v>
      </c>
      <c r="Z10" s="21">
        <v>1325.0450000000001</v>
      </c>
      <c r="AA10" s="19">
        <v>1209.528</v>
      </c>
      <c r="AB10" s="19"/>
      <c r="AC10" s="21">
        <v>281.60200000000003</v>
      </c>
      <c r="AD10" s="21">
        <v>354.77699999999999</v>
      </c>
      <c r="AE10" s="21">
        <v>257.07800000000003</v>
      </c>
      <c r="AF10" s="21">
        <v>233.59100000000001</v>
      </c>
      <c r="AG10" s="19">
        <v>198.898</v>
      </c>
      <c r="AH10" s="19"/>
      <c r="AI10" s="21">
        <v>227.583</v>
      </c>
      <c r="AJ10" s="21">
        <v>334.69</v>
      </c>
      <c r="AK10" s="21">
        <v>188.45400000000001</v>
      </c>
      <c r="AL10" s="21">
        <v>154.87200000000001</v>
      </c>
      <c r="AM10" s="19">
        <v>111.241</v>
      </c>
      <c r="AN10" s="19"/>
      <c r="AO10" s="21">
        <v>585.43799999999999</v>
      </c>
      <c r="AP10" s="21">
        <v>553.13200000000006</v>
      </c>
      <c r="AQ10" s="21">
        <v>505.92700000000002</v>
      </c>
      <c r="AR10" s="21">
        <v>383.25800000000004</v>
      </c>
      <c r="AS10" s="19">
        <v>306.65100000000001</v>
      </c>
      <c r="AT10" s="19"/>
      <c r="AU10" s="21">
        <v>172.59300000000002</v>
      </c>
      <c r="AV10" s="21">
        <v>150.90700000000001</v>
      </c>
      <c r="AW10" s="21">
        <v>195.99200000000002</v>
      </c>
      <c r="AX10" s="21">
        <v>107.35600000000001</v>
      </c>
      <c r="AY10" s="19">
        <v>42.847999999999999</v>
      </c>
      <c r="AZ10" s="19"/>
      <c r="BA10" s="21">
        <v>1099.616</v>
      </c>
      <c r="BB10" s="21">
        <v>1213.963</v>
      </c>
      <c r="BC10" s="21">
        <v>1151.48</v>
      </c>
      <c r="BD10" s="21">
        <v>717.70299999999997</v>
      </c>
      <c r="BE10" s="19">
        <v>558.29700000000003</v>
      </c>
      <c r="BF10" s="23"/>
    </row>
    <row r="11" spans="1:58" x14ac:dyDescent="0.2">
      <c r="A11" s="15" t="s">
        <v>3</v>
      </c>
      <c r="B11" s="2"/>
      <c r="C11" s="2"/>
      <c r="D11" s="2"/>
      <c r="E11" s="21">
        <v>722.17500000000007</v>
      </c>
      <c r="F11" s="21">
        <v>761.16600000000005</v>
      </c>
      <c r="G11" s="21">
        <v>809.471</v>
      </c>
      <c r="H11" s="21">
        <v>841.38900000000001</v>
      </c>
      <c r="I11" s="19">
        <v>877.91</v>
      </c>
      <c r="J11" s="19"/>
      <c r="K11" s="21">
        <v>103.315</v>
      </c>
      <c r="L11" s="21">
        <v>103.504</v>
      </c>
      <c r="M11" s="21">
        <v>117.024</v>
      </c>
      <c r="N11" s="21">
        <v>119.342</v>
      </c>
      <c r="O11" s="19">
        <v>117.40900000000001</v>
      </c>
      <c r="P11" s="19"/>
      <c r="Q11" s="21">
        <v>89.963999999999999</v>
      </c>
      <c r="R11" s="21">
        <v>81.790999999999997</v>
      </c>
      <c r="S11" s="21">
        <v>140.81800000000001</v>
      </c>
      <c r="T11" s="21">
        <v>145.869</v>
      </c>
      <c r="U11" s="19">
        <v>172.268</v>
      </c>
      <c r="V11" s="19"/>
      <c r="W11" s="21">
        <v>245.59300000000002</v>
      </c>
      <c r="X11" s="21">
        <v>234.869</v>
      </c>
      <c r="Y11" s="21">
        <v>264.50600000000003</v>
      </c>
      <c r="Z11" s="21">
        <v>251.25900000000001</v>
      </c>
      <c r="AA11" s="19">
        <v>250.49299999999999</v>
      </c>
      <c r="AB11" s="19"/>
      <c r="AC11" s="21">
        <v>94.766000000000005</v>
      </c>
      <c r="AD11" s="21">
        <v>107.845</v>
      </c>
      <c r="AE11" s="21">
        <v>92.067000000000007</v>
      </c>
      <c r="AF11" s="21">
        <v>72.483000000000004</v>
      </c>
      <c r="AG11" s="19">
        <v>95.436000000000007</v>
      </c>
      <c r="AH11" s="19"/>
      <c r="AI11" s="21">
        <v>92.546000000000006</v>
      </c>
      <c r="AJ11" s="21">
        <v>100.80200000000001</v>
      </c>
      <c r="AK11" s="21">
        <v>76.34</v>
      </c>
      <c r="AL11" s="21">
        <v>83.531999999999996</v>
      </c>
      <c r="AM11" s="19">
        <v>83.100999999999999</v>
      </c>
      <c r="AN11" s="19"/>
      <c r="AO11" s="21">
        <v>144.81800000000001</v>
      </c>
      <c r="AP11" s="21">
        <v>143.91900000000001</v>
      </c>
      <c r="AQ11" s="21">
        <v>189.09700000000001</v>
      </c>
      <c r="AR11" s="21">
        <v>122.366</v>
      </c>
      <c r="AS11" s="19">
        <v>84.305999999999997</v>
      </c>
      <c r="AT11" s="19"/>
      <c r="AU11" s="21">
        <v>38.218000000000004</v>
      </c>
      <c r="AV11" s="21">
        <v>24.943000000000001</v>
      </c>
      <c r="AW11" s="21">
        <v>71.683000000000007</v>
      </c>
      <c r="AX11" s="21">
        <v>23.974</v>
      </c>
      <c r="AY11" s="19">
        <v>23.678000000000001</v>
      </c>
      <c r="AZ11" s="19"/>
      <c r="BA11" s="21">
        <v>217.87</v>
      </c>
      <c r="BB11" s="21">
        <v>182.05799999999999</v>
      </c>
      <c r="BC11" s="21">
        <v>290.19600000000003</v>
      </c>
      <c r="BD11" s="21">
        <v>150.55199999999999</v>
      </c>
      <c r="BE11" s="19">
        <v>124.31699999999999</v>
      </c>
      <c r="BF11" s="23"/>
    </row>
    <row r="12" spans="1:58" x14ac:dyDescent="0.2">
      <c r="A12" s="15" t="s">
        <v>4</v>
      </c>
      <c r="B12" s="2"/>
      <c r="C12" s="2"/>
      <c r="D12" s="2"/>
      <c r="E12" s="21">
        <v>857.34199999999998</v>
      </c>
      <c r="F12" s="21">
        <v>879.93299999999999</v>
      </c>
      <c r="G12" s="21">
        <v>934.63100000000009</v>
      </c>
      <c r="H12" s="21">
        <v>950.52800000000002</v>
      </c>
      <c r="I12" s="19">
        <v>945.46699999999998</v>
      </c>
      <c r="J12" s="19"/>
      <c r="K12" s="21">
        <v>154.63200000000001</v>
      </c>
      <c r="L12" s="21">
        <v>170.42699999999999</v>
      </c>
      <c r="M12" s="21">
        <v>179.00200000000001</v>
      </c>
      <c r="N12" s="21">
        <v>193.071</v>
      </c>
      <c r="O12" s="19">
        <v>193.84</v>
      </c>
      <c r="P12" s="19"/>
      <c r="Q12" s="21">
        <v>92.13300000000001</v>
      </c>
      <c r="R12" s="21">
        <v>102.916</v>
      </c>
      <c r="S12" s="21">
        <v>196.36100000000002</v>
      </c>
      <c r="T12" s="21">
        <v>328.59399999999999</v>
      </c>
      <c r="U12" s="19">
        <v>269.435</v>
      </c>
      <c r="V12" s="19"/>
      <c r="W12" s="21">
        <v>499.51800000000003</v>
      </c>
      <c r="X12" s="21">
        <v>513.58699999999999</v>
      </c>
      <c r="Y12" s="21">
        <v>512.654</v>
      </c>
      <c r="Z12" s="21">
        <v>519.55500000000006</v>
      </c>
      <c r="AA12" s="19">
        <v>484.05599999999998</v>
      </c>
      <c r="AB12" s="19"/>
      <c r="AC12" s="21">
        <v>144.75300000000001</v>
      </c>
      <c r="AD12" s="21">
        <v>145.483</v>
      </c>
      <c r="AE12" s="21">
        <v>126.32600000000001</v>
      </c>
      <c r="AF12" s="21">
        <v>141.74800000000002</v>
      </c>
      <c r="AG12" s="19">
        <v>136.03700000000001</v>
      </c>
      <c r="AH12" s="19"/>
      <c r="AI12" s="21">
        <v>250.29000000000002</v>
      </c>
      <c r="AJ12" s="21">
        <v>343.13200000000001</v>
      </c>
      <c r="AK12" s="21">
        <v>312.238</v>
      </c>
      <c r="AL12" s="21">
        <v>331.459</v>
      </c>
      <c r="AM12" s="19">
        <v>272.62900000000002</v>
      </c>
      <c r="AN12" s="19"/>
      <c r="AO12" s="21">
        <v>242.83</v>
      </c>
      <c r="AP12" s="21">
        <v>261.21199999999999</v>
      </c>
      <c r="AQ12" s="21">
        <v>244.25800000000001</v>
      </c>
      <c r="AR12" s="21">
        <v>208.65800000000002</v>
      </c>
      <c r="AS12" s="19">
        <v>159.82499999999999</v>
      </c>
      <c r="AT12" s="19"/>
      <c r="AU12" s="21">
        <v>123.77000000000001</v>
      </c>
      <c r="AV12" s="21">
        <v>148.95600000000002</v>
      </c>
      <c r="AW12" s="21">
        <v>212.672</v>
      </c>
      <c r="AX12" s="21">
        <v>151.227</v>
      </c>
      <c r="AY12" s="19">
        <v>108.47499999999999</v>
      </c>
      <c r="AZ12" s="19"/>
      <c r="BA12" s="21">
        <v>439.387</v>
      </c>
      <c r="BB12" s="21">
        <v>483.07500000000005</v>
      </c>
      <c r="BC12" s="21">
        <v>539.36500000000001</v>
      </c>
      <c r="BD12" s="21">
        <v>485.00200000000001</v>
      </c>
      <c r="BE12" s="19">
        <v>417.09</v>
      </c>
      <c r="BF12" s="23"/>
    </row>
    <row r="13" spans="1:58" x14ac:dyDescent="0.2">
      <c r="A13" s="15" t="s">
        <v>5</v>
      </c>
      <c r="B13" s="2"/>
      <c r="C13" s="2"/>
      <c r="D13" s="2"/>
      <c r="E13" s="21">
        <v>2955.982</v>
      </c>
      <c r="F13" s="21">
        <v>3050.2940000000003</v>
      </c>
      <c r="G13" s="21">
        <v>3170.3310000000001</v>
      </c>
      <c r="H13" s="21">
        <v>3273.1320000000001</v>
      </c>
      <c r="I13" s="19">
        <v>3406.9769999999999</v>
      </c>
      <c r="J13" s="19"/>
      <c r="K13" s="21">
        <v>406.41900000000004</v>
      </c>
      <c r="L13" s="21">
        <v>434.404</v>
      </c>
      <c r="M13" s="21">
        <v>454.55400000000003</v>
      </c>
      <c r="N13" s="21">
        <v>440.33600000000001</v>
      </c>
      <c r="O13" s="19">
        <v>451.63499999999999</v>
      </c>
      <c r="P13" s="19"/>
      <c r="Q13" s="21">
        <v>378.375</v>
      </c>
      <c r="R13" s="21">
        <v>402.68700000000001</v>
      </c>
      <c r="S13" s="21">
        <v>685.97900000000004</v>
      </c>
      <c r="T13" s="21">
        <v>644.06500000000005</v>
      </c>
      <c r="U13" s="19">
        <v>691.53300000000002</v>
      </c>
      <c r="V13" s="19"/>
      <c r="W13" s="21">
        <v>810.25900000000001</v>
      </c>
      <c r="X13" s="21">
        <v>784.68299999999999</v>
      </c>
      <c r="Y13" s="21">
        <v>895.19299999999998</v>
      </c>
      <c r="Z13" s="21">
        <v>797.52600000000007</v>
      </c>
      <c r="AA13" s="19">
        <v>795.73199999999997</v>
      </c>
      <c r="AB13" s="19"/>
      <c r="AC13" s="21">
        <v>152.89100000000002</v>
      </c>
      <c r="AD13" s="21">
        <v>135.34399999999999</v>
      </c>
      <c r="AE13" s="21">
        <v>88.841000000000008</v>
      </c>
      <c r="AF13" s="21">
        <v>110.77900000000001</v>
      </c>
      <c r="AG13" s="19">
        <v>84.1</v>
      </c>
      <c r="AH13" s="19"/>
      <c r="AI13" s="21">
        <v>162.108</v>
      </c>
      <c r="AJ13" s="21">
        <v>118.41200000000001</v>
      </c>
      <c r="AK13" s="21">
        <v>101.461</v>
      </c>
      <c r="AL13" s="21">
        <v>110.66500000000001</v>
      </c>
      <c r="AM13" s="19">
        <v>65.959000000000003</v>
      </c>
      <c r="AN13" s="19"/>
      <c r="AO13" s="21">
        <v>493.44300000000004</v>
      </c>
      <c r="AP13" s="21">
        <v>566.505</v>
      </c>
      <c r="AQ13" s="21">
        <v>490.94200000000001</v>
      </c>
      <c r="AR13" s="21">
        <v>430.827</v>
      </c>
      <c r="AS13" s="19">
        <v>305.84800000000001</v>
      </c>
      <c r="AT13" s="19"/>
      <c r="AU13" s="21">
        <v>284.12700000000001</v>
      </c>
      <c r="AV13" s="21">
        <v>200.45099999999999</v>
      </c>
      <c r="AW13" s="21">
        <v>282.68200000000002</v>
      </c>
      <c r="AX13" s="21">
        <v>193.15900000000002</v>
      </c>
      <c r="AY13" s="19">
        <v>107.02</v>
      </c>
      <c r="AZ13" s="19"/>
      <c r="BA13" s="21">
        <v>1273.2570000000001</v>
      </c>
      <c r="BB13" s="21">
        <v>1222.6090000000002</v>
      </c>
      <c r="BC13" s="21">
        <v>1273.4560000000001</v>
      </c>
      <c r="BD13" s="21">
        <v>943.43200000000002</v>
      </c>
      <c r="BE13" s="19">
        <v>759.94100000000003</v>
      </c>
      <c r="BF13" s="23"/>
    </row>
    <row r="14" spans="1:58" x14ac:dyDescent="0.2">
      <c r="A14" s="15" t="s">
        <v>6</v>
      </c>
      <c r="B14" s="2"/>
      <c r="C14" s="2"/>
      <c r="D14" s="2"/>
      <c r="E14" s="21">
        <v>699.38099999999997</v>
      </c>
      <c r="F14" s="21">
        <v>722.75099999999998</v>
      </c>
      <c r="G14" s="21">
        <v>734.42899999999997</v>
      </c>
      <c r="H14" s="21">
        <v>770.95299999999997</v>
      </c>
      <c r="I14" s="19">
        <v>726.25900000000001</v>
      </c>
      <c r="J14" s="19"/>
      <c r="K14" s="21">
        <v>118.934</v>
      </c>
      <c r="L14" s="21">
        <v>131.15100000000001</v>
      </c>
      <c r="M14" s="21">
        <v>129.69</v>
      </c>
      <c r="N14" s="21">
        <v>120.556</v>
      </c>
      <c r="O14" s="19">
        <v>109.267</v>
      </c>
      <c r="P14" s="19"/>
      <c r="Q14" s="21">
        <v>82.991</v>
      </c>
      <c r="R14" s="21">
        <v>78.316000000000003</v>
      </c>
      <c r="S14" s="21">
        <v>139.374</v>
      </c>
      <c r="T14" s="21">
        <v>169.11500000000001</v>
      </c>
      <c r="U14" s="19">
        <v>174.50700000000001</v>
      </c>
      <c r="V14" s="19"/>
      <c r="W14" s="21">
        <v>313.54400000000004</v>
      </c>
      <c r="X14" s="21">
        <v>317.17200000000003</v>
      </c>
      <c r="Y14" s="21">
        <v>309.75800000000004</v>
      </c>
      <c r="Z14" s="21">
        <v>277</v>
      </c>
      <c r="AA14" s="19">
        <v>270.59699999999998</v>
      </c>
      <c r="AB14" s="19"/>
      <c r="AC14" s="21">
        <v>79.575000000000003</v>
      </c>
      <c r="AD14" s="21">
        <v>67.888000000000005</v>
      </c>
      <c r="AE14" s="21">
        <v>54.524999999999999</v>
      </c>
      <c r="AF14" s="21">
        <v>35.947000000000003</v>
      </c>
      <c r="AG14" s="19">
        <v>43.741</v>
      </c>
      <c r="AH14" s="19"/>
      <c r="AI14" s="21">
        <v>60.268000000000001</v>
      </c>
      <c r="AJ14" s="21">
        <v>76.206000000000003</v>
      </c>
      <c r="AK14" s="21">
        <v>57.724000000000004</v>
      </c>
      <c r="AL14" s="21">
        <v>36.875</v>
      </c>
      <c r="AM14" s="19">
        <v>38.607999999999997</v>
      </c>
      <c r="AN14" s="19"/>
      <c r="AO14" s="21">
        <v>155.124</v>
      </c>
      <c r="AP14" s="21">
        <v>166.47400000000002</v>
      </c>
      <c r="AQ14" s="21">
        <v>129.83600000000001</v>
      </c>
      <c r="AR14" s="21">
        <v>108.241</v>
      </c>
      <c r="AS14" s="19">
        <v>73.537999999999997</v>
      </c>
      <c r="AT14" s="19"/>
      <c r="AU14" s="21">
        <v>43.698</v>
      </c>
      <c r="AV14" s="21">
        <v>53.975999999999999</v>
      </c>
      <c r="AW14" s="21">
        <v>45.93</v>
      </c>
      <c r="AX14" s="21">
        <v>34.048999999999999</v>
      </c>
      <c r="AY14" s="19">
        <v>22.96</v>
      </c>
      <c r="AZ14" s="19"/>
      <c r="BA14" s="21">
        <v>274.63100000000003</v>
      </c>
      <c r="BB14" s="21">
        <v>264.70100000000002</v>
      </c>
      <c r="BC14" s="21">
        <v>248.053</v>
      </c>
      <c r="BD14" s="21">
        <v>210.73600000000002</v>
      </c>
      <c r="BE14" s="19">
        <v>141.18899999999999</v>
      </c>
      <c r="BF14" s="23"/>
    </row>
    <row r="15" spans="1:58" x14ac:dyDescent="0.2">
      <c r="A15" s="15" t="s">
        <v>7</v>
      </c>
      <c r="B15" s="2"/>
      <c r="C15" s="2"/>
      <c r="D15" s="2"/>
      <c r="E15" s="21">
        <v>5181.0830000000005</v>
      </c>
      <c r="F15" s="21">
        <v>5341.3360000000002</v>
      </c>
      <c r="G15" s="21">
        <v>5587.4340000000002</v>
      </c>
      <c r="H15" s="21">
        <v>5697.8739999999998</v>
      </c>
      <c r="I15" s="19">
        <v>5860.3649999999998</v>
      </c>
      <c r="J15" s="19"/>
      <c r="K15" s="21">
        <v>1563.425</v>
      </c>
      <c r="L15" s="21">
        <v>1667.587</v>
      </c>
      <c r="M15" s="21">
        <v>1816.546</v>
      </c>
      <c r="N15" s="21">
        <v>1772.43</v>
      </c>
      <c r="O15" s="19">
        <v>1989.877</v>
      </c>
      <c r="P15" s="19"/>
      <c r="Q15" s="21">
        <v>779.11700000000008</v>
      </c>
      <c r="R15" s="21">
        <v>939.67500000000007</v>
      </c>
      <c r="S15" s="21">
        <v>2072.578</v>
      </c>
      <c r="T15" s="21">
        <v>3764.3690000000001</v>
      </c>
      <c r="U15" s="19">
        <v>3712.0929999999998</v>
      </c>
      <c r="V15" s="19"/>
      <c r="W15" s="21">
        <v>4243.7470000000003</v>
      </c>
      <c r="X15" s="21">
        <v>4440.268</v>
      </c>
      <c r="Y15" s="21">
        <v>4410.4090000000006</v>
      </c>
      <c r="Z15" s="21">
        <v>4437.3519999999999</v>
      </c>
      <c r="AA15" s="19">
        <v>4478.18</v>
      </c>
      <c r="AB15" s="19"/>
      <c r="AC15" s="21">
        <v>1270.568</v>
      </c>
      <c r="AD15" s="21">
        <v>1259.818</v>
      </c>
      <c r="AE15" s="21">
        <v>1117.8040000000001</v>
      </c>
      <c r="AF15" s="21">
        <v>1261.627</v>
      </c>
      <c r="AG15" s="19">
        <v>1116.1420000000001</v>
      </c>
      <c r="AH15" s="19"/>
      <c r="AI15" s="21">
        <v>2709.77</v>
      </c>
      <c r="AJ15" s="21">
        <v>3050.5</v>
      </c>
      <c r="AK15" s="21">
        <v>3120.306</v>
      </c>
      <c r="AL15" s="21">
        <v>2896.2890000000002</v>
      </c>
      <c r="AM15" s="19">
        <v>2847.3690000000001</v>
      </c>
      <c r="AN15" s="19"/>
      <c r="AO15" s="21">
        <v>1217.45</v>
      </c>
      <c r="AP15" s="21">
        <v>1371.703</v>
      </c>
      <c r="AQ15" s="21">
        <v>1369.617</v>
      </c>
      <c r="AR15" s="21">
        <v>1191.029</v>
      </c>
      <c r="AS15" s="19">
        <v>1209.2360000000001</v>
      </c>
      <c r="AT15" s="19"/>
      <c r="AU15" s="21">
        <v>2565.6390000000001</v>
      </c>
      <c r="AV15" s="21">
        <v>2636.2829999999999</v>
      </c>
      <c r="AW15" s="21">
        <v>2466.4380000000001</v>
      </c>
      <c r="AX15" s="21">
        <v>2087.8020000000001</v>
      </c>
      <c r="AY15" s="19">
        <v>2067.8090000000002</v>
      </c>
      <c r="AZ15" s="19"/>
      <c r="BA15" s="21">
        <v>4223.7049999999999</v>
      </c>
      <c r="BB15" s="21">
        <v>4324.3919999999998</v>
      </c>
      <c r="BC15" s="21">
        <v>4401.442</v>
      </c>
      <c r="BD15" s="21">
        <v>3990.7660000000001</v>
      </c>
      <c r="BE15" s="19">
        <v>4104.8230000000003</v>
      </c>
      <c r="BF15" s="23"/>
    </row>
    <row r="16" spans="1:58" x14ac:dyDescent="0.2">
      <c r="A16" s="15" t="s">
        <v>8</v>
      </c>
      <c r="B16" s="2"/>
      <c r="C16" s="2"/>
      <c r="D16" s="2"/>
      <c r="E16" s="21">
        <v>3595.8240000000001</v>
      </c>
      <c r="F16" s="21">
        <v>3681.8220000000001</v>
      </c>
      <c r="G16" s="21">
        <v>3764.0160000000001</v>
      </c>
      <c r="H16" s="21">
        <v>3807.52</v>
      </c>
      <c r="I16" s="19">
        <v>3886.0630000000001</v>
      </c>
      <c r="J16" s="19"/>
      <c r="K16" s="21">
        <v>615.33400000000006</v>
      </c>
      <c r="L16" s="21">
        <v>631.65800000000002</v>
      </c>
      <c r="M16" s="21">
        <v>608.06200000000001</v>
      </c>
      <c r="N16" s="21">
        <v>612.57799999999997</v>
      </c>
      <c r="O16" s="19">
        <v>645.08799999999997</v>
      </c>
      <c r="P16" s="19"/>
      <c r="Q16" s="21">
        <v>440</v>
      </c>
      <c r="R16" s="21">
        <v>416.233</v>
      </c>
      <c r="S16" s="21">
        <v>641.94799999999998</v>
      </c>
      <c r="T16" s="21">
        <v>818.29100000000005</v>
      </c>
      <c r="U16" s="19">
        <v>811.76599999999996</v>
      </c>
      <c r="V16" s="19"/>
      <c r="W16" s="21">
        <v>1344.7730000000001</v>
      </c>
      <c r="X16" s="21">
        <v>1314.069</v>
      </c>
      <c r="Y16" s="21">
        <v>1271.5409999999999</v>
      </c>
      <c r="Z16" s="21">
        <v>1233.4349999999999</v>
      </c>
      <c r="AA16" s="19">
        <v>1201.6379999999999</v>
      </c>
      <c r="AB16" s="19"/>
      <c r="AC16" s="21">
        <v>256.17099999999999</v>
      </c>
      <c r="AD16" s="21">
        <v>256.93099999999998</v>
      </c>
      <c r="AE16" s="21">
        <v>226.364</v>
      </c>
      <c r="AF16" s="21">
        <v>201.52100000000002</v>
      </c>
      <c r="AG16" s="19">
        <v>200.40199999999999</v>
      </c>
      <c r="AH16" s="19"/>
      <c r="AI16" s="21">
        <v>192.48099999999999</v>
      </c>
      <c r="AJ16" s="21">
        <v>184.726</v>
      </c>
      <c r="AK16" s="21">
        <v>182.774</v>
      </c>
      <c r="AL16" s="21">
        <v>180.40900000000002</v>
      </c>
      <c r="AM16" s="19">
        <v>135.958</v>
      </c>
      <c r="AN16" s="19"/>
      <c r="AO16" s="21">
        <v>670.63600000000008</v>
      </c>
      <c r="AP16" s="21">
        <v>666.89600000000007</v>
      </c>
      <c r="AQ16" s="21">
        <v>507.00700000000001</v>
      </c>
      <c r="AR16" s="21">
        <v>370.64699999999999</v>
      </c>
      <c r="AS16" s="19">
        <v>384.85300000000001</v>
      </c>
      <c r="AT16" s="19"/>
      <c r="AU16" s="21">
        <v>360.11599999999999</v>
      </c>
      <c r="AV16" s="21">
        <v>303.46699999999998</v>
      </c>
      <c r="AW16" s="21">
        <v>337.18</v>
      </c>
      <c r="AX16" s="21">
        <v>202.744</v>
      </c>
      <c r="AY16" s="19">
        <v>185.27699999999999</v>
      </c>
      <c r="AZ16" s="19"/>
      <c r="BA16" s="21">
        <v>1564.7</v>
      </c>
      <c r="BB16" s="21">
        <v>1413.296</v>
      </c>
      <c r="BC16" s="21">
        <v>1417.0910000000001</v>
      </c>
      <c r="BD16" s="21">
        <v>972.31600000000003</v>
      </c>
      <c r="BE16" s="19">
        <v>810.56200000000001</v>
      </c>
      <c r="BF16" s="23"/>
    </row>
    <row r="17" spans="1:58" x14ac:dyDescent="0.2">
      <c r="A17" s="15" t="s">
        <v>9</v>
      </c>
      <c r="B17" s="2"/>
      <c r="C17" s="2"/>
      <c r="D17" s="2"/>
      <c r="E17" s="21">
        <v>9115.3130000000001</v>
      </c>
      <c r="F17" s="21">
        <v>9196.2620000000006</v>
      </c>
      <c r="G17" s="21">
        <v>9230.0040000000008</v>
      </c>
      <c r="H17" s="21">
        <v>9304.509</v>
      </c>
      <c r="I17" s="19">
        <v>9345.5640000000003</v>
      </c>
      <c r="J17" s="19"/>
      <c r="K17" s="21">
        <v>811.31299999999999</v>
      </c>
      <c r="L17" s="21">
        <v>865.11800000000005</v>
      </c>
      <c r="M17" s="21">
        <v>878.03300000000002</v>
      </c>
      <c r="N17" s="21">
        <v>902.49400000000003</v>
      </c>
      <c r="O17" s="19">
        <v>794.97799999999995</v>
      </c>
      <c r="P17" s="19"/>
      <c r="Q17" s="21">
        <v>1789.7550000000001</v>
      </c>
      <c r="R17" s="21">
        <v>1844.5800000000002</v>
      </c>
      <c r="S17" s="21">
        <v>2468.221</v>
      </c>
      <c r="T17" s="21">
        <v>2674.6669999999999</v>
      </c>
      <c r="U17" s="19">
        <v>2036.712</v>
      </c>
      <c r="V17" s="19"/>
      <c r="W17" s="21">
        <v>3969.6480000000001</v>
      </c>
      <c r="X17" s="21">
        <v>3998.51</v>
      </c>
      <c r="Y17" s="21">
        <v>3759.9280000000003</v>
      </c>
      <c r="Z17" s="21">
        <v>3655.4360000000001</v>
      </c>
      <c r="AA17" s="19">
        <v>3547.3389999999999</v>
      </c>
      <c r="AB17" s="19"/>
      <c r="AC17" s="21">
        <v>538.48</v>
      </c>
      <c r="AD17" s="21">
        <v>466.91400000000004</v>
      </c>
      <c r="AE17" s="21">
        <v>467.09000000000003</v>
      </c>
      <c r="AF17" s="21">
        <v>375.26600000000002</v>
      </c>
      <c r="AG17" s="19">
        <v>378.52199999999999</v>
      </c>
      <c r="AH17" s="19"/>
      <c r="AI17" s="21">
        <v>190.85300000000001</v>
      </c>
      <c r="AJ17" s="21">
        <v>268.36500000000001</v>
      </c>
      <c r="AK17" s="21">
        <v>282.18600000000004</v>
      </c>
      <c r="AL17" s="21">
        <v>315.38900000000001</v>
      </c>
      <c r="AM17" s="19">
        <v>227.48599999999999</v>
      </c>
      <c r="AN17" s="19"/>
      <c r="AO17" s="21">
        <v>1250.9739999999999</v>
      </c>
      <c r="AP17" s="21">
        <v>1393.4940000000001</v>
      </c>
      <c r="AQ17" s="21">
        <v>1643.829</v>
      </c>
      <c r="AR17" s="21">
        <v>1060.2070000000001</v>
      </c>
      <c r="AS17" s="19">
        <v>921.96799999999996</v>
      </c>
      <c r="AT17" s="19"/>
      <c r="AU17" s="21">
        <v>509.57500000000005</v>
      </c>
      <c r="AV17" s="21">
        <v>585.23800000000006</v>
      </c>
      <c r="AW17" s="21">
        <v>1089.2090000000001</v>
      </c>
      <c r="AX17" s="21">
        <v>546.86700000000008</v>
      </c>
      <c r="AY17" s="19">
        <v>425.09199999999998</v>
      </c>
      <c r="AZ17" s="19"/>
      <c r="BA17" s="21">
        <v>3099.9180000000001</v>
      </c>
      <c r="BB17" s="21">
        <v>3547.5050000000001</v>
      </c>
      <c r="BC17" s="21">
        <v>4043.8530000000001</v>
      </c>
      <c r="BD17" s="21">
        <v>2992.9860000000003</v>
      </c>
      <c r="BE17" s="19">
        <v>2400.4789999999998</v>
      </c>
      <c r="BF17" s="23"/>
    </row>
    <row r="18" spans="1:58" x14ac:dyDescent="0.2">
      <c r="A18" s="15" t="s">
        <v>10</v>
      </c>
      <c r="B18" s="2"/>
      <c r="C18" s="2"/>
      <c r="D18" s="2"/>
      <c r="E18" s="21">
        <v>1750.2540000000001</v>
      </c>
      <c r="F18" s="21">
        <v>1790.5510000000002</v>
      </c>
      <c r="G18" s="21">
        <v>1849.336</v>
      </c>
      <c r="H18" s="21">
        <v>1868.5050000000001</v>
      </c>
      <c r="I18" s="19">
        <v>1897.12</v>
      </c>
      <c r="J18" s="19"/>
      <c r="K18" s="21">
        <v>280.16899999999998</v>
      </c>
      <c r="L18" s="21">
        <v>292.64800000000002</v>
      </c>
      <c r="M18" s="21">
        <v>312.98400000000004</v>
      </c>
      <c r="N18" s="21">
        <v>333.86400000000003</v>
      </c>
      <c r="O18" s="19">
        <v>335.036</v>
      </c>
      <c r="P18" s="19"/>
      <c r="Q18" s="21">
        <v>246.654</v>
      </c>
      <c r="R18" s="21">
        <v>233.89700000000002</v>
      </c>
      <c r="S18" s="21">
        <v>423.46700000000004</v>
      </c>
      <c r="T18" s="21">
        <v>563.51099999999997</v>
      </c>
      <c r="U18" s="19">
        <v>577.63499999999999</v>
      </c>
      <c r="V18" s="19"/>
      <c r="W18" s="21">
        <v>814.49</v>
      </c>
      <c r="X18" s="21">
        <v>796.505</v>
      </c>
      <c r="Y18" s="21">
        <v>845.57900000000006</v>
      </c>
      <c r="Z18" s="21">
        <v>862.52200000000005</v>
      </c>
      <c r="AA18" s="19">
        <v>801.221</v>
      </c>
      <c r="AB18" s="19"/>
      <c r="AC18" s="21">
        <v>122.82000000000001</v>
      </c>
      <c r="AD18" s="21">
        <v>85.569000000000003</v>
      </c>
      <c r="AE18" s="21">
        <v>107.581</v>
      </c>
      <c r="AF18" s="21">
        <v>154.62300000000002</v>
      </c>
      <c r="AG18" s="19">
        <v>133.499</v>
      </c>
      <c r="AH18" s="19"/>
      <c r="AI18" s="21">
        <v>141.60599999999999</v>
      </c>
      <c r="AJ18" s="21">
        <v>101.32600000000001</v>
      </c>
      <c r="AK18" s="21">
        <v>109.39400000000001</v>
      </c>
      <c r="AL18" s="21">
        <v>181.23000000000002</v>
      </c>
      <c r="AM18" s="19">
        <v>131.82400000000001</v>
      </c>
      <c r="AN18" s="19"/>
      <c r="AO18" s="21">
        <v>328.64500000000004</v>
      </c>
      <c r="AP18" s="21">
        <v>339.88100000000003</v>
      </c>
      <c r="AQ18" s="21">
        <v>349.608</v>
      </c>
      <c r="AR18" s="21">
        <v>379.50900000000001</v>
      </c>
      <c r="AS18" s="19">
        <v>275.40100000000001</v>
      </c>
      <c r="AT18" s="19"/>
      <c r="AU18" s="21">
        <v>208.363</v>
      </c>
      <c r="AV18" s="21">
        <v>235.05700000000002</v>
      </c>
      <c r="AW18" s="21">
        <v>259.49200000000002</v>
      </c>
      <c r="AX18" s="21">
        <v>247.994</v>
      </c>
      <c r="AY18" s="19">
        <v>189.90700000000001</v>
      </c>
      <c r="AZ18" s="19"/>
      <c r="BA18" s="21">
        <v>840.12800000000004</v>
      </c>
      <c r="BB18" s="21">
        <v>914.68700000000001</v>
      </c>
      <c r="BC18" s="21">
        <v>944.43700000000001</v>
      </c>
      <c r="BD18" s="21">
        <v>812.476</v>
      </c>
      <c r="BE18" s="19">
        <v>670.971</v>
      </c>
      <c r="BF18" s="23"/>
    </row>
    <row r="19" spans="1:58" x14ac:dyDescent="0.2">
      <c r="A19" s="15" t="s">
        <v>11</v>
      </c>
      <c r="B19" s="2"/>
      <c r="C19" s="2"/>
      <c r="D19" s="2"/>
      <c r="E19" s="21">
        <v>5943.8420000000006</v>
      </c>
      <c r="F19" s="21">
        <v>6073.4120000000003</v>
      </c>
      <c r="G19" s="21">
        <v>6199.0990000000002</v>
      </c>
      <c r="H19" s="21">
        <v>6277.4380000000001</v>
      </c>
      <c r="I19" s="19">
        <v>6321.0590000000002</v>
      </c>
      <c r="J19" s="19"/>
      <c r="K19" s="21">
        <v>1290.3240000000001</v>
      </c>
      <c r="L19" s="21">
        <v>1350.7650000000001</v>
      </c>
      <c r="M19" s="21">
        <v>1437.1200000000001</v>
      </c>
      <c r="N19" s="21">
        <v>1434.0440000000001</v>
      </c>
      <c r="O19" s="19">
        <v>1331.287</v>
      </c>
      <c r="P19" s="19"/>
      <c r="Q19" s="21">
        <v>799.19600000000003</v>
      </c>
      <c r="R19" s="21">
        <v>829.59300000000007</v>
      </c>
      <c r="S19" s="21">
        <v>1540.402</v>
      </c>
      <c r="T19" s="21">
        <v>2081.165</v>
      </c>
      <c r="U19" s="19">
        <v>2131.1419999999998</v>
      </c>
      <c r="V19" s="19"/>
      <c r="W19" s="21">
        <v>3160.8</v>
      </c>
      <c r="X19" s="21">
        <v>3293.8910000000001</v>
      </c>
      <c r="Y19" s="21">
        <v>3215.4830000000002</v>
      </c>
      <c r="Z19" s="21">
        <v>3148.2350000000001</v>
      </c>
      <c r="AA19" s="19">
        <v>2908.6320000000001</v>
      </c>
      <c r="AB19" s="19"/>
      <c r="AC19" s="21">
        <v>459.73200000000003</v>
      </c>
      <c r="AD19" s="21">
        <v>552.01200000000006</v>
      </c>
      <c r="AE19" s="21">
        <v>368.45699999999999</v>
      </c>
      <c r="AF19" s="21">
        <v>387.40700000000004</v>
      </c>
      <c r="AG19" s="19">
        <v>305.76499999999999</v>
      </c>
      <c r="AH19" s="19"/>
      <c r="AI19" s="21">
        <v>801.21699999999998</v>
      </c>
      <c r="AJ19" s="21">
        <v>725.58</v>
      </c>
      <c r="AK19" s="21">
        <v>648.50599999999997</v>
      </c>
      <c r="AL19" s="21">
        <v>587.36900000000003</v>
      </c>
      <c r="AM19" s="19">
        <v>381.10899999999998</v>
      </c>
      <c r="AN19" s="19"/>
      <c r="AO19" s="21">
        <v>1252.7090000000001</v>
      </c>
      <c r="AP19" s="21">
        <v>1340.596</v>
      </c>
      <c r="AQ19" s="21">
        <v>1527.9640000000002</v>
      </c>
      <c r="AR19" s="21">
        <v>1145.962</v>
      </c>
      <c r="AS19" s="19">
        <v>1068.0139999999999</v>
      </c>
      <c r="AT19" s="19"/>
      <c r="AU19" s="21">
        <v>648.279</v>
      </c>
      <c r="AV19" s="21">
        <v>651.78</v>
      </c>
      <c r="AW19" s="21">
        <v>734.56600000000003</v>
      </c>
      <c r="AX19" s="21">
        <v>526.09699999999998</v>
      </c>
      <c r="AY19" s="19">
        <v>317.87200000000001</v>
      </c>
      <c r="AZ19" s="19"/>
      <c r="BA19" s="21">
        <v>2787.9030000000002</v>
      </c>
      <c r="BB19" s="21">
        <v>2994.404</v>
      </c>
      <c r="BC19" s="21">
        <v>3169.473</v>
      </c>
      <c r="BD19" s="21">
        <v>2597.9929999999999</v>
      </c>
      <c r="BE19" s="19">
        <v>2026.7719999999999</v>
      </c>
      <c r="BF19" s="23"/>
    </row>
    <row r="20" spans="1:58" x14ac:dyDescent="0.2">
      <c r="A20" s="15" t="s">
        <v>12</v>
      </c>
      <c r="B20" s="2"/>
      <c r="C20" s="2"/>
      <c r="D20" s="2"/>
      <c r="E20" s="21">
        <v>3469.1200000000003</v>
      </c>
      <c r="F20" s="21">
        <v>3503.462</v>
      </c>
      <c r="G20" s="21">
        <v>3558.712</v>
      </c>
      <c r="H20" s="21">
        <v>3600.9</v>
      </c>
      <c r="I20" s="19">
        <v>3604.1779999999999</v>
      </c>
      <c r="J20" s="19"/>
      <c r="K20" s="21">
        <v>902.36099999999999</v>
      </c>
      <c r="L20" s="21">
        <v>905.54200000000003</v>
      </c>
      <c r="M20" s="21">
        <v>945.05000000000007</v>
      </c>
      <c r="N20" s="21">
        <v>1037.606</v>
      </c>
      <c r="O20" s="19">
        <v>1020.073</v>
      </c>
      <c r="P20" s="19"/>
      <c r="Q20" s="21">
        <v>462.16</v>
      </c>
      <c r="R20" s="21">
        <v>482.738</v>
      </c>
      <c r="S20" s="21">
        <v>1191.3910000000001</v>
      </c>
      <c r="T20" s="21">
        <v>1899.095</v>
      </c>
      <c r="U20" s="19">
        <v>1400.5239999999999</v>
      </c>
      <c r="V20" s="19"/>
      <c r="W20" s="21">
        <v>2611.1890000000003</v>
      </c>
      <c r="X20" s="21">
        <v>2623.989</v>
      </c>
      <c r="Y20" s="21">
        <v>2616.1610000000001</v>
      </c>
      <c r="Z20" s="21">
        <v>2579.1640000000002</v>
      </c>
      <c r="AA20" s="19">
        <v>2615.3159999999998</v>
      </c>
      <c r="AB20" s="19"/>
      <c r="AC20" s="21">
        <v>1097.9770000000001</v>
      </c>
      <c r="AD20" s="21">
        <v>1009.9350000000001</v>
      </c>
      <c r="AE20" s="21">
        <v>923.255</v>
      </c>
      <c r="AF20" s="21">
        <v>969.84199999999998</v>
      </c>
      <c r="AG20" s="19">
        <v>940.97299999999996</v>
      </c>
      <c r="AH20" s="19"/>
      <c r="AI20" s="21">
        <v>1741.9850000000001</v>
      </c>
      <c r="AJ20" s="21">
        <v>2053.9250000000002</v>
      </c>
      <c r="AK20" s="21">
        <v>2003.0550000000001</v>
      </c>
      <c r="AL20" s="21">
        <v>1941.4930000000002</v>
      </c>
      <c r="AM20" s="19">
        <v>1706.92</v>
      </c>
      <c r="AN20" s="19"/>
      <c r="AO20" s="21">
        <v>1053.835</v>
      </c>
      <c r="AP20" s="21">
        <v>1362.566</v>
      </c>
      <c r="AQ20" s="21">
        <v>1282.9880000000001</v>
      </c>
      <c r="AR20" s="21">
        <v>1133.7150000000001</v>
      </c>
      <c r="AS20" s="19">
        <v>1006.285</v>
      </c>
      <c r="AT20" s="19"/>
      <c r="AU20" s="21">
        <v>1172.1570000000002</v>
      </c>
      <c r="AV20" s="21">
        <v>1275.1280000000002</v>
      </c>
      <c r="AW20" s="21">
        <v>1240.1870000000001</v>
      </c>
      <c r="AX20" s="21">
        <v>980.25</v>
      </c>
      <c r="AY20" s="19">
        <v>1041.8989999999999</v>
      </c>
      <c r="AZ20" s="19"/>
      <c r="BA20" s="21">
        <v>2434.634</v>
      </c>
      <c r="BB20" s="21">
        <v>2519.799</v>
      </c>
      <c r="BC20" s="21">
        <v>2505.864</v>
      </c>
      <c r="BD20" s="21">
        <v>2294.5830000000001</v>
      </c>
      <c r="BE20" s="19">
        <v>2190.056</v>
      </c>
      <c r="BF20" s="23"/>
    </row>
    <row r="21" spans="1:58" x14ac:dyDescent="0.2">
      <c r="A21" s="15" t="s">
        <v>13</v>
      </c>
      <c r="B21" s="2"/>
      <c r="C21" s="2"/>
      <c r="D21" s="2"/>
      <c r="E21" s="21">
        <v>2941.884</v>
      </c>
      <c r="F21" s="21">
        <v>3042.4160000000002</v>
      </c>
      <c r="G21" s="21">
        <v>3094.7260000000001</v>
      </c>
      <c r="H21" s="21">
        <v>3157.19</v>
      </c>
      <c r="I21" s="19">
        <v>3230.0279999999998</v>
      </c>
      <c r="J21" s="19"/>
      <c r="K21" s="21">
        <v>586.03600000000006</v>
      </c>
      <c r="L21" s="21">
        <v>600.65600000000006</v>
      </c>
      <c r="M21" s="21">
        <v>583.41800000000001</v>
      </c>
      <c r="N21" s="21">
        <v>631.31299999999999</v>
      </c>
      <c r="O21" s="19">
        <v>581.81700000000001</v>
      </c>
      <c r="P21" s="19"/>
      <c r="Q21" s="21">
        <v>424.58800000000002</v>
      </c>
      <c r="R21" s="21">
        <v>439.10500000000002</v>
      </c>
      <c r="S21" s="21">
        <v>833.29500000000007</v>
      </c>
      <c r="T21" s="21">
        <v>1591.4950000000001</v>
      </c>
      <c r="U21" s="19">
        <v>1405.9059999999999</v>
      </c>
      <c r="V21" s="19"/>
      <c r="W21" s="21">
        <v>2118.8139999999999</v>
      </c>
      <c r="X21" s="21">
        <v>2121.558</v>
      </c>
      <c r="Y21" s="21">
        <v>2061.9459999999999</v>
      </c>
      <c r="Z21" s="21">
        <v>2065.8040000000001</v>
      </c>
      <c r="AA21" s="19">
        <v>2000.636</v>
      </c>
      <c r="AB21" s="19"/>
      <c r="AC21" s="21">
        <v>330.19800000000004</v>
      </c>
      <c r="AD21" s="21">
        <v>296.83199999999999</v>
      </c>
      <c r="AE21" s="21">
        <v>243.988</v>
      </c>
      <c r="AF21" s="21">
        <v>202.923</v>
      </c>
      <c r="AG21" s="19">
        <v>201.44900000000001</v>
      </c>
      <c r="AH21" s="19"/>
      <c r="AI21" s="21">
        <v>825.15</v>
      </c>
      <c r="AJ21" s="21">
        <v>779.72199999999998</v>
      </c>
      <c r="AK21" s="21">
        <v>635.072</v>
      </c>
      <c r="AL21" s="21">
        <v>772.32299999999998</v>
      </c>
      <c r="AM21" s="19">
        <v>587.85900000000004</v>
      </c>
      <c r="AN21" s="19"/>
      <c r="AO21" s="21">
        <v>813.70900000000006</v>
      </c>
      <c r="AP21" s="21">
        <v>830.73900000000003</v>
      </c>
      <c r="AQ21" s="21">
        <v>882.20300000000009</v>
      </c>
      <c r="AR21" s="21">
        <v>602.04899999999998</v>
      </c>
      <c r="AS21" s="19">
        <v>529.66300000000001</v>
      </c>
      <c r="AT21" s="19"/>
      <c r="AU21" s="21">
        <v>566.61599999999999</v>
      </c>
      <c r="AV21" s="21">
        <v>441.97</v>
      </c>
      <c r="AW21" s="21">
        <v>522.375</v>
      </c>
      <c r="AX21" s="21">
        <v>378.93100000000004</v>
      </c>
      <c r="AY21" s="19">
        <v>329.28300000000002</v>
      </c>
      <c r="AZ21" s="19"/>
      <c r="BA21" s="21">
        <v>1839.691</v>
      </c>
      <c r="BB21" s="21">
        <v>1679.2440000000001</v>
      </c>
      <c r="BC21" s="21">
        <v>1770.489</v>
      </c>
      <c r="BD21" s="21">
        <v>1454.6590000000001</v>
      </c>
      <c r="BE21" s="19">
        <v>1328.548</v>
      </c>
      <c r="BF21" s="23"/>
    </row>
    <row r="22" spans="1:58" x14ac:dyDescent="0.2">
      <c r="A22" s="15" t="s">
        <v>14</v>
      </c>
      <c r="B22" s="2"/>
      <c r="C22" s="2"/>
      <c r="D22" s="2"/>
      <c r="E22" s="21">
        <v>7963.8250000000007</v>
      </c>
      <c r="F22" s="21">
        <v>8221.7389999999996</v>
      </c>
      <c r="G22" s="21">
        <v>8382.5709999999999</v>
      </c>
      <c r="H22" s="21">
        <v>8501.241</v>
      </c>
      <c r="I22" s="19">
        <v>8729.3420000000006</v>
      </c>
      <c r="J22" s="19"/>
      <c r="K22" s="21">
        <v>1428.029</v>
      </c>
      <c r="L22" s="21">
        <v>1590.162</v>
      </c>
      <c r="M22" s="21">
        <v>1550.204</v>
      </c>
      <c r="N22" s="21">
        <v>1737.8390000000002</v>
      </c>
      <c r="O22" s="19">
        <v>1666.9570000000001</v>
      </c>
      <c r="P22" s="19"/>
      <c r="Q22" s="21">
        <v>1400.241</v>
      </c>
      <c r="R22" s="21">
        <v>1590.9930000000002</v>
      </c>
      <c r="S22" s="21">
        <v>2689.828</v>
      </c>
      <c r="T22" s="21">
        <v>3156.5680000000002</v>
      </c>
      <c r="U22" s="19">
        <v>2797.0070000000001</v>
      </c>
      <c r="V22" s="19"/>
      <c r="W22" s="21">
        <v>3739.1420000000003</v>
      </c>
      <c r="X22" s="21">
        <v>3742.4160000000002</v>
      </c>
      <c r="Y22" s="21">
        <v>3722.0160000000001</v>
      </c>
      <c r="Z22" s="21">
        <v>3568.3879999999999</v>
      </c>
      <c r="AA22" s="19">
        <v>3519.82</v>
      </c>
      <c r="AB22" s="19"/>
      <c r="AC22" s="21">
        <v>482.56</v>
      </c>
      <c r="AD22" s="21">
        <v>581.82100000000003</v>
      </c>
      <c r="AE22" s="21">
        <v>527.89099999999996</v>
      </c>
      <c r="AF22" s="21">
        <v>446.99400000000003</v>
      </c>
      <c r="AG22" s="19">
        <v>275.87900000000002</v>
      </c>
      <c r="AH22" s="19"/>
      <c r="AI22" s="21">
        <v>386.452</v>
      </c>
      <c r="AJ22" s="21">
        <v>667.64600000000007</v>
      </c>
      <c r="AK22" s="21">
        <v>451.24299999999999</v>
      </c>
      <c r="AL22" s="21">
        <v>353</v>
      </c>
      <c r="AM22" s="19">
        <v>228.613</v>
      </c>
      <c r="AN22" s="19"/>
      <c r="AO22" s="21">
        <v>1270.5340000000001</v>
      </c>
      <c r="AP22" s="21">
        <v>1307.6100000000001</v>
      </c>
      <c r="AQ22" s="21">
        <v>1242.431</v>
      </c>
      <c r="AR22" s="21">
        <v>1176.4590000000001</v>
      </c>
      <c r="AS22" s="19">
        <v>695.52700000000004</v>
      </c>
      <c r="AT22" s="19"/>
      <c r="AU22" s="21">
        <v>434.26400000000001</v>
      </c>
      <c r="AV22" s="21">
        <v>481.15600000000001</v>
      </c>
      <c r="AW22" s="21">
        <v>620.84100000000001</v>
      </c>
      <c r="AX22" s="21">
        <v>402.23500000000001</v>
      </c>
      <c r="AY22" s="19">
        <v>332.13900000000001</v>
      </c>
      <c r="AZ22" s="19"/>
      <c r="BA22" s="21">
        <v>3060.5219999999999</v>
      </c>
      <c r="BB22" s="21">
        <v>2967.4010000000003</v>
      </c>
      <c r="BC22" s="21">
        <v>3451.0210000000002</v>
      </c>
      <c r="BD22" s="21">
        <v>2478.5700000000002</v>
      </c>
      <c r="BE22" s="19">
        <v>2100.884</v>
      </c>
      <c r="BF22" s="23"/>
    </row>
    <row r="23" spans="1:58" x14ac:dyDescent="0.2">
      <c r="A23" s="15" t="s">
        <v>15</v>
      </c>
      <c r="B23" s="2"/>
      <c r="C23" s="2"/>
      <c r="D23" s="2"/>
      <c r="E23" s="21">
        <v>16498.471000000001</v>
      </c>
      <c r="F23" s="21">
        <v>16843.504000000001</v>
      </c>
      <c r="G23" s="21">
        <v>17072.699000000001</v>
      </c>
      <c r="H23" s="21">
        <v>17322.816999999999</v>
      </c>
      <c r="I23" s="19">
        <v>17727.881000000001</v>
      </c>
      <c r="J23" s="19"/>
      <c r="K23" s="21">
        <v>2435.348</v>
      </c>
      <c r="L23" s="21">
        <v>2478.4949999999999</v>
      </c>
      <c r="M23" s="21">
        <v>2409.2190000000001</v>
      </c>
      <c r="N23" s="21">
        <v>2830.9990000000003</v>
      </c>
      <c r="O23" s="19">
        <v>2551.3319999999999</v>
      </c>
      <c r="P23" s="19"/>
      <c r="Q23" s="21">
        <v>2560.7580000000003</v>
      </c>
      <c r="R23" s="21">
        <v>3327.212</v>
      </c>
      <c r="S23" s="21">
        <v>5845.0050000000001</v>
      </c>
      <c r="T23" s="21">
        <v>7648.7800000000007</v>
      </c>
      <c r="U23" s="19">
        <v>7132.835</v>
      </c>
      <c r="V23" s="19"/>
      <c r="W23" s="21">
        <v>8740.06</v>
      </c>
      <c r="X23" s="21">
        <v>9208.2890000000007</v>
      </c>
      <c r="Y23" s="21">
        <v>9005.3170000000009</v>
      </c>
      <c r="Z23" s="21">
        <v>9024.8189999999995</v>
      </c>
      <c r="AA23" s="19">
        <v>8646.1489999999994</v>
      </c>
      <c r="AB23" s="19"/>
      <c r="AC23" s="21">
        <v>2086.2939999999999</v>
      </c>
      <c r="AD23" s="21">
        <v>1625.124</v>
      </c>
      <c r="AE23" s="21">
        <v>1227.4739999999999</v>
      </c>
      <c r="AF23" s="21">
        <v>1146.431</v>
      </c>
      <c r="AG23" s="19">
        <v>993.15</v>
      </c>
      <c r="AH23" s="19"/>
      <c r="AI23" s="21">
        <v>1930.6370000000002</v>
      </c>
      <c r="AJ23" s="21">
        <v>1740.039</v>
      </c>
      <c r="AK23" s="21">
        <v>1686.6130000000001</v>
      </c>
      <c r="AL23" s="21">
        <v>1638.95</v>
      </c>
      <c r="AM23" s="19">
        <v>1497.9929999999999</v>
      </c>
      <c r="AN23" s="19"/>
      <c r="AO23" s="21">
        <v>3989.607</v>
      </c>
      <c r="AP23" s="21">
        <v>3943.4860000000003</v>
      </c>
      <c r="AQ23" s="21">
        <v>4131.1509999999998</v>
      </c>
      <c r="AR23" s="21">
        <v>3514.2080000000001</v>
      </c>
      <c r="AS23" s="19">
        <v>2589.2150000000001</v>
      </c>
      <c r="AT23" s="19"/>
      <c r="AU23" s="21">
        <v>2270.7800000000002</v>
      </c>
      <c r="AV23" s="21">
        <v>1817.193</v>
      </c>
      <c r="AW23" s="21">
        <v>3322.7530000000002</v>
      </c>
      <c r="AX23" s="21">
        <v>2099.1550000000002</v>
      </c>
      <c r="AY23" s="19">
        <v>1321.58</v>
      </c>
      <c r="AZ23" s="19"/>
      <c r="BA23" s="21">
        <v>9350.1880000000001</v>
      </c>
      <c r="BB23" s="21">
        <v>8652.2380000000012</v>
      </c>
      <c r="BC23" s="21">
        <v>10357.257</v>
      </c>
      <c r="BD23" s="21">
        <v>9172.2129999999997</v>
      </c>
      <c r="BE23" s="19">
        <v>6784.259</v>
      </c>
      <c r="BF23" s="23"/>
    </row>
    <row r="24" spans="1:58" x14ac:dyDescent="0.2">
      <c r="A24" s="15" t="s">
        <v>16</v>
      </c>
      <c r="B24" s="2"/>
      <c r="C24" s="2"/>
      <c r="D24" s="2"/>
      <c r="E24" s="21">
        <v>4484.933</v>
      </c>
      <c r="F24" s="21">
        <v>4659.4170000000004</v>
      </c>
      <c r="G24" s="21">
        <v>4793.8780000000006</v>
      </c>
      <c r="H24" s="21">
        <v>4942.8270000000002</v>
      </c>
      <c r="I24" s="19">
        <v>4939.1310000000003</v>
      </c>
      <c r="J24" s="19"/>
      <c r="K24" s="21">
        <v>1274.9770000000001</v>
      </c>
      <c r="L24" s="21">
        <v>1259.4380000000001</v>
      </c>
      <c r="M24" s="21">
        <v>1410.325</v>
      </c>
      <c r="N24" s="21">
        <v>1430.277</v>
      </c>
      <c r="O24" s="19">
        <v>1270.9000000000001</v>
      </c>
      <c r="P24" s="19"/>
      <c r="Q24" s="21">
        <v>1021.567</v>
      </c>
      <c r="R24" s="21">
        <v>987.53399999999999</v>
      </c>
      <c r="S24" s="21">
        <v>1853.078</v>
      </c>
      <c r="T24" s="21">
        <v>2531.4160000000002</v>
      </c>
      <c r="U24" s="19">
        <v>2274.6779999999999</v>
      </c>
      <c r="V24" s="19"/>
      <c r="W24" s="21">
        <v>3136.922</v>
      </c>
      <c r="X24" s="21">
        <v>3121.607</v>
      </c>
      <c r="Y24" s="21">
        <v>3081.4380000000001</v>
      </c>
      <c r="Z24" s="21">
        <v>3104.7940000000003</v>
      </c>
      <c r="AA24" s="19">
        <v>3023.902</v>
      </c>
      <c r="AB24" s="19"/>
      <c r="AC24" s="21">
        <v>664.28700000000003</v>
      </c>
      <c r="AD24" s="21">
        <v>591.13099999999997</v>
      </c>
      <c r="AE24" s="21">
        <v>556.45799999999997</v>
      </c>
      <c r="AF24" s="21">
        <v>509.83700000000005</v>
      </c>
      <c r="AG24" s="19">
        <v>549.54899999999998</v>
      </c>
      <c r="AH24" s="19"/>
      <c r="AI24" s="21">
        <v>1097.6090000000002</v>
      </c>
      <c r="AJ24" s="21">
        <v>823.41200000000003</v>
      </c>
      <c r="AK24" s="21">
        <v>810.92600000000004</v>
      </c>
      <c r="AL24" s="21">
        <v>1076.83</v>
      </c>
      <c r="AM24" s="19">
        <v>796.5</v>
      </c>
      <c r="AN24" s="19"/>
      <c r="AO24" s="21">
        <v>1245.557</v>
      </c>
      <c r="AP24" s="21">
        <v>1062.9180000000001</v>
      </c>
      <c r="AQ24" s="21">
        <v>1118.5920000000001</v>
      </c>
      <c r="AR24" s="21">
        <v>1138.6310000000001</v>
      </c>
      <c r="AS24" s="19">
        <v>1008.621</v>
      </c>
      <c r="AT24" s="19"/>
      <c r="AU24" s="21">
        <v>762.24200000000008</v>
      </c>
      <c r="AV24" s="21">
        <v>595.55100000000004</v>
      </c>
      <c r="AW24" s="21">
        <v>694.73599999999999</v>
      </c>
      <c r="AX24" s="21">
        <v>638.91700000000003</v>
      </c>
      <c r="AY24" s="19">
        <v>465.726</v>
      </c>
      <c r="AZ24" s="19"/>
      <c r="BA24" s="21">
        <v>2651.4569999999999</v>
      </c>
      <c r="BB24" s="21">
        <v>2398.145</v>
      </c>
      <c r="BC24" s="21">
        <v>2389.5140000000001</v>
      </c>
      <c r="BD24" s="21">
        <v>2292.2150000000001</v>
      </c>
      <c r="BE24" s="19">
        <v>1898.3889999999999</v>
      </c>
      <c r="BF24" s="23"/>
    </row>
    <row r="25" spans="1:58" x14ac:dyDescent="0.2">
      <c r="A25" s="15" t="s">
        <v>17</v>
      </c>
      <c r="B25" s="2"/>
      <c r="C25" s="2"/>
      <c r="D25" s="2"/>
      <c r="E25" s="21">
        <v>1915.779</v>
      </c>
      <c r="F25" s="21">
        <v>1962.867</v>
      </c>
      <c r="G25" s="21">
        <v>1976.0730000000001</v>
      </c>
      <c r="H25" s="21">
        <v>2009.7630000000001</v>
      </c>
      <c r="I25" s="19">
        <v>1972.0060000000001</v>
      </c>
      <c r="J25" s="19"/>
      <c r="K25" s="21">
        <v>334.87600000000003</v>
      </c>
      <c r="L25" s="21">
        <v>379.245</v>
      </c>
      <c r="M25" s="21">
        <v>350.60700000000003</v>
      </c>
      <c r="N25" s="21">
        <v>359.70699999999999</v>
      </c>
      <c r="O25" s="19">
        <v>342.565</v>
      </c>
      <c r="P25" s="19"/>
      <c r="Q25" s="21">
        <v>288.22700000000003</v>
      </c>
      <c r="R25" s="21">
        <v>330.02199999999999</v>
      </c>
      <c r="S25" s="21">
        <v>627.846</v>
      </c>
      <c r="T25" s="21">
        <v>933.48500000000001</v>
      </c>
      <c r="U25" s="19">
        <v>867.58399999999995</v>
      </c>
      <c r="V25" s="19"/>
      <c r="W25" s="21">
        <v>1185.395</v>
      </c>
      <c r="X25" s="21">
        <v>1257.818</v>
      </c>
      <c r="Y25" s="21">
        <v>1188.537</v>
      </c>
      <c r="Z25" s="21">
        <v>1165.242</v>
      </c>
      <c r="AA25" s="19">
        <v>1078.462</v>
      </c>
      <c r="AB25" s="19"/>
      <c r="AC25" s="21">
        <v>209.12</v>
      </c>
      <c r="AD25" s="21">
        <v>221.703</v>
      </c>
      <c r="AE25" s="21">
        <v>178.96299999999999</v>
      </c>
      <c r="AF25" s="21">
        <v>200.83700000000002</v>
      </c>
      <c r="AG25" s="19">
        <v>158.01300000000001</v>
      </c>
      <c r="AH25" s="19"/>
      <c r="AI25" s="21">
        <v>325.142</v>
      </c>
      <c r="AJ25" s="21">
        <v>391.19100000000003</v>
      </c>
      <c r="AK25" s="21">
        <v>354.30500000000001</v>
      </c>
      <c r="AL25" s="21">
        <v>350.32300000000004</v>
      </c>
      <c r="AM25" s="19">
        <v>250.767</v>
      </c>
      <c r="AN25" s="19"/>
      <c r="AO25" s="21">
        <v>413.125</v>
      </c>
      <c r="AP25" s="21">
        <v>503.08500000000004</v>
      </c>
      <c r="AQ25" s="21">
        <v>481.42900000000003</v>
      </c>
      <c r="AR25" s="21">
        <v>372.40600000000001</v>
      </c>
      <c r="AS25" s="19">
        <v>332.37</v>
      </c>
      <c r="AT25" s="19"/>
      <c r="AU25" s="21">
        <v>232.26000000000002</v>
      </c>
      <c r="AV25" s="21">
        <v>289.21100000000001</v>
      </c>
      <c r="AW25" s="21">
        <v>396.73500000000001</v>
      </c>
      <c r="AX25" s="21">
        <v>233.59300000000002</v>
      </c>
      <c r="AY25" s="19">
        <v>173.35900000000001</v>
      </c>
      <c r="AZ25" s="19"/>
      <c r="BA25" s="21">
        <v>1029.693</v>
      </c>
      <c r="BB25" s="21">
        <v>1068.4680000000001</v>
      </c>
      <c r="BC25" s="21">
        <v>1186.5810000000001</v>
      </c>
      <c r="BD25" s="21">
        <v>960.20800000000008</v>
      </c>
      <c r="BE25" s="19">
        <v>814.40700000000004</v>
      </c>
      <c r="BF25" s="23"/>
    </row>
    <row r="26" spans="1:58" x14ac:dyDescent="0.2">
      <c r="A26" s="15" t="s">
        <v>18</v>
      </c>
      <c r="B26" s="2"/>
      <c r="C26" s="2"/>
      <c r="D26" s="2"/>
      <c r="E26" s="21">
        <v>1181.07</v>
      </c>
      <c r="F26" s="21">
        <v>1222.028</v>
      </c>
      <c r="G26" s="21">
        <v>1238.502</v>
      </c>
      <c r="H26" s="21">
        <v>1261.9280000000001</v>
      </c>
      <c r="I26" s="19">
        <v>1242.7639999999999</v>
      </c>
      <c r="J26" s="19"/>
      <c r="K26" s="21">
        <v>208.809</v>
      </c>
      <c r="L26" s="21">
        <v>234.142</v>
      </c>
      <c r="M26" s="21">
        <v>226.15200000000002</v>
      </c>
      <c r="N26" s="21">
        <v>256.59000000000003</v>
      </c>
      <c r="O26" s="19">
        <v>228.864</v>
      </c>
      <c r="P26" s="19"/>
      <c r="Q26" s="21">
        <v>177.733</v>
      </c>
      <c r="R26" s="21">
        <v>166.86</v>
      </c>
      <c r="S26" s="21">
        <v>306.26100000000002</v>
      </c>
      <c r="T26" s="21">
        <v>430.173</v>
      </c>
      <c r="U26" s="19">
        <v>319.35899999999998</v>
      </c>
      <c r="V26" s="19"/>
      <c r="W26" s="21">
        <v>664.52600000000007</v>
      </c>
      <c r="X26" s="21">
        <v>646.53899999999999</v>
      </c>
      <c r="Y26" s="21">
        <v>594.12099999999998</v>
      </c>
      <c r="Z26" s="21">
        <v>650.14100000000008</v>
      </c>
      <c r="AA26" s="19">
        <v>608.5</v>
      </c>
      <c r="AB26" s="19"/>
      <c r="AC26" s="21">
        <v>114.17200000000001</v>
      </c>
      <c r="AD26" s="21">
        <v>144.983</v>
      </c>
      <c r="AE26" s="21">
        <v>88.703000000000003</v>
      </c>
      <c r="AF26" s="21">
        <v>136.87700000000001</v>
      </c>
      <c r="AG26" s="19">
        <v>95.897999999999996</v>
      </c>
      <c r="AH26" s="19"/>
      <c r="AI26" s="21">
        <v>215.006</v>
      </c>
      <c r="AJ26" s="21">
        <v>210.48000000000002</v>
      </c>
      <c r="AK26" s="21">
        <v>146.04599999999999</v>
      </c>
      <c r="AL26" s="21">
        <v>181.55199999999999</v>
      </c>
      <c r="AM26" s="19">
        <v>121.574</v>
      </c>
      <c r="AN26" s="19"/>
      <c r="AO26" s="21">
        <v>244.654</v>
      </c>
      <c r="AP26" s="21">
        <v>240.93600000000001</v>
      </c>
      <c r="AQ26" s="21">
        <v>253.07300000000001</v>
      </c>
      <c r="AR26" s="21">
        <v>214.18800000000002</v>
      </c>
      <c r="AS26" s="19">
        <v>160.667</v>
      </c>
      <c r="AT26" s="19"/>
      <c r="AU26" s="21">
        <v>176.066</v>
      </c>
      <c r="AV26" s="21">
        <v>136.947</v>
      </c>
      <c r="AW26" s="21">
        <v>120.452</v>
      </c>
      <c r="AX26" s="21">
        <v>127.873</v>
      </c>
      <c r="AY26" s="19">
        <v>88.257000000000005</v>
      </c>
      <c r="AZ26" s="19"/>
      <c r="BA26" s="21">
        <v>526.00700000000006</v>
      </c>
      <c r="BB26" s="21">
        <v>509.351</v>
      </c>
      <c r="BC26" s="21">
        <v>464.00100000000003</v>
      </c>
      <c r="BD26" s="21">
        <v>445.54599999999999</v>
      </c>
      <c r="BE26" s="19">
        <v>349.79500000000002</v>
      </c>
      <c r="BF26" s="23"/>
    </row>
    <row r="27" spans="1:58" x14ac:dyDescent="0.2">
      <c r="A27" s="15" t="s">
        <v>19</v>
      </c>
      <c r="B27" s="2"/>
      <c r="C27" s="2"/>
      <c r="D27" s="2"/>
      <c r="E27" s="21">
        <v>5296.741</v>
      </c>
      <c r="F27" s="21">
        <v>5502.2660000000005</v>
      </c>
      <c r="G27" s="21">
        <v>5856.7300000000005</v>
      </c>
      <c r="H27" s="21">
        <v>6057.8490000000002</v>
      </c>
      <c r="I27" s="19">
        <v>6129.3469999999998</v>
      </c>
      <c r="J27" s="19"/>
      <c r="K27" s="21">
        <v>647.85300000000007</v>
      </c>
      <c r="L27" s="21">
        <v>739.30700000000002</v>
      </c>
      <c r="M27" s="21">
        <v>841.56900000000007</v>
      </c>
      <c r="N27" s="21">
        <v>818.74599999999998</v>
      </c>
      <c r="O27" s="19">
        <v>813.65200000000004</v>
      </c>
      <c r="P27" s="19"/>
      <c r="Q27" s="21">
        <v>705.72199999999998</v>
      </c>
      <c r="R27" s="21">
        <v>713.08699999999999</v>
      </c>
      <c r="S27" s="21">
        <v>1260.6469999999999</v>
      </c>
      <c r="T27" s="21">
        <v>1383.2429999999999</v>
      </c>
      <c r="U27" s="19">
        <v>969.78700000000003</v>
      </c>
      <c r="V27" s="19"/>
      <c r="W27" s="21">
        <v>1646.0510000000002</v>
      </c>
      <c r="X27" s="21">
        <v>1557.329</v>
      </c>
      <c r="Y27" s="21">
        <v>1865.385</v>
      </c>
      <c r="Z27" s="21">
        <v>1646.7740000000001</v>
      </c>
      <c r="AA27" s="19">
        <v>1513.4380000000001</v>
      </c>
      <c r="AB27" s="19"/>
      <c r="AC27" s="21">
        <v>264.01900000000001</v>
      </c>
      <c r="AD27" s="21">
        <v>168.23000000000002</v>
      </c>
      <c r="AE27" s="21">
        <v>229.071</v>
      </c>
      <c r="AF27" s="21">
        <v>191.70699999999999</v>
      </c>
      <c r="AG27" s="19">
        <v>158.392</v>
      </c>
      <c r="AH27" s="19"/>
      <c r="AI27" s="21">
        <v>144.624</v>
      </c>
      <c r="AJ27" s="21">
        <v>131.245</v>
      </c>
      <c r="AK27" s="21">
        <v>137.09</v>
      </c>
      <c r="AL27" s="21">
        <v>230.65300000000002</v>
      </c>
      <c r="AM27" s="19">
        <v>117.077</v>
      </c>
      <c r="AN27" s="19"/>
      <c r="AO27" s="21">
        <v>779.36200000000008</v>
      </c>
      <c r="AP27" s="21">
        <v>687.63300000000004</v>
      </c>
      <c r="AQ27" s="21">
        <v>861.87800000000004</v>
      </c>
      <c r="AR27" s="21">
        <v>708.73400000000004</v>
      </c>
      <c r="AS27" s="19">
        <v>568.26300000000003</v>
      </c>
      <c r="AT27" s="19"/>
      <c r="AU27" s="21">
        <v>227.66200000000001</v>
      </c>
      <c r="AV27" s="21">
        <v>232.95500000000001</v>
      </c>
      <c r="AW27" s="21">
        <v>430.03700000000003</v>
      </c>
      <c r="AX27" s="21">
        <v>230.916</v>
      </c>
      <c r="AY27" s="19">
        <v>152.91200000000001</v>
      </c>
      <c r="AZ27" s="19"/>
      <c r="BA27" s="21">
        <v>1485.981</v>
      </c>
      <c r="BB27" s="21">
        <v>1724.376</v>
      </c>
      <c r="BC27" s="21">
        <v>2087.7510000000002</v>
      </c>
      <c r="BD27" s="21">
        <v>1555.549</v>
      </c>
      <c r="BE27" s="19">
        <v>1099.1769999999999</v>
      </c>
      <c r="BF27" s="23"/>
    </row>
    <row r="28" spans="1:58" x14ac:dyDescent="0.2">
      <c r="A28" s="15" t="s">
        <v>20</v>
      </c>
      <c r="B28" s="2"/>
      <c r="C28" s="2"/>
      <c r="D28" s="2"/>
      <c r="E28" s="21">
        <v>3913.799</v>
      </c>
      <c r="F28" s="21">
        <v>4002.9480000000003</v>
      </c>
      <c r="G28" s="21">
        <v>4167.4440000000004</v>
      </c>
      <c r="H28" s="21">
        <v>4249.8789999999999</v>
      </c>
      <c r="I28" s="19">
        <v>4269.1790000000001</v>
      </c>
      <c r="J28" s="19"/>
      <c r="K28" s="21">
        <v>1115.7260000000001</v>
      </c>
      <c r="L28" s="21">
        <v>1183.9850000000001</v>
      </c>
      <c r="M28" s="21">
        <v>1233.4070000000002</v>
      </c>
      <c r="N28" s="21">
        <v>1238</v>
      </c>
      <c r="O28" s="19">
        <v>1302.7139999999999</v>
      </c>
      <c r="P28" s="19"/>
      <c r="Q28" s="21">
        <v>621.35599999999999</v>
      </c>
      <c r="R28" s="21">
        <v>650.73900000000003</v>
      </c>
      <c r="S28" s="21">
        <v>1538.865</v>
      </c>
      <c r="T28" s="21">
        <v>2792.5419999999999</v>
      </c>
      <c r="U28" s="19">
        <v>1872.049</v>
      </c>
      <c r="V28" s="19"/>
      <c r="W28" s="21">
        <v>3149.5410000000002</v>
      </c>
      <c r="X28" s="21">
        <v>3132.8980000000001</v>
      </c>
      <c r="Y28" s="21">
        <v>3042.098</v>
      </c>
      <c r="Z28" s="21">
        <v>3158.7370000000001</v>
      </c>
      <c r="AA28" s="19">
        <v>3152.96</v>
      </c>
      <c r="AB28" s="19"/>
      <c r="AC28" s="21">
        <v>1028.3009999999999</v>
      </c>
      <c r="AD28" s="21">
        <v>1005.308</v>
      </c>
      <c r="AE28" s="21">
        <v>946.06000000000006</v>
      </c>
      <c r="AF28" s="21">
        <v>896.87800000000004</v>
      </c>
      <c r="AG28" s="19">
        <v>806.40300000000002</v>
      </c>
      <c r="AH28" s="19"/>
      <c r="AI28" s="21">
        <v>2425.9390000000003</v>
      </c>
      <c r="AJ28" s="21">
        <v>2332.7919999999999</v>
      </c>
      <c r="AK28" s="21">
        <v>2237.4610000000002</v>
      </c>
      <c r="AL28" s="21">
        <v>2344.6770000000001</v>
      </c>
      <c r="AM28" s="19">
        <v>1993.511</v>
      </c>
      <c r="AN28" s="19"/>
      <c r="AO28" s="21">
        <v>1368.085</v>
      </c>
      <c r="AP28" s="21">
        <v>1281.0550000000001</v>
      </c>
      <c r="AQ28" s="21">
        <v>1386.193</v>
      </c>
      <c r="AR28" s="21">
        <v>1215.94</v>
      </c>
      <c r="AS28" s="19">
        <v>1004.024</v>
      </c>
      <c r="AT28" s="19"/>
      <c r="AU28" s="21">
        <v>1295.288</v>
      </c>
      <c r="AV28" s="21">
        <v>1218.175</v>
      </c>
      <c r="AW28" s="21">
        <v>1196.864</v>
      </c>
      <c r="AX28" s="21">
        <v>1056.56</v>
      </c>
      <c r="AY28" s="19">
        <v>953.30399999999997</v>
      </c>
      <c r="AZ28" s="19"/>
      <c r="BA28" s="21">
        <v>2740.2440000000001</v>
      </c>
      <c r="BB28" s="21">
        <v>2691.9070000000002</v>
      </c>
      <c r="BC28" s="21">
        <v>2671.2400000000002</v>
      </c>
      <c r="BD28" s="21">
        <v>2610.4390000000003</v>
      </c>
      <c r="BE28" s="19">
        <v>2312.0889999999999</v>
      </c>
      <c r="BF28" s="23"/>
    </row>
    <row r="29" spans="1:58" s="11" customFormat="1" x14ac:dyDescent="0.2">
      <c r="A29" s="15" t="s">
        <v>21</v>
      </c>
      <c r="B29" s="2"/>
      <c r="C29" s="2"/>
      <c r="D29" s="2"/>
      <c r="E29" s="21">
        <v>6321.6570000000002</v>
      </c>
      <c r="F29" s="21">
        <v>6475.3389999999999</v>
      </c>
      <c r="G29" s="21">
        <v>6625.6909999999998</v>
      </c>
      <c r="H29" s="21">
        <v>6714.3440000000001</v>
      </c>
      <c r="I29" s="19">
        <v>6594.9179999999997</v>
      </c>
      <c r="J29" s="19"/>
      <c r="K29" s="21">
        <v>1335.9560000000001</v>
      </c>
      <c r="L29" s="21">
        <v>1380.136</v>
      </c>
      <c r="M29" s="21">
        <v>1534.2090000000001</v>
      </c>
      <c r="N29" s="21">
        <v>1470.326</v>
      </c>
      <c r="O29" s="19">
        <v>1493.7560000000001</v>
      </c>
      <c r="P29" s="19"/>
      <c r="Q29" s="21">
        <v>1098.587</v>
      </c>
      <c r="R29" s="21">
        <v>1347.098</v>
      </c>
      <c r="S29" s="21">
        <v>2120.681</v>
      </c>
      <c r="T29" s="21">
        <v>3241.8969999999999</v>
      </c>
      <c r="U29" s="19">
        <v>3119.73</v>
      </c>
      <c r="V29" s="19"/>
      <c r="W29" s="21">
        <v>4387.4049999999997</v>
      </c>
      <c r="X29" s="21">
        <v>4573.4920000000002</v>
      </c>
      <c r="Y29" s="21">
        <v>4562.8379999999997</v>
      </c>
      <c r="Z29" s="21">
        <v>4515.7309999999998</v>
      </c>
      <c r="AA29" s="19">
        <v>4461.9040000000005</v>
      </c>
      <c r="AB29" s="19"/>
      <c r="AC29" s="21">
        <v>914.59400000000005</v>
      </c>
      <c r="AD29" s="21">
        <v>754.84699999999998</v>
      </c>
      <c r="AE29" s="21">
        <v>685.93500000000006</v>
      </c>
      <c r="AF29" s="21">
        <v>763.23400000000004</v>
      </c>
      <c r="AG29" s="19">
        <v>708.65099999999995</v>
      </c>
      <c r="AH29" s="19"/>
      <c r="AI29" s="21">
        <v>1625.7670000000001</v>
      </c>
      <c r="AJ29" s="21">
        <v>1715.134</v>
      </c>
      <c r="AK29" s="21">
        <v>1735.048</v>
      </c>
      <c r="AL29" s="21">
        <v>1818.116</v>
      </c>
      <c r="AM29" s="19">
        <v>1237.847</v>
      </c>
      <c r="AN29" s="19"/>
      <c r="AO29" s="21">
        <v>1497.402</v>
      </c>
      <c r="AP29" s="21">
        <v>1586.607</v>
      </c>
      <c r="AQ29" s="21">
        <v>2041.511</v>
      </c>
      <c r="AR29" s="21">
        <v>1488.432</v>
      </c>
      <c r="AS29" s="19">
        <v>1117.9359999999999</v>
      </c>
      <c r="AT29" s="19"/>
      <c r="AU29" s="21">
        <v>1116.633</v>
      </c>
      <c r="AV29" s="21">
        <v>1151.3700000000001</v>
      </c>
      <c r="AW29" s="21">
        <v>1737.174</v>
      </c>
      <c r="AX29" s="21">
        <v>1284.242</v>
      </c>
      <c r="AY29" s="19">
        <v>888.77300000000002</v>
      </c>
      <c r="AZ29" s="19"/>
      <c r="BA29" s="21">
        <v>4028.8710000000001</v>
      </c>
      <c r="BB29" s="21">
        <v>4165.9170000000004</v>
      </c>
      <c r="BC29" s="21">
        <v>4634.0709999999999</v>
      </c>
      <c r="BD29" s="21">
        <v>4079.1060000000002</v>
      </c>
      <c r="BE29" s="19">
        <v>3246.41</v>
      </c>
      <c r="BF29" s="23"/>
    </row>
    <row r="30" spans="1:58" x14ac:dyDescent="0.2">
      <c r="A30" s="15" t="s">
        <v>22</v>
      </c>
      <c r="B30" s="2"/>
      <c r="C30" s="2"/>
      <c r="D30" s="2"/>
      <c r="E30" s="21">
        <v>2156.3969999999999</v>
      </c>
      <c r="F30" s="21">
        <v>2291.989</v>
      </c>
      <c r="G30" s="21">
        <v>2395.54</v>
      </c>
      <c r="H30" s="21">
        <v>2474.777</v>
      </c>
      <c r="I30" s="19">
        <v>2535.837</v>
      </c>
      <c r="J30" s="19"/>
      <c r="K30" s="21">
        <v>337.64800000000002</v>
      </c>
      <c r="L30" s="21">
        <v>400.07300000000004</v>
      </c>
      <c r="M30" s="21">
        <v>406.69300000000004</v>
      </c>
      <c r="N30" s="21">
        <v>435.80700000000002</v>
      </c>
      <c r="O30" s="19">
        <v>368.63</v>
      </c>
      <c r="P30" s="19"/>
      <c r="Q30" s="21">
        <v>284.10700000000003</v>
      </c>
      <c r="R30" s="21">
        <v>271.24799999999999</v>
      </c>
      <c r="S30" s="21">
        <v>500.21700000000004</v>
      </c>
      <c r="T30" s="21">
        <v>753.11099999999999</v>
      </c>
      <c r="U30" s="19">
        <v>612.06100000000004</v>
      </c>
      <c r="V30" s="19"/>
      <c r="W30" s="21">
        <v>990.55000000000007</v>
      </c>
      <c r="X30" s="21">
        <v>1051.905</v>
      </c>
      <c r="Y30" s="21">
        <v>1076.2809999999999</v>
      </c>
      <c r="Z30" s="21">
        <v>1069.502</v>
      </c>
      <c r="AA30" s="19">
        <v>949.41700000000003</v>
      </c>
      <c r="AB30" s="19"/>
      <c r="AC30" s="21">
        <v>209.50200000000001</v>
      </c>
      <c r="AD30" s="21">
        <v>194.35400000000001</v>
      </c>
      <c r="AE30" s="21">
        <v>160.91200000000001</v>
      </c>
      <c r="AF30" s="21">
        <v>123.342</v>
      </c>
      <c r="AG30" s="19">
        <v>130.11600000000001</v>
      </c>
      <c r="AH30" s="19"/>
      <c r="AI30" s="21">
        <v>274.90199999999999</v>
      </c>
      <c r="AJ30" s="21">
        <v>290.49700000000001</v>
      </c>
      <c r="AK30" s="21">
        <v>238.79600000000002</v>
      </c>
      <c r="AL30" s="21">
        <v>193.327</v>
      </c>
      <c r="AM30" s="19">
        <v>170.17400000000001</v>
      </c>
      <c r="AN30" s="19"/>
      <c r="AO30" s="21">
        <v>316.86</v>
      </c>
      <c r="AP30" s="21">
        <v>347.49099999999999</v>
      </c>
      <c r="AQ30" s="21">
        <v>436.31900000000002</v>
      </c>
      <c r="AR30" s="21">
        <v>322.34399999999999</v>
      </c>
      <c r="AS30" s="19">
        <v>251.435</v>
      </c>
      <c r="AT30" s="19"/>
      <c r="AU30" s="21">
        <v>146.17099999999999</v>
      </c>
      <c r="AV30" s="21">
        <v>115.91800000000001</v>
      </c>
      <c r="AW30" s="21">
        <v>200.71899999999999</v>
      </c>
      <c r="AX30" s="21">
        <v>113.96300000000001</v>
      </c>
      <c r="AY30" s="19">
        <v>96.927000000000007</v>
      </c>
      <c r="AZ30" s="19"/>
      <c r="BA30" s="21">
        <v>825.471</v>
      </c>
      <c r="BB30" s="21">
        <v>766.72199999999998</v>
      </c>
      <c r="BC30" s="21">
        <v>956.12700000000007</v>
      </c>
      <c r="BD30" s="21">
        <v>723.245</v>
      </c>
      <c r="BE30" s="19">
        <v>535.16800000000001</v>
      </c>
      <c r="BF30" s="23"/>
    </row>
    <row r="31" spans="1:58" x14ac:dyDescent="0.2">
      <c r="A31" s="15" t="s">
        <v>23</v>
      </c>
      <c r="B31" s="2"/>
      <c r="C31" s="2"/>
      <c r="D31" s="2"/>
      <c r="E31" s="21">
        <v>1699.316</v>
      </c>
      <c r="F31" s="21">
        <v>1809.6510000000001</v>
      </c>
      <c r="G31" s="21">
        <v>1880.5170000000001</v>
      </c>
      <c r="H31" s="21">
        <v>1916.9870000000001</v>
      </c>
      <c r="I31" s="19">
        <v>1914.903</v>
      </c>
      <c r="J31" s="19"/>
      <c r="K31" s="21">
        <v>271.55</v>
      </c>
      <c r="L31" s="21">
        <v>307.226</v>
      </c>
      <c r="M31" s="21">
        <v>329.93700000000001</v>
      </c>
      <c r="N31" s="21">
        <v>316.74099999999999</v>
      </c>
      <c r="O31" s="19">
        <v>306.77600000000001</v>
      </c>
      <c r="P31" s="19"/>
      <c r="Q31" s="21">
        <v>299.52800000000002</v>
      </c>
      <c r="R31" s="21">
        <v>282.92400000000004</v>
      </c>
      <c r="S31" s="21">
        <v>466.73900000000003</v>
      </c>
      <c r="T31" s="21">
        <v>620.54200000000003</v>
      </c>
      <c r="U31" s="19">
        <v>581.13800000000003</v>
      </c>
      <c r="V31" s="19"/>
      <c r="W31" s="21">
        <v>771.79399999999998</v>
      </c>
      <c r="X31" s="21">
        <v>796.36599999999999</v>
      </c>
      <c r="Y31" s="21">
        <v>908.55400000000009</v>
      </c>
      <c r="Z31" s="21">
        <v>812.98300000000006</v>
      </c>
      <c r="AA31" s="19">
        <v>755.6</v>
      </c>
      <c r="AB31" s="19"/>
      <c r="AC31" s="21">
        <v>288.69100000000003</v>
      </c>
      <c r="AD31" s="21">
        <v>379.83199999999999</v>
      </c>
      <c r="AE31" s="21">
        <v>266.88299999999998</v>
      </c>
      <c r="AF31" s="21">
        <v>268.78000000000003</v>
      </c>
      <c r="AG31" s="19">
        <v>200.05799999999999</v>
      </c>
      <c r="AH31" s="19"/>
      <c r="AI31" s="21">
        <v>331.45800000000003</v>
      </c>
      <c r="AJ31" s="21">
        <v>394.18400000000003</v>
      </c>
      <c r="AK31" s="21">
        <v>401.81600000000003</v>
      </c>
      <c r="AL31" s="21">
        <v>431.01100000000002</v>
      </c>
      <c r="AM31" s="19">
        <v>230.577</v>
      </c>
      <c r="AN31" s="19"/>
      <c r="AO31" s="21">
        <v>328.69800000000004</v>
      </c>
      <c r="AP31" s="21">
        <v>361.05799999999999</v>
      </c>
      <c r="AQ31" s="21">
        <v>553.04</v>
      </c>
      <c r="AR31" s="21">
        <v>287.37900000000002</v>
      </c>
      <c r="AS31" s="19">
        <v>250.505</v>
      </c>
      <c r="AT31" s="19"/>
      <c r="AU31" s="21">
        <v>167.89700000000002</v>
      </c>
      <c r="AV31" s="21">
        <v>129.28700000000001</v>
      </c>
      <c r="AW31" s="21">
        <v>434.73099999999999</v>
      </c>
      <c r="AX31" s="21">
        <v>135.464</v>
      </c>
      <c r="AY31" s="19">
        <v>84.405000000000001</v>
      </c>
      <c r="AZ31" s="19"/>
      <c r="BA31" s="21">
        <v>645.61300000000006</v>
      </c>
      <c r="BB31" s="21">
        <v>653.00400000000002</v>
      </c>
      <c r="BC31" s="21">
        <v>1071.4010000000001</v>
      </c>
      <c r="BD31" s="21">
        <v>631.76499999999999</v>
      </c>
      <c r="BE31" s="19">
        <v>423.37400000000002</v>
      </c>
      <c r="BF31" s="23"/>
    </row>
    <row r="32" spans="1:58" x14ac:dyDescent="0.2">
      <c r="A32" s="15" t="s">
        <v>24</v>
      </c>
      <c r="B32" s="2"/>
      <c r="C32" s="2"/>
      <c r="D32" s="2"/>
      <c r="E32" s="21">
        <v>2759.5370000000003</v>
      </c>
      <c r="F32" s="21">
        <v>2803.8160000000003</v>
      </c>
      <c r="G32" s="21">
        <v>2833.2930000000001</v>
      </c>
      <c r="H32" s="21">
        <v>2872.4120000000003</v>
      </c>
      <c r="I32" s="19">
        <v>2877.3020000000001</v>
      </c>
      <c r="J32" s="19"/>
      <c r="K32" s="21">
        <v>518.02499999999998</v>
      </c>
      <c r="L32" s="21">
        <v>551.87800000000004</v>
      </c>
      <c r="M32" s="21">
        <v>544.85300000000007</v>
      </c>
      <c r="N32" s="21">
        <v>590.50099999999998</v>
      </c>
      <c r="O32" s="19">
        <v>539.87599999999998</v>
      </c>
      <c r="P32" s="19"/>
      <c r="Q32" s="21">
        <v>250.85000000000002</v>
      </c>
      <c r="R32" s="21">
        <v>251.154</v>
      </c>
      <c r="S32" s="21">
        <v>559.97500000000002</v>
      </c>
      <c r="T32" s="21">
        <v>992.43100000000004</v>
      </c>
      <c r="U32" s="19">
        <v>961.928</v>
      </c>
      <c r="V32" s="19"/>
      <c r="W32" s="21">
        <v>1543.0440000000001</v>
      </c>
      <c r="X32" s="21">
        <v>1475.029</v>
      </c>
      <c r="Y32" s="21">
        <v>1462.645</v>
      </c>
      <c r="Z32" s="21">
        <v>1384.5640000000001</v>
      </c>
      <c r="AA32" s="19">
        <v>1474.287</v>
      </c>
      <c r="AB32" s="19"/>
      <c r="AC32" s="21">
        <v>267.59899999999999</v>
      </c>
      <c r="AD32" s="21">
        <v>240.38800000000001</v>
      </c>
      <c r="AE32" s="21">
        <v>264.26499999999999</v>
      </c>
      <c r="AF32" s="21">
        <v>260.82600000000002</v>
      </c>
      <c r="AG32" s="19">
        <v>205.00200000000001</v>
      </c>
      <c r="AH32" s="19"/>
      <c r="AI32" s="21">
        <v>682.30100000000004</v>
      </c>
      <c r="AJ32" s="21">
        <v>740.43400000000008</v>
      </c>
      <c r="AK32" s="21">
        <v>708.702</v>
      </c>
      <c r="AL32" s="21">
        <v>687.24900000000002</v>
      </c>
      <c r="AM32" s="19">
        <v>540.43499999999995</v>
      </c>
      <c r="AN32" s="19"/>
      <c r="AO32" s="21">
        <v>574.01200000000006</v>
      </c>
      <c r="AP32" s="21">
        <v>500.48</v>
      </c>
      <c r="AQ32" s="21">
        <v>529.38</v>
      </c>
      <c r="AR32" s="21">
        <v>399.02100000000002</v>
      </c>
      <c r="AS32" s="19">
        <v>336.05200000000002</v>
      </c>
      <c r="AT32" s="19"/>
      <c r="AU32" s="21">
        <v>410.12200000000001</v>
      </c>
      <c r="AV32" s="21">
        <v>411.815</v>
      </c>
      <c r="AW32" s="21">
        <v>504.45100000000002</v>
      </c>
      <c r="AX32" s="21">
        <v>385.23500000000001</v>
      </c>
      <c r="AY32" s="19">
        <v>288.94099999999997</v>
      </c>
      <c r="AZ32" s="19"/>
      <c r="BA32" s="21">
        <v>1417.848</v>
      </c>
      <c r="BB32" s="21">
        <v>1389.3700000000001</v>
      </c>
      <c r="BC32" s="21">
        <v>1459.8880000000001</v>
      </c>
      <c r="BD32" s="21">
        <v>1213.6030000000001</v>
      </c>
      <c r="BE32" s="19">
        <v>1015.71</v>
      </c>
      <c r="BF32" s="23"/>
    </row>
    <row r="33" spans="1:74" x14ac:dyDescent="0.2">
      <c r="A33" s="15" t="s">
        <v>25</v>
      </c>
      <c r="B33" s="2"/>
      <c r="C33" s="2"/>
      <c r="D33" s="2"/>
      <c r="E33" s="21">
        <v>2940.8850000000002</v>
      </c>
      <c r="F33" s="21">
        <v>2994.9340000000002</v>
      </c>
      <c r="G33" s="21">
        <v>3041.712</v>
      </c>
      <c r="H33" s="21">
        <v>3087.933</v>
      </c>
      <c r="I33" s="19">
        <v>3136.027</v>
      </c>
      <c r="J33" s="19"/>
      <c r="K33" s="21">
        <v>485.15100000000001</v>
      </c>
      <c r="L33" s="21">
        <v>536.63599999999997</v>
      </c>
      <c r="M33" s="21">
        <v>512.40899999999999</v>
      </c>
      <c r="N33" s="21">
        <v>525.03600000000006</v>
      </c>
      <c r="O33" s="19">
        <v>485.78100000000001</v>
      </c>
      <c r="P33" s="19"/>
      <c r="Q33" s="21">
        <v>359.09100000000001</v>
      </c>
      <c r="R33" s="21">
        <v>394.14400000000001</v>
      </c>
      <c r="S33" s="21">
        <v>595.35900000000004</v>
      </c>
      <c r="T33" s="21">
        <v>820.62200000000007</v>
      </c>
      <c r="U33" s="19">
        <v>774.79600000000005</v>
      </c>
      <c r="V33" s="19"/>
      <c r="W33" s="21">
        <v>1222.4580000000001</v>
      </c>
      <c r="X33" s="21">
        <v>1247.981</v>
      </c>
      <c r="Y33" s="21">
        <v>1191.3030000000001</v>
      </c>
      <c r="Z33" s="21">
        <v>1208.098</v>
      </c>
      <c r="AA33" s="19">
        <v>1157.42</v>
      </c>
      <c r="AB33" s="19"/>
      <c r="AC33" s="21">
        <v>331.41300000000001</v>
      </c>
      <c r="AD33" s="21">
        <v>254.648</v>
      </c>
      <c r="AE33" s="21">
        <v>212.09100000000001</v>
      </c>
      <c r="AF33" s="21">
        <v>220.60400000000001</v>
      </c>
      <c r="AG33" s="19">
        <v>185.63800000000001</v>
      </c>
      <c r="AH33" s="19"/>
      <c r="AI33" s="21">
        <v>376.00299999999999</v>
      </c>
      <c r="AJ33" s="21">
        <v>446.78100000000001</v>
      </c>
      <c r="AK33" s="21">
        <v>354.93400000000003</v>
      </c>
      <c r="AL33" s="21">
        <v>298.935</v>
      </c>
      <c r="AM33" s="19">
        <v>176.01400000000001</v>
      </c>
      <c r="AN33" s="19"/>
      <c r="AO33" s="21">
        <v>675.74099999999999</v>
      </c>
      <c r="AP33" s="21">
        <v>744.14700000000005</v>
      </c>
      <c r="AQ33" s="21">
        <v>671.06400000000008</v>
      </c>
      <c r="AR33" s="21">
        <v>533.94600000000003</v>
      </c>
      <c r="AS33" s="19">
        <v>383.55</v>
      </c>
      <c r="AT33" s="19"/>
      <c r="AU33" s="21">
        <v>215.703</v>
      </c>
      <c r="AV33" s="21">
        <v>157.33700000000002</v>
      </c>
      <c r="AW33" s="21">
        <v>199.4</v>
      </c>
      <c r="AX33" s="21">
        <v>138.23500000000001</v>
      </c>
      <c r="AY33" s="19">
        <v>123.179</v>
      </c>
      <c r="AZ33" s="19"/>
      <c r="BA33" s="21">
        <v>1119.153</v>
      </c>
      <c r="BB33" s="21">
        <v>1136.9660000000001</v>
      </c>
      <c r="BC33" s="21">
        <v>1101.8140000000001</v>
      </c>
      <c r="BD33" s="21">
        <v>874.14400000000001</v>
      </c>
      <c r="BE33" s="19">
        <v>729.83399999999995</v>
      </c>
      <c r="BF33" s="23"/>
    </row>
    <row r="34" spans="1:74" x14ac:dyDescent="0.2">
      <c r="A34" s="15" t="s">
        <v>26</v>
      </c>
      <c r="B34" s="2"/>
      <c r="C34" s="2"/>
      <c r="D34" s="2"/>
      <c r="E34" s="21">
        <v>2843.6779999999999</v>
      </c>
      <c r="F34" s="21">
        <v>2903.5720000000001</v>
      </c>
      <c r="G34" s="21">
        <v>2957.587</v>
      </c>
      <c r="H34" s="21">
        <v>2998.1040000000003</v>
      </c>
      <c r="I34" s="19">
        <v>3058.3809999999999</v>
      </c>
      <c r="J34" s="19"/>
      <c r="K34" s="21">
        <v>381.51900000000001</v>
      </c>
      <c r="L34" s="21">
        <v>407.63200000000001</v>
      </c>
      <c r="M34" s="21">
        <v>461.03800000000001</v>
      </c>
      <c r="N34" s="21">
        <v>436.68400000000003</v>
      </c>
      <c r="O34" s="19">
        <v>420.11500000000001</v>
      </c>
      <c r="P34" s="19"/>
      <c r="Q34" s="21">
        <v>417.649</v>
      </c>
      <c r="R34" s="21">
        <v>366.815</v>
      </c>
      <c r="S34" s="21">
        <v>593.59900000000005</v>
      </c>
      <c r="T34" s="21">
        <v>732.404</v>
      </c>
      <c r="U34" s="19">
        <v>737.64700000000005</v>
      </c>
      <c r="V34" s="19"/>
      <c r="W34" s="21">
        <v>1091.5150000000001</v>
      </c>
      <c r="X34" s="21">
        <v>1034.797</v>
      </c>
      <c r="Y34" s="21">
        <v>1006.099</v>
      </c>
      <c r="Z34" s="21">
        <v>994.57100000000003</v>
      </c>
      <c r="AA34" s="19">
        <v>961.33</v>
      </c>
      <c r="AB34" s="19"/>
      <c r="AC34" s="21">
        <v>270.221</v>
      </c>
      <c r="AD34" s="21">
        <v>250.74800000000002</v>
      </c>
      <c r="AE34" s="21">
        <v>253.50700000000001</v>
      </c>
      <c r="AF34" s="21">
        <v>244.309</v>
      </c>
      <c r="AG34" s="19">
        <v>222.93700000000001</v>
      </c>
      <c r="AH34" s="19"/>
      <c r="AI34" s="21">
        <v>276.55900000000003</v>
      </c>
      <c r="AJ34" s="21">
        <v>311.351</v>
      </c>
      <c r="AK34" s="21">
        <v>299.22399999999999</v>
      </c>
      <c r="AL34" s="21">
        <v>275.57499999999999</v>
      </c>
      <c r="AM34" s="19">
        <v>207.649</v>
      </c>
      <c r="AN34" s="19"/>
      <c r="AO34" s="21">
        <v>602.77499999999998</v>
      </c>
      <c r="AP34" s="21">
        <v>641.774</v>
      </c>
      <c r="AQ34" s="21">
        <v>660.96</v>
      </c>
      <c r="AR34" s="21">
        <v>586.48500000000001</v>
      </c>
      <c r="AS34" s="19">
        <v>435.226</v>
      </c>
      <c r="AT34" s="19"/>
      <c r="AU34" s="21">
        <v>166.21800000000002</v>
      </c>
      <c r="AV34" s="21">
        <v>168.89400000000001</v>
      </c>
      <c r="AW34" s="21">
        <v>298.39100000000002</v>
      </c>
      <c r="AX34" s="21">
        <v>167.517</v>
      </c>
      <c r="AY34" s="19">
        <v>101.255</v>
      </c>
      <c r="AZ34" s="19"/>
      <c r="BA34" s="21">
        <v>1005.998</v>
      </c>
      <c r="BB34" s="21">
        <v>1039.193</v>
      </c>
      <c r="BC34" s="21">
        <v>1186.2909999999999</v>
      </c>
      <c r="BD34" s="21">
        <v>834.86099999999999</v>
      </c>
      <c r="BE34" s="19">
        <v>569.86300000000006</v>
      </c>
      <c r="BF34" s="23"/>
    </row>
    <row r="35" spans="1:74" x14ac:dyDescent="0.2">
      <c r="A35" s="15" t="s">
        <v>27</v>
      </c>
      <c r="B35" s="2"/>
      <c r="C35" s="2"/>
      <c r="D35" s="2"/>
      <c r="E35" s="21">
        <v>2332.6350000000002</v>
      </c>
      <c r="F35" s="21">
        <v>2365.8380000000002</v>
      </c>
      <c r="G35" s="21">
        <v>2415.8360000000002</v>
      </c>
      <c r="H35" s="21">
        <v>2442.2660000000001</v>
      </c>
      <c r="I35" s="19">
        <v>2532.8090000000002</v>
      </c>
      <c r="J35" s="19"/>
      <c r="K35" s="21">
        <v>411.07300000000004</v>
      </c>
      <c r="L35" s="21">
        <v>426.26600000000002</v>
      </c>
      <c r="M35" s="21">
        <v>401.32600000000002</v>
      </c>
      <c r="N35" s="21">
        <v>437.99</v>
      </c>
      <c r="O35" s="19">
        <v>453.392</v>
      </c>
      <c r="P35" s="19"/>
      <c r="Q35" s="21">
        <v>312.77100000000002</v>
      </c>
      <c r="R35" s="21">
        <v>299.22000000000003</v>
      </c>
      <c r="S35" s="21">
        <v>652.13700000000006</v>
      </c>
      <c r="T35" s="21">
        <v>1094.136</v>
      </c>
      <c r="U35" s="19">
        <v>888.38400000000001</v>
      </c>
      <c r="V35" s="19"/>
      <c r="W35" s="21">
        <v>1465.4090000000001</v>
      </c>
      <c r="X35" s="21">
        <v>1495.509</v>
      </c>
      <c r="Y35" s="21">
        <v>1412.7619999999999</v>
      </c>
      <c r="Z35" s="21">
        <v>1423.49</v>
      </c>
      <c r="AA35" s="19">
        <v>1388.9369999999999</v>
      </c>
      <c r="AB35" s="19"/>
      <c r="AC35" s="21">
        <v>287.60700000000003</v>
      </c>
      <c r="AD35" s="21">
        <v>290.58100000000002</v>
      </c>
      <c r="AE35" s="21">
        <v>230.24600000000001</v>
      </c>
      <c r="AF35" s="21">
        <v>301.33199999999999</v>
      </c>
      <c r="AG35" s="19">
        <v>248.25800000000001</v>
      </c>
      <c r="AH35" s="19"/>
      <c r="AI35" s="21">
        <v>1138.261</v>
      </c>
      <c r="AJ35" s="21">
        <v>1088.4070000000002</v>
      </c>
      <c r="AK35" s="21">
        <v>1037.855</v>
      </c>
      <c r="AL35" s="21">
        <v>1073.164</v>
      </c>
      <c r="AM35" s="19">
        <v>855.55700000000002</v>
      </c>
      <c r="AN35" s="19"/>
      <c r="AO35" s="21">
        <v>1121.174</v>
      </c>
      <c r="AP35" s="21">
        <v>1183.52</v>
      </c>
      <c r="AQ35" s="21">
        <v>1047.154</v>
      </c>
      <c r="AR35" s="21">
        <v>949.96500000000003</v>
      </c>
      <c r="AS35" s="19">
        <v>827.14400000000001</v>
      </c>
      <c r="AT35" s="19"/>
      <c r="AU35" s="21">
        <v>430.82300000000004</v>
      </c>
      <c r="AV35" s="21">
        <v>462.42500000000001</v>
      </c>
      <c r="AW35" s="21">
        <v>542.34900000000005</v>
      </c>
      <c r="AX35" s="21">
        <v>387.85400000000004</v>
      </c>
      <c r="AY35" s="19">
        <v>253.27099999999999</v>
      </c>
      <c r="AZ35" s="19"/>
      <c r="BA35" s="21">
        <v>1328.905</v>
      </c>
      <c r="BB35" s="21">
        <v>1411.425</v>
      </c>
      <c r="BC35" s="21">
        <v>1441.04</v>
      </c>
      <c r="BD35" s="21">
        <v>1222.421</v>
      </c>
      <c r="BE35" s="19">
        <v>994.90700000000004</v>
      </c>
      <c r="BF35" s="23"/>
    </row>
    <row r="36" spans="1:74" x14ac:dyDescent="0.2">
      <c r="A36" s="15" t="s">
        <v>28</v>
      </c>
      <c r="B36" s="2"/>
      <c r="C36" s="2"/>
      <c r="D36" s="2"/>
      <c r="E36" s="21">
        <v>3424.6</v>
      </c>
      <c r="F36" s="21">
        <v>3489.1190000000001</v>
      </c>
      <c r="G36" s="21">
        <v>3531.357</v>
      </c>
      <c r="H36" s="21">
        <v>3588.6330000000003</v>
      </c>
      <c r="I36" s="19">
        <v>3574.8429999999998</v>
      </c>
      <c r="J36" s="19"/>
      <c r="K36" s="21">
        <v>532.05799999999999</v>
      </c>
      <c r="L36" s="21">
        <v>561.26400000000001</v>
      </c>
      <c r="M36" s="21">
        <v>551.61900000000003</v>
      </c>
      <c r="N36" s="21">
        <v>577.61099999999999</v>
      </c>
      <c r="O36" s="19">
        <v>542.64300000000003</v>
      </c>
      <c r="P36" s="19"/>
      <c r="Q36" s="21">
        <v>436.79900000000004</v>
      </c>
      <c r="R36" s="21">
        <v>418.053</v>
      </c>
      <c r="S36" s="21">
        <v>690.47699999999998</v>
      </c>
      <c r="T36" s="21">
        <v>1002.941</v>
      </c>
      <c r="U36" s="19">
        <v>898.12400000000002</v>
      </c>
      <c r="V36" s="19"/>
      <c r="W36" s="21">
        <v>1411.9770000000001</v>
      </c>
      <c r="X36" s="21">
        <v>1382.662</v>
      </c>
      <c r="Y36" s="21">
        <v>1406.4170000000001</v>
      </c>
      <c r="Z36" s="21">
        <v>1415.6120000000001</v>
      </c>
      <c r="AA36" s="19">
        <v>1356.097</v>
      </c>
      <c r="AB36" s="19"/>
      <c r="AC36" s="21">
        <v>220.06200000000001</v>
      </c>
      <c r="AD36" s="21">
        <v>268.47300000000001</v>
      </c>
      <c r="AE36" s="21">
        <v>197.55600000000001</v>
      </c>
      <c r="AF36" s="21">
        <v>219.43</v>
      </c>
      <c r="AG36" s="19">
        <v>153.59</v>
      </c>
      <c r="AH36" s="19"/>
      <c r="AI36" s="21">
        <v>333.72</v>
      </c>
      <c r="AJ36" s="21">
        <v>310.20300000000003</v>
      </c>
      <c r="AK36" s="21">
        <v>285.29000000000002</v>
      </c>
      <c r="AL36" s="21">
        <v>244.43700000000001</v>
      </c>
      <c r="AM36" s="19">
        <v>173.10499999999999</v>
      </c>
      <c r="AN36" s="19"/>
      <c r="AO36" s="21">
        <v>672.17899999999997</v>
      </c>
      <c r="AP36" s="21">
        <v>605.58000000000004</v>
      </c>
      <c r="AQ36" s="21">
        <v>498.25800000000004</v>
      </c>
      <c r="AR36" s="21">
        <v>446.46600000000001</v>
      </c>
      <c r="AS36" s="19">
        <v>348.39699999999999</v>
      </c>
      <c r="AT36" s="19"/>
      <c r="AU36" s="21">
        <v>343.48</v>
      </c>
      <c r="AV36" s="21">
        <v>416.79300000000001</v>
      </c>
      <c r="AW36" s="21">
        <v>446.98200000000003</v>
      </c>
      <c r="AX36" s="21">
        <v>288.322</v>
      </c>
      <c r="AY36" s="19">
        <v>178.964</v>
      </c>
      <c r="AZ36" s="19"/>
      <c r="BA36" s="21">
        <v>1457.788</v>
      </c>
      <c r="BB36" s="21">
        <v>1689.4180000000001</v>
      </c>
      <c r="BC36" s="21">
        <v>1705.943</v>
      </c>
      <c r="BD36" s="21">
        <v>1346.548</v>
      </c>
      <c r="BE36" s="19">
        <v>962.21100000000001</v>
      </c>
      <c r="BF36" s="23"/>
    </row>
    <row r="37" spans="1:74" x14ac:dyDescent="0.2">
      <c r="A37" s="15" t="s">
        <v>29</v>
      </c>
      <c r="B37" s="2"/>
      <c r="C37" s="2"/>
      <c r="D37" s="2"/>
      <c r="E37" s="21">
        <v>1271.6680000000001</v>
      </c>
      <c r="F37" s="21">
        <v>1304.4740000000002</v>
      </c>
      <c r="G37" s="21">
        <v>1350.048</v>
      </c>
      <c r="H37" s="21">
        <v>1370.566</v>
      </c>
      <c r="I37" s="19">
        <v>1467.1759999999999</v>
      </c>
      <c r="J37" s="19"/>
      <c r="K37" s="21">
        <v>180.6</v>
      </c>
      <c r="L37" s="21">
        <v>207.49299999999999</v>
      </c>
      <c r="M37" s="21">
        <v>216.78400000000002</v>
      </c>
      <c r="N37" s="21">
        <v>221.24200000000002</v>
      </c>
      <c r="O37" s="19">
        <v>209.98099999999999</v>
      </c>
      <c r="P37" s="19"/>
      <c r="Q37" s="21">
        <v>159.27100000000002</v>
      </c>
      <c r="R37" s="21">
        <v>179.19300000000001</v>
      </c>
      <c r="S37" s="21">
        <v>372.10200000000003</v>
      </c>
      <c r="T37" s="21">
        <v>619.91899999999998</v>
      </c>
      <c r="U37" s="19">
        <v>576.16300000000001</v>
      </c>
      <c r="V37" s="19"/>
      <c r="W37" s="21">
        <v>842.94400000000007</v>
      </c>
      <c r="X37" s="21">
        <v>834.86300000000006</v>
      </c>
      <c r="Y37" s="21">
        <v>875.54200000000003</v>
      </c>
      <c r="Z37" s="21">
        <v>848.29700000000003</v>
      </c>
      <c r="AA37" s="19">
        <v>861.47199999999998</v>
      </c>
      <c r="AB37" s="19"/>
      <c r="AC37" s="21">
        <v>130.16400000000002</v>
      </c>
      <c r="AD37" s="21">
        <v>113.65600000000001</v>
      </c>
      <c r="AE37" s="21">
        <v>110.26100000000001</v>
      </c>
      <c r="AF37" s="21">
        <v>111.902</v>
      </c>
      <c r="AG37" s="19">
        <v>85.225999999999999</v>
      </c>
      <c r="AH37" s="19"/>
      <c r="AI37" s="21">
        <v>136.251</v>
      </c>
      <c r="AJ37" s="21">
        <v>132.149</v>
      </c>
      <c r="AK37" s="21">
        <v>103.932</v>
      </c>
      <c r="AL37" s="21">
        <v>110.479</v>
      </c>
      <c r="AM37" s="19">
        <v>90.867000000000004</v>
      </c>
      <c r="AN37" s="19"/>
      <c r="AO37" s="21">
        <v>317.23700000000002</v>
      </c>
      <c r="AP37" s="21">
        <v>317.14800000000002</v>
      </c>
      <c r="AQ37" s="21">
        <v>444.83000000000004</v>
      </c>
      <c r="AR37" s="21">
        <v>311.61099999999999</v>
      </c>
      <c r="AS37" s="19">
        <v>305.39499999999998</v>
      </c>
      <c r="AT37" s="19"/>
      <c r="AU37" s="21">
        <v>233.328</v>
      </c>
      <c r="AV37" s="21">
        <v>165.60300000000001</v>
      </c>
      <c r="AW37" s="21">
        <v>374.09200000000004</v>
      </c>
      <c r="AX37" s="21">
        <v>232.05800000000002</v>
      </c>
      <c r="AY37" s="19">
        <v>176.54300000000001</v>
      </c>
      <c r="AZ37" s="19"/>
      <c r="BA37" s="21">
        <v>826.80500000000006</v>
      </c>
      <c r="BB37" s="21">
        <v>788.11</v>
      </c>
      <c r="BC37" s="21">
        <v>927.64600000000007</v>
      </c>
      <c r="BD37" s="21">
        <v>862.755</v>
      </c>
      <c r="BE37" s="19">
        <v>739.76700000000005</v>
      </c>
      <c r="BF37" s="23"/>
    </row>
    <row r="38" spans="1:74" x14ac:dyDescent="0.2">
      <c r="A38" s="15" t="s">
        <v>30</v>
      </c>
      <c r="B38" s="2"/>
      <c r="C38" s="2"/>
      <c r="D38" s="2"/>
      <c r="E38" s="21">
        <v>7842.8540000000003</v>
      </c>
      <c r="F38" s="21">
        <v>7940.5340000000006</v>
      </c>
      <c r="G38" s="21">
        <v>8104.76</v>
      </c>
      <c r="H38" s="21">
        <v>8205.0280000000002</v>
      </c>
      <c r="I38" s="19">
        <v>8093.85</v>
      </c>
      <c r="J38" s="19"/>
      <c r="K38" s="21">
        <v>2070.6309999999999</v>
      </c>
      <c r="L38" s="21">
        <v>2095.163</v>
      </c>
      <c r="M38" s="21">
        <v>2254.7559999999999</v>
      </c>
      <c r="N38" s="21">
        <v>2092.259</v>
      </c>
      <c r="O38" s="19">
        <v>2129.5590000000002</v>
      </c>
      <c r="P38" s="19"/>
      <c r="Q38" s="21">
        <v>1523.7660000000001</v>
      </c>
      <c r="R38" s="21">
        <v>1329.6610000000001</v>
      </c>
      <c r="S38" s="21">
        <v>2508.904</v>
      </c>
      <c r="T38" s="21">
        <v>4038.4380000000001</v>
      </c>
      <c r="U38" s="19">
        <v>3296.201</v>
      </c>
      <c r="V38" s="19"/>
      <c r="W38" s="21">
        <v>5314.62</v>
      </c>
      <c r="X38" s="21">
        <v>5218.7440000000006</v>
      </c>
      <c r="Y38" s="21">
        <v>5281.2719999999999</v>
      </c>
      <c r="Z38" s="21">
        <v>4998.1990000000005</v>
      </c>
      <c r="AA38" s="19">
        <v>4868.5770000000002</v>
      </c>
      <c r="AB38" s="19"/>
      <c r="AC38" s="21">
        <v>1373.0900000000001</v>
      </c>
      <c r="AD38" s="21">
        <v>1339.4370000000001</v>
      </c>
      <c r="AE38" s="21">
        <v>1212.038</v>
      </c>
      <c r="AF38" s="21">
        <v>1030.3800000000001</v>
      </c>
      <c r="AG38" s="19">
        <v>950.72500000000002</v>
      </c>
      <c r="AH38" s="19"/>
      <c r="AI38" s="21">
        <v>3074.7449999999999</v>
      </c>
      <c r="AJ38" s="21">
        <v>3341.6200000000003</v>
      </c>
      <c r="AK38" s="21">
        <v>3059.67</v>
      </c>
      <c r="AL38" s="21">
        <v>3064.92</v>
      </c>
      <c r="AM38" s="19">
        <v>2304.0859999999998</v>
      </c>
      <c r="AN38" s="19"/>
      <c r="AO38" s="21">
        <v>1866.165</v>
      </c>
      <c r="AP38" s="21">
        <v>2262.4030000000002</v>
      </c>
      <c r="AQ38" s="21">
        <v>1976.7710000000002</v>
      </c>
      <c r="AR38" s="21">
        <v>1769.575</v>
      </c>
      <c r="AS38" s="19">
        <v>1145.4780000000001</v>
      </c>
      <c r="AT38" s="19"/>
      <c r="AU38" s="21">
        <v>1948.1000000000001</v>
      </c>
      <c r="AV38" s="21">
        <v>2083.7190000000001</v>
      </c>
      <c r="AW38" s="21">
        <v>1978.1030000000001</v>
      </c>
      <c r="AX38" s="21">
        <v>1539.2450000000001</v>
      </c>
      <c r="AY38" s="19">
        <v>1181.885</v>
      </c>
      <c r="AZ38" s="19"/>
      <c r="BA38" s="21">
        <v>5111.9440000000004</v>
      </c>
      <c r="BB38" s="21">
        <v>5328.9930000000004</v>
      </c>
      <c r="BC38" s="21">
        <v>5230.625</v>
      </c>
      <c r="BD38" s="21">
        <v>4732.9250000000002</v>
      </c>
      <c r="BE38" s="19">
        <v>4062.4920000000002</v>
      </c>
      <c r="BF38" s="23"/>
    </row>
    <row r="39" spans="1:74" x14ac:dyDescent="0.2">
      <c r="A39" s="15" t="s">
        <v>31</v>
      </c>
      <c r="B39" s="2"/>
      <c r="C39" s="2"/>
      <c r="D39" s="2"/>
      <c r="E39" s="21">
        <v>2176.8430000000003</v>
      </c>
      <c r="F39" s="21">
        <v>2253.596</v>
      </c>
      <c r="G39" s="21">
        <v>2337.7939999999999</v>
      </c>
      <c r="H39" s="21">
        <v>2373.2930000000001</v>
      </c>
      <c r="I39" s="19">
        <v>2378.5230000000001</v>
      </c>
      <c r="J39" s="19"/>
      <c r="K39" s="21">
        <v>472.47500000000002</v>
      </c>
      <c r="L39" s="21">
        <v>486.584</v>
      </c>
      <c r="M39" s="21">
        <v>510.80700000000002</v>
      </c>
      <c r="N39" s="21">
        <v>503.61500000000001</v>
      </c>
      <c r="O39" s="19">
        <v>467.46100000000001</v>
      </c>
      <c r="P39" s="19"/>
      <c r="Q39" s="21">
        <v>313.69400000000002</v>
      </c>
      <c r="R39" s="21">
        <v>316.93099999999998</v>
      </c>
      <c r="S39" s="21">
        <v>578.46400000000006</v>
      </c>
      <c r="T39" s="21">
        <v>833.673</v>
      </c>
      <c r="U39" s="19">
        <v>619.74699999999996</v>
      </c>
      <c r="V39" s="19"/>
      <c r="W39" s="21">
        <v>1127.0170000000001</v>
      </c>
      <c r="X39" s="21">
        <v>1121.424</v>
      </c>
      <c r="Y39" s="21">
        <v>1154.845</v>
      </c>
      <c r="Z39" s="21">
        <v>1087.8489999999999</v>
      </c>
      <c r="AA39" s="19">
        <v>1007.184</v>
      </c>
      <c r="AB39" s="19"/>
      <c r="AC39" s="21">
        <v>343.26900000000001</v>
      </c>
      <c r="AD39" s="21">
        <v>305.93600000000004</v>
      </c>
      <c r="AE39" s="21">
        <v>280.07499999999999</v>
      </c>
      <c r="AF39" s="21">
        <v>298.33800000000002</v>
      </c>
      <c r="AG39" s="19">
        <v>250.96100000000001</v>
      </c>
      <c r="AH39" s="19"/>
      <c r="AI39" s="21">
        <v>772.27300000000002</v>
      </c>
      <c r="AJ39" s="21">
        <v>866.38100000000009</v>
      </c>
      <c r="AK39" s="21">
        <v>809.21300000000008</v>
      </c>
      <c r="AL39" s="21">
        <v>824.97699999999998</v>
      </c>
      <c r="AM39" s="19">
        <v>705.07799999999997</v>
      </c>
      <c r="AN39" s="19"/>
      <c r="AO39" s="21">
        <v>478.82</v>
      </c>
      <c r="AP39" s="21">
        <v>481.34399999999999</v>
      </c>
      <c r="AQ39" s="21">
        <v>575.37300000000005</v>
      </c>
      <c r="AR39" s="21">
        <v>366.64</v>
      </c>
      <c r="AS39" s="19">
        <v>348.52</v>
      </c>
      <c r="AT39" s="19"/>
      <c r="AU39" s="21">
        <v>262.37100000000004</v>
      </c>
      <c r="AV39" s="21">
        <v>260.04200000000003</v>
      </c>
      <c r="AW39" s="21">
        <v>499.108</v>
      </c>
      <c r="AX39" s="21">
        <v>241.88200000000001</v>
      </c>
      <c r="AY39" s="19">
        <v>155.054</v>
      </c>
      <c r="AZ39" s="19"/>
      <c r="BA39" s="21">
        <v>1143.3130000000001</v>
      </c>
      <c r="BB39" s="21">
        <v>1157.624</v>
      </c>
      <c r="BC39" s="21">
        <v>1368.8820000000001</v>
      </c>
      <c r="BD39" s="21">
        <v>1084.94</v>
      </c>
      <c r="BE39" s="19">
        <v>760.02200000000005</v>
      </c>
      <c r="BF39" s="23"/>
    </row>
    <row r="40" spans="1:74" x14ac:dyDescent="0.2">
      <c r="A40" s="15" t="s">
        <v>32</v>
      </c>
      <c r="B40" s="2"/>
      <c r="C40" s="2"/>
      <c r="D40" s="2"/>
      <c r="E40" s="21">
        <v>1594.5130000000001</v>
      </c>
      <c r="F40" s="21">
        <v>1615.481</v>
      </c>
      <c r="G40" s="21">
        <v>1629.3</v>
      </c>
      <c r="H40" s="21">
        <v>1641.22</v>
      </c>
      <c r="I40" s="19">
        <v>1661.732</v>
      </c>
      <c r="J40" s="19"/>
      <c r="K40" s="21">
        <v>307.30099999999999</v>
      </c>
      <c r="L40" s="21">
        <v>336.42400000000004</v>
      </c>
      <c r="M40" s="21">
        <v>356.214</v>
      </c>
      <c r="N40" s="21">
        <v>340.14100000000002</v>
      </c>
      <c r="O40" s="19">
        <v>312.02300000000002</v>
      </c>
      <c r="P40" s="19"/>
      <c r="Q40" s="21">
        <v>182.98699999999999</v>
      </c>
      <c r="R40" s="21">
        <v>188.73000000000002</v>
      </c>
      <c r="S40" s="21">
        <v>387.85</v>
      </c>
      <c r="T40" s="21">
        <v>602.67200000000003</v>
      </c>
      <c r="U40" s="19">
        <v>561.34500000000003</v>
      </c>
      <c r="V40" s="19"/>
      <c r="W40" s="21">
        <v>981.07</v>
      </c>
      <c r="X40" s="21">
        <v>995.82100000000003</v>
      </c>
      <c r="Y40" s="21">
        <v>977.04100000000005</v>
      </c>
      <c r="Z40" s="21">
        <v>935.577</v>
      </c>
      <c r="AA40" s="19">
        <v>879.61400000000003</v>
      </c>
      <c r="AB40" s="19"/>
      <c r="AC40" s="21">
        <v>82.043999999999997</v>
      </c>
      <c r="AD40" s="21">
        <v>87.531999999999996</v>
      </c>
      <c r="AE40" s="21">
        <v>55.230000000000004</v>
      </c>
      <c r="AF40" s="21">
        <v>75.759</v>
      </c>
      <c r="AG40" s="19">
        <v>51.643999999999998</v>
      </c>
      <c r="AH40" s="19"/>
      <c r="AI40" s="21">
        <v>171.31</v>
      </c>
      <c r="AJ40" s="21">
        <v>168.76600000000002</v>
      </c>
      <c r="AK40" s="21">
        <v>119.45</v>
      </c>
      <c r="AL40" s="21">
        <v>120.64800000000001</v>
      </c>
      <c r="AM40" s="19">
        <v>90.903999999999996</v>
      </c>
      <c r="AN40" s="19"/>
      <c r="AO40" s="21">
        <v>253.518</v>
      </c>
      <c r="AP40" s="21">
        <v>280.548</v>
      </c>
      <c r="AQ40" s="21">
        <v>277.06400000000002</v>
      </c>
      <c r="AR40" s="21">
        <v>273.12200000000001</v>
      </c>
      <c r="AS40" s="19">
        <v>187.43799999999999</v>
      </c>
      <c r="AT40" s="19"/>
      <c r="AU40" s="21">
        <v>310.90700000000004</v>
      </c>
      <c r="AV40" s="21">
        <v>237.35500000000002</v>
      </c>
      <c r="AW40" s="21">
        <v>277.15199999999999</v>
      </c>
      <c r="AX40" s="21">
        <v>268.08699999999999</v>
      </c>
      <c r="AY40" s="19">
        <v>216.333</v>
      </c>
      <c r="AZ40" s="19"/>
      <c r="BA40" s="21">
        <v>958.64800000000002</v>
      </c>
      <c r="BB40" s="21">
        <v>946.53000000000009</v>
      </c>
      <c r="BC40" s="21">
        <v>884.56400000000008</v>
      </c>
      <c r="BD40" s="21">
        <v>870.49</v>
      </c>
      <c r="BE40" s="19">
        <v>744.86</v>
      </c>
      <c r="BF40" s="23"/>
    </row>
    <row r="41" spans="1:74" s="45" customFormat="1" x14ac:dyDescent="0.2">
      <c r="A41" s="37" t="s">
        <v>49</v>
      </c>
      <c r="B41" s="46"/>
      <c r="C41" s="46"/>
      <c r="D41" s="46" t="s">
        <v>50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</row>
    <row r="42" spans="1:74" s="39" customFormat="1" ht="24" customHeight="1" x14ac:dyDescent="0.25">
      <c r="A42" s="63"/>
      <c r="B42" s="63"/>
      <c r="D42" s="63" t="s">
        <v>51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</row>
    <row r="43" spans="1:74" s="39" customFormat="1" x14ac:dyDescent="0.25">
      <c r="D43" s="40" t="s">
        <v>52</v>
      </c>
    </row>
    <row r="44" spans="1:74" s="39" customFormat="1" x14ac:dyDescent="0.25">
      <c r="A44" s="41"/>
      <c r="D44" s="42" t="s">
        <v>53</v>
      </c>
    </row>
    <row r="45" spans="1:74" s="39" customFormat="1" x14ac:dyDescent="0.25">
      <c r="A45" s="41"/>
      <c r="D45" s="43" t="s">
        <v>54</v>
      </c>
    </row>
    <row r="46" spans="1:74" s="39" customFormat="1" x14ac:dyDescent="0.25">
      <c r="A46" s="41"/>
      <c r="D46" s="44" t="s">
        <v>55</v>
      </c>
    </row>
    <row r="47" spans="1:74" s="39" customFormat="1" ht="24" customHeight="1" x14ac:dyDescent="0.25">
      <c r="A47" s="47" t="s">
        <v>56</v>
      </c>
      <c r="B47" s="47"/>
      <c r="D47" s="63" t="s">
        <v>57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</row>
    <row r="48" spans="1:74" s="45" customFormat="1" x14ac:dyDescent="0.2">
      <c r="AA48" s="48"/>
      <c r="AS48" s="48"/>
      <c r="BE48" s="48"/>
    </row>
  </sheetData>
  <mergeCells count="18">
    <mergeCell ref="BA6:BE6"/>
    <mergeCell ref="A42:B42"/>
    <mergeCell ref="D42:AG42"/>
    <mergeCell ref="A3:Y3"/>
    <mergeCell ref="Z3:AA3"/>
    <mergeCell ref="BD3:BE3"/>
    <mergeCell ref="BD4:BE4"/>
    <mergeCell ref="BD5:BE5"/>
    <mergeCell ref="A6:D7"/>
    <mergeCell ref="E6:I6"/>
    <mergeCell ref="K6:O6"/>
    <mergeCell ref="Q6:U6"/>
    <mergeCell ref="W6:AA6"/>
    <mergeCell ref="D47:AG47"/>
    <mergeCell ref="AC6:AG6"/>
    <mergeCell ref="AI6:AM6"/>
    <mergeCell ref="AO6:AS6"/>
    <mergeCell ref="AU6:AY6"/>
  </mergeCells>
  <hyperlinks>
    <hyperlink ref="BD5" location="Índice!A4" display="Índice" xr:uid="{00000000-0004-0000-0600-000000000000}"/>
    <hyperlink ref="BD5:BE5" location="Índice!A4" tooltip="Índice" display="Índice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49992370372631"/>
  </sheetPr>
  <dimension ref="A1:AY48"/>
  <sheetViews>
    <sheetView workbookViewId="0">
      <pane xSplit="4" ySplit="7" topLeftCell="R8" activePane="bottomRight" state="frozen"/>
      <selection pane="topRight" activeCell="E1" sqref="E1"/>
      <selection pane="bottomLeft" activeCell="A8" sqref="A8"/>
      <selection pane="bottomRight" activeCell="AI9" sqref="AI9"/>
    </sheetView>
  </sheetViews>
  <sheetFormatPr defaultColWidth="12.5703125" defaultRowHeight="11.25" x14ac:dyDescent="0.2"/>
  <cols>
    <col min="1" max="1" width="1.5703125" style="4" customWidth="1"/>
    <col min="2" max="2" width="2.7109375" style="4" customWidth="1"/>
    <col min="3" max="3" width="1.42578125" style="4" customWidth="1"/>
    <col min="4" max="4" width="29.28515625" style="4" customWidth="1"/>
    <col min="5" max="9" width="5.28515625" style="2" customWidth="1"/>
    <col min="10" max="10" width="1.85546875" style="2" customWidth="1"/>
    <col min="11" max="15" width="5.28515625" style="2" customWidth="1"/>
    <col min="16" max="16" width="1.85546875" style="2" customWidth="1"/>
    <col min="17" max="21" width="5.28515625" style="2" customWidth="1"/>
    <col min="22" max="22" width="1.85546875" style="2" customWidth="1"/>
    <col min="23" max="27" width="5.28515625" style="2" customWidth="1"/>
    <col min="28" max="28" width="1.85546875" style="2" customWidth="1"/>
    <col min="29" max="33" width="5.28515625" style="2" customWidth="1"/>
    <col min="34" max="34" width="1.85546875" style="2" customWidth="1"/>
    <col min="35" max="39" width="5.28515625" style="2" customWidth="1"/>
    <col min="40" max="40" width="1.85546875" style="2" customWidth="1"/>
    <col min="41" max="45" width="5.28515625" style="2" customWidth="1"/>
    <col min="46" max="46" width="1.85546875" style="2" customWidth="1"/>
    <col min="47" max="51" width="5.28515625" style="2" customWidth="1"/>
    <col min="52" max="16384" width="12.5703125" style="4"/>
  </cols>
  <sheetData>
    <row r="1" spans="1:51" s="5" customFormat="1" ht="12" x14ac:dyDescent="0.2">
      <c r="A1" s="3" t="s">
        <v>33</v>
      </c>
      <c r="B1" s="4"/>
      <c r="C1" s="4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s="6" customFormat="1" ht="12.75" x14ac:dyDescent="0.2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51" s="6" customFormat="1" ht="13.5" customHeight="1" x14ac:dyDescent="0.2">
      <c r="A3" s="72" t="s">
        <v>34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X3" s="67" t="s">
        <v>58</v>
      </c>
      <c r="AY3" s="67"/>
    </row>
    <row r="4" spans="1:51" s="6" customFormat="1" ht="13.5" customHeight="1" x14ac:dyDescent="0.2">
      <c r="A4" s="35" t="s">
        <v>36</v>
      </c>
      <c r="B4" s="28"/>
      <c r="C4" s="28"/>
      <c r="D4" s="2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1"/>
      <c r="T4" s="31"/>
      <c r="U4" s="31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1"/>
      <c r="AL4" s="31"/>
      <c r="AM4" s="31"/>
      <c r="AN4" s="30"/>
      <c r="AO4" s="30"/>
      <c r="AP4" s="30"/>
      <c r="AQ4" s="30"/>
      <c r="AR4" s="30"/>
      <c r="AS4" s="7"/>
      <c r="AT4" s="7"/>
      <c r="AU4" s="7"/>
      <c r="AV4" s="7"/>
      <c r="AW4" s="8"/>
      <c r="AX4" s="74"/>
      <c r="AY4" s="74"/>
    </row>
    <row r="5" spans="1:51" s="6" customFormat="1" ht="13.5" customHeight="1" x14ac:dyDescent="0.2">
      <c r="A5" s="36" t="s">
        <v>59</v>
      </c>
      <c r="B5" s="28"/>
      <c r="C5" s="28"/>
      <c r="D5" s="28"/>
      <c r="E5" s="30"/>
      <c r="F5" s="30"/>
      <c r="G5" s="30"/>
      <c r="H5" s="30"/>
      <c r="I5" s="30"/>
      <c r="J5" s="18"/>
      <c r="K5" s="30"/>
      <c r="L5" s="30"/>
      <c r="M5" s="30"/>
      <c r="N5" s="30"/>
      <c r="O5" s="30"/>
      <c r="P5" s="18"/>
      <c r="Q5" s="30"/>
      <c r="R5" s="30"/>
      <c r="S5" s="30"/>
      <c r="T5" s="30"/>
      <c r="U5" s="34"/>
      <c r="V5" s="18"/>
      <c r="W5" s="30"/>
      <c r="X5" s="30"/>
      <c r="Y5" s="30"/>
      <c r="Z5" s="30"/>
      <c r="AA5" s="30"/>
      <c r="AB5" s="18"/>
      <c r="AC5" s="30"/>
      <c r="AD5" s="30"/>
      <c r="AE5" s="30"/>
      <c r="AF5" s="30"/>
      <c r="AG5" s="30"/>
      <c r="AH5" s="18"/>
      <c r="AI5" s="30"/>
      <c r="AJ5" s="30"/>
      <c r="AK5" s="30"/>
      <c r="AL5" s="30"/>
      <c r="AM5" s="29"/>
      <c r="AN5" s="18"/>
      <c r="AO5" s="30"/>
      <c r="AP5" s="30"/>
      <c r="AQ5" s="30"/>
      <c r="AR5" s="30"/>
      <c r="AS5" s="9"/>
      <c r="AT5" s="18"/>
      <c r="AU5" s="9"/>
      <c r="AV5" s="9"/>
      <c r="AW5" s="9"/>
      <c r="AX5" s="68" t="s">
        <v>38</v>
      </c>
      <c r="AY5" s="68"/>
    </row>
    <row r="6" spans="1:51" s="11" customFormat="1" ht="39.75" customHeight="1" x14ac:dyDescent="0.2">
      <c r="A6" s="69" t="s">
        <v>39</v>
      </c>
      <c r="B6" s="69"/>
      <c r="C6" s="69"/>
      <c r="D6" s="69"/>
      <c r="E6" s="62" t="s">
        <v>41</v>
      </c>
      <c r="F6" s="62"/>
      <c r="G6" s="62"/>
      <c r="H6" s="62"/>
      <c r="I6" s="62"/>
      <c r="J6" s="10"/>
      <c r="K6" s="62" t="s">
        <v>42</v>
      </c>
      <c r="L6" s="62"/>
      <c r="M6" s="62"/>
      <c r="N6" s="62"/>
      <c r="O6" s="62"/>
      <c r="P6" s="10"/>
      <c r="Q6" s="62" t="s">
        <v>43</v>
      </c>
      <c r="R6" s="62"/>
      <c r="S6" s="62"/>
      <c r="T6" s="62"/>
      <c r="U6" s="62"/>
      <c r="V6" s="10"/>
      <c r="W6" s="62" t="s">
        <v>44</v>
      </c>
      <c r="X6" s="62"/>
      <c r="Y6" s="62"/>
      <c r="Z6" s="62"/>
      <c r="AA6" s="62"/>
      <c r="AB6" s="10"/>
      <c r="AC6" s="62" t="s">
        <v>45</v>
      </c>
      <c r="AD6" s="62"/>
      <c r="AE6" s="62"/>
      <c r="AF6" s="62"/>
      <c r="AG6" s="62"/>
      <c r="AH6" s="10"/>
      <c r="AI6" s="62" t="s">
        <v>46</v>
      </c>
      <c r="AJ6" s="62"/>
      <c r="AK6" s="62"/>
      <c r="AL6" s="62"/>
      <c r="AM6" s="62"/>
      <c r="AN6" s="10"/>
      <c r="AO6" s="62" t="s">
        <v>47</v>
      </c>
      <c r="AP6" s="62"/>
      <c r="AQ6" s="62"/>
      <c r="AR6" s="62"/>
      <c r="AS6" s="62"/>
      <c r="AT6" s="10"/>
      <c r="AU6" s="62" t="s">
        <v>48</v>
      </c>
      <c r="AV6" s="62"/>
      <c r="AW6" s="62"/>
      <c r="AX6" s="62"/>
      <c r="AY6" s="62"/>
    </row>
    <row r="7" spans="1:51" s="11" customFormat="1" ht="15" customHeight="1" x14ac:dyDescent="0.2">
      <c r="A7" s="70"/>
      <c r="B7" s="70"/>
      <c r="C7" s="70"/>
      <c r="D7" s="70"/>
      <c r="E7" s="12">
        <v>2016</v>
      </c>
      <c r="F7" s="12">
        <v>2018</v>
      </c>
      <c r="G7" s="12">
        <v>2020</v>
      </c>
      <c r="H7" s="12">
        <v>2022</v>
      </c>
      <c r="I7" s="12">
        <v>2024</v>
      </c>
      <c r="K7" s="12">
        <v>2016</v>
      </c>
      <c r="L7" s="12">
        <v>2018</v>
      </c>
      <c r="M7" s="12">
        <v>2020</v>
      </c>
      <c r="N7" s="12">
        <v>2022</v>
      </c>
      <c r="O7" s="12">
        <v>2024</v>
      </c>
      <c r="Q7" s="12">
        <v>2016</v>
      </c>
      <c r="R7" s="12">
        <v>2018</v>
      </c>
      <c r="S7" s="12">
        <v>2020</v>
      </c>
      <c r="T7" s="12">
        <v>2022</v>
      </c>
      <c r="U7" s="12">
        <v>2024</v>
      </c>
      <c r="W7" s="12">
        <v>2016</v>
      </c>
      <c r="X7" s="12">
        <v>2018</v>
      </c>
      <c r="Y7" s="12">
        <v>2020</v>
      </c>
      <c r="Z7" s="12">
        <v>2022</v>
      </c>
      <c r="AA7" s="12">
        <v>2024</v>
      </c>
      <c r="AC7" s="12">
        <v>2016</v>
      </c>
      <c r="AD7" s="12">
        <v>2018</v>
      </c>
      <c r="AE7" s="12">
        <v>2020</v>
      </c>
      <c r="AF7" s="12">
        <v>2022</v>
      </c>
      <c r="AG7" s="12">
        <v>2024</v>
      </c>
      <c r="AI7" s="12">
        <v>2016</v>
      </c>
      <c r="AJ7" s="12">
        <v>2018</v>
      </c>
      <c r="AK7" s="12">
        <v>2020</v>
      </c>
      <c r="AL7" s="12">
        <v>2022</v>
      </c>
      <c r="AM7" s="12">
        <v>2024</v>
      </c>
      <c r="AO7" s="12">
        <v>2016</v>
      </c>
      <c r="AP7" s="12">
        <v>2018</v>
      </c>
      <c r="AQ7" s="12">
        <v>2020</v>
      </c>
      <c r="AR7" s="12">
        <v>2022</v>
      </c>
      <c r="AS7" s="12">
        <v>2024</v>
      </c>
      <c r="AU7" s="12">
        <v>2016</v>
      </c>
      <c r="AV7" s="12">
        <v>2018</v>
      </c>
      <c r="AW7" s="12">
        <v>2020</v>
      </c>
      <c r="AX7" s="12">
        <v>2022</v>
      </c>
      <c r="AY7" s="12">
        <v>2024</v>
      </c>
    </row>
    <row r="8" spans="1:51" s="11" customFormat="1" x14ac:dyDescent="0.2">
      <c r="A8" s="1" t="s">
        <v>0</v>
      </c>
      <c r="B8" s="14"/>
      <c r="C8" s="14"/>
      <c r="D8" s="14"/>
      <c r="E8" s="20">
        <v>18.4603132493</v>
      </c>
      <c r="F8" s="20">
        <v>18.998473799500001</v>
      </c>
      <c r="G8" s="20">
        <v>19.2496213061</v>
      </c>
      <c r="H8" s="20">
        <v>19.440793008700002</v>
      </c>
      <c r="I8" s="26">
        <v>18.622562732799999</v>
      </c>
      <c r="J8" s="24"/>
      <c r="K8" s="20">
        <v>15.5525538647</v>
      </c>
      <c r="L8" s="20">
        <v>16.193173038099999</v>
      </c>
      <c r="M8" s="20">
        <v>28.1508289527</v>
      </c>
      <c r="N8" s="20">
        <v>39.0912088798</v>
      </c>
      <c r="O8" s="26">
        <v>34.174902471099998</v>
      </c>
      <c r="P8" s="24"/>
      <c r="Q8" s="20">
        <v>54.114759141200004</v>
      </c>
      <c r="R8" s="20">
        <v>53.462504557300001</v>
      </c>
      <c r="S8" s="20">
        <v>52.047784898300002</v>
      </c>
      <c r="T8" s="20">
        <v>50.183772831200002</v>
      </c>
      <c r="U8" s="26">
        <v>48.165544133799997</v>
      </c>
      <c r="V8" s="24"/>
      <c r="W8" s="20">
        <v>11.9777497157</v>
      </c>
      <c r="X8" s="20">
        <v>10.999980900800001</v>
      </c>
      <c r="Y8" s="20">
        <v>9.3210448629000009</v>
      </c>
      <c r="Z8" s="20">
        <v>9.0511031782</v>
      </c>
      <c r="AA8" s="26">
        <v>7.9169808208000001</v>
      </c>
      <c r="AB8" s="24"/>
      <c r="AC8" s="20">
        <v>19.160609626300001</v>
      </c>
      <c r="AD8" s="20">
        <v>19.603416424600002</v>
      </c>
      <c r="AE8" s="20">
        <v>17.929846391000002</v>
      </c>
      <c r="AF8" s="20">
        <v>17.8041219602</v>
      </c>
      <c r="AG8" s="26">
        <v>14.1361943482</v>
      </c>
      <c r="AH8" s="24"/>
      <c r="AI8" s="20">
        <v>21.905282459800002</v>
      </c>
      <c r="AJ8" s="20">
        <v>22.229124049300001</v>
      </c>
      <c r="AK8" s="20">
        <v>22.542019897399999</v>
      </c>
      <c r="AL8" s="20">
        <v>18.189431930000001</v>
      </c>
      <c r="AM8" s="26">
        <v>14.400435141299999</v>
      </c>
      <c r="AN8" s="24"/>
      <c r="AO8" s="20">
        <v>14.8639981234</v>
      </c>
      <c r="AP8" s="20">
        <v>14.000725123900001</v>
      </c>
      <c r="AQ8" s="20">
        <v>17.244935700900001</v>
      </c>
      <c r="AR8" s="20">
        <v>12.0584935133</v>
      </c>
      <c r="AS8" s="26">
        <v>9.3284816232000001</v>
      </c>
      <c r="AT8" s="24"/>
      <c r="AU8" s="20">
        <v>50.783321926300005</v>
      </c>
      <c r="AV8" s="20">
        <v>49.884339144900004</v>
      </c>
      <c r="AW8" s="20">
        <v>52.773461010399998</v>
      </c>
      <c r="AX8" s="20">
        <v>43.529429764900001</v>
      </c>
      <c r="AY8" s="26">
        <v>35.362936246899999</v>
      </c>
    </row>
    <row r="9" spans="1:51" x14ac:dyDescent="0.2">
      <c r="A9" s="15" t="s">
        <v>1</v>
      </c>
      <c r="B9" s="2"/>
      <c r="C9" s="2"/>
      <c r="D9" s="2"/>
      <c r="E9" s="19">
        <v>15.762541412600001</v>
      </c>
      <c r="F9" s="19">
        <v>15.5659450323</v>
      </c>
      <c r="G9" s="19">
        <v>15.668279834</v>
      </c>
      <c r="H9" s="19">
        <v>16.4997553615</v>
      </c>
      <c r="I9" s="19">
        <v>15.0315193292</v>
      </c>
      <c r="J9" s="24"/>
      <c r="K9" s="19">
        <v>12.141233439700001</v>
      </c>
      <c r="L9" s="19">
        <v>11.403700323000001</v>
      </c>
      <c r="M9" s="19">
        <v>20.202290488599999</v>
      </c>
      <c r="N9" s="19">
        <v>26.1939774447</v>
      </c>
      <c r="O9" s="19">
        <v>25.2041038608</v>
      </c>
      <c r="P9" s="24"/>
      <c r="Q9" s="19">
        <v>37.398247484900004</v>
      </c>
      <c r="R9" s="19">
        <v>35.796891309400003</v>
      </c>
      <c r="S9" s="19">
        <v>35.982133213499999</v>
      </c>
      <c r="T9" s="19">
        <v>34.706925763299999</v>
      </c>
      <c r="U9" s="19">
        <v>32.7986117329</v>
      </c>
      <c r="V9" s="24"/>
      <c r="W9" s="19">
        <v>5.4554907460000006</v>
      </c>
      <c r="X9" s="19">
        <v>4.5769260445000004</v>
      </c>
      <c r="Y9" s="19">
        <v>3.9513192782000002</v>
      </c>
      <c r="Z9" s="19">
        <v>4.7310930826000002</v>
      </c>
      <c r="AA9" s="19">
        <v>2.9486643207999998</v>
      </c>
      <c r="AB9" s="24"/>
      <c r="AC9" s="19">
        <v>2.2828995055000001</v>
      </c>
      <c r="AD9" s="19">
        <v>2.4928193236</v>
      </c>
      <c r="AE9" s="19">
        <v>2.0599066940999999</v>
      </c>
      <c r="AF9" s="19">
        <v>2.4657944146999999</v>
      </c>
      <c r="AG9" s="19">
        <v>1.9516324968000001</v>
      </c>
      <c r="AH9" s="24"/>
      <c r="AI9" s="19">
        <v>17.8501519884</v>
      </c>
      <c r="AJ9" s="19">
        <v>13.811283233800001</v>
      </c>
      <c r="AK9" s="19">
        <v>18.153115015699999</v>
      </c>
      <c r="AL9" s="19">
        <v>15.6294353366</v>
      </c>
      <c r="AM9" s="19">
        <v>8.7088100433999998</v>
      </c>
      <c r="AN9" s="24"/>
      <c r="AO9" s="19">
        <v>8.453134072300001</v>
      </c>
      <c r="AP9" s="19">
        <v>7.0454337012000003</v>
      </c>
      <c r="AQ9" s="19">
        <v>8.5806566252999996</v>
      </c>
      <c r="AR9" s="19">
        <v>6.0726286576000001</v>
      </c>
      <c r="AS9" s="19">
        <v>3.4917830572000002</v>
      </c>
      <c r="AT9" s="24"/>
      <c r="AU9" s="19">
        <v>40.483858113800004</v>
      </c>
      <c r="AV9" s="19">
        <v>38.246983242399999</v>
      </c>
      <c r="AW9" s="19">
        <v>38.702010013500001</v>
      </c>
      <c r="AX9" s="19">
        <v>32.976731710400003</v>
      </c>
      <c r="AY9" s="19">
        <v>24.828304183899998</v>
      </c>
    </row>
    <row r="10" spans="1:51" x14ac:dyDescent="0.2">
      <c r="A10" s="15" t="s">
        <v>2</v>
      </c>
      <c r="B10" s="2"/>
      <c r="C10" s="2"/>
      <c r="D10" s="2"/>
      <c r="E10" s="19">
        <v>14.0525255668</v>
      </c>
      <c r="F10" s="19">
        <v>15.9178087164</v>
      </c>
      <c r="G10" s="19">
        <v>16.093954168900002</v>
      </c>
      <c r="H10" s="19">
        <v>15.546991757300001</v>
      </c>
      <c r="I10" s="19">
        <v>14.4697979906</v>
      </c>
      <c r="J10" s="24"/>
      <c r="K10" s="19">
        <v>17.294796488799999</v>
      </c>
      <c r="L10" s="19">
        <v>16.860460150800002</v>
      </c>
      <c r="M10" s="19">
        <v>23.9769882483</v>
      </c>
      <c r="N10" s="19">
        <v>28.4100970374</v>
      </c>
      <c r="O10" s="19">
        <v>23.2629654343</v>
      </c>
      <c r="P10" s="24"/>
      <c r="Q10" s="19">
        <v>36.7126447435</v>
      </c>
      <c r="R10" s="19">
        <v>36.690249633600004</v>
      </c>
      <c r="S10" s="19">
        <v>38.917130418600003</v>
      </c>
      <c r="T10" s="19">
        <v>34.6686003676</v>
      </c>
      <c r="U10" s="19">
        <v>31.976134908399999</v>
      </c>
      <c r="V10" s="24"/>
      <c r="W10" s="19">
        <v>7.7678896041000005</v>
      </c>
      <c r="X10" s="19">
        <v>9.4688708039999998</v>
      </c>
      <c r="Y10" s="19">
        <v>6.7944768412999998</v>
      </c>
      <c r="Z10" s="19">
        <v>6.1116966054000006</v>
      </c>
      <c r="AA10" s="19">
        <v>5.2582406369000001</v>
      </c>
      <c r="AB10" s="24"/>
      <c r="AC10" s="19">
        <v>6.2777949722000006</v>
      </c>
      <c r="AD10" s="19">
        <v>8.9327559829999998</v>
      </c>
      <c r="AE10" s="19">
        <v>4.9807698</v>
      </c>
      <c r="AF10" s="19">
        <v>4.0520853829000005</v>
      </c>
      <c r="AG10" s="19">
        <v>2.9408638935</v>
      </c>
      <c r="AH10" s="24"/>
      <c r="AI10" s="19">
        <v>16.149096079</v>
      </c>
      <c r="AJ10" s="19">
        <v>14.7628945663</v>
      </c>
      <c r="AK10" s="19">
        <v>13.3714642439</v>
      </c>
      <c r="AL10" s="19">
        <v>10.0275978851</v>
      </c>
      <c r="AM10" s="19">
        <v>8.1068927265999999</v>
      </c>
      <c r="AN10" s="24"/>
      <c r="AO10" s="19">
        <v>4.7609156555999999</v>
      </c>
      <c r="AP10" s="19">
        <v>4.0276536709000004</v>
      </c>
      <c r="AQ10" s="19">
        <v>5.1799963632999999</v>
      </c>
      <c r="AR10" s="19">
        <v>2.8088723485</v>
      </c>
      <c r="AS10" s="19">
        <v>1.1327670203</v>
      </c>
      <c r="AT10" s="24"/>
      <c r="AU10" s="19">
        <v>30.332510759400002</v>
      </c>
      <c r="AV10" s="19">
        <v>32.400236790500003</v>
      </c>
      <c r="AW10" s="19">
        <v>30.433192234300002</v>
      </c>
      <c r="AX10" s="19">
        <v>18.7780479075</v>
      </c>
      <c r="AY10" s="19">
        <v>14.759625400099999</v>
      </c>
    </row>
    <row r="11" spans="1:51" x14ac:dyDescent="0.2">
      <c r="A11" s="15" t="s">
        <v>3</v>
      </c>
      <c r="B11" s="2"/>
      <c r="C11" s="2"/>
      <c r="D11" s="2"/>
      <c r="E11" s="19">
        <v>14.306089244300001</v>
      </c>
      <c r="F11" s="19">
        <v>13.598085043200001</v>
      </c>
      <c r="G11" s="19">
        <v>14.4568489791</v>
      </c>
      <c r="H11" s="19">
        <v>14.1839268163</v>
      </c>
      <c r="I11" s="19">
        <v>13.3736943422</v>
      </c>
      <c r="J11" s="24"/>
      <c r="K11" s="19">
        <v>12.457368366400001</v>
      </c>
      <c r="L11" s="19">
        <v>10.745487843700001</v>
      </c>
      <c r="M11" s="19">
        <v>17.396299558599999</v>
      </c>
      <c r="N11" s="19">
        <v>17.336689688100002</v>
      </c>
      <c r="O11" s="19">
        <v>19.6225125582</v>
      </c>
      <c r="P11" s="24"/>
      <c r="Q11" s="19">
        <v>34.007408176700004</v>
      </c>
      <c r="R11" s="19">
        <v>30.856475460000002</v>
      </c>
      <c r="S11" s="19">
        <v>32.676402242900004</v>
      </c>
      <c r="T11" s="19">
        <v>29.862406092800001</v>
      </c>
      <c r="U11" s="19">
        <v>28.5328792245</v>
      </c>
      <c r="V11" s="24"/>
      <c r="W11" s="19">
        <v>13.1223041507</v>
      </c>
      <c r="X11" s="19">
        <v>14.168394279300001</v>
      </c>
      <c r="Y11" s="19">
        <v>11.373724321200001</v>
      </c>
      <c r="Z11" s="19">
        <v>8.614683576800001</v>
      </c>
      <c r="AA11" s="19">
        <v>10.8708181932</v>
      </c>
      <c r="AB11" s="24"/>
      <c r="AC11" s="19">
        <v>12.814899435700001</v>
      </c>
      <c r="AD11" s="19">
        <v>13.2431033441</v>
      </c>
      <c r="AE11" s="19">
        <v>9.4308505183999998</v>
      </c>
      <c r="AF11" s="19">
        <v>9.9278692733000007</v>
      </c>
      <c r="AG11" s="19">
        <v>9.4657766741000007</v>
      </c>
      <c r="AH11" s="24"/>
      <c r="AI11" s="19">
        <v>20.0530342369</v>
      </c>
      <c r="AJ11" s="19">
        <v>18.907702130700002</v>
      </c>
      <c r="AK11" s="19">
        <v>23.3605651098</v>
      </c>
      <c r="AL11" s="19">
        <v>14.543332513300001</v>
      </c>
      <c r="AM11" s="19">
        <v>9.6030344795999998</v>
      </c>
      <c r="AN11" s="24"/>
      <c r="AO11" s="19">
        <v>5.2920690968000006</v>
      </c>
      <c r="AP11" s="19">
        <v>3.2769461589</v>
      </c>
      <c r="AQ11" s="19">
        <v>8.8555365171000009</v>
      </c>
      <c r="AR11" s="19">
        <v>2.8493360384000002</v>
      </c>
      <c r="AS11" s="19">
        <v>2.6970874008000001</v>
      </c>
      <c r="AT11" s="24"/>
      <c r="AU11" s="19">
        <v>30.168587946100001</v>
      </c>
      <c r="AV11" s="19">
        <v>23.918304285800001</v>
      </c>
      <c r="AW11" s="19">
        <v>35.850079866999998</v>
      </c>
      <c r="AX11" s="19">
        <v>17.893269343900002</v>
      </c>
      <c r="AY11" s="19">
        <v>14.1605631557</v>
      </c>
    </row>
    <row r="12" spans="1:51" x14ac:dyDescent="0.2">
      <c r="A12" s="15" t="s">
        <v>4</v>
      </c>
      <c r="B12" s="2"/>
      <c r="C12" s="2"/>
      <c r="D12" s="2"/>
      <c r="E12" s="19">
        <v>18.0362095873</v>
      </c>
      <c r="F12" s="19">
        <v>19.368179168200001</v>
      </c>
      <c r="G12" s="19">
        <v>19.1521573755</v>
      </c>
      <c r="H12" s="19">
        <v>20.311973976600001</v>
      </c>
      <c r="I12" s="19">
        <v>20.502037617399999</v>
      </c>
      <c r="J12" s="24"/>
      <c r="K12" s="19">
        <v>10.7463532639</v>
      </c>
      <c r="L12" s="19">
        <v>11.695890482600001</v>
      </c>
      <c r="M12" s="19">
        <v>21.0094679077</v>
      </c>
      <c r="N12" s="19">
        <v>34.569628669499998</v>
      </c>
      <c r="O12" s="19">
        <v>28.4975572918</v>
      </c>
      <c r="P12" s="24"/>
      <c r="Q12" s="19">
        <v>58.2635634321</v>
      </c>
      <c r="R12" s="19">
        <v>58.366602911800001</v>
      </c>
      <c r="S12" s="19">
        <v>54.850951873</v>
      </c>
      <c r="T12" s="19">
        <v>54.659620758100004</v>
      </c>
      <c r="U12" s="19">
        <v>51.197556339899997</v>
      </c>
      <c r="V12" s="24"/>
      <c r="W12" s="19">
        <v>16.883927300900002</v>
      </c>
      <c r="X12" s="19">
        <v>16.533417885200002</v>
      </c>
      <c r="Y12" s="19">
        <v>13.516136314800001</v>
      </c>
      <c r="Z12" s="19">
        <v>14.912553864800001</v>
      </c>
      <c r="AA12" s="19">
        <v>14.388339307500001</v>
      </c>
      <c r="AB12" s="24"/>
      <c r="AC12" s="19">
        <v>29.1937173263</v>
      </c>
      <c r="AD12" s="19">
        <v>38.9952416832</v>
      </c>
      <c r="AE12" s="19">
        <v>33.407622901400003</v>
      </c>
      <c r="AF12" s="19">
        <v>34.871040095600002</v>
      </c>
      <c r="AG12" s="19">
        <v>28.835379764700001</v>
      </c>
      <c r="AH12" s="24"/>
      <c r="AI12" s="19">
        <v>28.323586153500003</v>
      </c>
      <c r="AJ12" s="19">
        <v>29.685441959800002</v>
      </c>
      <c r="AK12" s="19">
        <v>26.134164178200002</v>
      </c>
      <c r="AL12" s="19">
        <v>21.951799421</v>
      </c>
      <c r="AM12" s="19">
        <v>16.904344625499999</v>
      </c>
      <c r="AN12" s="24"/>
      <c r="AO12" s="19">
        <v>14.436479258</v>
      </c>
      <c r="AP12" s="19">
        <v>16.928107026300001</v>
      </c>
      <c r="AQ12" s="19">
        <v>22.754648626000002</v>
      </c>
      <c r="AR12" s="19">
        <v>15.9097890856</v>
      </c>
      <c r="AS12" s="19">
        <v>11.473166170800001</v>
      </c>
      <c r="AT12" s="24"/>
      <c r="AU12" s="19">
        <v>51.249909604300001</v>
      </c>
      <c r="AV12" s="19">
        <v>54.8990661789</v>
      </c>
      <c r="AW12" s="19">
        <v>57.708871201600004</v>
      </c>
      <c r="AX12" s="19">
        <v>51.024483234600005</v>
      </c>
      <c r="AY12" s="19">
        <v>44.1147073351</v>
      </c>
    </row>
    <row r="13" spans="1:51" x14ac:dyDescent="0.2">
      <c r="A13" s="15" t="s">
        <v>5</v>
      </c>
      <c r="B13" s="2"/>
      <c r="C13" s="2"/>
      <c r="D13" s="2"/>
      <c r="E13" s="19">
        <v>13.7490350077</v>
      </c>
      <c r="F13" s="19">
        <v>14.241381322600001</v>
      </c>
      <c r="G13" s="19">
        <v>14.337745806400001</v>
      </c>
      <c r="H13" s="19">
        <v>13.453047417600001</v>
      </c>
      <c r="I13" s="19">
        <v>13.256179892</v>
      </c>
      <c r="J13" s="24"/>
      <c r="K13" s="19">
        <v>12.8003147516</v>
      </c>
      <c r="L13" s="19">
        <v>13.2015799133</v>
      </c>
      <c r="M13" s="19">
        <v>21.637456782899999</v>
      </c>
      <c r="N13" s="19">
        <v>19.677330459</v>
      </c>
      <c r="O13" s="19">
        <v>20.2975541074</v>
      </c>
      <c r="P13" s="24"/>
      <c r="Q13" s="19">
        <v>27.410823205300002</v>
      </c>
      <c r="R13" s="19">
        <v>25.7248317703</v>
      </c>
      <c r="S13" s="19">
        <v>28.236578451900002</v>
      </c>
      <c r="T13" s="19">
        <v>24.3658367582</v>
      </c>
      <c r="U13" s="19">
        <v>23.355954560299999</v>
      </c>
      <c r="V13" s="24"/>
      <c r="W13" s="19">
        <v>5.1722574765000005</v>
      </c>
      <c r="X13" s="19">
        <v>4.4370804913000006</v>
      </c>
      <c r="Y13" s="19">
        <v>2.8022626029</v>
      </c>
      <c r="Z13" s="19">
        <v>3.3844953395999999</v>
      </c>
      <c r="AA13" s="19">
        <v>2.4684639785</v>
      </c>
      <c r="AB13" s="24"/>
      <c r="AC13" s="19">
        <v>5.4840658705000003</v>
      </c>
      <c r="AD13" s="19">
        <v>3.8819864577000001</v>
      </c>
      <c r="AE13" s="19">
        <v>3.2003282938000002</v>
      </c>
      <c r="AF13" s="19">
        <v>3.3810124370000003</v>
      </c>
      <c r="AG13" s="19">
        <v>1.9359978068999999</v>
      </c>
      <c r="AH13" s="24"/>
      <c r="AI13" s="19">
        <v>16.693031283700002</v>
      </c>
      <c r="AJ13" s="19">
        <v>18.572144193300002</v>
      </c>
      <c r="AK13" s="19">
        <v>15.485512396000001</v>
      </c>
      <c r="AL13" s="19">
        <v>13.162530567100001</v>
      </c>
      <c r="AM13" s="19">
        <v>8.9771078584000001</v>
      </c>
      <c r="AN13" s="24"/>
      <c r="AO13" s="19">
        <v>9.611932684300001</v>
      </c>
      <c r="AP13" s="19">
        <v>6.571530482</v>
      </c>
      <c r="AQ13" s="19">
        <v>8.9164822222000009</v>
      </c>
      <c r="AR13" s="19">
        <v>5.9013507552000002</v>
      </c>
      <c r="AS13" s="19">
        <v>3.1412011293000002</v>
      </c>
      <c r="AT13" s="24"/>
      <c r="AU13" s="19">
        <v>43.073909110400002</v>
      </c>
      <c r="AV13" s="19">
        <v>40.0816773727</v>
      </c>
      <c r="AW13" s="19">
        <v>40.167919375000004</v>
      </c>
      <c r="AX13" s="19">
        <v>28.8235243797</v>
      </c>
      <c r="AY13" s="19">
        <v>22.305433820099999</v>
      </c>
    </row>
    <row r="14" spans="1:51" x14ac:dyDescent="0.2">
      <c r="A14" s="15" t="s">
        <v>6</v>
      </c>
      <c r="B14" s="2"/>
      <c r="C14" s="2"/>
      <c r="D14" s="2"/>
      <c r="E14" s="19">
        <v>17.005609245900001</v>
      </c>
      <c r="F14" s="19">
        <v>18.146083505900002</v>
      </c>
      <c r="G14" s="19">
        <v>17.6586164217</v>
      </c>
      <c r="H14" s="19">
        <v>15.637269716800001</v>
      </c>
      <c r="I14" s="19">
        <v>15.0451836053</v>
      </c>
      <c r="J14" s="24"/>
      <c r="K14" s="19">
        <v>11.866350387000001</v>
      </c>
      <c r="L14" s="19">
        <v>10.835820358600001</v>
      </c>
      <c r="M14" s="19">
        <v>18.9771918048</v>
      </c>
      <c r="N14" s="19">
        <v>21.935837852600002</v>
      </c>
      <c r="O14" s="19">
        <v>24.028204813999999</v>
      </c>
      <c r="P14" s="24"/>
      <c r="Q14" s="19">
        <v>44.831643982300001</v>
      </c>
      <c r="R14" s="19">
        <v>43.883993242500004</v>
      </c>
      <c r="S14" s="19">
        <v>42.176711431600005</v>
      </c>
      <c r="T14" s="19">
        <v>35.929557314100002</v>
      </c>
      <c r="U14" s="19">
        <v>37.259021919200002</v>
      </c>
      <c r="V14" s="24"/>
      <c r="W14" s="19">
        <v>11.377918473600001</v>
      </c>
      <c r="X14" s="19">
        <v>9.3929998021000003</v>
      </c>
      <c r="Y14" s="19">
        <v>7.4241349402000001</v>
      </c>
      <c r="Z14" s="19">
        <v>4.6626707464999999</v>
      </c>
      <c r="AA14" s="19">
        <v>6.0227825060000004</v>
      </c>
      <c r="AB14" s="24"/>
      <c r="AC14" s="19">
        <v>8.6173344714999995</v>
      </c>
      <c r="AD14" s="19">
        <v>10.5438802575</v>
      </c>
      <c r="AE14" s="19">
        <v>7.8597114221000002</v>
      </c>
      <c r="AF14" s="19">
        <v>4.7830412489</v>
      </c>
      <c r="AG14" s="19">
        <v>5.3160098532000006</v>
      </c>
      <c r="AH14" s="24"/>
      <c r="AI14" s="19">
        <v>22.180185049400002</v>
      </c>
      <c r="AJ14" s="19">
        <v>23.033382174500002</v>
      </c>
      <c r="AK14" s="19">
        <v>17.678495811000001</v>
      </c>
      <c r="AL14" s="19">
        <v>14.0398960767</v>
      </c>
      <c r="AM14" s="19">
        <v>10.1255888051</v>
      </c>
      <c r="AN14" s="24"/>
      <c r="AO14" s="19">
        <v>6.2480965310999999</v>
      </c>
      <c r="AP14" s="19">
        <v>7.4681321783000003</v>
      </c>
      <c r="AQ14" s="19">
        <v>6.2538380157000004</v>
      </c>
      <c r="AR14" s="19">
        <v>4.4164819386000005</v>
      </c>
      <c r="AS14" s="19">
        <v>3.1614066055999999</v>
      </c>
      <c r="AT14" s="24"/>
      <c r="AU14" s="19">
        <v>39.267723887300001</v>
      </c>
      <c r="AV14" s="19">
        <v>36.624093221599999</v>
      </c>
      <c r="AW14" s="19">
        <v>33.774946250799999</v>
      </c>
      <c r="AX14" s="19">
        <v>27.334480830900002</v>
      </c>
      <c r="AY14" s="19">
        <v>19.440585245800001</v>
      </c>
    </row>
    <row r="15" spans="1:51" x14ac:dyDescent="0.2">
      <c r="A15" s="15" t="s">
        <v>7</v>
      </c>
      <c r="B15" s="2"/>
      <c r="C15" s="2"/>
      <c r="D15" s="2"/>
      <c r="E15" s="19">
        <v>30.175640884300002</v>
      </c>
      <c r="F15" s="19">
        <v>31.2204100248</v>
      </c>
      <c r="G15" s="19">
        <v>32.5112744061</v>
      </c>
      <c r="H15" s="19">
        <v>31.106865473000003</v>
      </c>
      <c r="I15" s="19">
        <v>33.954830458499998</v>
      </c>
      <c r="J15" s="24"/>
      <c r="K15" s="19">
        <v>15.0377247382</v>
      </c>
      <c r="L15" s="19">
        <v>17.592508690700001</v>
      </c>
      <c r="M15" s="19">
        <v>37.093556720300001</v>
      </c>
      <c r="N15" s="19">
        <v>66.066202938100005</v>
      </c>
      <c r="O15" s="19">
        <v>63.342351542899998</v>
      </c>
      <c r="P15" s="24"/>
      <c r="Q15" s="19">
        <v>81.908492876899999</v>
      </c>
      <c r="R15" s="19">
        <v>83.130288002900002</v>
      </c>
      <c r="S15" s="19">
        <v>78.934426787000007</v>
      </c>
      <c r="T15" s="19">
        <v>77.877327578700005</v>
      </c>
      <c r="U15" s="19">
        <v>76.414694306599998</v>
      </c>
      <c r="V15" s="24"/>
      <c r="W15" s="19">
        <v>24.523212617900001</v>
      </c>
      <c r="X15" s="19">
        <v>23.586196412300001</v>
      </c>
      <c r="Y15" s="19">
        <v>20.005677024600001</v>
      </c>
      <c r="Z15" s="19">
        <v>22.1420656196</v>
      </c>
      <c r="AA15" s="19">
        <v>19.045605521199999</v>
      </c>
      <c r="AB15" s="24"/>
      <c r="AC15" s="19">
        <v>52.301227368900001</v>
      </c>
      <c r="AD15" s="19">
        <v>57.111179674900001</v>
      </c>
      <c r="AE15" s="19">
        <v>55.845062330899999</v>
      </c>
      <c r="AF15" s="19">
        <v>50.831046808000004</v>
      </c>
      <c r="AG15" s="19">
        <v>48.586888359299998</v>
      </c>
      <c r="AH15" s="24"/>
      <c r="AI15" s="19">
        <v>23.497982950699999</v>
      </c>
      <c r="AJ15" s="19">
        <v>25.680897064</v>
      </c>
      <c r="AK15" s="19">
        <v>24.512450616900001</v>
      </c>
      <c r="AL15" s="19">
        <v>20.903042082000002</v>
      </c>
      <c r="AM15" s="19">
        <v>20.6341413888</v>
      </c>
      <c r="AN15" s="24"/>
      <c r="AO15" s="19">
        <v>49.519357246399998</v>
      </c>
      <c r="AP15" s="19">
        <v>49.356247201100004</v>
      </c>
      <c r="AQ15" s="19">
        <v>44.142588529900003</v>
      </c>
      <c r="AR15" s="19">
        <v>36.641772001299998</v>
      </c>
      <c r="AS15" s="19">
        <v>35.284645239699998</v>
      </c>
      <c r="AT15" s="24"/>
      <c r="AU15" s="19">
        <v>81.521662555900008</v>
      </c>
      <c r="AV15" s="19">
        <v>80.960868217200002</v>
      </c>
      <c r="AW15" s="19">
        <v>78.77394166980001</v>
      </c>
      <c r="AX15" s="19">
        <v>70.039562124400007</v>
      </c>
      <c r="AY15" s="19">
        <v>70.043811264300004</v>
      </c>
    </row>
    <row r="16" spans="1:51" x14ac:dyDescent="0.2">
      <c r="A16" s="15" t="s">
        <v>8</v>
      </c>
      <c r="B16" s="2"/>
      <c r="C16" s="2"/>
      <c r="D16" s="2"/>
      <c r="E16" s="19">
        <v>17.112461566500002</v>
      </c>
      <c r="F16" s="19">
        <v>17.1561254183</v>
      </c>
      <c r="G16" s="19">
        <v>16.154607206800002</v>
      </c>
      <c r="H16" s="19">
        <v>16.088635122100001</v>
      </c>
      <c r="I16" s="19">
        <v>16.6000396803</v>
      </c>
      <c r="J16" s="24"/>
      <c r="K16" s="19">
        <v>12.2364164653</v>
      </c>
      <c r="L16" s="19">
        <v>11.3050821034</v>
      </c>
      <c r="M16" s="19">
        <v>17.054869054800001</v>
      </c>
      <c r="N16" s="19">
        <v>21.491443249100001</v>
      </c>
      <c r="O16" s="19">
        <v>20.889162116000001</v>
      </c>
      <c r="P16" s="24"/>
      <c r="Q16" s="19">
        <v>37.398187452999998</v>
      </c>
      <c r="R16" s="19">
        <v>35.690725950400001</v>
      </c>
      <c r="S16" s="19">
        <v>33.781498272100002</v>
      </c>
      <c r="T16" s="19">
        <v>32.3947083666</v>
      </c>
      <c r="U16" s="19">
        <v>30.9217323548</v>
      </c>
      <c r="V16" s="24"/>
      <c r="W16" s="19">
        <v>7.1241250962000002</v>
      </c>
      <c r="X16" s="19">
        <v>6.9783656027000003</v>
      </c>
      <c r="Y16" s="19">
        <v>6.0138957963999999</v>
      </c>
      <c r="Z16" s="19">
        <v>5.2927102156000005</v>
      </c>
      <c r="AA16" s="19">
        <v>5.1569416142</v>
      </c>
      <c r="AB16" s="24"/>
      <c r="AC16" s="19">
        <v>5.3529038129000002</v>
      </c>
      <c r="AD16" s="19">
        <v>5.0172441796000005</v>
      </c>
      <c r="AE16" s="19">
        <v>4.8558242048000002</v>
      </c>
      <c r="AF16" s="19">
        <v>4.7382285582000003</v>
      </c>
      <c r="AG16" s="19">
        <v>3.4986051435999999</v>
      </c>
      <c r="AH16" s="24"/>
      <c r="AI16" s="19">
        <v>18.650412255999999</v>
      </c>
      <c r="AJ16" s="19">
        <v>18.113205907299999</v>
      </c>
      <c r="AK16" s="19">
        <v>13.469841786</v>
      </c>
      <c r="AL16" s="19">
        <v>9.734604151800001</v>
      </c>
      <c r="AM16" s="19">
        <v>9.9034163883000002</v>
      </c>
      <c r="AN16" s="24"/>
      <c r="AO16" s="19">
        <v>10.014839436000001</v>
      </c>
      <c r="AP16" s="19">
        <v>8.2423050327000009</v>
      </c>
      <c r="AQ16" s="19">
        <v>8.9579853008000008</v>
      </c>
      <c r="AR16" s="19">
        <v>5.3248308610000006</v>
      </c>
      <c r="AS16" s="19">
        <v>4.7677302194999998</v>
      </c>
      <c r="AT16" s="24"/>
      <c r="AU16" s="19">
        <v>43.514365552900003</v>
      </c>
      <c r="AV16" s="19">
        <v>38.385777476500003</v>
      </c>
      <c r="AW16" s="19">
        <v>37.648378752900001</v>
      </c>
      <c r="AX16" s="19">
        <v>25.536727318600001</v>
      </c>
      <c r="AY16" s="19">
        <v>20.858179602300002</v>
      </c>
    </row>
    <row r="17" spans="1:51" x14ac:dyDescent="0.2">
      <c r="A17" s="15" t="s">
        <v>9</v>
      </c>
      <c r="B17" s="2"/>
      <c r="C17" s="2"/>
      <c r="D17" s="2"/>
      <c r="E17" s="19">
        <v>8.9005500962999999</v>
      </c>
      <c r="F17" s="19">
        <v>9.4072787400000006</v>
      </c>
      <c r="G17" s="19">
        <v>9.5128127788000008</v>
      </c>
      <c r="H17" s="19">
        <v>9.6995338496999999</v>
      </c>
      <c r="I17" s="19">
        <v>8.5064743016000008</v>
      </c>
      <c r="J17" s="24"/>
      <c r="K17" s="19">
        <v>19.634597297999999</v>
      </c>
      <c r="L17" s="19">
        <v>20.057932233799999</v>
      </c>
      <c r="M17" s="19">
        <v>26.741277685300002</v>
      </c>
      <c r="N17" s="19">
        <v>28.745923078800001</v>
      </c>
      <c r="O17" s="19">
        <v>21.793355649799999</v>
      </c>
      <c r="P17" s="24"/>
      <c r="Q17" s="19">
        <v>43.549223158899999</v>
      </c>
      <c r="R17" s="19">
        <v>43.479731221200005</v>
      </c>
      <c r="S17" s="19">
        <v>40.735930342000003</v>
      </c>
      <c r="T17" s="19">
        <v>39.286715720300002</v>
      </c>
      <c r="U17" s="19">
        <v>37.957463027400003</v>
      </c>
      <c r="V17" s="24"/>
      <c r="W17" s="19">
        <v>5.9074219392999998</v>
      </c>
      <c r="X17" s="19">
        <v>5.0772150685000002</v>
      </c>
      <c r="Y17" s="19">
        <v>5.0605611872000003</v>
      </c>
      <c r="Z17" s="19">
        <v>4.0331628460999998</v>
      </c>
      <c r="AA17" s="19">
        <v>4.0502852475999997</v>
      </c>
      <c r="AB17" s="24"/>
      <c r="AC17" s="19">
        <v>2.0937624413</v>
      </c>
      <c r="AD17" s="19">
        <v>2.9181965455000003</v>
      </c>
      <c r="AE17" s="19">
        <v>3.0572684476000003</v>
      </c>
      <c r="AF17" s="19">
        <v>3.3896361431000002</v>
      </c>
      <c r="AG17" s="19">
        <v>2.4341602069000001</v>
      </c>
      <c r="AH17" s="24"/>
      <c r="AI17" s="19">
        <v>13.723873223</v>
      </c>
      <c r="AJ17" s="19">
        <v>15.152830574000001</v>
      </c>
      <c r="AK17" s="19">
        <v>17.8096239178</v>
      </c>
      <c r="AL17" s="19">
        <v>11.3945507495</v>
      </c>
      <c r="AM17" s="19">
        <v>9.8653007993999999</v>
      </c>
      <c r="AN17" s="24"/>
      <c r="AO17" s="19">
        <v>5.5903181821999999</v>
      </c>
      <c r="AP17" s="19">
        <v>6.3638682759999998</v>
      </c>
      <c r="AQ17" s="19">
        <v>11.800742448200001</v>
      </c>
      <c r="AR17" s="19">
        <v>5.8774407118000003</v>
      </c>
      <c r="AS17" s="19">
        <v>4.5485965320000004</v>
      </c>
      <c r="AT17" s="24"/>
      <c r="AU17" s="19">
        <v>34.007806424199998</v>
      </c>
      <c r="AV17" s="19">
        <v>38.575510354100004</v>
      </c>
      <c r="AW17" s="19">
        <v>43.812039518100001</v>
      </c>
      <c r="AX17" s="19">
        <v>32.167049330600001</v>
      </c>
      <c r="AY17" s="19">
        <v>25.685758505300001</v>
      </c>
    </row>
    <row r="18" spans="1:51" x14ac:dyDescent="0.2">
      <c r="A18" s="15" t="s">
        <v>10</v>
      </c>
      <c r="B18" s="2"/>
      <c r="C18" s="2"/>
      <c r="D18" s="2"/>
      <c r="E18" s="19">
        <v>16.007333792699999</v>
      </c>
      <c r="F18" s="19">
        <v>16.344019243200002</v>
      </c>
      <c r="G18" s="19">
        <v>16.924128443899999</v>
      </c>
      <c r="H18" s="19">
        <v>17.867974664200002</v>
      </c>
      <c r="I18" s="19">
        <v>17.660242894500001</v>
      </c>
      <c r="J18" s="24"/>
      <c r="K18" s="19">
        <v>14.092468864500001</v>
      </c>
      <c r="L18" s="19">
        <v>13.0628504857</v>
      </c>
      <c r="M18" s="19">
        <v>22.898326750800003</v>
      </c>
      <c r="N18" s="19">
        <v>30.158388658300002</v>
      </c>
      <c r="O18" s="19">
        <v>30.447994855400001</v>
      </c>
      <c r="P18" s="24"/>
      <c r="Q18" s="19">
        <v>46.535531414300003</v>
      </c>
      <c r="R18" s="19">
        <v>44.483792977699999</v>
      </c>
      <c r="S18" s="19">
        <v>45.723383960500001</v>
      </c>
      <c r="T18" s="19">
        <v>46.161075298200004</v>
      </c>
      <c r="U18" s="19">
        <v>42.233543476400001</v>
      </c>
      <c r="V18" s="24"/>
      <c r="W18" s="19">
        <v>7.0172672080999998</v>
      </c>
      <c r="X18" s="19">
        <v>4.7789200084000001</v>
      </c>
      <c r="Y18" s="19">
        <v>5.81727712</v>
      </c>
      <c r="Z18" s="19">
        <v>8.2752253807000002</v>
      </c>
      <c r="AA18" s="19">
        <v>7.0369296618000003</v>
      </c>
      <c r="AB18" s="24"/>
      <c r="AC18" s="19">
        <v>8.0905971361999995</v>
      </c>
      <c r="AD18" s="19">
        <v>5.6589284528000006</v>
      </c>
      <c r="AE18" s="19">
        <v>5.9153123067000006</v>
      </c>
      <c r="AF18" s="19">
        <v>9.6991980219000009</v>
      </c>
      <c r="AG18" s="19">
        <v>6.9486379353999999</v>
      </c>
      <c r="AH18" s="24"/>
      <c r="AI18" s="19">
        <v>18.776988939900001</v>
      </c>
      <c r="AJ18" s="19">
        <v>18.981922324500001</v>
      </c>
      <c r="AK18" s="19">
        <v>18.9045149178</v>
      </c>
      <c r="AL18" s="19">
        <v>20.310836738500001</v>
      </c>
      <c r="AM18" s="19">
        <v>14.516793877</v>
      </c>
      <c r="AN18" s="24"/>
      <c r="AO18" s="19">
        <v>11.9047292564</v>
      </c>
      <c r="AP18" s="19">
        <v>13.127635012900001</v>
      </c>
      <c r="AQ18" s="19">
        <v>14.031630812400001</v>
      </c>
      <c r="AR18" s="19">
        <v>13.27232199</v>
      </c>
      <c r="AS18" s="19">
        <v>10.0102787383</v>
      </c>
      <c r="AT18" s="24"/>
      <c r="AU18" s="19">
        <v>48.000347378200004</v>
      </c>
      <c r="AV18" s="19">
        <v>51.084107629400002</v>
      </c>
      <c r="AW18" s="19">
        <v>51.068978271100001</v>
      </c>
      <c r="AX18" s="19">
        <v>43.482677327600001</v>
      </c>
      <c r="AY18" s="19">
        <v>35.367873408100003</v>
      </c>
    </row>
    <row r="19" spans="1:51" x14ac:dyDescent="0.2">
      <c r="A19" s="15" t="s">
        <v>11</v>
      </c>
      <c r="B19" s="2"/>
      <c r="C19" s="2"/>
      <c r="D19" s="2"/>
      <c r="E19" s="19">
        <v>21.7085851205</v>
      </c>
      <c r="F19" s="19">
        <v>22.240628496799999</v>
      </c>
      <c r="G19" s="19">
        <v>23.182723812000003</v>
      </c>
      <c r="H19" s="19">
        <v>22.844415189799999</v>
      </c>
      <c r="I19" s="19">
        <v>21.0611386478</v>
      </c>
      <c r="J19" s="24"/>
      <c r="K19" s="19">
        <v>13.445781365</v>
      </c>
      <c r="L19" s="19">
        <v>13.6594224136</v>
      </c>
      <c r="M19" s="19">
        <v>24.848804640800001</v>
      </c>
      <c r="N19" s="19">
        <v>33.153095259600001</v>
      </c>
      <c r="O19" s="19">
        <v>33.714951877499999</v>
      </c>
      <c r="P19" s="24"/>
      <c r="Q19" s="19">
        <v>53.177725787500002</v>
      </c>
      <c r="R19" s="19">
        <v>54.234604864600001</v>
      </c>
      <c r="S19" s="19">
        <v>51.870166938800004</v>
      </c>
      <c r="T19" s="19">
        <v>50.151590505600005</v>
      </c>
      <c r="U19" s="19">
        <v>46.014947811799999</v>
      </c>
      <c r="V19" s="24"/>
      <c r="W19" s="19">
        <v>7.7345932143000002</v>
      </c>
      <c r="X19" s="19">
        <v>9.0889931393000012</v>
      </c>
      <c r="Y19" s="19">
        <v>5.9437185952</v>
      </c>
      <c r="Z19" s="19">
        <v>6.1714189770000001</v>
      </c>
      <c r="AA19" s="19">
        <v>4.8372432530999996</v>
      </c>
      <c r="AB19" s="24"/>
      <c r="AC19" s="19">
        <v>13.4797829417</v>
      </c>
      <c r="AD19" s="19">
        <v>11.946826594300001</v>
      </c>
      <c r="AE19" s="19">
        <v>10.461294455900001</v>
      </c>
      <c r="AF19" s="19">
        <v>9.3568267819000006</v>
      </c>
      <c r="AG19" s="19">
        <v>6.0291954244000001</v>
      </c>
      <c r="AH19" s="24"/>
      <c r="AI19" s="19">
        <v>21.075745283900002</v>
      </c>
      <c r="AJ19" s="19">
        <v>22.073193783000001</v>
      </c>
      <c r="AK19" s="19">
        <v>24.648162579800001</v>
      </c>
      <c r="AL19" s="19">
        <v>18.255249992100001</v>
      </c>
      <c r="AM19" s="19">
        <v>16.896124526000001</v>
      </c>
      <c r="AN19" s="24"/>
      <c r="AO19" s="19">
        <v>10.906733388900001</v>
      </c>
      <c r="AP19" s="19">
        <v>10.731694144900001</v>
      </c>
      <c r="AQ19" s="19">
        <v>11.849560718400001</v>
      </c>
      <c r="AR19" s="19">
        <v>8.3807597940000012</v>
      </c>
      <c r="AS19" s="19">
        <v>5.0287776146000001</v>
      </c>
      <c r="AT19" s="24"/>
      <c r="AU19" s="19">
        <v>46.9040563326</v>
      </c>
      <c r="AV19" s="19">
        <v>49.303488714400004</v>
      </c>
      <c r="AW19" s="19">
        <v>51.127962305499999</v>
      </c>
      <c r="AX19" s="19">
        <v>41.386199274300004</v>
      </c>
      <c r="AY19" s="19">
        <v>32.0638044986</v>
      </c>
    </row>
    <row r="20" spans="1:51" x14ac:dyDescent="0.2">
      <c r="A20" s="15" t="s">
        <v>12</v>
      </c>
      <c r="B20" s="2"/>
      <c r="C20" s="2"/>
      <c r="D20" s="2"/>
      <c r="E20" s="19">
        <v>26.0112362789</v>
      </c>
      <c r="F20" s="19">
        <v>25.8470621345</v>
      </c>
      <c r="G20" s="19">
        <v>26.555956199900002</v>
      </c>
      <c r="H20" s="19">
        <v>28.8151850926</v>
      </c>
      <c r="I20" s="19">
        <v>28.3025144707</v>
      </c>
      <c r="J20" s="24"/>
      <c r="K20" s="19">
        <v>13.3221105064</v>
      </c>
      <c r="L20" s="19">
        <v>13.778885000000001</v>
      </c>
      <c r="M20" s="19">
        <v>33.478151645899999</v>
      </c>
      <c r="N20" s="19">
        <v>52.739454025400001</v>
      </c>
      <c r="O20" s="19">
        <v>38.858347173799999</v>
      </c>
      <c r="P20" s="24"/>
      <c r="Q20" s="19">
        <v>75.269491974900006</v>
      </c>
      <c r="R20" s="19">
        <v>74.897030423100006</v>
      </c>
      <c r="S20" s="19">
        <v>73.514265835499998</v>
      </c>
      <c r="T20" s="19">
        <v>71.625538059900009</v>
      </c>
      <c r="U20" s="19">
        <v>72.563452748399996</v>
      </c>
      <c r="V20" s="24"/>
      <c r="W20" s="19">
        <v>31.650014989400002</v>
      </c>
      <c r="X20" s="19">
        <v>28.8267719187</v>
      </c>
      <c r="Y20" s="19">
        <v>25.9435155191</v>
      </c>
      <c r="Z20" s="19">
        <v>26.933322225000001</v>
      </c>
      <c r="AA20" s="19">
        <v>26.107839291000001</v>
      </c>
      <c r="AB20" s="24"/>
      <c r="AC20" s="19">
        <v>50.214031224100005</v>
      </c>
      <c r="AD20" s="19">
        <v>58.625582352500004</v>
      </c>
      <c r="AE20" s="19">
        <v>56.2859540193</v>
      </c>
      <c r="AF20" s="19">
        <v>53.916881890600003</v>
      </c>
      <c r="AG20" s="19">
        <v>47.359481135499998</v>
      </c>
      <c r="AH20" s="24"/>
      <c r="AI20" s="19">
        <v>30.377588552700001</v>
      </c>
      <c r="AJ20" s="19">
        <v>38.891987411300001</v>
      </c>
      <c r="AK20" s="19">
        <v>36.052032308299999</v>
      </c>
      <c r="AL20" s="19">
        <v>31.4842122803</v>
      </c>
      <c r="AM20" s="19">
        <v>27.919958448199999</v>
      </c>
      <c r="AN20" s="24"/>
      <c r="AO20" s="19">
        <v>33.788309427199998</v>
      </c>
      <c r="AP20" s="19">
        <v>36.396227502999999</v>
      </c>
      <c r="AQ20" s="19">
        <v>34.849321889500004</v>
      </c>
      <c r="AR20" s="19">
        <v>27.222361076400002</v>
      </c>
      <c r="AS20" s="19">
        <v>28.9080894451</v>
      </c>
      <c r="AT20" s="24"/>
      <c r="AU20" s="19">
        <v>70.180160963000006</v>
      </c>
      <c r="AV20" s="19">
        <v>71.923114907500008</v>
      </c>
      <c r="AW20" s="19">
        <v>70.414914160000009</v>
      </c>
      <c r="AX20" s="19">
        <v>63.7224860452</v>
      </c>
      <c r="AY20" s="19">
        <v>60.764368463500013</v>
      </c>
    </row>
    <row r="21" spans="1:51" x14ac:dyDescent="0.2">
      <c r="A21" s="15" t="s">
        <v>13</v>
      </c>
      <c r="B21" s="2"/>
      <c r="C21" s="2"/>
      <c r="D21" s="2"/>
      <c r="E21" s="19">
        <v>19.920431940900002</v>
      </c>
      <c r="F21" s="19">
        <v>19.7427307771</v>
      </c>
      <c r="G21" s="19">
        <v>18.852008223000002</v>
      </c>
      <c r="H21" s="19">
        <v>19.9960407831</v>
      </c>
      <c r="I21" s="19">
        <v>18.012754069</v>
      </c>
      <c r="J21" s="24"/>
      <c r="K21" s="19">
        <v>14.432520113000001</v>
      </c>
      <c r="L21" s="19">
        <v>14.4327731645</v>
      </c>
      <c r="M21" s="19">
        <v>26.926293313200002</v>
      </c>
      <c r="N21" s="19">
        <v>50.4085911839</v>
      </c>
      <c r="O21" s="19">
        <v>43.526124231700003</v>
      </c>
      <c r="P21" s="24"/>
      <c r="Q21" s="19">
        <v>72.022350303400003</v>
      </c>
      <c r="R21" s="19">
        <v>69.732672980900006</v>
      </c>
      <c r="S21" s="19">
        <v>66.627740226400007</v>
      </c>
      <c r="T21" s="19">
        <v>65.431728847499997</v>
      </c>
      <c r="U21" s="19">
        <v>61.938658116900001</v>
      </c>
      <c r="V21" s="24"/>
      <c r="W21" s="19">
        <v>11.2240319469</v>
      </c>
      <c r="X21" s="19">
        <v>9.7564567107000002</v>
      </c>
      <c r="Y21" s="19">
        <v>7.8839936071999999</v>
      </c>
      <c r="Z21" s="19">
        <v>6.4273293657000004</v>
      </c>
      <c r="AA21" s="19">
        <v>6.2367570807000003</v>
      </c>
      <c r="AB21" s="24"/>
      <c r="AC21" s="19">
        <v>28.0483526883</v>
      </c>
      <c r="AD21" s="19">
        <v>25.628382180500001</v>
      </c>
      <c r="AE21" s="19">
        <v>20.521105907300001</v>
      </c>
      <c r="AF21" s="19">
        <v>24.462354182000002</v>
      </c>
      <c r="AG21" s="19">
        <v>18.199811271000002</v>
      </c>
      <c r="AH21" s="24"/>
      <c r="AI21" s="19">
        <v>27.6594522422</v>
      </c>
      <c r="AJ21" s="19">
        <v>27.305240309000002</v>
      </c>
      <c r="AK21" s="19">
        <v>28.506659394100001</v>
      </c>
      <c r="AL21" s="19">
        <v>19.069140596500002</v>
      </c>
      <c r="AM21" s="19">
        <v>16.398093143499999</v>
      </c>
      <c r="AN21" s="24"/>
      <c r="AO21" s="19">
        <v>19.260310739600001</v>
      </c>
      <c r="AP21" s="19">
        <v>14.5269417463</v>
      </c>
      <c r="AQ21" s="19">
        <v>16.8795234215</v>
      </c>
      <c r="AR21" s="19">
        <v>12.0021601487</v>
      </c>
      <c r="AS21" s="19">
        <v>10.1944317511</v>
      </c>
      <c r="AT21" s="24"/>
      <c r="AU21" s="19">
        <v>62.534450712500004</v>
      </c>
      <c r="AV21" s="19">
        <v>55.194424431100003</v>
      </c>
      <c r="AW21" s="19">
        <v>57.209879000600004</v>
      </c>
      <c r="AX21" s="19">
        <v>46.074483955700003</v>
      </c>
      <c r="AY21" s="19">
        <v>41.1311604729</v>
      </c>
    </row>
    <row r="22" spans="1:51" x14ac:dyDescent="0.2">
      <c r="A22" s="15" t="s">
        <v>14</v>
      </c>
      <c r="B22" s="2"/>
      <c r="C22" s="2"/>
      <c r="D22" s="2"/>
      <c r="E22" s="19">
        <v>17.931446258600001</v>
      </c>
      <c r="F22" s="19">
        <v>19.340944780699999</v>
      </c>
      <c r="G22" s="19">
        <v>18.493180672099999</v>
      </c>
      <c r="H22" s="19">
        <v>20.442180147600002</v>
      </c>
      <c r="I22" s="19">
        <v>19.096021212099998</v>
      </c>
      <c r="J22" s="24"/>
      <c r="K22" s="19">
        <v>17.582518450600002</v>
      </c>
      <c r="L22" s="19">
        <v>19.351052131399999</v>
      </c>
      <c r="M22" s="19">
        <v>32.088341393100002</v>
      </c>
      <c r="N22" s="19">
        <v>37.130673039400001</v>
      </c>
      <c r="O22" s="19">
        <v>32.041441382400002</v>
      </c>
      <c r="P22" s="24"/>
      <c r="Q22" s="19">
        <v>46.951584194799999</v>
      </c>
      <c r="R22" s="19">
        <v>45.5185454075</v>
      </c>
      <c r="S22" s="19">
        <v>44.401842823599999</v>
      </c>
      <c r="T22" s="19">
        <v>41.9749069577</v>
      </c>
      <c r="U22" s="19">
        <v>40.321710387800003</v>
      </c>
      <c r="V22" s="24"/>
      <c r="W22" s="19">
        <v>6.0593998487</v>
      </c>
      <c r="X22" s="19">
        <v>7.0766172461000005</v>
      </c>
      <c r="Y22" s="19">
        <v>6.2974831945999998</v>
      </c>
      <c r="Z22" s="19">
        <v>5.2579852753000003</v>
      </c>
      <c r="AA22" s="19">
        <v>3.1603642061000001</v>
      </c>
      <c r="AB22" s="24"/>
      <c r="AC22" s="19">
        <v>4.8525928180999998</v>
      </c>
      <c r="AD22" s="19">
        <v>8.1204961627000003</v>
      </c>
      <c r="AE22" s="19">
        <v>5.3831097882000005</v>
      </c>
      <c r="AF22" s="19">
        <v>4.1523349355999999</v>
      </c>
      <c r="AG22" s="19">
        <v>2.6189030055</v>
      </c>
      <c r="AH22" s="24"/>
      <c r="AI22" s="19">
        <v>15.953816162500001</v>
      </c>
      <c r="AJ22" s="19">
        <v>15.904299564800001</v>
      </c>
      <c r="AK22" s="19">
        <v>14.821598290100001</v>
      </c>
      <c r="AL22" s="19">
        <v>13.8386736713</v>
      </c>
      <c r="AM22" s="19">
        <v>7.9676910356000006</v>
      </c>
      <c r="AN22" s="24"/>
      <c r="AO22" s="19">
        <v>5.4529575925999998</v>
      </c>
      <c r="AP22" s="19">
        <v>5.8522412351000002</v>
      </c>
      <c r="AQ22" s="19">
        <v>7.4063315420000002</v>
      </c>
      <c r="AR22" s="19">
        <v>4.7314856736999999</v>
      </c>
      <c r="AS22" s="19">
        <v>3.8048572274999999</v>
      </c>
      <c r="AT22" s="24"/>
      <c r="AU22" s="19">
        <v>38.430302021999999</v>
      </c>
      <c r="AV22" s="19">
        <v>36.092133306600005</v>
      </c>
      <c r="AW22" s="19">
        <v>41.1690041158</v>
      </c>
      <c r="AX22" s="19">
        <v>29.155390371799999</v>
      </c>
      <c r="AY22" s="19">
        <v>24.066922799</v>
      </c>
    </row>
    <row r="23" spans="1:51" x14ac:dyDescent="0.2">
      <c r="A23" s="15" t="s">
        <v>15</v>
      </c>
      <c r="B23" s="2"/>
      <c r="C23" s="2"/>
      <c r="D23" s="2"/>
      <c r="E23" s="19">
        <v>14.761052706000001</v>
      </c>
      <c r="F23" s="19">
        <v>14.7148419949</v>
      </c>
      <c r="G23" s="19">
        <v>14.1115297587</v>
      </c>
      <c r="H23" s="19">
        <v>16.342601783500001</v>
      </c>
      <c r="I23" s="19">
        <v>14.3916354132</v>
      </c>
      <c r="J23" s="24"/>
      <c r="K23" s="19">
        <v>15.521183750900001</v>
      </c>
      <c r="L23" s="19">
        <v>19.753680706800001</v>
      </c>
      <c r="M23" s="19">
        <v>34.235975225700003</v>
      </c>
      <c r="N23" s="19">
        <v>44.154365886299999</v>
      </c>
      <c r="O23" s="19">
        <v>40.235124547600002</v>
      </c>
      <c r="P23" s="24"/>
      <c r="Q23" s="19">
        <v>52.974969619900001</v>
      </c>
      <c r="R23" s="19">
        <v>54.669675620900001</v>
      </c>
      <c r="S23" s="19">
        <v>52.746885539300003</v>
      </c>
      <c r="T23" s="19">
        <v>52.097871841500002</v>
      </c>
      <c r="U23" s="19">
        <v>48.771474718299999</v>
      </c>
      <c r="V23" s="24"/>
      <c r="W23" s="19">
        <v>12.6453778656</v>
      </c>
      <c r="X23" s="19">
        <v>9.6483724527000003</v>
      </c>
      <c r="Y23" s="19">
        <v>7.1896892225000002</v>
      </c>
      <c r="Z23" s="19">
        <v>6.6180402414000001</v>
      </c>
      <c r="AA23" s="19">
        <v>5.6021923883999998</v>
      </c>
      <c r="AB23" s="24"/>
      <c r="AC23" s="19">
        <v>11.7019146805</v>
      </c>
      <c r="AD23" s="19">
        <v>10.330623604200001</v>
      </c>
      <c r="AE23" s="19">
        <v>9.8790062427000009</v>
      </c>
      <c r="AF23" s="19">
        <v>9.4612210012000002</v>
      </c>
      <c r="AG23" s="19">
        <v>8.4499269822000009</v>
      </c>
      <c r="AH23" s="24"/>
      <c r="AI23" s="19">
        <v>24.181677199100001</v>
      </c>
      <c r="AJ23" s="19">
        <v>23.4125037166</v>
      </c>
      <c r="AK23" s="19">
        <v>24.197410145900001</v>
      </c>
      <c r="AL23" s="19">
        <v>20.286585028299999</v>
      </c>
      <c r="AM23" s="19">
        <v>14.6053270552</v>
      </c>
      <c r="AN23" s="24"/>
      <c r="AO23" s="19">
        <v>13.763578455200001</v>
      </c>
      <c r="AP23" s="19">
        <v>10.788687437</v>
      </c>
      <c r="AQ23" s="19">
        <v>19.462376745500002</v>
      </c>
      <c r="AR23" s="19">
        <v>12.117861661900001</v>
      </c>
      <c r="AS23" s="19">
        <v>7.4548108711000003</v>
      </c>
      <c r="AT23" s="24"/>
      <c r="AU23" s="19">
        <v>56.673057763999999</v>
      </c>
      <c r="AV23" s="19">
        <v>51.3683969796</v>
      </c>
      <c r="AW23" s="19">
        <v>60.665610047900003</v>
      </c>
      <c r="AX23" s="19">
        <v>52.948738071900003</v>
      </c>
      <c r="AY23" s="19">
        <v>38.268865861599998</v>
      </c>
    </row>
    <row r="24" spans="1:51" x14ac:dyDescent="0.2">
      <c r="A24" s="15" t="s">
        <v>16</v>
      </c>
      <c r="B24" s="2"/>
      <c r="C24" s="2"/>
      <c r="D24" s="2"/>
      <c r="E24" s="19">
        <v>28.428005502000001</v>
      </c>
      <c r="F24" s="19">
        <v>27.029948167300002</v>
      </c>
      <c r="G24" s="19">
        <v>29.419292689600002</v>
      </c>
      <c r="H24" s="19">
        <v>28.936416346400001</v>
      </c>
      <c r="I24" s="19">
        <v>25.731247055400001</v>
      </c>
      <c r="J24" s="24"/>
      <c r="K24" s="19">
        <v>22.777753870600002</v>
      </c>
      <c r="L24" s="19">
        <v>21.1943683083</v>
      </c>
      <c r="M24" s="19">
        <v>38.655093016599999</v>
      </c>
      <c r="N24" s="19">
        <v>51.213930813300003</v>
      </c>
      <c r="O24" s="19">
        <v>46.054214800099999</v>
      </c>
      <c r="P24" s="24"/>
      <c r="Q24" s="19">
        <v>69.943564374299996</v>
      </c>
      <c r="R24" s="19">
        <v>66.9956563235</v>
      </c>
      <c r="S24" s="19">
        <v>64.2786070067</v>
      </c>
      <c r="T24" s="19">
        <v>62.814134502400002</v>
      </c>
      <c r="U24" s="19">
        <v>61.2233609516</v>
      </c>
      <c r="V24" s="24"/>
      <c r="W24" s="19">
        <v>14.811525612500001</v>
      </c>
      <c r="X24" s="19">
        <v>12.6868018037</v>
      </c>
      <c r="Y24" s="19">
        <v>11.6076796281</v>
      </c>
      <c r="Z24" s="19">
        <v>10.314684289000001</v>
      </c>
      <c r="AA24" s="19">
        <v>11.126430944999999</v>
      </c>
      <c r="AB24" s="24"/>
      <c r="AC24" s="19">
        <v>24.473253000700002</v>
      </c>
      <c r="AD24" s="19">
        <v>17.6719963034</v>
      </c>
      <c r="AE24" s="19">
        <v>16.915866444700001</v>
      </c>
      <c r="AF24" s="19">
        <v>21.785710889700002</v>
      </c>
      <c r="AG24" s="19">
        <v>16.126318577100001</v>
      </c>
      <c r="AH24" s="24"/>
      <c r="AI24" s="19">
        <v>27.772031377099999</v>
      </c>
      <c r="AJ24" s="19">
        <v>22.812253120899999</v>
      </c>
      <c r="AK24" s="19">
        <v>23.333760266700001</v>
      </c>
      <c r="AL24" s="19">
        <v>23.036027763100002</v>
      </c>
      <c r="AM24" s="19">
        <v>20.421021430700002</v>
      </c>
      <c r="AN24" s="24"/>
      <c r="AO24" s="19">
        <v>16.995616211000002</v>
      </c>
      <c r="AP24" s="19">
        <v>12.781663457000001</v>
      </c>
      <c r="AQ24" s="19">
        <v>14.492150196600001</v>
      </c>
      <c r="AR24" s="19">
        <v>12.9261453011</v>
      </c>
      <c r="AS24" s="19">
        <v>9.4293105406999995</v>
      </c>
      <c r="AT24" s="24"/>
      <c r="AU24" s="19">
        <v>59.119210922400001</v>
      </c>
      <c r="AV24" s="19">
        <v>51.468778175499999</v>
      </c>
      <c r="AW24" s="19">
        <v>49.845114957</v>
      </c>
      <c r="AX24" s="19">
        <v>46.374574712000005</v>
      </c>
      <c r="AY24" s="19">
        <v>38.435688383200002</v>
      </c>
    </row>
    <row r="25" spans="1:51" x14ac:dyDescent="0.2">
      <c r="A25" s="15" t="s">
        <v>17</v>
      </c>
      <c r="B25" s="2"/>
      <c r="C25" s="2"/>
      <c r="D25" s="2"/>
      <c r="E25" s="19">
        <v>17.479886771900002</v>
      </c>
      <c r="F25" s="19">
        <v>19.320972842300002</v>
      </c>
      <c r="G25" s="19">
        <v>17.742613759699999</v>
      </c>
      <c r="H25" s="19">
        <v>17.8979810057</v>
      </c>
      <c r="I25" s="19">
        <v>17.371397450100002</v>
      </c>
      <c r="J25" s="24"/>
      <c r="K25" s="19">
        <v>15.044898185000001</v>
      </c>
      <c r="L25" s="19">
        <v>16.813263456000001</v>
      </c>
      <c r="M25" s="19">
        <v>31.772409217700002</v>
      </c>
      <c r="N25" s="19">
        <v>46.447516448500004</v>
      </c>
      <c r="O25" s="19">
        <v>43.994997986800001</v>
      </c>
      <c r="P25" s="24"/>
      <c r="Q25" s="19">
        <v>61.875352010900002</v>
      </c>
      <c r="R25" s="19">
        <v>64.080653452299998</v>
      </c>
      <c r="S25" s="19">
        <v>60.146411595100005</v>
      </c>
      <c r="T25" s="19">
        <v>57.979075144700005</v>
      </c>
      <c r="U25" s="19">
        <v>54.688575998200001</v>
      </c>
      <c r="V25" s="24"/>
      <c r="W25" s="19">
        <v>10.9156640719</v>
      </c>
      <c r="X25" s="19">
        <v>11.2948559429</v>
      </c>
      <c r="Y25" s="19">
        <v>9.0564974067000001</v>
      </c>
      <c r="Z25" s="19">
        <v>9.9930688345000007</v>
      </c>
      <c r="AA25" s="19">
        <v>8.0128052349000001</v>
      </c>
      <c r="AB25" s="24"/>
      <c r="AC25" s="19">
        <v>16.971790587499999</v>
      </c>
      <c r="AD25" s="19">
        <v>19.9295724061</v>
      </c>
      <c r="AE25" s="19">
        <v>17.9297525952</v>
      </c>
      <c r="AF25" s="19">
        <v>17.4310602792</v>
      </c>
      <c r="AG25" s="19">
        <v>12.7163406197</v>
      </c>
      <c r="AH25" s="24"/>
      <c r="AI25" s="19">
        <v>21.564334925900003</v>
      </c>
      <c r="AJ25" s="19">
        <v>25.630111464500001</v>
      </c>
      <c r="AK25" s="19">
        <v>24.3629157425</v>
      </c>
      <c r="AL25" s="19">
        <v>18.529846554000002</v>
      </c>
      <c r="AM25" s="19">
        <v>16.854411193499999</v>
      </c>
      <c r="AN25" s="24"/>
      <c r="AO25" s="19">
        <v>12.123527818200001</v>
      </c>
      <c r="AP25" s="19">
        <v>14.7341108695</v>
      </c>
      <c r="AQ25" s="19">
        <v>20.076940477400001</v>
      </c>
      <c r="AR25" s="19">
        <v>11.622912751400001</v>
      </c>
      <c r="AS25" s="19">
        <v>8.7909975933000002</v>
      </c>
      <c r="AT25" s="24"/>
      <c r="AU25" s="19">
        <v>53.748005380599999</v>
      </c>
      <c r="AV25" s="19">
        <v>54.434049785300004</v>
      </c>
      <c r="AW25" s="19">
        <v>60.047427397700005</v>
      </c>
      <c r="AX25" s="19">
        <v>47.7771757167</v>
      </c>
      <c r="AY25" s="19">
        <v>41.298403757400003</v>
      </c>
    </row>
    <row r="26" spans="1:51" x14ac:dyDescent="0.2">
      <c r="A26" s="15" t="s">
        <v>18</v>
      </c>
      <c r="B26" s="2"/>
      <c r="C26" s="2"/>
      <c r="D26" s="2"/>
      <c r="E26" s="19">
        <v>17.679646422299999</v>
      </c>
      <c r="F26" s="19">
        <v>19.160117444099999</v>
      </c>
      <c r="G26" s="19">
        <v>18.2601239239</v>
      </c>
      <c r="H26" s="19">
        <v>20.3331727325</v>
      </c>
      <c r="I26" s="19">
        <v>18.415724948600001</v>
      </c>
      <c r="J26" s="24"/>
      <c r="K26" s="19">
        <v>15.048472994800001</v>
      </c>
      <c r="L26" s="19">
        <v>13.6543516188</v>
      </c>
      <c r="M26" s="19">
        <v>24.7283411734</v>
      </c>
      <c r="N26" s="19">
        <v>34.088553388100003</v>
      </c>
      <c r="O26" s="19">
        <v>25.697477558100001</v>
      </c>
      <c r="P26" s="24"/>
      <c r="Q26" s="19">
        <v>56.264742987300004</v>
      </c>
      <c r="R26" s="19">
        <v>52.907052866200004</v>
      </c>
      <c r="S26" s="19">
        <v>47.970935856400004</v>
      </c>
      <c r="T26" s="19">
        <v>51.519658807799999</v>
      </c>
      <c r="U26" s="19">
        <v>48.963439558899999</v>
      </c>
      <c r="V26" s="24"/>
      <c r="W26" s="19">
        <v>9.6668275376999997</v>
      </c>
      <c r="X26" s="19">
        <v>11.864130772800001</v>
      </c>
      <c r="Y26" s="19">
        <v>7.162120045</v>
      </c>
      <c r="Z26" s="19">
        <v>10.8466568616</v>
      </c>
      <c r="AA26" s="19">
        <v>7.7165093292</v>
      </c>
      <c r="AB26" s="24"/>
      <c r="AC26" s="19">
        <v>18.2043401323</v>
      </c>
      <c r="AD26" s="19">
        <v>17.223827931900001</v>
      </c>
      <c r="AE26" s="19">
        <v>11.792148902500001</v>
      </c>
      <c r="AF26" s="19">
        <v>14.386874687000001</v>
      </c>
      <c r="AG26" s="19">
        <v>9.7825492209</v>
      </c>
      <c r="AH26" s="24"/>
      <c r="AI26" s="19">
        <v>20.714606246900001</v>
      </c>
      <c r="AJ26" s="19">
        <v>19.716078518700002</v>
      </c>
      <c r="AK26" s="19">
        <v>20.433798249800002</v>
      </c>
      <c r="AL26" s="19">
        <v>16.973076118400002</v>
      </c>
      <c r="AM26" s="19">
        <v>12.928198757000001</v>
      </c>
      <c r="AN26" s="24"/>
      <c r="AO26" s="19">
        <v>14.907329794200001</v>
      </c>
      <c r="AP26" s="19">
        <v>11.206535365800001</v>
      </c>
      <c r="AQ26" s="19">
        <v>9.7256201443000005</v>
      </c>
      <c r="AR26" s="19">
        <v>10.133145472600001</v>
      </c>
      <c r="AS26" s="19">
        <v>7.1016701482000002</v>
      </c>
      <c r="AT26" s="24"/>
      <c r="AU26" s="19">
        <v>44.536479632900004</v>
      </c>
      <c r="AV26" s="19">
        <v>41.6807961847</v>
      </c>
      <c r="AW26" s="19">
        <v>37.464695252799999</v>
      </c>
      <c r="AX26" s="19">
        <v>35.306768690399998</v>
      </c>
      <c r="AY26" s="19">
        <v>28.1465346598</v>
      </c>
    </row>
    <row r="27" spans="1:51" x14ac:dyDescent="0.2">
      <c r="A27" s="15" t="s">
        <v>19</v>
      </c>
      <c r="B27" s="2"/>
      <c r="C27" s="2"/>
      <c r="D27" s="2"/>
      <c r="E27" s="19">
        <v>12.2311625205</v>
      </c>
      <c r="F27" s="19">
        <v>13.4364096538</v>
      </c>
      <c r="G27" s="19">
        <v>14.3692640774</v>
      </c>
      <c r="H27" s="19">
        <v>13.515457384300001</v>
      </c>
      <c r="I27" s="19">
        <v>13.274693046399999</v>
      </c>
      <c r="J27" s="24"/>
      <c r="K27" s="19">
        <v>13.323702253900001</v>
      </c>
      <c r="L27" s="19">
        <v>12.9598787118</v>
      </c>
      <c r="M27" s="19">
        <v>21.524758696399999</v>
      </c>
      <c r="N27" s="19">
        <v>22.833896982200002</v>
      </c>
      <c r="O27" s="19">
        <v>15.8220280235</v>
      </c>
      <c r="P27" s="24"/>
      <c r="Q27" s="19">
        <v>31.0766752613</v>
      </c>
      <c r="R27" s="19">
        <v>28.3034117216</v>
      </c>
      <c r="S27" s="19">
        <v>31.850281641800002</v>
      </c>
      <c r="T27" s="19">
        <v>27.184137471900002</v>
      </c>
      <c r="U27" s="19">
        <v>24.691667807400002</v>
      </c>
      <c r="V27" s="24"/>
      <c r="W27" s="19">
        <v>4.9845555975</v>
      </c>
      <c r="X27" s="19">
        <v>3.0574675961</v>
      </c>
      <c r="Y27" s="19">
        <v>3.9112439877000003</v>
      </c>
      <c r="Z27" s="19">
        <v>3.1646051263000001</v>
      </c>
      <c r="AA27" s="19">
        <v>2.584157823</v>
      </c>
      <c r="AB27" s="24"/>
      <c r="AC27" s="19">
        <v>2.7304336761000001</v>
      </c>
      <c r="AD27" s="19">
        <v>2.3852899878000002</v>
      </c>
      <c r="AE27" s="19">
        <v>2.3407259682000001</v>
      </c>
      <c r="AF27" s="19">
        <v>3.8075065919000002</v>
      </c>
      <c r="AG27" s="19">
        <v>1.9101055952999999</v>
      </c>
      <c r="AH27" s="24"/>
      <c r="AI27" s="19">
        <v>14.7139911126</v>
      </c>
      <c r="AJ27" s="19">
        <v>12.4972693069</v>
      </c>
      <c r="AK27" s="19">
        <v>14.716027544400001</v>
      </c>
      <c r="AL27" s="19">
        <v>11.6994332477</v>
      </c>
      <c r="AM27" s="19">
        <v>9.2711833739999996</v>
      </c>
      <c r="AN27" s="24"/>
      <c r="AO27" s="19">
        <v>4.2981523922000004</v>
      </c>
      <c r="AP27" s="19">
        <v>4.2338011285000006</v>
      </c>
      <c r="AQ27" s="19">
        <v>7.3426126865999999</v>
      </c>
      <c r="AR27" s="19">
        <v>3.8118480669000001</v>
      </c>
      <c r="AS27" s="19">
        <v>2.4947518879000001</v>
      </c>
      <c r="AT27" s="24"/>
      <c r="AU27" s="19">
        <v>28.054628308200002</v>
      </c>
      <c r="AV27" s="19">
        <v>31.339379084900003</v>
      </c>
      <c r="AW27" s="19">
        <v>35.647041950000002</v>
      </c>
      <c r="AX27" s="19">
        <v>25.678239916500001</v>
      </c>
      <c r="AY27" s="19">
        <v>17.933019618599999</v>
      </c>
    </row>
    <row r="28" spans="1:51" x14ac:dyDescent="0.2">
      <c r="A28" s="15" t="s">
        <v>20</v>
      </c>
      <c r="B28" s="2"/>
      <c r="C28" s="2"/>
      <c r="D28" s="2"/>
      <c r="E28" s="19">
        <v>28.5074936143</v>
      </c>
      <c r="F28" s="19">
        <v>29.577826142100001</v>
      </c>
      <c r="G28" s="19">
        <v>29.596246524200001</v>
      </c>
      <c r="H28" s="19">
        <v>29.130241119800001</v>
      </c>
      <c r="I28" s="19">
        <v>30.514391643</v>
      </c>
      <c r="J28" s="24"/>
      <c r="K28" s="19">
        <v>15.8760324687</v>
      </c>
      <c r="L28" s="19">
        <v>16.256493963900002</v>
      </c>
      <c r="M28" s="19">
        <v>36.925871109500001</v>
      </c>
      <c r="N28" s="19">
        <v>65.708741354799997</v>
      </c>
      <c r="O28" s="19">
        <v>43.850328130999998</v>
      </c>
      <c r="P28" s="24"/>
      <c r="Q28" s="19">
        <v>80.4727325036</v>
      </c>
      <c r="R28" s="19">
        <v>78.264768865299999</v>
      </c>
      <c r="S28" s="19">
        <v>72.996733729400006</v>
      </c>
      <c r="T28" s="19">
        <v>74.325339615600001</v>
      </c>
      <c r="U28" s="19">
        <v>73.8540126802</v>
      </c>
      <c r="V28" s="24"/>
      <c r="W28" s="19">
        <v>26.273730459799999</v>
      </c>
      <c r="X28" s="19">
        <v>25.114190841300001</v>
      </c>
      <c r="Y28" s="19">
        <v>22.701204863200001</v>
      </c>
      <c r="Z28" s="19">
        <v>21.103612597000001</v>
      </c>
      <c r="AA28" s="19">
        <v>18.888947968699998</v>
      </c>
      <c r="AB28" s="24"/>
      <c r="AC28" s="19">
        <v>61.984251107400006</v>
      </c>
      <c r="AD28" s="19">
        <v>58.2768499616</v>
      </c>
      <c r="AE28" s="19">
        <v>53.689047771200002</v>
      </c>
      <c r="AF28" s="19">
        <v>55.170441323200002</v>
      </c>
      <c r="AG28" s="19">
        <v>46.695418486800001</v>
      </c>
      <c r="AH28" s="24"/>
      <c r="AI28" s="19">
        <v>34.955423106799998</v>
      </c>
      <c r="AJ28" s="19">
        <v>32.002788944500004</v>
      </c>
      <c r="AK28" s="19">
        <v>33.262426561700003</v>
      </c>
      <c r="AL28" s="19">
        <v>28.6111675179</v>
      </c>
      <c r="AM28" s="19">
        <v>23.5179644611</v>
      </c>
      <c r="AN28" s="24"/>
      <c r="AO28" s="19">
        <v>33.095414455400004</v>
      </c>
      <c r="AP28" s="19">
        <v>30.431946655300003</v>
      </c>
      <c r="AQ28" s="19">
        <v>28.719378112800001</v>
      </c>
      <c r="AR28" s="19">
        <v>24.8609430998</v>
      </c>
      <c r="AS28" s="19">
        <v>22.3299140186</v>
      </c>
      <c r="AT28" s="24"/>
      <c r="AU28" s="19">
        <v>70.014939448900009</v>
      </c>
      <c r="AV28" s="19">
        <v>67.248113140599997</v>
      </c>
      <c r="AW28" s="19">
        <v>64.097801914100003</v>
      </c>
      <c r="AX28" s="19">
        <v>61.4238428906</v>
      </c>
      <c r="AY28" s="19">
        <v>54.157696362700001</v>
      </c>
    </row>
    <row r="29" spans="1:51" s="11" customFormat="1" x14ac:dyDescent="0.2">
      <c r="A29" s="15" t="s">
        <v>21</v>
      </c>
      <c r="B29" s="2"/>
      <c r="C29" s="2"/>
      <c r="D29" s="2"/>
      <c r="E29" s="19">
        <v>21.133003578</v>
      </c>
      <c r="F29" s="19">
        <v>21.313725814200001</v>
      </c>
      <c r="G29" s="19">
        <v>23.155456540300001</v>
      </c>
      <c r="H29" s="19">
        <v>21.898282244700003</v>
      </c>
      <c r="I29" s="19">
        <v>22.650107249200001</v>
      </c>
      <c r="J29" s="24"/>
      <c r="K29" s="19">
        <v>17.378149431400001</v>
      </c>
      <c r="L29" s="19">
        <v>20.803513144300002</v>
      </c>
      <c r="M29" s="19">
        <v>32.006940861000004</v>
      </c>
      <c r="N29" s="19">
        <v>48.283153201600001</v>
      </c>
      <c r="O29" s="19">
        <v>47.305061260800002</v>
      </c>
      <c r="P29" s="24"/>
      <c r="Q29" s="19">
        <v>69.402768925900006</v>
      </c>
      <c r="R29" s="19">
        <v>70.629383264699996</v>
      </c>
      <c r="S29" s="19">
        <v>68.865843577700005</v>
      </c>
      <c r="T29" s="19">
        <v>67.254984254600004</v>
      </c>
      <c r="U29" s="19">
        <v>67.656701720900003</v>
      </c>
      <c r="V29" s="24"/>
      <c r="W29" s="19">
        <v>14.467630875900001</v>
      </c>
      <c r="X29" s="19">
        <v>11.657258407600001</v>
      </c>
      <c r="Y29" s="19">
        <v>10.3526560475</v>
      </c>
      <c r="Z29" s="19">
        <v>11.367216216500001</v>
      </c>
      <c r="AA29" s="19">
        <v>10.7454103296</v>
      </c>
      <c r="AB29" s="24"/>
      <c r="AC29" s="19">
        <v>25.7174187084</v>
      </c>
      <c r="AD29" s="19">
        <v>26.4871692432</v>
      </c>
      <c r="AE29" s="19">
        <v>26.1866724542</v>
      </c>
      <c r="AF29" s="19">
        <v>27.078088343400001</v>
      </c>
      <c r="AG29" s="19">
        <v>18.769710252700001</v>
      </c>
      <c r="AH29" s="24"/>
      <c r="AI29" s="19">
        <v>23.686859315500001</v>
      </c>
      <c r="AJ29" s="19">
        <v>24.502300188500001</v>
      </c>
      <c r="AK29" s="19">
        <v>30.812046622800001</v>
      </c>
      <c r="AL29" s="19">
        <v>22.167943733600001</v>
      </c>
      <c r="AM29" s="19">
        <v>16.951476879600001</v>
      </c>
      <c r="AN29" s="24"/>
      <c r="AO29" s="19">
        <v>17.663612562299999</v>
      </c>
      <c r="AP29" s="19">
        <v>17.780845141900002</v>
      </c>
      <c r="AQ29" s="19">
        <v>26.218759673499999</v>
      </c>
      <c r="AR29" s="19">
        <v>19.1268424734</v>
      </c>
      <c r="AS29" s="19">
        <v>13.476634584399999</v>
      </c>
      <c r="AT29" s="24"/>
      <c r="AU29" s="19">
        <v>63.731249575900002</v>
      </c>
      <c r="AV29" s="19">
        <v>64.335118207700006</v>
      </c>
      <c r="AW29" s="19">
        <v>69.940946536699997</v>
      </c>
      <c r="AX29" s="19">
        <v>60.752115173100002</v>
      </c>
      <c r="AY29" s="19">
        <v>49.225934272400004</v>
      </c>
    </row>
    <row r="30" spans="1:51" x14ac:dyDescent="0.2">
      <c r="A30" s="15" t="s">
        <v>22</v>
      </c>
      <c r="B30" s="2"/>
      <c r="C30" s="2"/>
      <c r="D30" s="2"/>
      <c r="E30" s="19">
        <v>15.657970216100001</v>
      </c>
      <c r="F30" s="19">
        <v>17.455275745200002</v>
      </c>
      <c r="G30" s="19">
        <v>16.977090760300001</v>
      </c>
      <c r="H30" s="19">
        <v>17.6099503107</v>
      </c>
      <c r="I30" s="19">
        <v>14.5368176267</v>
      </c>
      <c r="J30" s="24"/>
      <c r="K30" s="19">
        <v>13.1750786149</v>
      </c>
      <c r="L30" s="19">
        <v>11.834611771700001</v>
      </c>
      <c r="M30" s="19">
        <v>20.881179191299999</v>
      </c>
      <c r="N30" s="19">
        <v>30.4314691788</v>
      </c>
      <c r="O30" s="19">
        <v>24.136448833300001</v>
      </c>
      <c r="P30" s="24"/>
      <c r="Q30" s="19">
        <v>45.935419127400003</v>
      </c>
      <c r="R30" s="19">
        <v>45.894853771100003</v>
      </c>
      <c r="S30" s="19">
        <v>44.928533858800002</v>
      </c>
      <c r="T30" s="19">
        <v>43.216095834100003</v>
      </c>
      <c r="U30" s="19">
        <v>37.439985298700002</v>
      </c>
      <c r="V30" s="24"/>
      <c r="W30" s="19">
        <v>9.7153724477000001</v>
      </c>
      <c r="X30" s="19">
        <v>8.4797091085999998</v>
      </c>
      <c r="Y30" s="19">
        <v>6.7171493692000004</v>
      </c>
      <c r="Z30" s="19">
        <v>4.9839642117</v>
      </c>
      <c r="AA30" s="19">
        <v>5.1310868956000002</v>
      </c>
      <c r="AB30" s="24"/>
      <c r="AC30" s="19">
        <v>12.748209165600001</v>
      </c>
      <c r="AD30" s="19">
        <v>12.674450008300001</v>
      </c>
      <c r="AE30" s="19">
        <v>9.9683578649999998</v>
      </c>
      <c r="AF30" s="19">
        <v>7.8118957789000003</v>
      </c>
      <c r="AG30" s="19">
        <v>6.7107625608000001</v>
      </c>
      <c r="AH30" s="24"/>
      <c r="AI30" s="19">
        <v>14.6939547773</v>
      </c>
      <c r="AJ30" s="19">
        <v>15.161111157200001</v>
      </c>
      <c r="AK30" s="19">
        <v>18.2138056555</v>
      </c>
      <c r="AL30" s="19">
        <v>13.025173581300001</v>
      </c>
      <c r="AM30" s="19">
        <v>9.9152666358000001</v>
      </c>
      <c r="AN30" s="24"/>
      <c r="AO30" s="19">
        <v>6.7784828118</v>
      </c>
      <c r="AP30" s="19">
        <v>5.0575286355999998</v>
      </c>
      <c r="AQ30" s="19">
        <v>8.3788623858999998</v>
      </c>
      <c r="AR30" s="19">
        <v>4.6049805700000004</v>
      </c>
      <c r="AS30" s="19">
        <v>3.8222882621999998</v>
      </c>
      <c r="AT30" s="24"/>
      <c r="AU30" s="19">
        <v>38.280103339</v>
      </c>
      <c r="AV30" s="19">
        <v>33.452254788300003</v>
      </c>
      <c r="AW30" s="19">
        <v>39.912796279799998</v>
      </c>
      <c r="AX30" s="19">
        <v>29.224653372800002</v>
      </c>
      <c r="AY30" s="19">
        <v>21.104195577199999</v>
      </c>
    </row>
    <row r="31" spans="1:51" x14ac:dyDescent="0.2">
      <c r="A31" s="15" t="s">
        <v>23</v>
      </c>
      <c r="B31" s="2"/>
      <c r="C31" s="2"/>
      <c r="D31" s="2"/>
      <c r="E31" s="19">
        <v>15.979958995300001</v>
      </c>
      <c r="F31" s="19">
        <v>16.977085637000002</v>
      </c>
      <c r="G31" s="19">
        <v>17.5450155463</v>
      </c>
      <c r="H31" s="19">
        <v>16.522855919200001</v>
      </c>
      <c r="I31" s="19">
        <v>16.0204459443</v>
      </c>
      <c r="J31" s="24"/>
      <c r="K31" s="19">
        <v>17.626386146000002</v>
      </c>
      <c r="L31" s="19">
        <v>15.634174766300001</v>
      </c>
      <c r="M31" s="19">
        <v>24.819717131000001</v>
      </c>
      <c r="N31" s="19">
        <v>32.370694219600004</v>
      </c>
      <c r="O31" s="19">
        <v>30.348169071699999</v>
      </c>
      <c r="P31" s="24"/>
      <c r="Q31" s="19">
        <v>45.417921093000004</v>
      </c>
      <c r="R31" s="19">
        <v>44.0066067988</v>
      </c>
      <c r="S31" s="19">
        <v>48.314054060700002</v>
      </c>
      <c r="T31" s="19">
        <v>42.409416443600001</v>
      </c>
      <c r="U31" s="19">
        <v>39.458917762399999</v>
      </c>
      <c r="V31" s="24"/>
      <c r="W31" s="19">
        <v>16.988658966300001</v>
      </c>
      <c r="X31" s="19">
        <v>20.989240466800002</v>
      </c>
      <c r="Y31" s="19">
        <v>14.1920014549</v>
      </c>
      <c r="Z31" s="19">
        <v>14.020961018500001</v>
      </c>
      <c r="AA31" s="19">
        <v>10.447422141000001</v>
      </c>
      <c r="AB31" s="24"/>
      <c r="AC31" s="19">
        <v>19.505377457800002</v>
      </c>
      <c r="AD31" s="19">
        <v>21.782321563700002</v>
      </c>
      <c r="AE31" s="19">
        <v>21.367315477600002</v>
      </c>
      <c r="AF31" s="19">
        <v>22.483772712100002</v>
      </c>
      <c r="AG31" s="19">
        <v>12.0411843315</v>
      </c>
      <c r="AH31" s="24"/>
      <c r="AI31" s="19">
        <v>19.342959167100002</v>
      </c>
      <c r="AJ31" s="19">
        <v>19.951802861400001</v>
      </c>
      <c r="AK31" s="19">
        <v>29.408933819800001</v>
      </c>
      <c r="AL31" s="19">
        <v>14.991181473800001</v>
      </c>
      <c r="AM31" s="19">
        <v>13.081863676599999</v>
      </c>
      <c r="AN31" s="24"/>
      <c r="AO31" s="19">
        <v>9.8802694731000003</v>
      </c>
      <c r="AP31" s="19">
        <v>7.1443057252000006</v>
      </c>
      <c r="AQ31" s="19">
        <v>23.1176320129</v>
      </c>
      <c r="AR31" s="19">
        <v>7.0665059283000007</v>
      </c>
      <c r="AS31" s="19">
        <v>4.4077950684999996</v>
      </c>
      <c r="AT31" s="24"/>
      <c r="AU31" s="19">
        <v>37.992521697000001</v>
      </c>
      <c r="AV31" s="19">
        <v>36.084526795500004</v>
      </c>
      <c r="AW31" s="19">
        <v>56.973747113200005</v>
      </c>
      <c r="AX31" s="19">
        <v>32.956144199200004</v>
      </c>
      <c r="AY31" s="19">
        <v>22.109422774900001</v>
      </c>
    </row>
    <row r="32" spans="1:51" x14ac:dyDescent="0.2">
      <c r="A32" s="15" t="s">
        <v>24</v>
      </c>
      <c r="B32" s="2"/>
      <c r="C32" s="2"/>
      <c r="D32" s="2"/>
      <c r="E32" s="19">
        <v>18.772170838800001</v>
      </c>
      <c r="F32" s="19">
        <v>19.683103313500002</v>
      </c>
      <c r="G32" s="19">
        <v>19.2303796325</v>
      </c>
      <c r="H32" s="19">
        <v>20.557670696300001</v>
      </c>
      <c r="I32" s="19">
        <v>18.763271981900001</v>
      </c>
      <c r="J32" s="24"/>
      <c r="K32" s="19">
        <v>9.0902930455000011</v>
      </c>
      <c r="L32" s="19">
        <v>8.9575778154000005</v>
      </c>
      <c r="M32" s="19">
        <v>19.764104877299999</v>
      </c>
      <c r="N32" s="19">
        <v>34.550440535699998</v>
      </c>
      <c r="O32" s="19">
        <v>33.4315966833</v>
      </c>
      <c r="P32" s="24"/>
      <c r="Q32" s="19">
        <v>55.916771545400003</v>
      </c>
      <c r="R32" s="19">
        <v>52.607910076800003</v>
      </c>
      <c r="S32" s="19">
        <v>51.623499581600001</v>
      </c>
      <c r="T32" s="19">
        <v>48.202138133399998</v>
      </c>
      <c r="U32" s="19">
        <v>51.2385213648</v>
      </c>
      <c r="V32" s="24"/>
      <c r="W32" s="19">
        <v>9.6972426895999995</v>
      </c>
      <c r="X32" s="19">
        <v>8.5736011208000011</v>
      </c>
      <c r="Y32" s="19">
        <v>9.3271327745000008</v>
      </c>
      <c r="Z32" s="19">
        <v>9.0803826191999999</v>
      </c>
      <c r="AA32" s="19">
        <v>7.1247995517999998</v>
      </c>
      <c r="AB32" s="24"/>
      <c r="AC32" s="19">
        <v>24.7251984663</v>
      </c>
      <c r="AD32" s="19">
        <v>26.408080986800002</v>
      </c>
      <c r="AE32" s="19">
        <v>25.013367837400001</v>
      </c>
      <c r="AF32" s="19">
        <v>23.925850469900002</v>
      </c>
      <c r="AG32" s="19">
        <v>18.782699904299999</v>
      </c>
      <c r="AH32" s="24"/>
      <c r="AI32" s="19">
        <v>20.8010256793</v>
      </c>
      <c r="AJ32" s="19">
        <v>17.849958770499999</v>
      </c>
      <c r="AK32" s="19">
        <v>18.684265975999999</v>
      </c>
      <c r="AL32" s="19">
        <v>13.8914960667</v>
      </c>
      <c r="AM32" s="19">
        <v>11.679413561700001</v>
      </c>
      <c r="AN32" s="24"/>
      <c r="AO32" s="19">
        <v>14.861985905600001</v>
      </c>
      <c r="AP32" s="19">
        <v>14.6876613872</v>
      </c>
      <c r="AQ32" s="19">
        <v>17.804406392100002</v>
      </c>
      <c r="AR32" s="19">
        <v>13.4115509892</v>
      </c>
      <c r="AS32" s="19">
        <v>10.0420810885</v>
      </c>
      <c r="AT32" s="24"/>
      <c r="AU32" s="19">
        <v>51.379923516200002</v>
      </c>
      <c r="AV32" s="19">
        <v>49.552823723100005</v>
      </c>
      <c r="AW32" s="19">
        <v>51.526192313999999</v>
      </c>
      <c r="AX32" s="19">
        <v>42.250310888500003</v>
      </c>
      <c r="AY32" s="19">
        <v>35.300778298600001</v>
      </c>
    </row>
    <row r="33" spans="1:51" x14ac:dyDescent="0.2">
      <c r="A33" s="15" t="s">
        <v>25</v>
      </c>
      <c r="B33" s="2"/>
      <c r="C33" s="2"/>
      <c r="D33" s="2"/>
      <c r="E33" s="19">
        <v>16.496768829800001</v>
      </c>
      <c r="F33" s="19">
        <v>17.918124406100002</v>
      </c>
      <c r="G33" s="19">
        <v>16.846072211999999</v>
      </c>
      <c r="H33" s="19">
        <v>17.0028300484</v>
      </c>
      <c r="I33" s="19">
        <v>15.490332194200001</v>
      </c>
      <c r="J33" s="24"/>
      <c r="K33" s="19">
        <v>12.210304041100001</v>
      </c>
      <c r="L33" s="19">
        <v>13.1603567892</v>
      </c>
      <c r="M33" s="19">
        <v>19.5731548549</v>
      </c>
      <c r="N33" s="19">
        <v>26.575123229700001</v>
      </c>
      <c r="O33" s="19">
        <v>24.706292388400001</v>
      </c>
      <c r="P33" s="24"/>
      <c r="Q33" s="19">
        <v>41.567691358200001</v>
      </c>
      <c r="R33" s="19">
        <v>41.669732955699999</v>
      </c>
      <c r="S33" s="19">
        <v>39.165542299900004</v>
      </c>
      <c r="T33" s="19">
        <v>39.123193411300001</v>
      </c>
      <c r="U33" s="19">
        <v>36.907207750399998</v>
      </c>
      <c r="V33" s="24"/>
      <c r="W33" s="19">
        <v>11.269158773600001</v>
      </c>
      <c r="X33" s="19">
        <v>8.5026247657000003</v>
      </c>
      <c r="Y33" s="19">
        <v>6.9727508719000006</v>
      </c>
      <c r="Z33" s="19">
        <v>7.1440669211000003</v>
      </c>
      <c r="AA33" s="19">
        <v>5.9195281163000004</v>
      </c>
      <c r="AB33" s="24"/>
      <c r="AC33" s="19">
        <v>12.7853690301</v>
      </c>
      <c r="AD33" s="19">
        <v>14.917891345900001</v>
      </c>
      <c r="AE33" s="19">
        <v>11.668889099300001</v>
      </c>
      <c r="AF33" s="19">
        <v>9.6807476069000007</v>
      </c>
      <c r="AG33" s="19">
        <v>5.6126430034000014</v>
      </c>
      <c r="AH33" s="24"/>
      <c r="AI33" s="19">
        <v>22.9774710674</v>
      </c>
      <c r="AJ33" s="19">
        <v>24.846858061000002</v>
      </c>
      <c r="AK33" s="19">
        <v>22.062049267000003</v>
      </c>
      <c r="AL33" s="19">
        <v>17.291372578400001</v>
      </c>
      <c r="AM33" s="19">
        <v>12.230443169000001</v>
      </c>
      <c r="AN33" s="24"/>
      <c r="AO33" s="19">
        <v>7.3346288617000006</v>
      </c>
      <c r="AP33" s="19">
        <v>5.2534379723000004</v>
      </c>
      <c r="AQ33" s="19">
        <v>6.5555187342000005</v>
      </c>
      <c r="AR33" s="19">
        <v>4.4766191494000003</v>
      </c>
      <c r="AS33" s="19">
        <v>3.9278679680000002</v>
      </c>
      <c r="AT33" s="24"/>
      <c r="AU33" s="19">
        <v>38.0549732478</v>
      </c>
      <c r="AV33" s="19">
        <v>37.962973474500004</v>
      </c>
      <c r="AW33" s="19">
        <v>36.223482039099999</v>
      </c>
      <c r="AX33" s="19">
        <v>28.308386224700001</v>
      </c>
      <c r="AY33" s="19">
        <v>23.272567487500002</v>
      </c>
    </row>
    <row r="34" spans="1:51" x14ac:dyDescent="0.2">
      <c r="A34" s="15" t="s">
        <v>26</v>
      </c>
      <c r="B34" s="2"/>
      <c r="C34" s="2"/>
      <c r="D34" s="2"/>
      <c r="E34" s="19">
        <v>13.4163924326</v>
      </c>
      <c r="F34" s="19">
        <v>14.038983707</v>
      </c>
      <c r="G34" s="19">
        <v>15.588315745200001</v>
      </c>
      <c r="H34" s="19">
        <v>14.565338627300001</v>
      </c>
      <c r="I34" s="19">
        <v>13.7365161502</v>
      </c>
      <c r="J34" s="24"/>
      <c r="K34" s="19">
        <v>14.686930095500001</v>
      </c>
      <c r="L34" s="19">
        <v>12.633232446100001</v>
      </c>
      <c r="M34" s="19">
        <v>20.0703816997</v>
      </c>
      <c r="N34" s="19">
        <v>24.428905735100003</v>
      </c>
      <c r="O34" s="19">
        <v>24.118872043700001</v>
      </c>
      <c r="P34" s="24"/>
      <c r="Q34" s="19">
        <v>38.3839168851</v>
      </c>
      <c r="R34" s="19">
        <v>35.638758053899998</v>
      </c>
      <c r="S34" s="19">
        <v>34.017562289800004</v>
      </c>
      <c r="T34" s="19">
        <v>33.173332212600002</v>
      </c>
      <c r="U34" s="19">
        <v>31.432643611100001</v>
      </c>
      <c r="V34" s="24"/>
      <c r="W34" s="19">
        <v>9.5025175143000009</v>
      </c>
      <c r="X34" s="19">
        <v>8.6358457789000003</v>
      </c>
      <c r="Y34" s="19">
        <v>8.5714131148000003</v>
      </c>
      <c r="Z34" s="19">
        <v>8.1487833643999998</v>
      </c>
      <c r="AA34" s="19">
        <v>7.2893795770000001</v>
      </c>
      <c r="AB34" s="24"/>
      <c r="AC34" s="19">
        <v>9.7253978826000012</v>
      </c>
      <c r="AD34" s="19">
        <v>10.723033560000001</v>
      </c>
      <c r="AE34" s="19">
        <v>10.1171664604</v>
      </c>
      <c r="AF34" s="19">
        <v>9.1916424513999999</v>
      </c>
      <c r="AG34" s="19">
        <v>6.7895072589000014</v>
      </c>
      <c r="AH34" s="24"/>
      <c r="AI34" s="19">
        <v>21.197020197100002</v>
      </c>
      <c r="AJ34" s="19">
        <v>22.102913239300001</v>
      </c>
      <c r="AK34" s="19">
        <v>22.3479478372</v>
      </c>
      <c r="AL34" s="19">
        <v>19.561863097500002</v>
      </c>
      <c r="AM34" s="19">
        <v>14.230601092500001</v>
      </c>
      <c r="AN34" s="24"/>
      <c r="AO34" s="19">
        <v>5.8451765635999999</v>
      </c>
      <c r="AP34" s="19">
        <v>5.8167663829</v>
      </c>
      <c r="AQ34" s="19">
        <v>10.0890016084</v>
      </c>
      <c r="AR34" s="19">
        <v>5.5874312566000004</v>
      </c>
      <c r="AS34" s="19">
        <v>3.3107385901000002</v>
      </c>
      <c r="AT34" s="24"/>
      <c r="AU34" s="19">
        <v>35.3766495363</v>
      </c>
      <c r="AV34" s="19">
        <v>35.790157778100003</v>
      </c>
      <c r="AW34" s="19">
        <v>40.1100965077</v>
      </c>
      <c r="AX34" s="19">
        <v>27.846298860899999</v>
      </c>
      <c r="AY34" s="19">
        <v>18.6328322076</v>
      </c>
    </row>
    <row r="35" spans="1:51" x14ac:dyDescent="0.2">
      <c r="A35" s="15" t="s">
        <v>27</v>
      </c>
      <c r="B35" s="2"/>
      <c r="C35" s="2"/>
      <c r="D35" s="2"/>
      <c r="E35" s="19">
        <v>17.622688504599999</v>
      </c>
      <c r="F35" s="19">
        <v>18.017548116100002</v>
      </c>
      <c r="G35" s="19">
        <v>16.612303152999999</v>
      </c>
      <c r="H35" s="19">
        <v>17.933754963600002</v>
      </c>
      <c r="I35" s="19">
        <v>17.900757617299998</v>
      </c>
      <c r="J35" s="24"/>
      <c r="K35" s="19">
        <v>13.4084843964</v>
      </c>
      <c r="L35" s="19">
        <v>12.647527007300001</v>
      </c>
      <c r="M35" s="19">
        <v>26.9942578884</v>
      </c>
      <c r="N35" s="19">
        <v>44.8000340667</v>
      </c>
      <c r="O35" s="19">
        <v>35.075049085800003</v>
      </c>
      <c r="P35" s="24"/>
      <c r="Q35" s="19">
        <v>62.822044597600005</v>
      </c>
      <c r="R35" s="19">
        <v>63.212654458999999</v>
      </c>
      <c r="S35" s="19">
        <v>58.479217960200003</v>
      </c>
      <c r="T35" s="19">
        <v>58.285624907399999</v>
      </c>
      <c r="U35" s="19">
        <v>54.837810509999997</v>
      </c>
      <c r="V35" s="24"/>
      <c r="W35" s="19">
        <v>12.3297043901</v>
      </c>
      <c r="X35" s="19">
        <v>12.2823709823</v>
      </c>
      <c r="Y35" s="19">
        <v>9.5306966201000005</v>
      </c>
      <c r="Z35" s="19">
        <v>12.3382137736</v>
      </c>
      <c r="AA35" s="19">
        <v>9.8016865859000006</v>
      </c>
      <c r="AB35" s="24"/>
      <c r="AC35" s="19">
        <v>48.797218596100002</v>
      </c>
      <c r="AD35" s="19">
        <v>46.005136446400002</v>
      </c>
      <c r="AE35" s="19">
        <v>42.960490695600001</v>
      </c>
      <c r="AF35" s="19">
        <v>43.941323344800004</v>
      </c>
      <c r="AG35" s="19">
        <v>33.778978201699999</v>
      </c>
      <c r="AH35" s="24"/>
      <c r="AI35" s="19">
        <v>48.064699363599999</v>
      </c>
      <c r="AJ35" s="19">
        <v>50.025403260899999</v>
      </c>
      <c r="AK35" s="19">
        <v>43.345409208200003</v>
      </c>
      <c r="AL35" s="19">
        <v>38.896868727600001</v>
      </c>
      <c r="AM35" s="19">
        <v>32.6571802295</v>
      </c>
      <c r="AN35" s="24"/>
      <c r="AO35" s="19">
        <v>18.4693704759</v>
      </c>
      <c r="AP35" s="19">
        <v>19.545928334900001</v>
      </c>
      <c r="AQ35" s="19">
        <v>22.449744105100002</v>
      </c>
      <c r="AR35" s="19">
        <v>15.8809073213</v>
      </c>
      <c r="AS35" s="19">
        <v>9.9996091295999996</v>
      </c>
      <c r="AT35" s="24"/>
      <c r="AU35" s="19">
        <v>56.970121772200002</v>
      </c>
      <c r="AV35" s="19">
        <v>59.658564956700005</v>
      </c>
      <c r="AW35" s="19">
        <v>59.649744436300004</v>
      </c>
      <c r="AX35" s="19">
        <v>50.052737908200001</v>
      </c>
      <c r="AY35" s="19">
        <v>39.280774823500003</v>
      </c>
    </row>
    <row r="36" spans="1:51" x14ac:dyDescent="0.2">
      <c r="A36" s="15" t="s">
        <v>28</v>
      </c>
      <c r="B36" s="2"/>
      <c r="C36" s="2"/>
      <c r="D36" s="2"/>
      <c r="E36" s="19">
        <v>15.5363546108</v>
      </c>
      <c r="F36" s="19">
        <v>16.086123746400002</v>
      </c>
      <c r="G36" s="19">
        <v>15.6205957087</v>
      </c>
      <c r="H36" s="19">
        <v>16.095571767900001</v>
      </c>
      <c r="I36" s="19">
        <v>15.179491798700001</v>
      </c>
      <c r="J36" s="24"/>
      <c r="K36" s="19">
        <v>12.754745079700001</v>
      </c>
      <c r="L36" s="19">
        <v>11.981620575300001</v>
      </c>
      <c r="M36" s="19">
        <v>19.552738508200001</v>
      </c>
      <c r="N36" s="19">
        <v>27.9477171391</v>
      </c>
      <c r="O36" s="19">
        <v>25.123452973999999</v>
      </c>
      <c r="P36" s="24"/>
      <c r="Q36" s="19">
        <v>41.230421071100004</v>
      </c>
      <c r="R36" s="19">
        <v>39.627825820799998</v>
      </c>
      <c r="S36" s="19">
        <v>39.826531274000004</v>
      </c>
      <c r="T36" s="19">
        <v>39.4471098048</v>
      </c>
      <c r="U36" s="19">
        <v>37.934449149199999</v>
      </c>
      <c r="V36" s="24"/>
      <c r="W36" s="19">
        <v>6.4259183554000003</v>
      </c>
      <c r="X36" s="19">
        <v>7.6945784882000003</v>
      </c>
      <c r="Y36" s="19">
        <v>5.5943366813000006</v>
      </c>
      <c r="Z36" s="19">
        <v>6.1145845786000006</v>
      </c>
      <c r="AA36" s="19">
        <v>4.2964124577999998</v>
      </c>
      <c r="AB36" s="24"/>
      <c r="AC36" s="19">
        <v>9.7447877124000009</v>
      </c>
      <c r="AD36" s="19">
        <v>8.8905824078000002</v>
      </c>
      <c r="AE36" s="19">
        <v>8.0787640559000007</v>
      </c>
      <c r="AF36" s="19">
        <v>6.8114237371000002</v>
      </c>
      <c r="AG36" s="19">
        <v>4.8423105574000003</v>
      </c>
      <c r="AH36" s="24"/>
      <c r="AI36" s="19">
        <v>19.627956549700002</v>
      </c>
      <c r="AJ36" s="19">
        <v>17.356243796800001</v>
      </c>
      <c r="AK36" s="19">
        <v>14.1095335306</v>
      </c>
      <c r="AL36" s="19">
        <v>12.4411161576</v>
      </c>
      <c r="AM36" s="19">
        <v>9.745798626700001</v>
      </c>
      <c r="AN36" s="24"/>
      <c r="AO36" s="19">
        <v>10.0297845004</v>
      </c>
      <c r="AP36" s="19">
        <v>11.945508307400001</v>
      </c>
      <c r="AQ36" s="19">
        <v>12.657513811300001</v>
      </c>
      <c r="AR36" s="19">
        <v>8.0343127871000011</v>
      </c>
      <c r="AS36" s="19">
        <v>5.0062058669000002</v>
      </c>
      <c r="AT36" s="24"/>
      <c r="AU36" s="19">
        <v>42.568124744500004</v>
      </c>
      <c r="AV36" s="19">
        <v>48.4196153814</v>
      </c>
      <c r="AW36" s="19">
        <v>48.308426477400005</v>
      </c>
      <c r="AX36" s="19">
        <v>37.522588684900001</v>
      </c>
      <c r="AY36" s="19">
        <v>26.91617506</v>
      </c>
    </row>
    <row r="37" spans="1:51" x14ac:dyDescent="0.2">
      <c r="A37" s="15" t="s">
        <v>29</v>
      </c>
      <c r="B37" s="2"/>
      <c r="C37" s="2"/>
      <c r="D37" s="2"/>
      <c r="E37" s="19">
        <v>14.201819971900001</v>
      </c>
      <c r="F37" s="19">
        <v>15.906258001300001</v>
      </c>
      <c r="G37" s="19">
        <v>16.057503140600002</v>
      </c>
      <c r="H37" s="19">
        <v>16.142382052400002</v>
      </c>
      <c r="I37" s="19">
        <v>14.311916225499999</v>
      </c>
      <c r="J37" s="24"/>
      <c r="K37" s="19">
        <v>12.524574024</v>
      </c>
      <c r="L37" s="19">
        <v>13.7368011934</v>
      </c>
      <c r="M37" s="19">
        <v>27.5621311242</v>
      </c>
      <c r="N37" s="19">
        <v>45.2308754194</v>
      </c>
      <c r="O37" s="19">
        <v>39.270203438400003</v>
      </c>
      <c r="P37" s="24"/>
      <c r="Q37" s="19">
        <v>66.286483579000006</v>
      </c>
      <c r="R37" s="19">
        <v>63.999972402700003</v>
      </c>
      <c r="S37" s="19">
        <v>64.852657090700006</v>
      </c>
      <c r="T37" s="19">
        <v>61.893918279000005</v>
      </c>
      <c r="U37" s="19">
        <v>58.716336690299997</v>
      </c>
      <c r="V37" s="24"/>
      <c r="W37" s="19">
        <v>10.2356904475</v>
      </c>
      <c r="X37" s="19">
        <v>8.712783850000001</v>
      </c>
      <c r="Y37" s="19">
        <v>8.1671910924999995</v>
      </c>
      <c r="Z37" s="19">
        <v>8.1646560618000006</v>
      </c>
      <c r="AA37" s="19">
        <v>5.8088463824000014</v>
      </c>
      <c r="AB37" s="24"/>
      <c r="AC37" s="19">
        <v>10.7143531173</v>
      </c>
      <c r="AD37" s="19">
        <v>10.130443381800001</v>
      </c>
      <c r="AE37" s="19">
        <v>7.6983929460000002</v>
      </c>
      <c r="AF37" s="19">
        <v>8.060830343100001</v>
      </c>
      <c r="AG37" s="19">
        <v>6.1933264993000003</v>
      </c>
      <c r="AH37" s="24"/>
      <c r="AI37" s="19">
        <v>24.946526923700002</v>
      </c>
      <c r="AJ37" s="19">
        <v>24.3123281875</v>
      </c>
      <c r="AK37" s="19">
        <v>32.949198843300003</v>
      </c>
      <c r="AL37" s="19">
        <v>22.735935372700002</v>
      </c>
      <c r="AM37" s="19">
        <v>20.815157827</v>
      </c>
      <c r="AN37" s="24"/>
      <c r="AO37" s="19">
        <v>18.348185218200001</v>
      </c>
      <c r="AP37" s="19">
        <v>12.6950019701</v>
      </c>
      <c r="AQ37" s="19">
        <v>27.709533290700001</v>
      </c>
      <c r="AR37" s="19">
        <v>16.9315450697</v>
      </c>
      <c r="AS37" s="19">
        <v>12.032844048699999</v>
      </c>
      <c r="AT37" s="24"/>
      <c r="AU37" s="19">
        <v>65.017363022400005</v>
      </c>
      <c r="AV37" s="19">
        <v>60.4159224331</v>
      </c>
      <c r="AW37" s="19">
        <v>68.712075422500007</v>
      </c>
      <c r="AX37" s="19">
        <v>62.9488109292</v>
      </c>
      <c r="AY37" s="19">
        <v>50.421149200899997</v>
      </c>
    </row>
    <row r="38" spans="1:51" x14ac:dyDescent="0.2">
      <c r="A38" s="15" t="s">
        <v>30</v>
      </c>
      <c r="B38" s="2"/>
      <c r="C38" s="2"/>
      <c r="D38" s="2"/>
      <c r="E38" s="19">
        <v>26.401498740099999</v>
      </c>
      <c r="F38" s="19">
        <v>26.385668772400003</v>
      </c>
      <c r="G38" s="19">
        <v>27.820145198600002</v>
      </c>
      <c r="H38" s="19">
        <v>25.4997179778</v>
      </c>
      <c r="I38" s="19">
        <v>26.310828592099998</v>
      </c>
      <c r="J38" s="24"/>
      <c r="K38" s="19">
        <v>19.4287181682</v>
      </c>
      <c r="L38" s="19">
        <v>16.745234010699999</v>
      </c>
      <c r="M38" s="19">
        <v>30.955932069500001</v>
      </c>
      <c r="N38" s="19">
        <v>49.219064212799999</v>
      </c>
      <c r="O38" s="19">
        <v>40.724760157399999</v>
      </c>
      <c r="P38" s="24"/>
      <c r="Q38" s="19">
        <v>67.763852291500001</v>
      </c>
      <c r="R38" s="19">
        <v>65.722834257700001</v>
      </c>
      <c r="S38" s="19">
        <v>65.162595807900004</v>
      </c>
      <c r="T38" s="19">
        <v>60.916294252700006</v>
      </c>
      <c r="U38" s="19">
        <v>60.151559517400003</v>
      </c>
      <c r="V38" s="24"/>
      <c r="W38" s="19">
        <v>17.507529784399999</v>
      </c>
      <c r="X38" s="19">
        <v>16.868349156400001</v>
      </c>
      <c r="Y38" s="19">
        <v>14.9546439376</v>
      </c>
      <c r="Z38" s="19">
        <v>12.5579096135</v>
      </c>
      <c r="AA38" s="19">
        <v>11.746264138800001</v>
      </c>
      <c r="AB38" s="24"/>
      <c r="AC38" s="19">
        <v>39.204414617400005</v>
      </c>
      <c r="AD38" s="19">
        <v>42.083063934999998</v>
      </c>
      <c r="AE38" s="19">
        <v>37.751518860499999</v>
      </c>
      <c r="AF38" s="19">
        <v>37.354168687799998</v>
      </c>
      <c r="AG38" s="19">
        <v>28.467120097399999</v>
      </c>
      <c r="AH38" s="24"/>
      <c r="AI38" s="19">
        <v>23.794463087</v>
      </c>
      <c r="AJ38" s="19">
        <v>28.491824353400002</v>
      </c>
      <c r="AK38" s="19">
        <v>24.3902472127</v>
      </c>
      <c r="AL38" s="19">
        <v>21.566958699000001</v>
      </c>
      <c r="AM38" s="19">
        <v>14.1524490817</v>
      </c>
      <c r="AN38" s="24"/>
      <c r="AO38" s="19">
        <v>24.839172066700002</v>
      </c>
      <c r="AP38" s="19">
        <v>26.241547482800001</v>
      </c>
      <c r="AQ38" s="19">
        <v>24.4066819992</v>
      </c>
      <c r="AR38" s="19">
        <v>18.7597775413</v>
      </c>
      <c r="AS38" s="19">
        <v>14.602259740399999</v>
      </c>
      <c r="AT38" s="24"/>
      <c r="AU38" s="19">
        <v>65.179639962700008</v>
      </c>
      <c r="AV38" s="19">
        <v>67.111267327900009</v>
      </c>
      <c r="AW38" s="19">
        <v>64.537691430700008</v>
      </c>
      <c r="AX38" s="19">
        <v>57.683227893900003</v>
      </c>
      <c r="AY38" s="19">
        <v>50.192331214399999</v>
      </c>
    </row>
    <row r="39" spans="1:51" x14ac:dyDescent="0.2">
      <c r="A39" s="15" t="s">
        <v>31</v>
      </c>
      <c r="B39" s="2"/>
      <c r="C39" s="2"/>
      <c r="D39" s="2"/>
      <c r="E39" s="19">
        <v>21.7045969783</v>
      </c>
      <c r="F39" s="19">
        <v>21.591447624200001</v>
      </c>
      <c r="G39" s="19">
        <v>21.849957695200001</v>
      </c>
      <c r="H39" s="19">
        <v>21.220093768400002</v>
      </c>
      <c r="I39" s="19">
        <v>19.653415165599998</v>
      </c>
      <c r="J39" s="24"/>
      <c r="K39" s="19">
        <v>14.4105018139</v>
      </c>
      <c r="L39" s="19">
        <v>14.063345870300001</v>
      </c>
      <c r="M39" s="19">
        <v>24.744010806800002</v>
      </c>
      <c r="N39" s="19">
        <v>35.1272683145</v>
      </c>
      <c r="O39" s="19">
        <v>26.055959938200001</v>
      </c>
      <c r="P39" s="24"/>
      <c r="Q39" s="19">
        <v>51.773003381500004</v>
      </c>
      <c r="R39" s="19">
        <v>49.7615366729</v>
      </c>
      <c r="S39" s="19">
        <v>49.398920520800004</v>
      </c>
      <c r="T39" s="19">
        <v>45.837113243099999</v>
      </c>
      <c r="U39" s="19">
        <v>42.344934230200003</v>
      </c>
      <c r="V39" s="24"/>
      <c r="W39" s="19">
        <v>15.7691206945</v>
      </c>
      <c r="X39" s="19">
        <v>13.5754589554</v>
      </c>
      <c r="Y39" s="19">
        <v>11.980311353400001</v>
      </c>
      <c r="Z39" s="19">
        <v>12.570634978500001</v>
      </c>
      <c r="AA39" s="19">
        <v>10.5511277377</v>
      </c>
      <c r="AB39" s="24"/>
      <c r="AC39" s="19">
        <v>35.476743155100003</v>
      </c>
      <c r="AD39" s="19">
        <v>38.444379560500003</v>
      </c>
      <c r="AE39" s="19">
        <v>34.614384329800004</v>
      </c>
      <c r="AF39" s="19">
        <v>34.760857593200001</v>
      </c>
      <c r="AG39" s="19">
        <v>29.643522471699999</v>
      </c>
      <c r="AH39" s="24"/>
      <c r="AI39" s="19">
        <v>21.9960741312</v>
      </c>
      <c r="AJ39" s="19">
        <v>21.3589303495</v>
      </c>
      <c r="AK39" s="19">
        <v>24.611792142500001</v>
      </c>
      <c r="AL39" s="19">
        <v>15.4485771458</v>
      </c>
      <c r="AM39" s="19">
        <v>14.652790828600001</v>
      </c>
      <c r="AN39" s="24"/>
      <c r="AO39" s="19">
        <v>12.0528214483</v>
      </c>
      <c r="AP39" s="19">
        <v>11.538980367400001</v>
      </c>
      <c r="AQ39" s="19">
        <v>21.349528658200001</v>
      </c>
      <c r="AR39" s="19">
        <v>10.191830507200001</v>
      </c>
      <c r="AS39" s="19">
        <v>6.5189195143000003</v>
      </c>
      <c r="AT39" s="24"/>
      <c r="AU39" s="19">
        <v>52.5216104239</v>
      </c>
      <c r="AV39" s="19">
        <v>51.367858302900004</v>
      </c>
      <c r="AW39" s="19">
        <v>58.554432084300004</v>
      </c>
      <c r="AX39" s="19">
        <v>45.714540935300001</v>
      </c>
      <c r="AY39" s="19">
        <v>31.9535274622</v>
      </c>
    </row>
    <row r="40" spans="1:51" x14ac:dyDescent="0.2">
      <c r="A40" s="15" t="s">
        <v>32</v>
      </c>
      <c r="B40" s="2"/>
      <c r="C40" s="2"/>
      <c r="D40" s="2"/>
      <c r="E40" s="19">
        <v>19.272404803200001</v>
      </c>
      <c r="F40" s="19">
        <v>20.825005060400002</v>
      </c>
      <c r="G40" s="19">
        <v>21.863008654000001</v>
      </c>
      <c r="H40" s="19">
        <v>20.724887583600001</v>
      </c>
      <c r="I40" s="19">
        <v>18.7769748672</v>
      </c>
      <c r="J40" s="24"/>
      <c r="K40" s="19">
        <v>11.476043155500001</v>
      </c>
      <c r="L40" s="19">
        <v>11.6825886532</v>
      </c>
      <c r="M40" s="19">
        <v>23.804701405500001</v>
      </c>
      <c r="N40" s="19">
        <v>36.720975859399999</v>
      </c>
      <c r="O40" s="19">
        <v>33.780717949699998</v>
      </c>
      <c r="P40" s="24"/>
      <c r="Q40" s="19">
        <v>61.527877163700005</v>
      </c>
      <c r="R40" s="19">
        <v>61.642383909199999</v>
      </c>
      <c r="S40" s="19">
        <v>59.966918308500006</v>
      </c>
      <c r="T40" s="19">
        <v>57.0049719111</v>
      </c>
      <c r="U40" s="19">
        <v>52.933565701299997</v>
      </c>
      <c r="V40" s="24"/>
      <c r="W40" s="19">
        <v>5.1453954907000004</v>
      </c>
      <c r="X40" s="19">
        <v>5.4183243257000004</v>
      </c>
      <c r="Y40" s="19">
        <v>3.3897993003</v>
      </c>
      <c r="Z40" s="19">
        <v>4.6160173529000001</v>
      </c>
      <c r="AA40" s="19">
        <v>3.1078416977000001</v>
      </c>
      <c r="AB40" s="24"/>
      <c r="AC40" s="19">
        <v>10.743719242200001</v>
      </c>
      <c r="AD40" s="19">
        <v>10.446795722100001</v>
      </c>
      <c r="AE40" s="19">
        <v>7.3313692997000004</v>
      </c>
      <c r="AF40" s="19">
        <v>7.3511168521000005</v>
      </c>
      <c r="AG40" s="19">
        <v>5.4704368695000003</v>
      </c>
      <c r="AH40" s="24"/>
      <c r="AI40" s="19">
        <v>15.8994000049</v>
      </c>
      <c r="AJ40" s="19">
        <v>17.366220958300001</v>
      </c>
      <c r="AK40" s="19">
        <v>17.0050942122</v>
      </c>
      <c r="AL40" s="19">
        <v>16.6414009091</v>
      </c>
      <c r="AM40" s="19">
        <v>11.279676867299999</v>
      </c>
      <c r="AN40" s="24"/>
      <c r="AO40" s="19">
        <v>19.498555358299999</v>
      </c>
      <c r="AP40" s="19">
        <v>14.692528107700001</v>
      </c>
      <c r="AQ40" s="19">
        <v>17.010495304700001</v>
      </c>
      <c r="AR40" s="19">
        <v>16.334616931300001</v>
      </c>
      <c r="AS40" s="19">
        <v>13.0185252496</v>
      </c>
      <c r="AT40" s="24"/>
      <c r="AU40" s="19">
        <v>60.121679785600001</v>
      </c>
      <c r="AV40" s="19">
        <v>58.591218343000001</v>
      </c>
      <c r="AW40" s="19">
        <v>54.291045234100004</v>
      </c>
      <c r="AX40" s="19">
        <v>53.039202544400005</v>
      </c>
      <c r="AY40" s="19">
        <v>44.824315834300002</v>
      </c>
    </row>
    <row r="41" spans="1:51" s="45" customFormat="1" x14ac:dyDescent="0.2">
      <c r="A41" s="37" t="s">
        <v>49</v>
      </c>
      <c r="B41" s="46"/>
      <c r="C41" s="46"/>
      <c r="D41" s="71" t="s">
        <v>60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</row>
    <row r="42" spans="1:51" s="39" customFormat="1" ht="24" customHeight="1" x14ac:dyDescent="0.25">
      <c r="A42" s="63"/>
      <c r="B42" s="63"/>
      <c r="D42" s="63" t="s">
        <v>51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</row>
    <row r="43" spans="1:51" s="39" customFormat="1" x14ac:dyDescent="0.25">
      <c r="D43" s="40" t="s">
        <v>52</v>
      </c>
    </row>
    <row r="44" spans="1:51" s="39" customFormat="1" x14ac:dyDescent="0.25">
      <c r="A44" s="41"/>
      <c r="D44" s="42" t="s">
        <v>53</v>
      </c>
    </row>
    <row r="45" spans="1:51" s="39" customFormat="1" x14ac:dyDescent="0.25">
      <c r="A45" s="41"/>
      <c r="D45" s="43" t="s">
        <v>54</v>
      </c>
    </row>
    <row r="46" spans="1:51" s="39" customFormat="1" x14ac:dyDescent="0.25">
      <c r="A46" s="41"/>
      <c r="D46" s="44" t="s">
        <v>55</v>
      </c>
    </row>
    <row r="47" spans="1:51" s="45" customFormat="1" ht="22.5" customHeight="1" x14ac:dyDescent="0.2">
      <c r="A47" s="39" t="s">
        <v>61</v>
      </c>
      <c r="D47" s="63" t="s">
        <v>57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</row>
    <row r="48" spans="1:51" x14ac:dyDescent="0.2"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2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22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22"/>
    </row>
  </sheetData>
  <mergeCells count="17">
    <mergeCell ref="A42:B42"/>
    <mergeCell ref="D42:AY42"/>
    <mergeCell ref="A3:AR3"/>
    <mergeCell ref="AX3:AY3"/>
    <mergeCell ref="AX4:AY4"/>
    <mergeCell ref="AX5:AY5"/>
    <mergeCell ref="A6:D7"/>
    <mergeCell ref="E6:I6"/>
    <mergeCell ref="K6:O6"/>
    <mergeCell ref="Q6:U6"/>
    <mergeCell ref="W6:AA6"/>
    <mergeCell ref="AC6:AG6"/>
    <mergeCell ref="D47:AY47"/>
    <mergeCell ref="AI6:AM6"/>
    <mergeCell ref="AO6:AS6"/>
    <mergeCell ref="AU6:AY6"/>
    <mergeCell ref="D41:AY41"/>
  </mergeCells>
  <hyperlinks>
    <hyperlink ref="AX5" location="Índice!A4" display="Índice" xr:uid="{00000000-0004-0000-0700-000000000000}"/>
    <hyperlink ref="AX5:AY5" location="Índice!A4" tooltip="Índice" display="Índice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61"/>
  <sheetViews>
    <sheetView workbookViewId="0">
      <selection activeCell="B1" sqref="B1:S1048576"/>
    </sheetView>
  </sheetViews>
  <sheetFormatPr defaultColWidth="9.140625" defaultRowHeight="15" x14ac:dyDescent="0.25"/>
  <cols>
    <col min="1" max="1" width="23.28515625" style="55" customWidth="1"/>
    <col min="20" max="16384" width="9.140625" style="55"/>
  </cols>
  <sheetData>
    <row r="1" spans="1:19" x14ac:dyDescent="0.25">
      <c r="A1" s="55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85</v>
      </c>
      <c r="Q1" t="s">
        <v>86</v>
      </c>
      <c r="R1" t="s">
        <v>87</v>
      </c>
      <c r="S1" t="s">
        <v>84</v>
      </c>
    </row>
    <row r="2" spans="1:19" x14ac:dyDescent="0.25">
      <c r="A2" s="52" t="s">
        <v>1</v>
      </c>
      <c r="B2" s="58">
        <v>77377</v>
      </c>
      <c r="C2" s="58">
        <v>70765</v>
      </c>
      <c r="D2" s="58">
        <v>6612</v>
      </c>
      <c r="E2" s="58">
        <v>101675</v>
      </c>
      <c r="F2" s="58">
        <v>12861</v>
      </c>
      <c r="G2" s="58">
        <v>60921</v>
      </c>
      <c r="H2" s="58">
        <v>57490</v>
      </c>
      <c r="I2" s="58">
        <v>26390</v>
      </c>
      <c r="J2" s="58">
        <v>124664</v>
      </c>
      <c r="K2" s="58">
        <v>23214</v>
      </c>
      <c r="L2" s="58">
        <v>22305</v>
      </c>
      <c r="M2" s="58">
        <v>56612</v>
      </c>
      <c r="N2" s="58">
        <v>19921</v>
      </c>
      <c r="O2" s="58">
        <v>90238</v>
      </c>
      <c r="P2" s="58">
        <v>1.8452640771865845</v>
      </c>
      <c r="Q2" s="58">
        <v>1.7020560503005981</v>
      </c>
      <c r="R2" s="58">
        <v>3.3779492378234863</v>
      </c>
      <c r="S2" s="58">
        <v>2016</v>
      </c>
    </row>
    <row r="3" spans="1:19" x14ac:dyDescent="0.25">
      <c r="A3" s="52" t="s">
        <v>2</v>
      </c>
      <c r="B3" s="58">
        <v>67881</v>
      </c>
      <c r="C3" s="58">
        <v>61854</v>
      </c>
      <c r="D3" s="58">
        <v>6027</v>
      </c>
      <c r="E3" s="58">
        <v>153733</v>
      </c>
      <c r="F3" s="58">
        <v>5604</v>
      </c>
      <c r="G3" s="58">
        <v>51872</v>
      </c>
      <c r="H3" s="58">
        <v>66694</v>
      </c>
      <c r="I3" s="58">
        <v>46357</v>
      </c>
      <c r="J3" s="58">
        <v>136504</v>
      </c>
      <c r="K3" s="58">
        <v>49750</v>
      </c>
      <c r="L3" s="58">
        <v>115408</v>
      </c>
      <c r="M3" s="58">
        <v>55570</v>
      </c>
      <c r="N3" s="58">
        <v>11110</v>
      </c>
      <c r="O3" s="58">
        <v>73485</v>
      </c>
      <c r="P3" s="58">
        <v>2.4167881011962891</v>
      </c>
      <c r="Q3" s="58">
        <v>2.2888414859771729</v>
      </c>
      <c r="R3" s="58">
        <v>3.7298822402954102</v>
      </c>
      <c r="S3" s="58">
        <v>2016</v>
      </c>
    </row>
    <row r="4" spans="1:19" x14ac:dyDescent="0.25">
      <c r="A4" s="52" t="s">
        <v>3</v>
      </c>
      <c r="B4" s="58">
        <v>22929</v>
      </c>
      <c r="C4" s="58">
        <v>19352</v>
      </c>
      <c r="D4" s="58">
        <v>3577</v>
      </c>
      <c r="E4" s="58">
        <v>53726</v>
      </c>
      <c r="F4" s="58">
        <v>3163</v>
      </c>
      <c r="G4" s="58">
        <v>20229</v>
      </c>
      <c r="H4" s="58">
        <v>27022</v>
      </c>
      <c r="I4" s="58">
        <v>10485</v>
      </c>
      <c r="J4" s="58">
        <v>40389</v>
      </c>
      <c r="K4" s="58">
        <v>28130</v>
      </c>
      <c r="L4" s="58">
        <v>35252</v>
      </c>
      <c r="M4" s="58">
        <v>20712</v>
      </c>
      <c r="N4" s="58">
        <v>6381</v>
      </c>
      <c r="O4" s="58">
        <v>26092</v>
      </c>
      <c r="P4" s="58">
        <v>2.3333332538604736</v>
      </c>
      <c r="Q4" s="58">
        <v>2.0454216003417969</v>
      </c>
      <c r="R4" s="58">
        <v>3.89096999168396</v>
      </c>
      <c r="S4" s="58">
        <v>2016</v>
      </c>
    </row>
    <row r="5" spans="1:19" x14ac:dyDescent="0.25">
      <c r="A5" s="52" t="s">
        <v>4</v>
      </c>
      <c r="B5" s="58">
        <v>127746</v>
      </c>
      <c r="C5" s="58">
        <v>101233</v>
      </c>
      <c r="D5" s="58">
        <v>26513</v>
      </c>
      <c r="E5" s="58">
        <v>80164</v>
      </c>
      <c r="F5" s="58">
        <v>1730</v>
      </c>
      <c r="G5" s="58">
        <v>8175</v>
      </c>
      <c r="H5" s="58">
        <v>57540</v>
      </c>
      <c r="I5" s="58">
        <v>16464</v>
      </c>
      <c r="J5" s="58">
        <v>192264</v>
      </c>
      <c r="K5" s="58">
        <v>50360</v>
      </c>
      <c r="L5" s="58">
        <v>140859</v>
      </c>
      <c r="M5" s="58">
        <v>75789</v>
      </c>
      <c r="N5" s="58">
        <v>45761</v>
      </c>
      <c r="O5" s="58">
        <v>129476</v>
      </c>
      <c r="P5" s="58">
        <v>2.8057317733764648</v>
      </c>
      <c r="Q5" s="58">
        <v>2.5889086723327637</v>
      </c>
      <c r="R5" s="58">
        <v>3.6336135864257813</v>
      </c>
      <c r="S5" s="58">
        <v>2016</v>
      </c>
    </row>
    <row r="6" spans="1:19" x14ac:dyDescent="0.25">
      <c r="A6" s="52" t="s">
        <v>5</v>
      </c>
      <c r="B6" s="58">
        <v>112129</v>
      </c>
      <c r="C6" s="58">
        <v>105124</v>
      </c>
      <c r="D6" s="58">
        <v>7005</v>
      </c>
      <c r="E6" s="58">
        <v>108301</v>
      </c>
      <c r="F6" s="58">
        <v>22588</v>
      </c>
      <c r="G6" s="58">
        <v>52641</v>
      </c>
      <c r="H6" s="58">
        <v>79714</v>
      </c>
      <c r="I6" s="58">
        <v>35020</v>
      </c>
      <c r="J6" s="58">
        <v>124106</v>
      </c>
      <c r="K6" s="58">
        <v>27591</v>
      </c>
      <c r="L6" s="58">
        <v>77758</v>
      </c>
      <c r="M6" s="58">
        <v>63631</v>
      </c>
      <c r="N6" s="58">
        <v>30673</v>
      </c>
      <c r="O6" s="58">
        <v>134717</v>
      </c>
      <c r="P6" s="58">
        <v>1.8721204996109009</v>
      </c>
      <c r="Q6" s="58">
        <v>1.7736291885375977</v>
      </c>
      <c r="R6" s="58">
        <v>3.3501784801483154</v>
      </c>
      <c r="S6" s="58">
        <v>2016</v>
      </c>
    </row>
    <row r="7" spans="1:19" x14ac:dyDescent="0.25">
      <c r="A7" s="52" t="s">
        <v>6</v>
      </c>
      <c r="B7" s="58">
        <v>26809</v>
      </c>
      <c r="C7" s="58">
        <v>24528</v>
      </c>
      <c r="D7" s="58">
        <v>2281</v>
      </c>
      <c r="E7" s="58">
        <v>38119</v>
      </c>
      <c r="F7" s="58">
        <v>1743</v>
      </c>
      <c r="G7" s="58">
        <v>11862</v>
      </c>
      <c r="H7" s="58">
        <v>21088</v>
      </c>
      <c r="I7" s="58">
        <v>7866</v>
      </c>
      <c r="J7" s="58">
        <v>50738</v>
      </c>
      <c r="K7" s="58">
        <v>11054</v>
      </c>
      <c r="L7" s="58">
        <v>24506</v>
      </c>
      <c r="M7" s="58">
        <v>15702</v>
      </c>
      <c r="N7" s="58">
        <v>5241</v>
      </c>
      <c r="O7" s="58">
        <v>28552</v>
      </c>
      <c r="P7" s="58">
        <v>2.2287664413452148</v>
      </c>
      <c r="Q7" s="58">
        <v>2.102902889251709</v>
      </c>
      <c r="R7" s="58">
        <v>3.5822007656097412</v>
      </c>
      <c r="S7" s="58">
        <v>2016</v>
      </c>
    </row>
    <row r="8" spans="1:19" x14ac:dyDescent="0.25">
      <c r="A8" s="52" t="s">
        <v>7</v>
      </c>
      <c r="B8" s="58">
        <v>2378516</v>
      </c>
      <c r="C8" s="58">
        <v>1261144</v>
      </c>
      <c r="D8" s="58">
        <v>1117372</v>
      </c>
      <c r="E8" s="58">
        <v>226580</v>
      </c>
      <c r="F8" s="58">
        <v>19842</v>
      </c>
      <c r="G8" s="58">
        <v>31364</v>
      </c>
      <c r="H8" s="58">
        <v>1030869</v>
      </c>
      <c r="I8" s="58">
        <v>342646</v>
      </c>
      <c r="J8" s="58">
        <v>2500252</v>
      </c>
      <c r="K8" s="58">
        <v>893573</v>
      </c>
      <c r="L8" s="58">
        <v>1895734</v>
      </c>
      <c r="M8" s="58">
        <v>659336</v>
      </c>
      <c r="N8" s="58">
        <v>1703045</v>
      </c>
      <c r="O8" s="58">
        <v>2398358</v>
      </c>
      <c r="P8" s="58">
        <v>2.8528876304626465</v>
      </c>
      <c r="Q8" s="58">
        <v>2.2120075225830078</v>
      </c>
      <c r="R8" s="58">
        <v>3.5762298107147217</v>
      </c>
      <c r="S8" s="58">
        <v>2016</v>
      </c>
    </row>
    <row r="9" spans="1:19" x14ac:dyDescent="0.25">
      <c r="A9" s="52" t="s">
        <v>8</v>
      </c>
      <c r="B9" s="58">
        <v>223703</v>
      </c>
      <c r="C9" s="58">
        <v>171648</v>
      </c>
      <c r="D9" s="58">
        <v>52055</v>
      </c>
      <c r="E9" s="58">
        <v>233027</v>
      </c>
      <c r="F9" s="58">
        <v>21714</v>
      </c>
      <c r="G9" s="58">
        <v>67746</v>
      </c>
      <c r="H9" s="58">
        <v>182544</v>
      </c>
      <c r="I9" s="58">
        <v>87286</v>
      </c>
      <c r="J9" s="58">
        <v>388241</v>
      </c>
      <c r="K9" s="58">
        <v>85384</v>
      </c>
      <c r="L9" s="58">
        <v>130653</v>
      </c>
      <c r="M9" s="58">
        <v>117837</v>
      </c>
      <c r="N9" s="58">
        <v>81478</v>
      </c>
      <c r="O9" s="58">
        <v>245417</v>
      </c>
      <c r="P9" s="58">
        <v>2.5408554077148438</v>
      </c>
      <c r="Q9" s="58">
        <v>2.1130859851837158</v>
      </c>
      <c r="R9" s="58">
        <v>3.9513976573944092</v>
      </c>
      <c r="S9" s="58">
        <v>2016</v>
      </c>
    </row>
    <row r="10" spans="1:19" x14ac:dyDescent="0.25">
      <c r="A10" s="52" t="s">
        <v>9</v>
      </c>
      <c r="B10" s="58">
        <v>20440</v>
      </c>
      <c r="C10" s="58">
        <v>12670</v>
      </c>
      <c r="D10" s="58">
        <v>7770</v>
      </c>
      <c r="E10" s="58">
        <v>21490</v>
      </c>
      <c r="F10" s="58">
        <v>0</v>
      </c>
      <c r="G10" s="58">
        <v>0</v>
      </c>
      <c r="H10" s="58">
        <v>4830</v>
      </c>
      <c r="I10" s="58">
        <v>8470</v>
      </c>
      <c r="J10" s="58">
        <v>30030</v>
      </c>
      <c r="K10" s="58">
        <v>26320</v>
      </c>
      <c r="L10" s="58">
        <v>31640</v>
      </c>
      <c r="M10" s="58">
        <v>17990</v>
      </c>
      <c r="N10" s="58">
        <v>8470</v>
      </c>
      <c r="O10" s="58">
        <v>20440</v>
      </c>
      <c r="P10" s="58">
        <v>3.2739725112915039</v>
      </c>
      <c r="Q10" s="58">
        <v>3.3314917087554932</v>
      </c>
      <c r="R10" s="58">
        <v>3.1801800727844238</v>
      </c>
      <c r="S10" s="58">
        <v>2016</v>
      </c>
    </row>
    <row r="11" spans="1:19" x14ac:dyDescent="0.25">
      <c r="A11" s="52" t="s">
        <v>10</v>
      </c>
      <c r="B11" s="58">
        <v>225444</v>
      </c>
      <c r="C11" s="58">
        <v>201654</v>
      </c>
      <c r="D11" s="58">
        <v>23790</v>
      </c>
      <c r="E11" s="58">
        <v>223004</v>
      </c>
      <c r="F11" s="58">
        <v>19175</v>
      </c>
      <c r="G11" s="58">
        <v>77359</v>
      </c>
      <c r="H11" s="58">
        <v>131448</v>
      </c>
      <c r="I11" s="58">
        <v>93139</v>
      </c>
      <c r="J11" s="58">
        <v>356518</v>
      </c>
      <c r="K11" s="58">
        <v>46373</v>
      </c>
      <c r="L11" s="58">
        <v>129249</v>
      </c>
      <c r="M11" s="58">
        <v>93271</v>
      </c>
      <c r="N11" s="58">
        <v>67375</v>
      </c>
      <c r="O11" s="58">
        <v>244619</v>
      </c>
      <c r="P11" s="58">
        <v>1.9596307277679443</v>
      </c>
      <c r="Q11" s="58">
        <v>1.7425044775009155</v>
      </c>
      <c r="R11" s="58">
        <v>3.800084114074707</v>
      </c>
      <c r="S11" s="58">
        <v>2016</v>
      </c>
    </row>
    <row r="12" spans="1:19" x14ac:dyDescent="0.25">
      <c r="A12" s="52" t="s">
        <v>11</v>
      </c>
      <c r="B12" s="58">
        <v>757058</v>
      </c>
      <c r="C12" s="58">
        <v>656434</v>
      </c>
      <c r="D12" s="58">
        <v>100624</v>
      </c>
      <c r="E12" s="58">
        <v>739004</v>
      </c>
      <c r="F12" s="58">
        <v>53508</v>
      </c>
      <c r="G12" s="58">
        <v>239073</v>
      </c>
      <c r="H12" s="58">
        <v>531485</v>
      </c>
      <c r="I12" s="58">
        <v>209379</v>
      </c>
      <c r="J12" s="58">
        <v>1228015</v>
      </c>
      <c r="K12" s="58">
        <v>195541</v>
      </c>
      <c r="L12" s="58">
        <v>522450</v>
      </c>
      <c r="M12" s="58">
        <v>381311</v>
      </c>
      <c r="N12" s="58">
        <v>203625</v>
      </c>
      <c r="O12" s="58">
        <v>810566</v>
      </c>
      <c r="P12" s="58">
        <v>2.2217822074890137</v>
      </c>
      <c r="Q12" s="58">
        <v>2.0429730415344238</v>
      </c>
      <c r="R12" s="58">
        <v>3.3882672786712646</v>
      </c>
      <c r="S12" s="58">
        <v>2016</v>
      </c>
    </row>
    <row r="13" spans="1:19" x14ac:dyDescent="0.25">
      <c r="A13" s="52" t="s">
        <v>12</v>
      </c>
      <c r="B13" s="58">
        <v>1087097</v>
      </c>
      <c r="C13" s="58">
        <v>573161</v>
      </c>
      <c r="D13" s="58">
        <v>513936</v>
      </c>
      <c r="E13" s="58">
        <v>323334</v>
      </c>
      <c r="F13" s="58">
        <v>7180</v>
      </c>
      <c r="G13" s="58">
        <v>32824</v>
      </c>
      <c r="H13" s="58">
        <v>494053</v>
      </c>
      <c r="I13" s="58">
        <v>169834</v>
      </c>
      <c r="J13" s="58">
        <v>1300444</v>
      </c>
      <c r="K13" s="58">
        <v>584421</v>
      </c>
      <c r="L13" s="58">
        <v>1150984</v>
      </c>
      <c r="M13" s="58">
        <v>408291</v>
      </c>
      <c r="N13" s="58">
        <v>654482</v>
      </c>
      <c r="O13" s="58">
        <v>1094277</v>
      </c>
      <c r="P13" s="58">
        <v>3.061115026473999</v>
      </c>
      <c r="Q13" s="58">
        <v>2.5304355621337891</v>
      </c>
      <c r="R13" s="58">
        <v>3.6529490947723389</v>
      </c>
      <c r="S13" s="58">
        <v>2016</v>
      </c>
    </row>
    <row r="14" spans="1:19" x14ac:dyDescent="0.25">
      <c r="A14" s="52" t="s">
        <v>13</v>
      </c>
      <c r="B14" s="58">
        <v>855966</v>
      </c>
      <c r="C14" s="58">
        <v>635535</v>
      </c>
      <c r="D14" s="58">
        <v>220431</v>
      </c>
      <c r="E14" s="58">
        <v>392042</v>
      </c>
      <c r="F14" s="58">
        <v>31196</v>
      </c>
      <c r="G14" s="58">
        <v>125786</v>
      </c>
      <c r="H14" s="58">
        <v>359738</v>
      </c>
      <c r="I14" s="58">
        <v>159778</v>
      </c>
      <c r="J14" s="58">
        <v>1161505</v>
      </c>
      <c r="K14" s="58">
        <v>232015</v>
      </c>
      <c r="L14" s="58">
        <v>677623</v>
      </c>
      <c r="M14" s="58">
        <v>443454</v>
      </c>
      <c r="N14" s="58">
        <v>339230</v>
      </c>
      <c r="O14" s="58">
        <v>887162</v>
      </c>
      <c r="P14" s="58">
        <v>2.6377882957458496</v>
      </c>
      <c r="Q14" s="58">
        <v>2.315312385559082</v>
      </c>
      <c r="R14" s="58">
        <v>3.5675334930419922</v>
      </c>
      <c r="S14" s="58">
        <v>2016</v>
      </c>
    </row>
    <row r="15" spans="1:19" x14ac:dyDescent="0.25">
      <c r="A15" s="52" t="s">
        <v>14</v>
      </c>
      <c r="B15" s="58">
        <v>411713</v>
      </c>
      <c r="C15" s="58">
        <v>387041</v>
      </c>
      <c r="D15" s="58">
        <v>24672</v>
      </c>
      <c r="E15" s="58">
        <v>507977</v>
      </c>
      <c r="F15" s="58">
        <v>24669</v>
      </c>
      <c r="G15" s="58">
        <v>123113</v>
      </c>
      <c r="H15" s="58">
        <v>333848</v>
      </c>
      <c r="I15" s="58">
        <v>182100</v>
      </c>
      <c r="J15" s="58">
        <v>780069</v>
      </c>
      <c r="K15" s="58">
        <v>69629</v>
      </c>
      <c r="L15" s="58">
        <v>247352</v>
      </c>
      <c r="M15" s="58">
        <v>137630</v>
      </c>
      <c r="N15" s="58">
        <v>101202</v>
      </c>
      <c r="O15" s="58">
        <v>436382</v>
      </c>
      <c r="P15" s="58">
        <v>1.9787909984588623</v>
      </c>
      <c r="Q15" s="58">
        <v>1.8962951898574829</v>
      </c>
      <c r="R15" s="58">
        <v>3.2729408740997314</v>
      </c>
      <c r="S15" s="58">
        <v>2016</v>
      </c>
    </row>
    <row r="16" spans="1:19" x14ac:dyDescent="0.25">
      <c r="A16" s="52" t="s">
        <v>15</v>
      </c>
      <c r="B16" s="58">
        <v>1193026</v>
      </c>
      <c r="C16" s="58">
        <v>992518</v>
      </c>
      <c r="D16" s="58">
        <v>200508</v>
      </c>
      <c r="E16" s="58">
        <v>710374</v>
      </c>
      <c r="F16" s="58">
        <v>43784</v>
      </c>
      <c r="G16" s="58">
        <v>198221</v>
      </c>
      <c r="H16" s="58">
        <v>545153</v>
      </c>
      <c r="I16" s="58">
        <v>282044</v>
      </c>
      <c r="J16" s="58">
        <v>1617051</v>
      </c>
      <c r="K16" s="58">
        <v>354322</v>
      </c>
      <c r="L16" s="58">
        <v>964693</v>
      </c>
      <c r="M16" s="58">
        <v>742546</v>
      </c>
      <c r="N16" s="58">
        <v>368392</v>
      </c>
      <c r="O16" s="58">
        <v>1236810</v>
      </c>
      <c r="P16" s="58">
        <v>2.5587003231048584</v>
      </c>
      <c r="Q16" s="58">
        <v>2.3319294452667236</v>
      </c>
      <c r="R16" s="58">
        <v>3.6812198162078857</v>
      </c>
      <c r="S16" s="58">
        <v>2016</v>
      </c>
    </row>
    <row r="17" spans="1:19" x14ac:dyDescent="0.25">
      <c r="A17" s="52" t="s">
        <v>16</v>
      </c>
      <c r="B17" s="58">
        <v>866844</v>
      </c>
      <c r="C17" s="58">
        <v>668756</v>
      </c>
      <c r="D17" s="58">
        <v>198088</v>
      </c>
      <c r="E17" s="58">
        <v>444323</v>
      </c>
      <c r="F17" s="58">
        <v>25152</v>
      </c>
      <c r="G17" s="58">
        <v>68320</v>
      </c>
      <c r="H17" s="58">
        <v>493817</v>
      </c>
      <c r="I17" s="58">
        <v>281305</v>
      </c>
      <c r="J17" s="58">
        <v>1212604</v>
      </c>
      <c r="K17" s="58">
        <v>319461</v>
      </c>
      <c r="L17" s="58">
        <v>686981</v>
      </c>
      <c r="M17" s="58">
        <v>471332</v>
      </c>
      <c r="N17" s="58">
        <v>315131</v>
      </c>
      <c r="O17" s="58">
        <v>891996</v>
      </c>
      <c r="P17" s="58">
        <v>2.8011891841888428</v>
      </c>
      <c r="Q17" s="58">
        <v>2.53792405128479</v>
      </c>
      <c r="R17" s="58">
        <v>3.6899862289428711</v>
      </c>
      <c r="S17" s="58">
        <v>2016</v>
      </c>
    </row>
    <row r="18" spans="1:19" x14ac:dyDescent="0.25">
      <c r="A18" s="52" t="s">
        <v>17</v>
      </c>
      <c r="B18" s="58">
        <v>146568</v>
      </c>
      <c r="C18" s="58">
        <v>133652</v>
      </c>
      <c r="D18" s="58">
        <v>12916</v>
      </c>
      <c r="E18" s="58">
        <v>125074</v>
      </c>
      <c r="F18" s="58">
        <v>7331</v>
      </c>
      <c r="G18" s="58">
        <v>30263</v>
      </c>
      <c r="H18" s="58">
        <v>76166</v>
      </c>
      <c r="I18" s="58">
        <v>35638</v>
      </c>
      <c r="J18" s="58">
        <v>236420</v>
      </c>
      <c r="K18" s="58">
        <v>53478</v>
      </c>
      <c r="L18" s="58">
        <v>143026</v>
      </c>
      <c r="M18" s="58">
        <v>68435</v>
      </c>
      <c r="N18" s="58">
        <v>33449</v>
      </c>
      <c r="O18" s="58">
        <v>153899</v>
      </c>
      <c r="P18" s="58">
        <v>2.3923161029815674</v>
      </c>
      <c r="Q18" s="58">
        <v>2.2786865234375</v>
      </c>
      <c r="R18" s="58">
        <v>3.5681326389312744</v>
      </c>
      <c r="S18" s="58">
        <v>2016</v>
      </c>
    </row>
    <row r="19" spans="1:19" x14ac:dyDescent="0.25">
      <c r="A19" s="52" t="s">
        <v>18</v>
      </c>
      <c r="B19" s="58">
        <v>182303</v>
      </c>
      <c r="C19" s="58">
        <v>118216</v>
      </c>
      <c r="D19" s="58">
        <v>64087</v>
      </c>
      <c r="E19" s="58">
        <v>137313</v>
      </c>
      <c r="F19" s="58">
        <v>7236</v>
      </c>
      <c r="G19" s="58">
        <v>40135</v>
      </c>
      <c r="H19" s="58">
        <v>97657</v>
      </c>
      <c r="I19" s="58">
        <v>47057</v>
      </c>
      <c r="J19" s="58">
        <v>282196</v>
      </c>
      <c r="K19" s="58">
        <v>70331</v>
      </c>
      <c r="L19" s="58">
        <v>162770</v>
      </c>
      <c r="M19" s="58">
        <v>105302</v>
      </c>
      <c r="N19" s="58">
        <v>98178</v>
      </c>
      <c r="O19" s="58">
        <v>189539</v>
      </c>
      <c r="P19" s="58">
        <v>2.7428073883056641</v>
      </c>
      <c r="Q19" s="58">
        <v>2.0460681915283203</v>
      </c>
      <c r="R19" s="58">
        <v>4.0280241966247559</v>
      </c>
      <c r="S19" s="58">
        <v>2016</v>
      </c>
    </row>
    <row r="20" spans="1:19" x14ac:dyDescent="0.25">
      <c r="A20" s="52" t="s">
        <v>19</v>
      </c>
      <c r="B20" s="58">
        <v>88603</v>
      </c>
      <c r="C20" s="58">
        <v>81066</v>
      </c>
      <c r="D20" s="58">
        <v>7537</v>
      </c>
      <c r="E20" s="58">
        <v>122236</v>
      </c>
      <c r="F20" s="58">
        <v>11209</v>
      </c>
      <c r="G20" s="58">
        <v>59582</v>
      </c>
      <c r="H20" s="58">
        <v>77174</v>
      </c>
      <c r="I20" s="58">
        <v>35688</v>
      </c>
      <c r="J20" s="58">
        <v>150846</v>
      </c>
      <c r="K20" s="58">
        <v>33364</v>
      </c>
      <c r="L20" s="58">
        <v>79343</v>
      </c>
      <c r="M20" s="58">
        <v>55279</v>
      </c>
      <c r="N20" s="58">
        <v>17823</v>
      </c>
      <c r="O20" s="58">
        <v>99812</v>
      </c>
      <c r="P20" s="58">
        <v>2.2287733554840088</v>
      </c>
      <c r="Q20" s="58">
        <v>2.1105024814605713</v>
      </c>
      <c r="R20" s="58">
        <v>3.5008623600006104</v>
      </c>
      <c r="S20" s="58">
        <v>2016</v>
      </c>
    </row>
    <row r="21" spans="1:19" x14ac:dyDescent="0.25">
      <c r="A21" s="52" t="s">
        <v>20</v>
      </c>
      <c r="B21" s="58">
        <v>1546636</v>
      </c>
      <c r="C21" s="58">
        <v>855493</v>
      </c>
      <c r="D21" s="58">
        <v>691143</v>
      </c>
      <c r="E21" s="58">
        <v>473887</v>
      </c>
      <c r="F21" s="58">
        <v>9427</v>
      </c>
      <c r="G21" s="58">
        <v>31596</v>
      </c>
      <c r="H21" s="58">
        <v>697905</v>
      </c>
      <c r="I21" s="58">
        <v>262062</v>
      </c>
      <c r="J21" s="58">
        <v>1899399</v>
      </c>
      <c r="K21" s="58">
        <v>638934</v>
      </c>
      <c r="L21" s="58">
        <v>1723890</v>
      </c>
      <c r="M21" s="58">
        <v>819396</v>
      </c>
      <c r="N21" s="58">
        <v>860182</v>
      </c>
      <c r="O21" s="58">
        <v>1556063</v>
      </c>
      <c r="P21" s="58">
        <v>3.1250255107879639</v>
      </c>
      <c r="Q21" s="58">
        <v>2.6163592338562012</v>
      </c>
      <c r="R21" s="58">
        <v>3.7546498775482178</v>
      </c>
      <c r="S21" s="58">
        <v>2016</v>
      </c>
    </row>
    <row r="22" spans="1:19" x14ac:dyDescent="0.25">
      <c r="A22" s="52" t="s">
        <v>21</v>
      </c>
      <c r="B22" s="58">
        <v>1201929</v>
      </c>
      <c r="C22" s="58">
        <v>1017589</v>
      </c>
      <c r="D22" s="58">
        <v>184340</v>
      </c>
      <c r="E22" s="58">
        <v>504051</v>
      </c>
      <c r="F22" s="58">
        <v>18724</v>
      </c>
      <c r="G22" s="58">
        <v>59697</v>
      </c>
      <c r="H22" s="58">
        <v>547164</v>
      </c>
      <c r="I22" s="58">
        <v>279264</v>
      </c>
      <c r="J22" s="58">
        <v>1557665</v>
      </c>
      <c r="K22" s="58">
        <v>404198</v>
      </c>
      <c r="L22" s="58">
        <v>866685</v>
      </c>
      <c r="M22" s="58">
        <v>481417</v>
      </c>
      <c r="N22" s="58">
        <v>355693</v>
      </c>
      <c r="O22" s="58">
        <v>1220653</v>
      </c>
      <c r="P22" s="58">
        <v>2.5811591148376465</v>
      </c>
      <c r="Q22" s="58">
        <v>2.4106550216674805</v>
      </c>
      <c r="R22" s="58">
        <v>3.522371768951416</v>
      </c>
      <c r="S22" s="58">
        <v>2016</v>
      </c>
    </row>
    <row r="23" spans="1:19" x14ac:dyDescent="0.25">
      <c r="A23" s="52" t="s">
        <v>22</v>
      </c>
      <c r="B23" s="58">
        <v>262365</v>
      </c>
      <c r="C23" s="58">
        <v>229825</v>
      </c>
      <c r="D23" s="58">
        <v>32540</v>
      </c>
      <c r="E23" s="58">
        <v>268548</v>
      </c>
      <c r="F23" s="58">
        <v>24476</v>
      </c>
      <c r="G23" s="58">
        <v>82678</v>
      </c>
      <c r="H23" s="58">
        <v>166938</v>
      </c>
      <c r="I23" s="58">
        <v>74400</v>
      </c>
      <c r="J23" s="58">
        <v>422065</v>
      </c>
      <c r="K23" s="58">
        <v>87508</v>
      </c>
      <c r="L23" s="58">
        <v>218883</v>
      </c>
      <c r="M23" s="58">
        <v>123841</v>
      </c>
      <c r="N23" s="58">
        <v>61526</v>
      </c>
      <c r="O23" s="58">
        <v>286841</v>
      </c>
      <c r="P23" s="58">
        <v>2.1855430603027344</v>
      </c>
      <c r="Q23" s="58">
        <v>1.98191237449646</v>
      </c>
      <c r="R23" s="58">
        <v>3.6237554550170898</v>
      </c>
      <c r="S23" s="58">
        <v>2016</v>
      </c>
    </row>
    <row r="24" spans="1:19" x14ac:dyDescent="0.25">
      <c r="A24" s="52" t="s">
        <v>23</v>
      </c>
      <c r="B24" s="58">
        <v>109117</v>
      </c>
      <c r="C24" s="58">
        <v>83203</v>
      </c>
      <c r="D24" s="58">
        <v>25914</v>
      </c>
      <c r="E24" s="58">
        <v>78609</v>
      </c>
      <c r="F24" s="58">
        <v>2830</v>
      </c>
      <c r="G24" s="58">
        <v>10915</v>
      </c>
      <c r="H24" s="58">
        <v>53351</v>
      </c>
      <c r="I24" s="58">
        <v>21201</v>
      </c>
      <c r="J24" s="58">
        <v>159900</v>
      </c>
      <c r="K24" s="58">
        <v>60903</v>
      </c>
      <c r="L24" s="58">
        <v>126008</v>
      </c>
      <c r="M24" s="58">
        <v>40478</v>
      </c>
      <c r="N24" s="58">
        <v>42155</v>
      </c>
      <c r="O24" s="58">
        <v>111947</v>
      </c>
      <c r="P24" s="58">
        <v>2.6871523857116699</v>
      </c>
      <c r="Q24" s="58">
        <v>2.4633607864379883</v>
      </c>
      <c r="R24" s="58">
        <v>3.4056880474090576</v>
      </c>
      <c r="S24" s="58">
        <v>2016</v>
      </c>
    </row>
    <row r="25" spans="1:19" x14ac:dyDescent="0.25">
      <c r="A25" s="52" t="s">
        <v>24</v>
      </c>
      <c r="B25" s="58">
        <v>582087</v>
      </c>
      <c r="C25" s="58">
        <v>453258</v>
      </c>
      <c r="D25" s="58">
        <v>128829</v>
      </c>
      <c r="E25" s="58">
        <v>324747</v>
      </c>
      <c r="F25" s="58">
        <v>13398</v>
      </c>
      <c r="G25" s="58">
        <v>77589</v>
      </c>
      <c r="H25" s="58">
        <v>271423</v>
      </c>
      <c r="I25" s="58">
        <v>64272</v>
      </c>
      <c r="J25" s="58">
        <v>759760</v>
      </c>
      <c r="K25" s="58">
        <v>200100</v>
      </c>
      <c r="L25" s="58">
        <v>575498</v>
      </c>
      <c r="M25" s="58">
        <v>271521</v>
      </c>
      <c r="N25" s="58">
        <v>212286</v>
      </c>
      <c r="O25" s="58">
        <v>595485</v>
      </c>
      <c r="P25" s="58">
        <v>2.6136109828948975</v>
      </c>
      <c r="Q25" s="58">
        <v>2.3377170562744141</v>
      </c>
      <c r="R25" s="58">
        <v>3.5842862129211426</v>
      </c>
      <c r="S25" s="58">
        <v>2016</v>
      </c>
    </row>
    <row r="26" spans="1:19" x14ac:dyDescent="0.25">
      <c r="A26" s="52" t="s">
        <v>25</v>
      </c>
      <c r="B26" s="58">
        <v>300425</v>
      </c>
      <c r="C26" s="58">
        <v>264881</v>
      </c>
      <c r="D26" s="58">
        <v>35544</v>
      </c>
      <c r="E26" s="58">
        <v>372987</v>
      </c>
      <c r="F26" s="58">
        <v>21709</v>
      </c>
      <c r="G26" s="58">
        <v>103809</v>
      </c>
      <c r="H26" s="58">
        <v>212985</v>
      </c>
      <c r="I26" s="58">
        <v>81063</v>
      </c>
      <c r="J26" s="58">
        <v>478318</v>
      </c>
      <c r="K26" s="58">
        <v>173353</v>
      </c>
      <c r="L26" s="58">
        <v>281869</v>
      </c>
      <c r="M26" s="58">
        <v>237794</v>
      </c>
      <c r="N26" s="58">
        <v>67067</v>
      </c>
      <c r="O26" s="58">
        <v>322134</v>
      </c>
      <c r="P26" s="58">
        <v>2.4654905796051025</v>
      </c>
      <c r="Q26" s="58">
        <v>2.2696304321289063</v>
      </c>
      <c r="R26" s="58">
        <v>3.9250788688659668</v>
      </c>
      <c r="S26" s="58">
        <v>2016</v>
      </c>
    </row>
    <row r="27" spans="1:19" x14ac:dyDescent="0.25">
      <c r="A27" s="52" t="s">
        <v>26</v>
      </c>
      <c r="B27" s="58">
        <v>163093</v>
      </c>
      <c r="C27" s="58">
        <v>141085</v>
      </c>
      <c r="D27" s="58">
        <v>22008</v>
      </c>
      <c r="E27" s="58">
        <v>176628</v>
      </c>
      <c r="F27" s="58">
        <v>13221</v>
      </c>
      <c r="G27" s="58">
        <v>44690</v>
      </c>
      <c r="H27" s="58">
        <v>93217</v>
      </c>
      <c r="I27" s="58">
        <v>50846</v>
      </c>
      <c r="J27" s="58">
        <v>222784</v>
      </c>
      <c r="K27" s="58">
        <v>94425</v>
      </c>
      <c r="L27" s="58">
        <v>192886</v>
      </c>
      <c r="M27" s="58">
        <v>122271</v>
      </c>
      <c r="N27" s="58">
        <v>41115</v>
      </c>
      <c r="O27" s="58">
        <v>176314</v>
      </c>
      <c r="P27" s="58">
        <v>2.4845516681671143</v>
      </c>
      <c r="Q27" s="58">
        <v>2.2864656448364258</v>
      </c>
      <c r="R27" s="58">
        <v>3.7544074058532715</v>
      </c>
      <c r="S27" s="58">
        <v>2016</v>
      </c>
    </row>
    <row r="28" spans="1:19" x14ac:dyDescent="0.25">
      <c r="A28" s="52" t="s">
        <v>27</v>
      </c>
      <c r="B28" s="58">
        <v>587820</v>
      </c>
      <c r="C28" s="58">
        <v>438181</v>
      </c>
      <c r="D28" s="58">
        <v>149639</v>
      </c>
      <c r="E28" s="58">
        <v>360305</v>
      </c>
      <c r="F28" s="58">
        <v>8160</v>
      </c>
      <c r="G28" s="58">
        <v>37943</v>
      </c>
      <c r="H28" s="58">
        <v>211369</v>
      </c>
      <c r="I28" s="58">
        <v>108850</v>
      </c>
      <c r="J28" s="58">
        <v>741709</v>
      </c>
      <c r="K28" s="58">
        <v>152585</v>
      </c>
      <c r="L28" s="58">
        <v>761333</v>
      </c>
      <c r="M28" s="58">
        <v>556510</v>
      </c>
      <c r="N28" s="58">
        <v>205036</v>
      </c>
      <c r="O28" s="58">
        <v>595980</v>
      </c>
      <c r="P28" s="58">
        <v>2.8324368000030518</v>
      </c>
      <c r="Q28" s="58">
        <v>2.5933825969696045</v>
      </c>
      <c r="R28" s="58">
        <v>3.5324480533599854</v>
      </c>
      <c r="S28" s="58">
        <v>2016</v>
      </c>
    </row>
    <row r="29" spans="1:19" x14ac:dyDescent="0.25">
      <c r="A29" s="52" t="s">
        <v>28</v>
      </c>
      <c r="B29" s="58">
        <v>243486</v>
      </c>
      <c r="C29" s="58">
        <v>199746</v>
      </c>
      <c r="D29" s="58">
        <v>43740</v>
      </c>
      <c r="E29" s="58">
        <v>132348</v>
      </c>
      <c r="F29" s="58">
        <v>12746</v>
      </c>
      <c r="G29" s="58">
        <v>29336</v>
      </c>
      <c r="H29" s="58">
        <v>110756</v>
      </c>
      <c r="I29" s="58">
        <v>51056</v>
      </c>
      <c r="J29" s="58">
        <v>311963</v>
      </c>
      <c r="K29" s="58">
        <v>54272</v>
      </c>
      <c r="L29" s="58">
        <v>224165</v>
      </c>
      <c r="M29" s="58">
        <v>84524</v>
      </c>
      <c r="N29" s="58">
        <v>94880</v>
      </c>
      <c r="O29" s="58">
        <v>256232</v>
      </c>
      <c r="P29" s="58">
        <v>2.4134817123413086</v>
      </c>
      <c r="Q29" s="58">
        <v>2.2083547115325928</v>
      </c>
      <c r="R29" s="58">
        <v>3.3502285480499268</v>
      </c>
      <c r="S29" s="58">
        <v>2016</v>
      </c>
    </row>
    <row r="30" spans="1:19" x14ac:dyDescent="0.25">
      <c r="A30" s="52" t="s">
        <v>29</v>
      </c>
      <c r="B30" s="58">
        <v>129220</v>
      </c>
      <c r="C30" s="58">
        <v>115087</v>
      </c>
      <c r="D30" s="58">
        <v>14133</v>
      </c>
      <c r="E30" s="58">
        <v>89206</v>
      </c>
      <c r="F30" s="58">
        <v>11400</v>
      </c>
      <c r="G30" s="58">
        <v>26361</v>
      </c>
      <c r="H30" s="58">
        <v>49201</v>
      </c>
      <c r="I30" s="58">
        <v>21537</v>
      </c>
      <c r="J30" s="58">
        <v>187454</v>
      </c>
      <c r="K30" s="58">
        <v>23161</v>
      </c>
      <c r="L30" s="58">
        <v>49372</v>
      </c>
      <c r="M30" s="58">
        <v>74889</v>
      </c>
      <c r="N30" s="58">
        <v>38833</v>
      </c>
      <c r="O30" s="58">
        <v>140620</v>
      </c>
      <c r="P30" s="58">
        <v>1.9905509948730469</v>
      </c>
      <c r="Q30" s="58">
        <v>1.8320140838623047</v>
      </c>
      <c r="R30" s="58">
        <v>3.2815396785736084</v>
      </c>
      <c r="S30" s="58">
        <v>2016</v>
      </c>
    </row>
    <row r="31" spans="1:19" x14ac:dyDescent="0.25">
      <c r="A31" s="52" t="s">
        <v>30</v>
      </c>
      <c r="B31" s="58">
        <v>2262189</v>
      </c>
      <c r="C31" s="58">
        <v>1421607</v>
      </c>
      <c r="D31" s="58">
        <v>840582</v>
      </c>
      <c r="E31" s="58">
        <v>601173</v>
      </c>
      <c r="F31" s="58">
        <v>25652</v>
      </c>
      <c r="G31" s="58">
        <v>164902</v>
      </c>
      <c r="H31" s="58">
        <v>1182434</v>
      </c>
      <c r="I31" s="58">
        <v>485434</v>
      </c>
      <c r="J31" s="58">
        <v>2624116</v>
      </c>
      <c r="K31" s="58">
        <v>754905</v>
      </c>
      <c r="L31" s="58">
        <v>2057565</v>
      </c>
      <c r="M31" s="58">
        <v>756408</v>
      </c>
      <c r="N31" s="58">
        <v>1224193</v>
      </c>
      <c r="O31" s="58">
        <v>2287841</v>
      </c>
      <c r="P31" s="58">
        <v>2.8532085418701172</v>
      </c>
      <c r="Q31" s="58">
        <v>2.3980817794799805</v>
      </c>
      <c r="R31" s="58">
        <v>3.6229267120361328</v>
      </c>
      <c r="S31" s="58">
        <v>2016</v>
      </c>
    </row>
    <row r="32" spans="1:19" x14ac:dyDescent="0.25">
      <c r="A32" s="52" t="s">
        <v>31</v>
      </c>
      <c r="B32" s="58">
        <v>179192</v>
      </c>
      <c r="C32" s="58">
        <v>148806</v>
      </c>
      <c r="D32" s="58">
        <v>30386</v>
      </c>
      <c r="E32" s="58">
        <v>139769</v>
      </c>
      <c r="F32" s="58">
        <v>3371</v>
      </c>
      <c r="G32" s="58">
        <v>25991</v>
      </c>
      <c r="H32" s="58">
        <v>105037</v>
      </c>
      <c r="I32" s="58">
        <v>26256</v>
      </c>
      <c r="J32" s="58">
        <v>225668</v>
      </c>
      <c r="K32" s="58">
        <v>104420</v>
      </c>
      <c r="L32" s="58">
        <v>249858</v>
      </c>
      <c r="M32" s="58">
        <v>101711</v>
      </c>
      <c r="N32" s="58">
        <v>42830</v>
      </c>
      <c r="O32" s="58">
        <v>182563</v>
      </c>
      <c r="P32" s="58">
        <v>2.7786228656768799</v>
      </c>
      <c r="Q32" s="58">
        <v>2.5912261009216309</v>
      </c>
      <c r="R32" s="58">
        <v>3.6963403224945068</v>
      </c>
      <c r="S32" s="58">
        <v>2016</v>
      </c>
    </row>
    <row r="33" spans="1:19" x14ac:dyDescent="0.25">
      <c r="A33" s="52" t="s">
        <v>32</v>
      </c>
      <c r="B33" s="58">
        <v>394484</v>
      </c>
      <c r="C33" s="58">
        <v>354489</v>
      </c>
      <c r="D33" s="58">
        <v>39995</v>
      </c>
      <c r="E33" s="58">
        <v>180405</v>
      </c>
      <c r="F33" s="58">
        <v>18503</v>
      </c>
      <c r="G33" s="58">
        <v>52651</v>
      </c>
      <c r="H33" s="58">
        <v>160983</v>
      </c>
      <c r="I33" s="58">
        <v>70048</v>
      </c>
      <c r="J33" s="58">
        <v>525245</v>
      </c>
      <c r="K33" s="58">
        <v>39940</v>
      </c>
      <c r="L33" s="58">
        <v>144963</v>
      </c>
      <c r="M33" s="58">
        <v>111949</v>
      </c>
      <c r="N33" s="58">
        <v>157028</v>
      </c>
      <c r="O33" s="58">
        <v>412987</v>
      </c>
      <c r="P33" s="58">
        <v>1.8678070306777954</v>
      </c>
      <c r="Q33" s="58">
        <v>1.709251880645752</v>
      </c>
      <c r="R33" s="58">
        <v>3.2731342315673828</v>
      </c>
      <c r="S33" s="58">
        <v>2016</v>
      </c>
    </row>
    <row r="34" spans="1:19" x14ac:dyDescent="0.25">
      <c r="A34" s="52" t="s">
        <v>1</v>
      </c>
      <c r="B34" s="58">
        <v>75344</v>
      </c>
      <c r="C34" s="58">
        <v>71558</v>
      </c>
      <c r="D34" s="58">
        <v>3786</v>
      </c>
      <c r="E34" s="58">
        <v>129734</v>
      </c>
      <c r="F34" s="58">
        <v>18236</v>
      </c>
      <c r="G34" s="58">
        <v>95594</v>
      </c>
      <c r="H34" s="58">
        <v>75062</v>
      </c>
      <c r="I34" s="58">
        <v>35507</v>
      </c>
      <c r="J34" s="58">
        <v>143116</v>
      </c>
      <c r="K34" s="58">
        <v>30988</v>
      </c>
      <c r="L34" s="58">
        <v>29103</v>
      </c>
      <c r="M34" s="58">
        <v>48529</v>
      </c>
      <c r="N34" s="58">
        <v>13837</v>
      </c>
      <c r="O34" s="58">
        <v>93580</v>
      </c>
      <c r="P34" s="58">
        <v>1.8329926729202271</v>
      </c>
      <c r="Q34" s="58">
        <v>1.7578327655792236</v>
      </c>
      <c r="R34" s="58">
        <v>3.253565788269043</v>
      </c>
      <c r="S34" s="58">
        <v>2018</v>
      </c>
    </row>
    <row r="35" spans="1:19" x14ac:dyDescent="0.25">
      <c r="A35" s="52" t="s">
        <v>2</v>
      </c>
      <c r="B35" s="58">
        <v>87599</v>
      </c>
      <c r="C35" s="58">
        <v>81471</v>
      </c>
      <c r="D35" s="58">
        <v>6128</v>
      </c>
      <c r="E35" s="58">
        <v>192851</v>
      </c>
      <c r="F35" s="58">
        <v>10051</v>
      </c>
      <c r="G35" s="58">
        <v>77376</v>
      </c>
      <c r="H35" s="58">
        <v>91750</v>
      </c>
      <c r="I35" s="58">
        <v>59436</v>
      </c>
      <c r="J35" s="58">
        <v>173467</v>
      </c>
      <c r="K35" s="58">
        <v>52728</v>
      </c>
      <c r="L35" s="58">
        <v>126687</v>
      </c>
      <c r="M35" s="58">
        <v>73017</v>
      </c>
      <c r="N35" s="58">
        <v>11062</v>
      </c>
      <c r="O35" s="58">
        <v>97650</v>
      </c>
      <c r="P35" s="58">
        <v>2.2990672588348389</v>
      </c>
      <c r="Q35" s="58">
        <v>2.1820156574249268</v>
      </c>
      <c r="R35" s="58">
        <v>3.8552546501159668</v>
      </c>
      <c r="S35" s="58">
        <v>2018</v>
      </c>
    </row>
    <row r="36" spans="1:19" x14ac:dyDescent="0.25">
      <c r="A36" s="52" t="s">
        <v>3</v>
      </c>
      <c r="B36" s="58">
        <v>28132</v>
      </c>
      <c r="C36" s="58">
        <v>24747</v>
      </c>
      <c r="D36" s="58">
        <v>3385</v>
      </c>
      <c r="E36" s="58">
        <v>54125</v>
      </c>
      <c r="F36" s="58">
        <v>4240</v>
      </c>
      <c r="G36" s="58">
        <v>30785</v>
      </c>
      <c r="H36" s="58">
        <v>28521</v>
      </c>
      <c r="I36" s="58">
        <v>12319</v>
      </c>
      <c r="J36" s="58">
        <v>48436</v>
      </c>
      <c r="K36" s="58">
        <v>24640</v>
      </c>
      <c r="L36" s="58">
        <v>18701</v>
      </c>
      <c r="M36" s="58">
        <v>23869</v>
      </c>
      <c r="N36" s="58">
        <v>6860</v>
      </c>
      <c r="O36" s="58">
        <v>32372</v>
      </c>
      <c r="P36" s="58">
        <v>2.0847077369689941</v>
      </c>
      <c r="Q36" s="58">
        <v>1.8586494922637939</v>
      </c>
      <c r="R36" s="58">
        <v>3.7373707294464111</v>
      </c>
      <c r="S36" s="58">
        <v>2018</v>
      </c>
    </row>
    <row r="37" spans="1:19" x14ac:dyDescent="0.25">
      <c r="A37" s="52" t="s">
        <v>4</v>
      </c>
      <c r="B37" s="58">
        <v>153500</v>
      </c>
      <c r="C37" s="58">
        <v>104620</v>
      </c>
      <c r="D37" s="58">
        <v>48880</v>
      </c>
      <c r="E37" s="58">
        <v>83312</v>
      </c>
      <c r="F37" s="58">
        <v>2485</v>
      </c>
      <c r="G37" s="58">
        <v>5373</v>
      </c>
      <c r="H37" s="58">
        <v>71030</v>
      </c>
      <c r="I37" s="58">
        <v>31452</v>
      </c>
      <c r="J37" s="58">
        <v>215555</v>
      </c>
      <c r="K37" s="58">
        <v>60459</v>
      </c>
      <c r="L37" s="58">
        <v>191752</v>
      </c>
      <c r="M37" s="58">
        <v>82987</v>
      </c>
      <c r="N37" s="58">
        <v>62470</v>
      </c>
      <c r="O37" s="58">
        <v>155985</v>
      </c>
      <c r="P37" s="58">
        <v>2.8747427463531494</v>
      </c>
      <c r="Q37" s="58">
        <v>2.5332441329956055</v>
      </c>
      <c r="R37" s="58">
        <v>3.6056668758392334</v>
      </c>
      <c r="S37" s="58">
        <v>2018</v>
      </c>
    </row>
    <row r="38" spans="1:19" x14ac:dyDescent="0.25">
      <c r="A38" s="52" t="s">
        <v>5</v>
      </c>
      <c r="B38" s="58">
        <v>114399</v>
      </c>
      <c r="C38" s="58">
        <v>100408</v>
      </c>
      <c r="D38" s="58">
        <v>13991</v>
      </c>
      <c r="E38" s="58">
        <v>113348</v>
      </c>
      <c r="F38" s="58">
        <v>25088</v>
      </c>
      <c r="G38" s="58">
        <v>79002</v>
      </c>
      <c r="H38" s="58">
        <v>82876</v>
      </c>
      <c r="I38" s="58">
        <v>46056</v>
      </c>
      <c r="J38" s="58">
        <v>124661</v>
      </c>
      <c r="K38" s="58">
        <v>20615</v>
      </c>
      <c r="L38" s="58">
        <v>65995</v>
      </c>
      <c r="M38" s="58">
        <v>74742</v>
      </c>
      <c r="N38" s="58">
        <v>45199</v>
      </c>
      <c r="O38" s="58">
        <v>139487</v>
      </c>
      <c r="P38" s="58">
        <v>1.9655940532684326</v>
      </c>
      <c r="Q38" s="58">
        <v>1.768335223197937</v>
      </c>
      <c r="R38" s="58">
        <v>3.3812451362609863</v>
      </c>
      <c r="S38" s="58">
        <v>2018</v>
      </c>
    </row>
    <row r="39" spans="1:19" x14ac:dyDescent="0.25">
      <c r="A39" s="52" t="s">
        <v>6</v>
      </c>
      <c r="B39" s="58">
        <v>31597</v>
      </c>
      <c r="C39" s="58">
        <v>27933</v>
      </c>
      <c r="D39" s="58">
        <v>3664</v>
      </c>
      <c r="E39" s="58">
        <v>44285</v>
      </c>
      <c r="F39" s="58">
        <v>2955</v>
      </c>
      <c r="G39" s="58">
        <v>13510</v>
      </c>
      <c r="H39" s="58">
        <v>25797</v>
      </c>
      <c r="I39" s="58">
        <v>8635</v>
      </c>
      <c r="J39" s="58">
        <v>59287</v>
      </c>
      <c r="K39" s="58">
        <v>13548</v>
      </c>
      <c r="L39" s="58">
        <v>28503</v>
      </c>
      <c r="M39" s="58">
        <v>24310</v>
      </c>
      <c r="N39" s="58">
        <v>8152</v>
      </c>
      <c r="O39" s="58">
        <v>34552</v>
      </c>
      <c r="P39" s="58">
        <v>2.3490521907806396</v>
      </c>
      <c r="Q39" s="58">
        <v>2.1730568408966064</v>
      </c>
      <c r="R39" s="58">
        <v>3.6907751560211182</v>
      </c>
      <c r="S39" s="58">
        <v>2018</v>
      </c>
    </row>
    <row r="40" spans="1:19" x14ac:dyDescent="0.25">
      <c r="A40" s="52" t="s">
        <v>7</v>
      </c>
      <c r="B40" s="58">
        <v>2462635</v>
      </c>
      <c r="C40" s="58">
        <v>1339280</v>
      </c>
      <c r="D40" s="58">
        <v>1123355</v>
      </c>
      <c r="E40" s="58">
        <v>291281</v>
      </c>
      <c r="F40" s="58">
        <v>14061</v>
      </c>
      <c r="G40" s="58">
        <v>23715</v>
      </c>
      <c r="H40" s="58">
        <v>1073758</v>
      </c>
      <c r="I40" s="58">
        <v>463698</v>
      </c>
      <c r="J40" s="58">
        <v>2637045</v>
      </c>
      <c r="K40" s="58">
        <v>796279</v>
      </c>
      <c r="L40" s="58">
        <v>2208725</v>
      </c>
      <c r="M40" s="58">
        <v>812386</v>
      </c>
      <c r="N40" s="58">
        <v>1653994</v>
      </c>
      <c r="O40" s="58">
        <v>2476696</v>
      </c>
      <c r="P40" s="58">
        <v>2.979515552520752</v>
      </c>
      <c r="Q40" s="58">
        <v>2.2933673858642578</v>
      </c>
      <c r="R40" s="58">
        <v>3.797551155090332</v>
      </c>
      <c r="S40" s="58">
        <v>2018</v>
      </c>
    </row>
    <row r="41" spans="1:19" x14ac:dyDescent="0.25">
      <c r="A41" s="52" t="s">
        <v>8</v>
      </c>
      <c r="B41" s="58">
        <v>231027</v>
      </c>
      <c r="C41" s="58">
        <v>180796</v>
      </c>
      <c r="D41" s="58">
        <v>50231</v>
      </c>
      <c r="E41" s="58">
        <v>222184</v>
      </c>
      <c r="F41" s="58">
        <v>18048</v>
      </c>
      <c r="G41" s="58">
        <v>81558</v>
      </c>
      <c r="H41" s="58">
        <v>185068</v>
      </c>
      <c r="I41" s="58">
        <v>65505</v>
      </c>
      <c r="J41" s="58">
        <v>394991</v>
      </c>
      <c r="K41" s="58">
        <v>77876</v>
      </c>
      <c r="L41" s="58">
        <v>129153</v>
      </c>
      <c r="M41" s="58">
        <v>112651</v>
      </c>
      <c r="N41" s="58">
        <v>95146</v>
      </c>
      <c r="O41" s="58">
        <v>249075</v>
      </c>
      <c r="P41" s="58">
        <v>2.4717328548431396</v>
      </c>
      <c r="Q41" s="58">
        <v>2.1170711517333984</v>
      </c>
      <c r="R41" s="58">
        <v>3.7482631206512451</v>
      </c>
      <c r="S41" s="58">
        <v>2018</v>
      </c>
    </row>
    <row r="42" spans="1:19" x14ac:dyDescent="0.25">
      <c r="A42" s="52" t="s">
        <v>9</v>
      </c>
      <c r="B42" s="58">
        <v>18212</v>
      </c>
      <c r="C42" s="58">
        <v>16481</v>
      </c>
      <c r="D42" s="58">
        <v>1731</v>
      </c>
      <c r="E42" s="58">
        <v>34800</v>
      </c>
      <c r="F42" s="58">
        <v>973</v>
      </c>
      <c r="G42" s="58">
        <v>6177</v>
      </c>
      <c r="H42" s="58">
        <v>11511</v>
      </c>
      <c r="I42" s="58">
        <v>10263</v>
      </c>
      <c r="J42" s="58">
        <v>36580</v>
      </c>
      <c r="K42" s="58">
        <v>14219</v>
      </c>
      <c r="L42" s="58">
        <v>35343</v>
      </c>
      <c r="M42" s="58">
        <v>13847</v>
      </c>
      <c r="N42" s="58">
        <v>3498</v>
      </c>
      <c r="O42" s="58">
        <v>19185</v>
      </c>
      <c r="P42" s="58">
        <v>2.6905336380004883</v>
      </c>
      <c r="Q42" s="58">
        <v>2.6071233749389648</v>
      </c>
      <c r="R42" s="58">
        <v>3.4846909046173096</v>
      </c>
      <c r="S42" s="58">
        <v>2018</v>
      </c>
    </row>
    <row r="43" spans="1:19" x14ac:dyDescent="0.25">
      <c r="A43" s="52" t="s">
        <v>10</v>
      </c>
      <c r="B43" s="58">
        <v>242364</v>
      </c>
      <c r="C43" s="58">
        <v>229369</v>
      </c>
      <c r="D43" s="58">
        <v>12995</v>
      </c>
      <c r="E43" s="58">
        <v>188569</v>
      </c>
      <c r="F43" s="58">
        <v>34699</v>
      </c>
      <c r="G43" s="58">
        <v>75108</v>
      </c>
      <c r="H43" s="58">
        <v>132461</v>
      </c>
      <c r="I43" s="58">
        <v>69980</v>
      </c>
      <c r="J43" s="58">
        <v>346241</v>
      </c>
      <c r="K43" s="58">
        <v>29237</v>
      </c>
      <c r="L43" s="58">
        <v>81860</v>
      </c>
      <c r="M43" s="58">
        <v>93336</v>
      </c>
      <c r="N43" s="58">
        <v>70735</v>
      </c>
      <c r="O43" s="58">
        <v>277063</v>
      </c>
      <c r="P43" s="58">
        <v>1.7940659523010254</v>
      </c>
      <c r="Q43" s="58">
        <v>1.7019257545471191</v>
      </c>
      <c r="R43" s="58">
        <v>3.4203925132751465</v>
      </c>
      <c r="S43" s="58">
        <v>2018</v>
      </c>
    </row>
    <row r="44" spans="1:19" x14ac:dyDescent="0.25">
      <c r="A44" s="52" t="s">
        <v>11</v>
      </c>
      <c r="B44" s="58">
        <v>885510</v>
      </c>
      <c r="C44" s="58">
        <v>794220</v>
      </c>
      <c r="D44" s="58">
        <v>91290</v>
      </c>
      <c r="E44" s="58">
        <v>754446</v>
      </c>
      <c r="F44" s="58">
        <v>63044</v>
      </c>
      <c r="G44" s="58">
        <v>209504</v>
      </c>
      <c r="H44" s="58">
        <v>605768</v>
      </c>
      <c r="I44" s="58">
        <v>232952</v>
      </c>
      <c r="J44" s="58">
        <v>1344777</v>
      </c>
      <c r="K44" s="58">
        <v>233572</v>
      </c>
      <c r="L44" s="58">
        <v>488178</v>
      </c>
      <c r="M44" s="58">
        <v>415432</v>
      </c>
      <c r="N44" s="58">
        <v>227301</v>
      </c>
      <c r="O44" s="58">
        <v>948554</v>
      </c>
      <c r="P44" s="58">
        <v>2.1518752574920654</v>
      </c>
      <c r="Q44" s="58">
        <v>2.0043578147888184</v>
      </c>
      <c r="R44" s="58">
        <v>3.435272216796875</v>
      </c>
      <c r="S44" s="58">
        <v>2018</v>
      </c>
    </row>
    <row r="45" spans="1:19" x14ac:dyDescent="0.25">
      <c r="A45" s="52" t="s">
        <v>12</v>
      </c>
      <c r="B45" s="58">
        <v>1228052</v>
      </c>
      <c r="C45" s="58">
        <v>624930</v>
      </c>
      <c r="D45" s="58">
        <v>603122</v>
      </c>
      <c r="E45" s="58">
        <v>280898</v>
      </c>
      <c r="F45" s="58">
        <v>4292</v>
      </c>
      <c r="G45" s="58">
        <v>23955</v>
      </c>
      <c r="H45" s="58">
        <v>556438</v>
      </c>
      <c r="I45" s="58">
        <v>190275</v>
      </c>
      <c r="J45" s="58">
        <v>1383963</v>
      </c>
      <c r="K45" s="58">
        <v>599244</v>
      </c>
      <c r="L45" s="58">
        <v>1278537</v>
      </c>
      <c r="M45" s="58">
        <v>667968</v>
      </c>
      <c r="N45" s="58">
        <v>747713</v>
      </c>
      <c r="O45" s="58">
        <v>1232344</v>
      </c>
      <c r="P45" s="58">
        <v>3.2601110935211182</v>
      </c>
      <c r="Q45" s="58">
        <v>2.7398395538330078</v>
      </c>
      <c r="R45" s="58">
        <v>3.7991948127746582</v>
      </c>
      <c r="S45" s="58">
        <v>2018</v>
      </c>
    </row>
    <row r="46" spans="1:19" x14ac:dyDescent="0.25">
      <c r="A46" s="52" t="s">
        <v>13</v>
      </c>
      <c r="B46" s="58">
        <v>788966</v>
      </c>
      <c r="C46" s="58">
        <v>611636</v>
      </c>
      <c r="D46" s="58">
        <v>177330</v>
      </c>
      <c r="E46" s="58">
        <v>548871</v>
      </c>
      <c r="F46" s="58">
        <v>9215</v>
      </c>
      <c r="G46" s="58">
        <v>92964</v>
      </c>
      <c r="H46" s="58">
        <v>389420</v>
      </c>
      <c r="I46" s="58">
        <v>178277</v>
      </c>
      <c r="J46" s="58">
        <v>1180250</v>
      </c>
      <c r="K46" s="58">
        <v>222031</v>
      </c>
      <c r="L46" s="58">
        <v>700370</v>
      </c>
      <c r="M46" s="58">
        <v>477507</v>
      </c>
      <c r="N46" s="58">
        <v>278446</v>
      </c>
      <c r="O46" s="58">
        <v>798181</v>
      </c>
      <c r="P46" s="58">
        <v>2.6142697334289551</v>
      </c>
      <c r="Q46" s="58">
        <v>2.3182921409606934</v>
      </c>
      <c r="R46" s="58">
        <v>3.6351377964019775</v>
      </c>
      <c r="S46" s="58">
        <v>2018</v>
      </c>
    </row>
    <row r="47" spans="1:19" x14ac:dyDescent="0.25">
      <c r="A47" s="52" t="s">
        <v>14</v>
      </c>
      <c r="B47" s="58">
        <v>352603</v>
      </c>
      <c r="C47" s="58">
        <v>300723</v>
      </c>
      <c r="D47" s="58">
        <v>51880</v>
      </c>
      <c r="E47" s="58">
        <v>667615</v>
      </c>
      <c r="F47" s="58">
        <v>25266</v>
      </c>
      <c r="G47" s="58">
        <v>194737</v>
      </c>
      <c r="H47" s="58">
        <v>365655</v>
      </c>
      <c r="I47" s="58">
        <v>179788</v>
      </c>
      <c r="J47" s="58">
        <v>827132</v>
      </c>
      <c r="K47" s="58">
        <v>104089</v>
      </c>
      <c r="L47" s="58">
        <v>318587</v>
      </c>
      <c r="M47" s="58">
        <v>211474</v>
      </c>
      <c r="N47" s="58">
        <v>79541</v>
      </c>
      <c r="O47" s="58">
        <v>377869</v>
      </c>
      <c r="P47" s="58">
        <v>2.2936389446258545</v>
      </c>
      <c r="Q47" s="58">
        <v>2.1142246723175049</v>
      </c>
      <c r="R47" s="58">
        <v>3.3336160182952881</v>
      </c>
      <c r="S47" s="58">
        <v>2018</v>
      </c>
    </row>
    <row r="48" spans="1:19" x14ac:dyDescent="0.25">
      <c r="A48" s="52" t="s">
        <v>15</v>
      </c>
      <c r="B48" s="58">
        <v>1268386</v>
      </c>
      <c r="C48" s="58">
        <v>1057243</v>
      </c>
      <c r="D48" s="58">
        <v>211143</v>
      </c>
      <c r="E48" s="58">
        <v>907264</v>
      </c>
      <c r="F48" s="58">
        <v>47273</v>
      </c>
      <c r="G48" s="58">
        <v>265402</v>
      </c>
      <c r="H48" s="58">
        <v>653129</v>
      </c>
      <c r="I48" s="58">
        <v>410854</v>
      </c>
      <c r="J48" s="58">
        <v>1833564</v>
      </c>
      <c r="K48" s="58">
        <v>343288</v>
      </c>
      <c r="L48" s="58">
        <v>997842</v>
      </c>
      <c r="M48" s="58">
        <v>817636</v>
      </c>
      <c r="N48" s="58">
        <v>398750</v>
      </c>
      <c r="O48" s="58">
        <v>1315659</v>
      </c>
      <c r="P48" s="58">
        <v>2.5242457389831543</v>
      </c>
      <c r="Q48" s="58">
        <v>2.3197298049926758</v>
      </c>
      <c r="R48" s="58">
        <v>3.5483062267303467</v>
      </c>
      <c r="S48" s="58">
        <v>2018</v>
      </c>
    </row>
    <row r="49" spans="1:19" x14ac:dyDescent="0.25">
      <c r="A49" s="52" t="s">
        <v>16</v>
      </c>
      <c r="B49" s="58">
        <v>793331</v>
      </c>
      <c r="C49" s="58">
        <v>658034</v>
      </c>
      <c r="D49" s="58">
        <v>135297</v>
      </c>
      <c r="E49" s="58">
        <v>675805</v>
      </c>
      <c r="F49" s="58">
        <v>29154</v>
      </c>
      <c r="G49" s="58">
        <v>144156</v>
      </c>
      <c r="H49" s="58">
        <v>563572</v>
      </c>
      <c r="I49" s="58">
        <v>328901</v>
      </c>
      <c r="J49" s="58">
        <v>1304933</v>
      </c>
      <c r="K49" s="58">
        <v>260414</v>
      </c>
      <c r="L49" s="58">
        <v>530825</v>
      </c>
      <c r="M49" s="58">
        <v>402685</v>
      </c>
      <c r="N49" s="58">
        <v>269588</v>
      </c>
      <c r="O49" s="58">
        <v>822485</v>
      </c>
      <c r="P49" s="58">
        <v>2.496016263961792</v>
      </c>
      <c r="Q49" s="58">
        <v>2.2450785636901855</v>
      </c>
      <c r="R49" s="58">
        <v>3.7164828777313232</v>
      </c>
      <c r="S49" s="58">
        <v>2018</v>
      </c>
    </row>
    <row r="50" spans="1:19" x14ac:dyDescent="0.25">
      <c r="A50" s="52" t="s">
        <v>17</v>
      </c>
      <c r="B50" s="58">
        <v>178305</v>
      </c>
      <c r="C50" s="58">
        <v>150042</v>
      </c>
      <c r="D50" s="58">
        <v>28263</v>
      </c>
      <c r="E50" s="58">
        <v>190511</v>
      </c>
      <c r="F50" s="58">
        <v>11463</v>
      </c>
      <c r="G50" s="58">
        <v>27938</v>
      </c>
      <c r="H50" s="58">
        <v>97588</v>
      </c>
      <c r="I50" s="58">
        <v>65985</v>
      </c>
      <c r="J50" s="58">
        <v>315390</v>
      </c>
      <c r="K50" s="58">
        <v>54594</v>
      </c>
      <c r="L50" s="58">
        <v>176965</v>
      </c>
      <c r="M50" s="58">
        <v>116612</v>
      </c>
      <c r="N50" s="58">
        <v>51732</v>
      </c>
      <c r="O50" s="58">
        <v>189768</v>
      </c>
      <c r="P50" s="58">
        <v>2.4712936878204346</v>
      </c>
      <c r="Q50" s="58">
        <v>2.2401859760284424</v>
      </c>
      <c r="R50" s="58">
        <v>3.6981918811798096</v>
      </c>
      <c r="S50" s="58">
        <v>2018</v>
      </c>
    </row>
    <row r="51" spans="1:19" x14ac:dyDescent="0.25">
      <c r="A51" s="52" t="s">
        <v>18</v>
      </c>
      <c r="B51" s="58">
        <v>182196</v>
      </c>
      <c r="C51" s="58">
        <v>130493</v>
      </c>
      <c r="D51" s="58">
        <v>51703</v>
      </c>
      <c r="E51" s="58">
        <v>155084</v>
      </c>
      <c r="F51" s="58">
        <v>8261</v>
      </c>
      <c r="G51" s="58">
        <v>40139</v>
      </c>
      <c r="H51" s="58">
        <v>109408</v>
      </c>
      <c r="I51" s="58">
        <v>45869</v>
      </c>
      <c r="J51" s="58">
        <v>283363</v>
      </c>
      <c r="K51" s="58">
        <v>82412</v>
      </c>
      <c r="L51" s="58">
        <v>159881</v>
      </c>
      <c r="M51" s="58">
        <v>113332</v>
      </c>
      <c r="N51" s="58">
        <v>77754</v>
      </c>
      <c r="O51" s="58">
        <v>190457</v>
      </c>
      <c r="P51" s="58">
        <v>2.7514214515686035</v>
      </c>
      <c r="Q51" s="58">
        <v>2.2479827404022217</v>
      </c>
      <c r="R51" s="58">
        <v>4.0220489501953125</v>
      </c>
      <c r="S51" s="58">
        <v>2018</v>
      </c>
    </row>
    <row r="52" spans="1:19" x14ac:dyDescent="0.25">
      <c r="A52" s="52" t="s">
        <v>19</v>
      </c>
      <c r="B52" s="58">
        <v>101697</v>
      </c>
      <c r="C52" s="58">
        <v>91648</v>
      </c>
      <c r="D52" s="58">
        <v>10049</v>
      </c>
      <c r="E52" s="58">
        <v>146651</v>
      </c>
      <c r="F52" s="58">
        <v>18528</v>
      </c>
      <c r="G52" s="58">
        <v>87638</v>
      </c>
      <c r="H52" s="58">
        <v>95190</v>
      </c>
      <c r="I52" s="58">
        <v>41107</v>
      </c>
      <c r="J52" s="58">
        <v>168956</v>
      </c>
      <c r="K52" s="58">
        <v>35840</v>
      </c>
      <c r="L52" s="58">
        <v>93784</v>
      </c>
      <c r="M52" s="58">
        <v>50645</v>
      </c>
      <c r="N52" s="58">
        <v>24049</v>
      </c>
      <c r="O52" s="58">
        <v>120225</v>
      </c>
      <c r="P52" s="58">
        <v>2.1372509002685547</v>
      </c>
      <c r="Q52" s="58">
        <v>1.9885103702545166</v>
      </c>
      <c r="R52" s="58">
        <v>3.4937803745269775</v>
      </c>
      <c r="S52" s="58">
        <v>2018</v>
      </c>
    </row>
    <row r="53" spans="1:19" x14ac:dyDescent="0.25">
      <c r="A53" s="52" t="s">
        <v>20</v>
      </c>
      <c r="B53" s="58">
        <v>1651667</v>
      </c>
      <c r="C53" s="58">
        <v>963803</v>
      </c>
      <c r="D53" s="58">
        <v>687864</v>
      </c>
      <c r="E53" s="58">
        <v>518356</v>
      </c>
      <c r="F53" s="58">
        <v>6800</v>
      </c>
      <c r="G53" s="58">
        <v>92406</v>
      </c>
      <c r="H53" s="58">
        <v>836431</v>
      </c>
      <c r="I53" s="58">
        <v>295425</v>
      </c>
      <c r="J53" s="58">
        <v>2030956</v>
      </c>
      <c r="K53" s="58">
        <v>691126</v>
      </c>
      <c r="L53" s="58">
        <v>1753836</v>
      </c>
      <c r="M53" s="58">
        <v>876952</v>
      </c>
      <c r="N53" s="58">
        <v>883394</v>
      </c>
      <c r="O53" s="58">
        <v>1658467</v>
      </c>
      <c r="P53" s="58">
        <v>3.1409249305725098</v>
      </c>
      <c r="Q53" s="58">
        <v>2.7141821384429932</v>
      </c>
      <c r="R53" s="58">
        <v>3.7388567924499512</v>
      </c>
      <c r="S53" s="58">
        <v>2018</v>
      </c>
    </row>
    <row r="54" spans="1:19" x14ac:dyDescent="0.25">
      <c r="A54" s="52" t="s">
        <v>21</v>
      </c>
      <c r="B54" s="58">
        <v>1203724</v>
      </c>
      <c r="C54" s="58">
        <v>995930</v>
      </c>
      <c r="D54" s="58">
        <v>207794</v>
      </c>
      <c r="E54" s="58">
        <v>598852</v>
      </c>
      <c r="F54" s="58">
        <v>11717</v>
      </c>
      <c r="G54" s="58">
        <v>82043</v>
      </c>
      <c r="H54" s="58">
        <v>554359</v>
      </c>
      <c r="I54" s="58">
        <v>318110</v>
      </c>
      <c r="J54" s="58">
        <v>1714621</v>
      </c>
      <c r="K54" s="58">
        <v>281144</v>
      </c>
      <c r="L54" s="58">
        <v>949921</v>
      </c>
      <c r="M54" s="58">
        <v>448808</v>
      </c>
      <c r="N54" s="58">
        <v>387988</v>
      </c>
      <c r="O54" s="58">
        <v>1215441</v>
      </c>
      <c r="P54" s="58">
        <v>2.451836109161377</v>
      </c>
      <c r="Q54" s="58">
        <v>2.2013404369354248</v>
      </c>
      <c r="R54" s="58">
        <v>3.6524298191070557</v>
      </c>
      <c r="S54" s="58">
        <v>2018</v>
      </c>
    </row>
    <row r="55" spans="1:19" x14ac:dyDescent="0.25">
      <c r="A55" s="52" t="s">
        <v>22</v>
      </c>
      <c r="B55" s="58">
        <v>234111</v>
      </c>
      <c r="C55" s="58">
        <v>210435</v>
      </c>
      <c r="D55" s="58">
        <v>23676</v>
      </c>
      <c r="E55" s="58">
        <v>357729</v>
      </c>
      <c r="F55" s="58">
        <v>25731</v>
      </c>
      <c r="G55" s="58">
        <v>116654</v>
      </c>
      <c r="H55" s="58">
        <v>204782</v>
      </c>
      <c r="I55" s="58">
        <v>74801</v>
      </c>
      <c r="J55" s="58">
        <v>449014</v>
      </c>
      <c r="K55" s="58">
        <v>92308</v>
      </c>
      <c r="L55" s="58">
        <v>239034</v>
      </c>
      <c r="M55" s="58">
        <v>146616</v>
      </c>
      <c r="N55" s="58">
        <v>45661</v>
      </c>
      <c r="O55" s="58">
        <v>259842</v>
      </c>
      <c r="P55" s="58">
        <v>2.256950855255127</v>
      </c>
      <c r="Q55" s="58">
        <v>2.1131134033203125</v>
      </c>
      <c r="R55" s="58">
        <v>3.5353944301605225</v>
      </c>
      <c r="S55" s="58">
        <v>2018</v>
      </c>
    </row>
    <row r="56" spans="1:19" x14ac:dyDescent="0.25">
      <c r="A56" s="52" t="s">
        <v>23</v>
      </c>
      <c r="B56" s="58">
        <v>136598</v>
      </c>
      <c r="C56" s="58">
        <v>98342</v>
      </c>
      <c r="D56" s="58">
        <v>38256</v>
      </c>
      <c r="E56" s="58">
        <v>72083</v>
      </c>
      <c r="F56" s="58">
        <v>1125</v>
      </c>
      <c r="G56" s="58">
        <v>11766</v>
      </c>
      <c r="H56" s="58">
        <v>76054</v>
      </c>
      <c r="I56" s="58">
        <v>23793</v>
      </c>
      <c r="J56" s="58">
        <v>179918</v>
      </c>
      <c r="K56" s="58">
        <v>78168</v>
      </c>
      <c r="L56" s="58">
        <v>157639</v>
      </c>
      <c r="M56" s="58">
        <v>57698</v>
      </c>
      <c r="N56" s="58">
        <v>55799</v>
      </c>
      <c r="O56" s="58">
        <v>137723</v>
      </c>
      <c r="P56" s="58">
        <v>2.8813598155975342</v>
      </c>
      <c r="Q56" s="58">
        <v>2.5994589328765869</v>
      </c>
      <c r="R56" s="58">
        <v>3.6060225963592529</v>
      </c>
      <c r="S56" s="58">
        <v>2018</v>
      </c>
    </row>
    <row r="57" spans="1:19" x14ac:dyDescent="0.25">
      <c r="A57" s="52" t="s">
        <v>24</v>
      </c>
      <c r="B57" s="58">
        <v>614560</v>
      </c>
      <c r="C57" s="58">
        <v>461440</v>
      </c>
      <c r="D57" s="58">
        <v>153120</v>
      </c>
      <c r="E57" s="58">
        <v>334984</v>
      </c>
      <c r="F57" s="58">
        <v>18279</v>
      </c>
      <c r="G57" s="58">
        <v>79346</v>
      </c>
      <c r="H57" s="58">
        <v>305202</v>
      </c>
      <c r="I57" s="58">
        <v>66833</v>
      </c>
      <c r="J57" s="58">
        <v>783455</v>
      </c>
      <c r="K57" s="58">
        <v>182613</v>
      </c>
      <c r="L57" s="58">
        <v>627520</v>
      </c>
      <c r="M57" s="58">
        <v>217980</v>
      </c>
      <c r="N57" s="58">
        <v>259163</v>
      </c>
      <c r="O57" s="58">
        <v>632839</v>
      </c>
      <c r="P57" s="58">
        <v>2.5284333229064941</v>
      </c>
      <c r="Q57" s="58">
        <v>2.1929872035980225</v>
      </c>
      <c r="R57" s="58">
        <v>3.5393285751342773</v>
      </c>
      <c r="S57" s="58">
        <v>2018</v>
      </c>
    </row>
    <row r="58" spans="1:19" x14ac:dyDescent="0.25">
      <c r="A58" s="52" t="s">
        <v>25</v>
      </c>
      <c r="B58" s="58">
        <v>307893</v>
      </c>
      <c r="C58" s="58">
        <v>275587</v>
      </c>
      <c r="D58" s="58">
        <v>32306</v>
      </c>
      <c r="E58" s="58">
        <v>354766</v>
      </c>
      <c r="F58" s="58">
        <v>21016</v>
      </c>
      <c r="G58" s="58">
        <v>104775</v>
      </c>
      <c r="H58" s="58">
        <v>231118</v>
      </c>
      <c r="I58" s="58">
        <v>86318</v>
      </c>
      <c r="J58" s="58">
        <v>444076</v>
      </c>
      <c r="K58" s="58">
        <v>111302</v>
      </c>
      <c r="L58" s="58">
        <v>327940</v>
      </c>
      <c r="M58" s="58">
        <v>286896</v>
      </c>
      <c r="N58" s="58">
        <v>53872</v>
      </c>
      <c r="O58" s="58">
        <v>328909</v>
      </c>
      <c r="P58" s="58">
        <v>2.5892858505249023</v>
      </c>
      <c r="Q58" s="58">
        <v>2.4363377094268799</v>
      </c>
      <c r="R58" s="58">
        <v>3.8940134048461914</v>
      </c>
      <c r="S58" s="58">
        <v>2018</v>
      </c>
    </row>
    <row r="59" spans="1:19" x14ac:dyDescent="0.25">
      <c r="A59" s="52" t="s">
        <v>26</v>
      </c>
      <c r="B59" s="58">
        <v>162639</v>
      </c>
      <c r="C59" s="58">
        <v>136103</v>
      </c>
      <c r="D59" s="58">
        <v>26536</v>
      </c>
      <c r="E59" s="58">
        <v>185816</v>
      </c>
      <c r="F59" s="58">
        <v>14422</v>
      </c>
      <c r="G59" s="58">
        <v>54632</v>
      </c>
      <c r="H59" s="58">
        <v>92774</v>
      </c>
      <c r="I59" s="58">
        <v>50239</v>
      </c>
      <c r="J59" s="58">
        <v>227294</v>
      </c>
      <c r="K59" s="58">
        <v>77688</v>
      </c>
      <c r="L59" s="58">
        <v>211388</v>
      </c>
      <c r="M59" s="58">
        <v>150722</v>
      </c>
      <c r="N59" s="58">
        <v>50603</v>
      </c>
      <c r="O59" s="58">
        <v>177061</v>
      </c>
      <c r="P59" s="58">
        <v>2.600600004196167</v>
      </c>
      <c r="Q59" s="58">
        <v>2.3861854076385498</v>
      </c>
      <c r="R59" s="58">
        <v>3.7003316879272461</v>
      </c>
      <c r="S59" s="58">
        <v>2018</v>
      </c>
    </row>
    <row r="60" spans="1:19" x14ac:dyDescent="0.25">
      <c r="A60" s="52" t="s">
        <v>27</v>
      </c>
      <c r="B60" s="58">
        <v>663730</v>
      </c>
      <c r="C60" s="58">
        <v>477164</v>
      </c>
      <c r="D60" s="58">
        <v>186566</v>
      </c>
      <c r="E60" s="58">
        <v>328717</v>
      </c>
      <c r="F60" s="58">
        <v>17469</v>
      </c>
      <c r="G60" s="58">
        <v>47794</v>
      </c>
      <c r="H60" s="58">
        <v>226076</v>
      </c>
      <c r="I60" s="58">
        <v>134359</v>
      </c>
      <c r="J60" s="58">
        <v>772315</v>
      </c>
      <c r="K60" s="58">
        <v>150684</v>
      </c>
      <c r="L60" s="58">
        <v>762880</v>
      </c>
      <c r="M60" s="58">
        <v>588560</v>
      </c>
      <c r="N60" s="58">
        <v>255061</v>
      </c>
      <c r="O60" s="58">
        <v>681199</v>
      </c>
      <c r="P60" s="58">
        <v>2.8517694473266602</v>
      </c>
      <c r="Q60" s="58">
        <v>2.6055591106414795</v>
      </c>
      <c r="R60" s="58">
        <v>3.4814810752868652</v>
      </c>
      <c r="S60" s="58">
        <v>2018</v>
      </c>
    </row>
    <row r="61" spans="1:19" x14ac:dyDescent="0.25">
      <c r="A61" s="52" t="s">
        <v>28</v>
      </c>
      <c r="B61" s="58">
        <v>236176</v>
      </c>
      <c r="C61" s="58">
        <v>194283</v>
      </c>
      <c r="D61" s="58">
        <v>41893</v>
      </c>
      <c r="E61" s="58">
        <v>148846</v>
      </c>
      <c r="F61" s="58">
        <v>9048</v>
      </c>
      <c r="G61" s="58">
        <v>22137</v>
      </c>
      <c r="H61" s="58">
        <v>113289</v>
      </c>
      <c r="I61" s="58">
        <v>38486</v>
      </c>
      <c r="J61" s="58">
        <v>305042</v>
      </c>
      <c r="K61" s="58">
        <v>66948</v>
      </c>
      <c r="L61" s="58">
        <v>239814</v>
      </c>
      <c r="M61" s="58">
        <v>70942</v>
      </c>
      <c r="N61" s="58">
        <v>83397</v>
      </c>
      <c r="O61" s="58">
        <v>245224</v>
      </c>
      <c r="P61" s="58">
        <v>2.3077619075775146</v>
      </c>
      <c r="Q61" s="58">
        <v>2.0317885875701904</v>
      </c>
      <c r="R61" s="58">
        <v>3.587615966796875</v>
      </c>
      <c r="S61" s="58">
        <v>2018</v>
      </c>
    </row>
    <row r="62" spans="1:19" x14ac:dyDescent="0.25">
      <c r="A62" s="52" t="s">
        <v>29</v>
      </c>
      <c r="B62" s="58">
        <v>117851</v>
      </c>
      <c r="C62" s="58">
        <v>109700</v>
      </c>
      <c r="D62" s="58">
        <v>8151</v>
      </c>
      <c r="E62" s="58">
        <v>97582</v>
      </c>
      <c r="F62" s="58">
        <v>14576</v>
      </c>
      <c r="G62" s="58">
        <v>40594</v>
      </c>
      <c r="H62" s="58">
        <v>56671</v>
      </c>
      <c r="I62" s="58">
        <v>34012</v>
      </c>
      <c r="J62" s="58">
        <v>186329</v>
      </c>
      <c r="K62" s="58">
        <v>26887</v>
      </c>
      <c r="L62" s="58">
        <v>38846</v>
      </c>
      <c r="M62" s="58">
        <v>74230</v>
      </c>
      <c r="N62" s="58">
        <v>30968</v>
      </c>
      <c r="O62" s="58">
        <v>132427</v>
      </c>
      <c r="P62" s="58">
        <v>2.1163163185119629</v>
      </c>
      <c r="Q62" s="58">
        <v>2.0352962017059326</v>
      </c>
      <c r="R62" s="58">
        <v>3.2067232131958008</v>
      </c>
      <c r="S62" s="58">
        <v>2018</v>
      </c>
    </row>
    <row r="63" spans="1:19" x14ac:dyDescent="0.25">
      <c r="A63" s="52" t="s">
        <v>30</v>
      </c>
      <c r="B63" s="58">
        <v>2289204</v>
      </c>
      <c r="C63" s="58">
        <v>1485710</v>
      </c>
      <c r="D63" s="58">
        <v>803494</v>
      </c>
      <c r="E63" s="58">
        <v>736178</v>
      </c>
      <c r="F63" s="58">
        <v>33428</v>
      </c>
      <c r="G63" s="58">
        <v>113662</v>
      </c>
      <c r="H63" s="58">
        <v>1219708</v>
      </c>
      <c r="I63" s="58">
        <v>433634</v>
      </c>
      <c r="J63" s="58">
        <v>2717145</v>
      </c>
      <c r="K63" s="58">
        <v>671879</v>
      </c>
      <c r="L63" s="58">
        <v>2280275</v>
      </c>
      <c r="M63" s="58">
        <v>896924</v>
      </c>
      <c r="N63" s="58">
        <v>1151982</v>
      </c>
      <c r="O63" s="58">
        <v>2322632</v>
      </c>
      <c r="P63" s="58">
        <v>2.8638098239898682</v>
      </c>
      <c r="Q63" s="58">
        <v>2.4478955268859863</v>
      </c>
      <c r="R63" s="58">
        <v>3.6328608989715576</v>
      </c>
      <c r="S63" s="58">
        <v>2018</v>
      </c>
    </row>
    <row r="64" spans="1:19" x14ac:dyDescent="0.25">
      <c r="A64" s="52" t="s">
        <v>31</v>
      </c>
      <c r="B64" s="58">
        <v>187740</v>
      </c>
      <c r="C64" s="58">
        <v>153038</v>
      </c>
      <c r="D64" s="58">
        <v>34702</v>
      </c>
      <c r="E64" s="58">
        <v>167300</v>
      </c>
      <c r="F64" s="58">
        <v>5305</v>
      </c>
      <c r="G64" s="58">
        <v>30457</v>
      </c>
      <c r="H64" s="58">
        <v>120297</v>
      </c>
      <c r="I64" s="58">
        <v>42391</v>
      </c>
      <c r="J64" s="58">
        <v>246192</v>
      </c>
      <c r="K64" s="58">
        <v>96673</v>
      </c>
      <c r="L64" s="58">
        <v>287577</v>
      </c>
      <c r="M64" s="58">
        <v>106103</v>
      </c>
      <c r="N64" s="58">
        <v>47164</v>
      </c>
      <c r="O64" s="58">
        <v>193045</v>
      </c>
      <c r="P64" s="58">
        <v>2.7591776847839355</v>
      </c>
      <c r="Q64" s="58">
        <v>2.5581686496734619</v>
      </c>
      <c r="R64" s="58">
        <v>3.6456401348114014</v>
      </c>
      <c r="S64" s="58">
        <v>2018</v>
      </c>
    </row>
    <row r="65" spans="1:19" x14ac:dyDescent="0.25">
      <c r="A65" s="52" t="s">
        <v>32</v>
      </c>
      <c r="B65" s="58">
        <v>403033</v>
      </c>
      <c r="C65" s="58">
        <v>369114</v>
      </c>
      <c r="D65" s="58">
        <v>33919</v>
      </c>
      <c r="E65" s="58">
        <v>213056</v>
      </c>
      <c r="F65" s="58">
        <v>35449</v>
      </c>
      <c r="G65" s="58">
        <v>46006</v>
      </c>
      <c r="H65" s="58">
        <v>174410</v>
      </c>
      <c r="I65" s="58">
        <v>77314</v>
      </c>
      <c r="J65" s="58">
        <v>561970</v>
      </c>
      <c r="K65" s="58">
        <v>43314</v>
      </c>
      <c r="L65" s="58">
        <v>144580</v>
      </c>
      <c r="M65" s="58">
        <v>137815</v>
      </c>
      <c r="N65" s="58">
        <v>127841</v>
      </c>
      <c r="O65" s="58">
        <v>438482</v>
      </c>
      <c r="P65" s="58">
        <v>1.8913265466690063</v>
      </c>
      <c r="Q65" s="58">
        <v>1.7548345327377319</v>
      </c>
      <c r="R65" s="58">
        <v>3.376662015914917</v>
      </c>
      <c r="S65" s="58">
        <v>2018</v>
      </c>
    </row>
    <row r="66" spans="1:19" x14ac:dyDescent="0.25">
      <c r="A66" s="52" t="s">
        <v>1</v>
      </c>
      <c r="B66" s="58">
        <v>81052</v>
      </c>
      <c r="C66" s="58">
        <v>75177</v>
      </c>
      <c r="D66" s="58">
        <v>5875</v>
      </c>
      <c r="E66" s="58">
        <v>104819</v>
      </c>
      <c r="F66" s="58">
        <v>17469</v>
      </c>
      <c r="G66" s="58">
        <v>71961</v>
      </c>
      <c r="H66" s="58">
        <v>63737</v>
      </c>
      <c r="I66" s="58">
        <v>55300</v>
      </c>
      <c r="J66" s="58">
        <v>129626</v>
      </c>
      <c r="K66" s="58">
        <v>15520</v>
      </c>
      <c r="L66" s="58">
        <v>19507</v>
      </c>
      <c r="M66" s="58">
        <v>54000</v>
      </c>
      <c r="N66" s="58">
        <v>17746</v>
      </c>
      <c r="O66" s="58">
        <v>98521</v>
      </c>
      <c r="P66" s="58">
        <v>2.0015051364898682</v>
      </c>
      <c r="Q66" s="58">
        <v>1.8888090848922729</v>
      </c>
      <c r="R66" s="58">
        <v>3.4435744285583496</v>
      </c>
      <c r="S66" s="58">
        <v>2020</v>
      </c>
    </row>
    <row r="67" spans="1:19" x14ac:dyDescent="0.25">
      <c r="A67" s="52" t="s">
        <v>2</v>
      </c>
      <c r="B67" s="58">
        <v>54554</v>
      </c>
      <c r="C67" s="58">
        <v>48664</v>
      </c>
      <c r="D67" s="58">
        <v>5890</v>
      </c>
      <c r="E67" s="58">
        <v>149374</v>
      </c>
      <c r="F67" s="58">
        <v>9355</v>
      </c>
      <c r="G67" s="58">
        <v>78192</v>
      </c>
      <c r="H67" s="58">
        <v>68044</v>
      </c>
      <c r="I67" s="58">
        <v>70198</v>
      </c>
      <c r="J67" s="58">
        <v>128328</v>
      </c>
      <c r="K67" s="58">
        <v>33650</v>
      </c>
      <c r="L67" s="58">
        <v>71252</v>
      </c>
      <c r="M67" s="58">
        <v>48263</v>
      </c>
      <c r="N67" s="58">
        <v>12057</v>
      </c>
      <c r="O67" s="58">
        <v>63909</v>
      </c>
      <c r="P67" s="58">
        <v>2.3067235946655273</v>
      </c>
      <c r="Q67" s="58">
        <v>2.1325414180755615</v>
      </c>
      <c r="R67" s="58">
        <v>3.745840311050415</v>
      </c>
      <c r="S67" s="58">
        <v>2020</v>
      </c>
    </row>
    <row r="68" spans="1:19" x14ac:dyDescent="0.25">
      <c r="A68" s="52" t="s">
        <v>3</v>
      </c>
      <c r="B68" s="58">
        <v>27706</v>
      </c>
      <c r="C68" s="58">
        <v>24036</v>
      </c>
      <c r="D68" s="58">
        <v>3670</v>
      </c>
      <c r="E68" s="58">
        <v>54409</v>
      </c>
      <c r="F68" s="58">
        <v>3160</v>
      </c>
      <c r="G68" s="58">
        <v>26919</v>
      </c>
      <c r="H68" s="58">
        <v>27707</v>
      </c>
      <c r="I68" s="58">
        <v>16841</v>
      </c>
      <c r="J68" s="58">
        <v>42911</v>
      </c>
      <c r="K68" s="58">
        <v>23557</v>
      </c>
      <c r="L68" s="58">
        <v>22468</v>
      </c>
      <c r="M68" s="58">
        <v>27383</v>
      </c>
      <c r="N68" s="58">
        <v>8702</v>
      </c>
      <c r="O68" s="58">
        <v>30866</v>
      </c>
      <c r="P68" s="58">
        <v>2.1356384754180908</v>
      </c>
      <c r="Q68" s="58">
        <v>1.9402978420257568</v>
      </c>
      <c r="R68" s="58">
        <v>3.4149863719940186</v>
      </c>
      <c r="S68" s="58">
        <v>2020</v>
      </c>
    </row>
    <row r="69" spans="1:19" x14ac:dyDescent="0.25">
      <c r="A69" s="52" t="s">
        <v>4</v>
      </c>
      <c r="B69" s="58">
        <v>160709</v>
      </c>
      <c r="C69" s="58">
        <v>104357</v>
      </c>
      <c r="D69" s="58">
        <v>56352</v>
      </c>
      <c r="E69" s="58">
        <v>63422</v>
      </c>
      <c r="F69" s="58">
        <v>2648</v>
      </c>
      <c r="G69" s="58">
        <v>10859</v>
      </c>
      <c r="H69" s="58">
        <v>74896</v>
      </c>
      <c r="I69" s="58">
        <v>55255</v>
      </c>
      <c r="J69" s="58">
        <v>187433</v>
      </c>
      <c r="K69" s="58">
        <v>58375</v>
      </c>
      <c r="L69" s="58">
        <v>174385</v>
      </c>
      <c r="M69" s="58">
        <v>74632</v>
      </c>
      <c r="N69" s="58">
        <v>84208</v>
      </c>
      <c r="O69" s="58">
        <v>163357</v>
      </c>
      <c r="P69" s="58">
        <v>2.9215662479400635</v>
      </c>
      <c r="Q69" s="58">
        <v>2.5607099533081055</v>
      </c>
      <c r="R69" s="58">
        <v>3.5898282527923584</v>
      </c>
      <c r="S69" s="58">
        <v>2020</v>
      </c>
    </row>
    <row r="70" spans="1:19" x14ac:dyDescent="0.25">
      <c r="A70" s="52" t="s">
        <v>5</v>
      </c>
      <c r="B70" s="58">
        <v>105550</v>
      </c>
      <c r="C70" s="58">
        <v>91501</v>
      </c>
      <c r="D70" s="58">
        <v>14049</v>
      </c>
      <c r="E70" s="58">
        <v>115439</v>
      </c>
      <c r="F70" s="58">
        <v>21555</v>
      </c>
      <c r="G70" s="58">
        <v>74656</v>
      </c>
      <c r="H70" s="58">
        <v>82633</v>
      </c>
      <c r="I70" s="58">
        <v>88453</v>
      </c>
      <c r="J70" s="58">
        <v>129042</v>
      </c>
      <c r="K70" s="58">
        <v>18443</v>
      </c>
      <c r="L70" s="58">
        <v>48302</v>
      </c>
      <c r="M70" s="58">
        <v>73781</v>
      </c>
      <c r="N70" s="58">
        <v>33791</v>
      </c>
      <c r="O70" s="58">
        <v>127105</v>
      </c>
      <c r="P70" s="58">
        <v>2.2222075462341309</v>
      </c>
      <c r="Q70" s="58">
        <v>2.0074970722198486</v>
      </c>
      <c r="R70" s="58">
        <v>3.6206135749816895</v>
      </c>
      <c r="S70" s="58">
        <v>2020</v>
      </c>
    </row>
    <row r="71" spans="1:19" x14ac:dyDescent="0.25">
      <c r="A71" s="52" t="s">
        <v>6</v>
      </c>
      <c r="B71" s="58">
        <v>20401</v>
      </c>
      <c r="C71" s="58">
        <v>18447</v>
      </c>
      <c r="D71" s="58">
        <v>1954</v>
      </c>
      <c r="E71" s="58">
        <v>44123</v>
      </c>
      <c r="F71" s="58">
        <v>2117</v>
      </c>
      <c r="G71" s="58">
        <v>15724</v>
      </c>
      <c r="H71" s="58">
        <v>23011</v>
      </c>
      <c r="I71" s="58">
        <v>16386</v>
      </c>
      <c r="J71" s="58">
        <v>47726</v>
      </c>
      <c r="K71" s="58">
        <v>8797</v>
      </c>
      <c r="L71" s="58">
        <v>22431</v>
      </c>
      <c r="M71" s="58">
        <v>14997</v>
      </c>
      <c r="N71" s="58">
        <v>4772</v>
      </c>
      <c r="O71" s="58">
        <v>22518</v>
      </c>
      <c r="P71" s="58">
        <v>2.278221607208252</v>
      </c>
      <c r="Q71" s="58">
        <v>2.1199653148651123</v>
      </c>
      <c r="R71" s="58">
        <v>3.7722620964050293</v>
      </c>
      <c r="S71" s="58">
        <v>2020</v>
      </c>
    </row>
    <row r="72" spans="1:19" x14ac:dyDescent="0.25">
      <c r="A72" s="52" t="s">
        <v>7</v>
      </c>
      <c r="B72" s="58">
        <v>2380280</v>
      </c>
      <c r="C72" s="58">
        <v>1317690</v>
      </c>
      <c r="D72" s="58">
        <v>1062590</v>
      </c>
      <c r="E72" s="58">
        <v>431443</v>
      </c>
      <c r="F72" s="58">
        <v>19232</v>
      </c>
      <c r="G72" s="58">
        <v>33866</v>
      </c>
      <c r="H72" s="58">
        <v>1136043</v>
      </c>
      <c r="I72" s="58">
        <v>1020475</v>
      </c>
      <c r="J72" s="58">
        <v>2575447</v>
      </c>
      <c r="K72" s="58">
        <v>743529</v>
      </c>
      <c r="L72" s="58">
        <v>2237420</v>
      </c>
      <c r="M72" s="58">
        <v>726309</v>
      </c>
      <c r="N72" s="58">
        <v>1469903</v>
      </c>
      <c r="O72" s="58">
        <v>2399512</v>
      </c>
      <c r="P72" s="58">
        <v>3.0952119827270508</v>
      </c>
      <c r="Q72" s="58">
        <v>2.53963303565979</v>
      </c>
      <c r="R72" s="58">
        <v>3.7841708660125732</v>
      </c>
      <c r="S72" s="58">
        <v>2020</v>
      </c>
    </row>
    <row r="73" spans="1:19" x14ac:dyDescent="0.25">
      <c r="A73" s="52" t="s">
        <v>8</v>
      </c>
      <c r="B73" s="58">
        <v>220011</v>
      </c>
      <c r="C73" s="58">
        <v>167781</v>
      </c>
      <c r="D73" s="58">
        <v>52230</v>
      </c>
      <c r="E73" s="58">
        <v>238507</v>
      </c>
      <c r="F73" s="58">
        <v>23324</v>
      </c>
      <c r="G73" s="58">
        <v>89424</v>
      </c>
      <c r="H73" s="58">
        <v>195286</v>
      </c>
      <c r="I73" s="58">
        <v>111133</v>
      </c>
      <c r="J73" s="58">
        <v>382599</v>
      </c>
      <c r="K73" s="58">
        <v>80055</v>
      </c>
      <c r="L73" s="58">
        <v>125865</v>
      </c>
      <c r="M73" s="58">
        <v>102292</v>
      </c>
      <c r="N73" s="58">
        <v>89640</v>
      </c>
      <c r="O73" s="58">
        <v>243335</v>
      </c>
      <c r="P73" s="58">
        <v>2.5216147899627686</v>
      </c>
      <c r="Q73" s="58">
        <v>2.0566630363464355</v>
      </c>
      <c r="R73" s="58">
        <v>4.0152020454406738</v>
      </c>
      <c r="S73" s="58">
        <v>2020</v>
      </c>
    </row>
    <row r="74" spans="1:19" x14ac:dyDescent="0.25">
      <c r="A74" s="52" t="s">
        <v>9</v>
      </c>
      <c r="B74" s="58">
        <v>20839</v>
      </c>
      <c r="C74" s="58">
        <v>16333</v>
      </c>
      <c r="D74" s="58">
        <v>4506</v>
      </c>
      <c r="E74" s="58">
        <v>18563</v>
      </c>
      <c r="F74" s="58">
        <v>325</v>
      </c>
      <c r="G74" s="58">
        <v>2805</v>
      </c>
      <c r="H74" s="58">
        <v>8895</v>
      </c>
      <c r="I74" s="58">
        <v>15054</v>
      </c>
      <c r="J74" s="58">
        <v>29191</v>
      </c>
      <c r="K74" s="58">
        <v>9462</v>
      </c>
      <c r="L74" s="58">
        <v>31575</v>
      </c>
      <c r="M74" s="58">
        <v>11428</v>
      </c>
      <c r="N74" s="58">
        <v>5731</v>
      </c>
      <c r="O74" s="58">
        <v>21164</v>
      </c>
      <c r="P74" s="58">
        <v>3.0700609683990479</v>
      </c>
      <c r="Q74" s="58">
        <v>2.9081614017486572</v>
      </c>
      <c r="R74" s="58">
        <v>3.6569018363952637</v>
      </c>
      <c r="S74" s="58">
        <v>2020</v>
      </c>
    </row>
    <row r="75" spans="1:19" x14ac:dyDescent="0.25">
      <c r="A75" s="52" t="s">
        <v>10</v>
      </c>
      <c r="B75" s="58">
        <v>269450</v>
      </c>
      <c r="C75" s="58">
        <v>221798</v>
      </c>
      <c r="D75" s="58">
        <v>47652</v>
      </c>
      <c r="E75" s="58">
        <v>195026</v>
      </c>
      <c r="F75" s="58">
        <v>29025</v>
      </c>
      <c r="G75" s="58">
        <v>82640</v>
      </c>
      <c r="H75" s="58">
        <v>153702</v>
      </c>
      <c r="I75" s="58">
        <v>151494</v>
      </c>
      <c r="J75" s="58">
        <v>366111</v>
      </c>
      <c r="K75" s="58">
        <v>56551</v>
      </c>
      <c r="L75" s="58">
        <v>99814</v>
      </c>
      <c r="M75" s="58">
        <v>114139</v>
      </c>
      <c r="N75" s="58">
        <v>102654</v>
      </c>
      <c r="O75" s="58">
        <v>298475</v>
      </c>
      <c r="P75" s="58">
        <v>2.1578438282012939</v>
      </c>
      <c r="Q75" s="58">
        <v>1.8730827569961548</v>
      </c>
      <c r="R75" s="58">
        <v>3.4832744598388672</v>
      </c>
      <c r="S75" s="58">
        <v>2020</v>
      </c>
    </row>
    <row r="76" spans="1:19" x14ac:dyDescent="0.25">
      <c r="A76" s="52" t="s">
        <v>11</v>
      </c>
      <c r="B76" s="58">
        <v>795486</v>
      </c>
      <c r="C76" s="58">
        <v>687715</v>
      </c>
      <c r="D76" s="58">
        <v>107771</v>
      </c>
      <c r="E76" s="58">
        <v>796179</v>
      </c>
      <c r="F76" s="58">
        <v>45317</v>
      </c>
      <c r="G76" s="58">
        <v>228576</v>
      </c>
      <c r="H76" s="58">
        <v>589533</v>
      </c>
      <c r="I76" s="58">
        <v>457003</v>
      </c>
      <c r="J76" s="58">
        <v>1244677</v>
      </c>
      <c r="K76" s="58">
        <v>175488</v>
      </c>
      <c r="L76" s="58">
        <v>482915</v>
      </c>
      <c r="M76" s="58">
        <v>483939</v>
      </c>
      <c r="N76" s="58">
        <v>214135</v>
      </c>
      <c r="O76" s="58">
        <v>840803</v>
      </c>
      <c r="P76" s="58">
        <v>2.316277027130127</v>
      </c>
      <c r="Q76" s="58">
        <v>2.1314947605133057</v>
      </c>
      <c r="R76" s="58">
        <v>3.4954209327697754</v>
      </c>
      <c r="S76" s="58">
        <v>2020</v>
      </c>
    </row>
    <row r="77" spans="1:19" x14ac:dyDescent="0.25">
      <c r="A77" s="52" t="s">
        <v>12</v>
      </c>
      <c r="B77" s="58">
        <v>1085236</v>
      </c>
      <c r="C77" s="58">
        <v>542555</v>
      </c>
      <c r="D77" s="58">
        <v>542681</v>
      </c>
      <c r="E77" s="58">
        <v>356783</v>
      </c>
      <c r="F77" s="58">
        <v>7721</v>
      </c>
      <c r="G77" s="58">
        <v>38426</v>
      </c>
      <c r="H77" s="58">
        <v>517686</v>
      </c>
      <c r="I77" s="58">
        <v>534051</v>
      </c>
      <c r="J77" s="58">
        <v>1298324</v>
      </c>
      <c r="K77" s="58">
        <v>506583</v>
      </c>
      <c r="L77" s="58">
        <v>1179324</v>
      </c>
      <c r="M77" s="58">
        <v>587976</v>
      </c>
      <c r="N77" s="58">
        <v>636008</v>
      </c>
      <c r="O77" s="58">
        <v>1092957</v>
      </c>
      <c r="P77" s="58">
        <v>3.4164881706237793</v>
      </c>
      <c r="Q77" s="58">
        <v>2.9153764247894287</v>
      </c>
      <c r="R77" s="58">
        <v>3.9174838066101074</v>
      </c>
      <c r="S77" s="58">
        <v>2020</v>
      </c>
    </row>
    <row r="78" spans="1:19" x14ac:dyDescent="0.25">
      <c r="A78" s="52" t="s">
        <v>13</v>
      </c>
      <c r="B78" s="58">
        <v>845229</v>
      </c>
      <c r="C78" s="58">
        <v>652988</v>
      </c>
      <c r="D78" s="58">
        <v>192241</v>
      </c>
      <c r="E78" s="58">
        <v>461501</v>
      </c>
      <c r="F78" s="58">
        <v>41652</v>
      </c>
      <c r="G78" s="58">
        <v>130735</v>
      </c>
      <c r="H78" s="58">
        <v>368518</v>
      </c>
      <c r="I78" s="58">
        <v>399160</v>
      </c>
      <c r="J78" s="58">
        <v>1175006</v>
      </c>
      <c r="K78" s="58">
        <v>183214</v>
      </c>
      <c r="L78" s="58">
        <v>560362</v>
      </c>
      <c r="M78" s="58">
        <v>486074</v>
      </c>
      <c r="N78" s="58">
        <v>306328</v>
      </c>
      <c r="O78" s="58">
        <v>886881</v>
      </c>
      <c r="P78" s="58">
        <v>2.6193220615386963</v>
      </c>
      <c r="Q78" s="58">
        <v>2.3202095031738281</v>
      </c>
      <c r="R78" s="58">
        <v>3.6353223323822021</v>
      </c>
      <c r="S78" s="58">
        <v>2020</v>
      </c>
    </row>
    <row r="79" spans="1:19" x14ac:dyDescent="0.25">
      <c r="A79" s="52" t="s">
        <v>14</v>
      </c>
      <c r="B79" s="58">
        <v>311810</v>
      </c>
      <c r="C79" s="58">
        <v>295823</v>
      </c>
      <c r="D79" s="58">
        <v>15987</v>
      </c>
      <c r="E79" s="58">
        <v>558137</v>
      </c>
      <c r="F79" s="58">
        <v>32030</v>
      </c>
      <c r="G79" s="58">
        <v>221582</v>
      </c>
      <c r="H79" s="58">
        <v>329617</v>
      </c>
      <c r="I79" s="58">
        <v>367601</v>
      </c>
      <c r="J79" s="58">
        <v>673914</v>
      </c>
      <c r="K79" s="58">
        <v>97382</v>
      </c>
      <c r="L79" s="58">
        <v>225979</v>
      </c>
      <c r="M79" s="58">
        <v>149173</v>
      </c>
      <c r="N79" s="58">
        <v>56871</v>
      </c>
      <c r="O79" s="58">
        <v>343840</v>
      </c>
      <c r="P79" s="58">
        <v>2.2682242393493652</v>
      </c>
      <c r="Q79" s="58">
        <v>2.1935043334960938</v>
      </c>
      <c r="R79" s="58">
        <v>3.650841236114502</v>
      </c>
      <c r="S79" s="58">
        <v>2020</v>
      </c>
    </row>
    <row r="80" spans="1:19" x14ac:dyDescent="0.25">
      <c r="A80" s="52" t="s">
        <v>15</v>
      </c>
      <c r="B80" s="58">
        <v>1316016</v>
      </c>
      <c r="C80" s="58">
        <v>984870</v>
      </c>
      <c r="D80" s="58">
        <v>331146</v>
      </c>
      <c r="E80" s="58">
        <v>675858</v>
      </c>
      <c r="F80" s="58">
        <v>51204</v>
      </c>
      <c r="G80" s="58">
        <v>177946</v>
      </c>
      <c r="H80" s="58">
        <v>623420</v>
      </c>
      <c r="I80" s="58">
        <v>842310</v>
      </c>
      <c r="J80" s="58">
        <v>1649461</v>
      </c>
      <c r="K80" s="58">
        <v>247048</v>
      </c>
      <c r="L80" s="58">
        <v>898422</v>
      </c>
      <c r="M80" s="58">
        <v>855080</v>
      </c>
      <c r="N80" s="58">
        <v>513989</v>
      </c>
      <c r="O80" s="58">
        <v>1367220</v>
      </c>
      <c r="P80" s="58">
        <v>2.7342555522918701</v>
      </c>
      <c r="Q80" s="58">
        <v>2.4395413398742676</v>
      </c>
      <c r="R80" s="58">
        <v>3.6107728481292725</v>
      </c>
      <c r="S80" s="58">
        <v>2020</v>
      </c>
    </row>
    <row r="81" spans="1:19" x14ac:dyDescent="0.25">
      <c r="A81" s="52" t="s">
        <v>16</v>
      </c>
      <c r="B81" s="58">
        <v>656409</v>
      </c>
      <c r="C81" s="58">
        <v>513068</v>
      </c>
      <c r="D81" s="58">
        <v>143341</v>
      </c>
      <c r="E81" s="58">
        <v>672769</v>
      </c>
      <c r="F81" s="58">
        <v>23129</v>
      </c>
      <c r="G81" s="58">
        <v>149095</v>
      </c>
      <c r="H81" s="58">
        <v>555167</v>
      </c>
      <c r="I81" s="58">
        <v>629560</v>
      </c>
      <c r="J81" s="58">
        <v>1130682</v>
      </c>
      <c r="K81" s="58">
        <v>239643</v>
      </c>
      <c r="L81" s="58">
        <v>520657</v>
      </c>
      <c r="M81" s="58">
        <v>356782</v>
      </c>
      <c r="N81" s="58">
        <v>230673</v>
      </c>
      <c r="O81" s="58">
        <v>679538</v>
      </c>
      <c r="P81" s="58">
        <v>2.8182611465454102</v>
      </c>
      <c r="Q81" s="58">
        <v>2.5588712692260742</v>
      </c>
      <c r="R81" s="58">
        <v>3.746708869934082</v>
      </c>
      <c r="S81" s="58">
        <v>2020</v>
      </c>
    </row>
    <row r="82" spans="1:19" x14ac:dyDescent="0.25">
      <c r="A82" s="52" t="s">
        <v>17</v>
      </c>
      <c r="B82" s="58">
        <v>155727</v>
      </c>
      <c r="C82" s="58">
        <v>129681</v>
      </c>
      <c r="D82" s="58">
        <v>26046</v>
      </c>
      <c r="E82" s="58">
        <v>123282</v>
      </c>
      <c r="F82" s="58">
        <v>10782</v>
      </c>
      <c r="G82" s="58">
        <v>29228</v>
      </c>
      <c r="H82" s="58">
        <v>78375</v>
      </c>
      <c r="I82" s="58">
        <v>102162</v>
      </c>
      <c r="J82" s="58">
        <v>232827</v>
      </c>
      <c r="K82" s="58">
        <v>29252</v>
      </c>
      <c r="L82" s="58">
        <v>146625</v>
      </c>
      <c r="M82" s="58">
        <v>81495</v>
      </c>
      <c r="N82" s="58">
        <v>47940</v>
      </c>
      <c r="O82" s="58">
        <v>166509</v>
      </c>
      <c r="P82" s="58">
        <v>2.5602688789367676</v>
      </c>
      <c r="Q82" s="58">
        <v>2.3515164852142334</v>
      </c>
      <c r="R82" s="58">
        <v>3.5996313095092773</v>
      </c>
      <c r="S82" s="58">
        <v>2020</v>
      </c>
    </row>
    <row r="83" spans="1:19" x14ac:dyDescent="0.25">
      <c r="A83" s="52" t="s">
        <v>18</v>
      </c>
      <c r="B83" s="58">
        <v>125477</v>
      </c>
      <c r="C83" s="58">
        <v>97437</v>
      </c>
      <c r="D83" s="58">
        <v>28040</v>
      </c>
      <c r="E83" s="58">
        <v>190590</v>
      </c>
      <c r="F83" s="58">
        <v>11286</v>
      </c>
      <c r="G83" s="58">
        <v>57333</v>
      </c>
      <c r="H83" s="58">
        <v>96018</v>
      </c>
      <c r="I83" s="58">
        <v>96384</v>
      </c>
      <c r="J83" s="58">
        <v>242843</v>
      </c>
      <c r="K83" s="58">
        <v>39795</v>
      </c>
      <c r="L83" s="58">
        <v>110830</v>
      </c>
      <c r="M83" s="58">
        <v>84956</v>
      </c>
      <c r="N83" s="58">
        <v>49453</v>
      </c>
      <c r="O83" s="58">
        <v>136763</v>
      </c>
      <c r="P83" s="58">
        <v>2.4829092025756836</v>
      </c>
      <c r="Q83" s="58">
        <v>2.0821249485015869</v>
      </c>
      <c r="R83" s="58">
        <v>3.8756062984466553</v>
      </c>
      <c r="S83" s="58">
        <v>2020</v>
      </c>
    </row>
    <row r="84" spans="1:19" x14ac:dyDescent="0.25">
      <c r="A84" s="52" t="s">
        <v>19</v>
      </c>
      <c r="B84" s="58">
        <v>94970</v>
      </c>
      <c r="C84" s="58">
        <v>81490</v>
      </c>
      <c r="D84" s="58">
        <v>13480</v>
      </c>
      <c r="E84" s="58">
        <v>127880</v>
      </c>
      <c r="F84" s="58">
        <v>15987</v>
      </c>
      <c r="G84" s="58">
        <v>72348</v>
      </c>
      <c r="H84" s="58">
        <v>81264</v>
      </c>
      <c r="I84" s="58">
        <v>72877</v>
      </c>
      <c r="J84" s="58">
        <v>153157</v>
      </c>
      <c r="K84" s="58">
        <v>30145</v>
      </c>
      <c r="L84" s="58">
        <v>83548</v>
      </c>
      <c r="M84" s="58">
        <v>50515</v>
      </c>
      <c r="N84" s="58">
        <v>30212</v>
      </c>
      <c r="O84" s="58">
        <v>110957</v>
      </c>
      <c r="P84" s="58">
        <v>2.3339896202087402</v>
      </c>
      <c r="Q84" s="58">
        <v>2.1170573234558105</v>
      </c>
      <c r="R84" s="58">
        <v>3.6454005241394043</v>
      </c>
      <c r="S84" s="58">
        <v>2020</v>
      </c>
    </row>
    <row r="85" spans="1:19" x14ac:dyDescent="0.25">
      <c r="A85" s="52" t="s">
        <v>20</v>
      </c>
      <c r="B85" s="58">
        <v>1446951</v>
      </c>
      <c r="C85" s="58">
        <v>875632</v>
      </c>
      <c r="D85" s="58">
        <v>571319</v>
      </c>
      <c r="E85" s="58">
        <v>630999</v>
      </c>
      <c r="F85" s="58">
        <v>10144</v>
      </c>
      <c r="G85" s="58">
        <v>107058</v>
      </c>
      <c r="H85" s="58">
        <v>777401</v>
      </c>
      <c r="I85" s="58">
        <v>763778</v>
      </c>
      <c r="J85" s="58">
        <v>1788049</v>
      </c>
      <c r="K85" s="58">
        <v>623945</v>
      </c>
      <c r="L85" s="58">
        <v>1606999</v>
      </c>
      <c r="M85" s="58">
        <v>853045</v>
      </c>
      <c r="N85" s="58">
        <v>712233</v>
      </c>
      <c r="O85" s="58">
        <v>1457095</v>
      </c>
      <c r="P85" s="58">
        <v>3.2937238216400146</v>
      </c>
      <c r="Q85" s="58">
        <v>2.8535001277923584</v>
      </c>
      <c r="R85" s="58">
        <v>3.9684326648712158</v>
      </c>
      <c r="S85" s="58">
        <v>2020</v>
      </c>
    </row>
    <row r="86" spans="1:19" x14ac:dyDescent="0.25">
      <c r="A86" s="52" t="s">
        <v>21</v>
      </c>
      <c r="B86" s="58">
        <v>1315297</v>
      </c>
      <c r="C86" s="58">
        <v>1023827</v>
      </c>
      <c r="D86" s="58">
        <v>291470</v>
      </c>
      <c r="E86" s="58">
        <v>436264</v>
      </c>
      <c r="F86" s="58">
        <v>44556</v>
      </c>
      <c r="G86" s="58">
        <v>74102</v>
      </c>
      <c r="H86" s="58">
        <v>574189</v>
      </c>
      <c r="I86" s="58">
        <v>612387</v>
      </c>
      <c r="J86" s="58">
        <v>1607111</v>
      </c>
      <c r="K86" s="58">
        <v>332072</v>
      </c>
      <c r="L86" s="58">
        <v>935856</v>
      </c>
      <c r="M86" s="58">
        <v>554264</v>
      </c>
      <c r="N86" s="58">
        <v>535014</v>
      </c>
      <c r="O86" s="58">
        <v>1359853</v>
      </c>
      <c r="P86" s="58">
        <v>2.7353646755218506</v>
      </c>
      <c r="Q86" s="58">
        <v>2.4660143852233887</v>
      </c>
      <c r="R86" s="58">
        <v>3.6814937591552734</v>
      </c>
      <c r="S86" s="58">
        <v>2020</v>
      </c>
    </row>
    <row r="87" spans="1:19" x14ac:dyDescent="0.25">
      <c r="A87" s="52" t="s">
        <v>22</v>
      </c>
      <c r="B87" s="58">
        <v>257029</v>
      </c>
      <c r="C87" s="58">
        <v>219405</v>
      </c>
      <c r="D87" s="58">
        <v>37624</v>
      </c>
      <c r="E87" s="58">
        <v>312967</v>
      </c>
      <c r="F87" s="58">
        <v>24295</v>
      </c>
      <c r="G87" s="58">
        <v>114013</v>
      </c>
      <c r="H87" s="58">
        <v>191040</v>
      </c>
      <c r="I87" s="58">
        <v>176540</v>
      </c>
      <c r="J87" s="58">
        <v>454549</v>
      </c>
      <c r="K87" s="58">
        <v>68195</v>
      </c>
      <c r="L87" s="58">
        <v>185441</v>
      </c>
      <c r="M87" s="58">
        <v>138229</v>
      </c>
      <c r="N87" s="58">
        <v>74422</v>
      </c>
      <c r="O87" s="58">
        <v>281324</v>
      </c>
      <c r="P87" s="58">
        <v>2.3020164966583252</v>
      </c>
      <c r="Q87" s="58">
        <v>2.0887401103973389</v>
      </c>
      <c r="R87" s="58">
        <v>3.5457420349121094</v>
      </c>
      <c r="S87" s="58">
        <v>2020</v>
      </c>
    </row>
    <row r="88" spans="1:19" x14ac:dyDescent="0.25">
      <c r="A88" s="52" t="s">
        <v>23</v>
      </c>
      <c r="B88" s="58">
        <v>168217</v>
      </c>
      <c r="C88" s="58">
        <v>105576</v>
      </c>
      <c r="D88" s="58">
        <v>62641</v>
      </c>
      <c r="E88" s="58">
        <v>45398</v>
      </c>
      <c r="F88" s="58">
        <v>3080</v>
      </c>
      <c r="G88" s="58">
        <v>5990</v>
      </c>
      <c r="H88" s="58">
        <v>66853</v>
      </c>
      <c r="I88" s="58">
        <v>38912</v>
      </c>
      <c r="J88" s="58">
        <v>191155</v>
      </c>
      <c r="K88" s="58">
        <v>62936</v>
      </c>
      <c r="L88" s="58">
        <v>166727</v>
      </c>
      <c r="M88" s="58">
        <v>65184</v>
      </c>
      <c r="N88" s="58">
        <v>94948</v>
      </c>
      <c r="O88" s="58">
        <v>171297</v>
      </c>
      <c r="P88" s="58">
        <v>2.8904926776885986</v>
      </c>
      <c r="Q88" s="58">
        <v>2.4600381851196289</v>
      </c>
      <c r="R88" s="58">
        <v>3.6159863471984863</v>
      </c>
      <c r="S88" s="58">
        <v>2020</v>
      </c>
    </row>
    <row r="89" spans="1:19" x14ac:dyDescent="0.25">
      <c r="A89" s="52" t="s">
        <v>24</v>
      </c>
      <c r="B89" s="58">
        <v>614097</v>
      </c>
      <c r="C89" s="58">
        <v>433434</v>
      </c>
      <c r="D89" s="58">
        <v>180663</v>
      </c>
      <c r="E89" s="58">
        <v>318519</v>
      </c>
      <c r="F89" s="58">
        <v>23061</v>
      </c>
      <c r="G89" s="58">
        <v>68797</v>
      </c>
      <c r="H89" s="58">
        <v>293236</v>
      </c>
      <c r="I89" s="58">
        <v>238606</v>
      </c>
      <c r="J89" s="58">
        <v>768235</v>
      </c>
      <c r="K89" s="58">
        <v>197270</v>
      </c>
      <c r="L89" s="58">
        <v>592817</v>
      </c>
      <c r="M89" s="58">
        <v>219994</v>
      </c>
      <c r="N89" s="58">
        <v>296675</v>
      </c>
      <c r="O89" s="58">
        <v>637158</v>
      </c>
      <c r="P89" s="58">
        <v>2.6978538036346436</v>
      </c>
      <c r="Q89" s="58">
        <v>2.3312361240386963</v>
      </c>
      <c r="R89" s="58">
        <v>3.5774176120758057</v>
      </c>
      <c r="S89" s="58">
        <v>2020</v>
      </c>
    </row>
    <row r="90" spans="1:19" x14ac:dyDescent="0.25">
      <c r="A90" s="52" t="s">
        <v>25</v>
      </c>
      <c r="B90" s="58">
        <v>261822</v>
      </c>
      <c r="C90" s="58">
        <v>234652</v>
      </c>
      <c r="D90" s="58">
        <v>27170</v>
      </c>
      <c r="E90" s="58">
        <v>408849</v>
      </c>
      <c r="F90" s="58">
        <v>18512</v>
      </c>
      <c r="G90" s="58">
        <v>137245</v>
      </c>
      <c r="H90" s="58">
        <v>223256</v>
      </c>
      <c r="I90" s="58">
        <v>165155</v>
      </c>
      <c r="J90" s="58">
        <v>442505</v>
      </c>
      <c r="K90" s="58">
        <v>99185</v>
      </c>
      <c r="L90" s="58">
        <v>273889</v>
      </c>
      <c r="M90" s="58">
        <v>242517</v>
      </c>
      <c r="N90" s="58">
        <v>50216</v>
      </c>
      <c r="O90" s="58">
        <v>280334</v>
      </c>
      <c r="P90" s="58">
        <v>2.4337105751037598</v>
      </c>
      <c r="Q90" s="58">
        <v>2.2735412120819092</v>
      </c>
      <c r="R90" s="58">
        <v>3.8170039653778076</v>
      </c>
      <c r="S90" s="58">
        <v>2020</v>
      </c>
    </row>
    <row r="91" spans="1:19" x14ac:dyDescent="0.25">
      <c r="A91" s="52" t="s">
        <v>26</v>
      </c>
      <c r="B91" s="58">
        <v>142088</v>
      </c>
      <c r="C91" s="58">
        <v>122056</v>
      </c>
      <c r="D91" s="58">
        <v>20032</v>
      </c>
      <c r="E91" s="58">
        <v>192662</v>
      </c>
      <c r="F91" s="58">
        <v>8155</v>
      </c>
      <c r="G91" s="58">
        <v>70448</v>
      </c>
      <c r="H91" s="58">
        <v>112229</v>
      </c>
      <c r="I91" s="58">
        <v>114117</v>
      </c>
      <c r="J91" s="58">
        <v>208760</v>
      </c>
      <c r="K91" s="58">
        <v>55389</v>
      </c>
      <c r="L91" s="58">
        <v>143088</v>
      </c>
      <c r="M91" s="58">
        <v>116925</v>
      </c>
      <c r="N91" s="58">
        <v>37125</v>
      </c>
      <c r="O91" s="58">
        <v>150243</v>
      </c>
      <c r="P91" s="58">
        <v>2.4930465221405029</v>
      </c>
      <c r="Q91" s="58">
        <v>2.3317656517028809</v>
      </c>
      <c r="R91" s="58">
        <v>3.4757387638092041</v>
      </c>
      <c r="S91" s="58">
        <v>2020</v>
      </c>
    </row>
    <row r="92" spans="1:19" x14ac:dyDescent="0.25">
      <c r="A92" s="52" t="s">
        <v>27</v>
      </c>
      <c r="B92" s="58">
        <v>626268</v>
      </c>
      <c r="C92" s="58">
        <v>432715</v>
      </c>
      <c r="D92" s="58">
        <v>193553</v>
      </c>
      <c r="E92" s="58">
        <v>329780</v>
      </c>
      <c r="F92" s="58">
        <v>20637</v>
      </c>
      <c r="G92" s="58">
        <v>52941</v>
      </c>
      <c r="H92" s="58">
        <v>223243</v>
      </c>
      <c r="I92" s="58">
        <v>332055</v>
      </c>
      <c r="J92" s="58">
        <v>725622</v>
      </c>
      <c r="K92" s="58">
        <v>115084</v>
      </c>
      <c r="L92" s="58">
        <v>716350</v>
      </c>
      <c r="M92" s="58">
        <v>537794</v>
      </c>
      <c r="N92" s="58">
        <v>260362</v>
      </c>
      <c r="O92" s="58">
        <v>646905</v>
      </c>
      <c r="P92" s="58">
        <v>2.9690165519714355</v>
      </c>
      <c r="Q92" s="58">
        <v>2.6532244682312012</v>
      </c>
      <c r="R92" s="58">
        <v>3.6750140190124512</v>
      </c>
      <c r="S92" s="58">
        <v>2020</v>
      </c>
    </row>
    <row r="93" spans="1:19" x14ac:dyDescent="0.25">
      <c r="A93" s="52" t="s">
        <v>28</v>
      </c>
      <c r="B93" s="58">
        <v>226182</v>
      </c>
      <c r="C93" s="58">
        <v>190032</v>
      </c>
      <c r="D93" s="58">
        <v>36150</v>
      </c>
      <c r="E93" s="58">
        <v>145664</v>
      </c>
      <c r="F93" s="58">
        <v>15130</v>
      </c>
      <c r="G93" s="58">
        <v>44095</v>
      </c>
      <c r="H93" s="58">
        <v>113901</v>
      </c>
      <c r="I93" s="58">
        <v>72729</v>
      </c>
      <c r="J93" s="58">
        <v>308912</v>
      </c>
      <c r="K93" s="58">
        <v>44199</v>
      </c>
      <c r="L93" s="58">
        <v>198987</v>
      </c>
      <c r="M93" s="58">
        <v>49058</v>
      </c>
      <c r="N93" s="58">
        <v>83641</v>
      </c>
      <c r="O93" s="58">
        <v>241312</v>
      </c>
      <c r="P93" s="58">
        <v>2.2345190048217773</v>
      </c>
      <c r="Q93" s="58">
        <v>2.0066356658935547</v>
      </c>
      <c r="R93" s="58">
        <v>3.432448148727417</v>
      </c>
      <c r="S93" s="58">
        <v>2020</v>
      </c>
    </row>
    <row r="94" spans="1:19" x14ac:dyDescent="0.25">
      <c r="A94" s="52" t="s">
        <v>29</v>
      </c>
      <c r="B94" s="58">
        <v>150883</v>
      </c>
      <c r="C94" s="58">
        <v>132794</v>
      </c>
      <c r="D94" s="58">
        <v>18089</v>
      </c>
      <c r="E94" s="58">
        <v>79310</v>
      </c>
      <c r="F94" s="58">
        <v>14727</v>
      </c>
      <c r="G94" s="58">
        <v>27109</v>
      </c>
      <c r="H94" s="58">
        <v>51847</v>
      </c>
      <c r="I94" s="58">
        <v>69649</v>
      </c>
      <c r="J94" s="58">
        <v>197743</v>
      </c>
      <c r="K94" s="58">
        <v>17979</v>
      </c>
      <c r="L94" s="58">
        <v>21499</v>
      </c>
      <c r="M94" s="58">
        <v>89878</v>
      </c>
      <c r="N94" s="58">
        <v>56239</v>
      </c>
      <c r="O94" s="58">
        <v>165610</v>
      </c>
      <c r="P94" s="58">
        <v>2.0403425693511963</v>
      </c>
      <c r="Q94" s="58">
        <v>1.8536454439163208</v>
      </c>
      <c r="R94" s="58">
        <v>3.4109127521514893</v>
      </c>
      <c r="S94" s="58">
        <v>2020</v>
      </c>
    </row>
    <row r="95" spans="1:19" x14ac:dyDescent="0.25">
      <c r="A95" s="52" t="s">
        <v>30</v>
      </c>
      <c r="B95" s="58">
        <v>2099457</v>
      </c>
      <c r="C95" s="58">
        <v>1411176</v>
      </c>
      <c r="D95" s="58">
        <v>688281</v>
      </c>
      <c r="E95" s="58">
        <v>819872</v>
      </c>
      <c r="F95" s="58">
        <v>46557</v>
      </c>
      <c r="G95" s="58">
        <v>190016</v>
      </c>
      <c r="H95" s="58">
        <v>1196352</v>
      </c>
      <c r="I95" s="58">
        <v>970644</v>
      </c>
      <c r="J95" s="58">
        <v>2487377</v>
      </c>
      <c r="K95" s="58">
        <v>612061</v>
      </c>
      <c r="L95" s="58">
        <v>2192690</v>
      </c>
      <c r="M95" s="58">
        <v>921133</v>
      </c>
      <c r="N95" s="58">
        <v>953265</v>
      </c>
      <c r="O95" s="58">
        <v>2146014</v>
      </c>
      <c r="P95" s="58">
        <v>3.0495476722717285</v>
      </c>
      <c r="Q95" s="58">
        <v>2.6542487144470215</v>
      </c>
      <c r="R95" s="58">
        <v>3.86002516746521</v>
      </c>
      <c r="S95" s="58">
        <v>2020</v>
      </c>
    </row>
    <row r="96" spans="1:19" x14ac:dyDescent="0.25">
      <c r="A96" s="52" t="s">
        <v>31</v>
      </c>
      <c r="B96" s="58">
        <v>214636</v>
      </c>
      <c r="C96" s="58">
        <v>147971</v>
      </c>
      <c r="D96" s="58">
        <v>66665</v>
      </c>
      <c r="E96" s="58">
        <v>129527</v>
      </c>
      <c r="F96" s="58">
        <v>6222</v>
      </c>
      <c r="G96" s="58">
        <v>23701</v>
      </c>
      <c r="H96" s="58">
        <v>122385</v>
      </c>
      <c r="I96" s="58">
        <v>91763</v>
      </c>
      <c r="J96" s="58">
        <v>237086</v>
      </c>
      <c r="K96" s="58">
        <v>85213</v>
      </c>
      <c r="L96" s="58">
        <v>278054</v>
      </c>
      <c r="M96" s="58">
        <v>98348</v>
      </c>
      <c r="N96" s="58">
        <v>91251</v>
      </c>
      <c r="O96" s="58">
        <v>220858</v>
      </c>
      <c r="P96" s="58">
        <v>2.8873953819274902</v>
      </c>
      <c r="Q96" s="58">
        <v>2.5035514831542969</v>
      </c>
      <c r="R96" s="58">
        <v>3.7393834590911865</v>
      </c>
      <c r="S96" s="58">
        <v>2020</v>
      </c>
    </row>
    <row r="97" spans="1:19" x14ac:dyDescent="0.25">
      <c r="A97" s="52" t="s">
        <v>32</v>
      </c>
      <c r="B97" s="58">
        <v>357564</v>
      </c>
      <c r="C97" s="58">
        <v>327823</v>
      </c>
      <c r="D97" s="58">
        <v>29741</v>
      </c>
      <c r="E97" s="58">
        <v>233567</v>
      </c>
      <c r="F97" s="58">
        <v>17751</v>
      </c>
      <c r="G97" s="58">
        <v>51083</v>
      </c>
      <c r="H97" s="58">
        <v>197482</v>
      </c>
      <c r="I97" s="58">
        <v>185353</v>
      </c>
      <c r="J97" s="58">
        <v>533501</v>
      </c>
      <c r="K97" s="58">
        <v>24491</v>
      </c>
      <c r="L97" s="58">
        <v>95638</v>
      </c>
      <c r="M97" s="58">
        <v>116233</v>
      </c>
      <c r="N97" s="58">
        <v>132064</v>
      </c>
      <c r="O97" s="58">
        <v>375315</v>
      </c>
      <c r="P97" s="58">
        <v>1.9436073303222656</v>
      </c>
      <c r="Q97" s="58">
        <v>1.8088511228561401</v>
      </c>
      <c r="R97" s="58">
        <v>3.4289700984954834</v>
      </c>
      <c r="S97" s="58">
        <v>2020</v>
      </c>
    </row>
    <row r="98" spans="1:19" x14ac:dyDescent="0.25">
      <c r="A98" s="52" t="s">
        <v>1</v>
      </c>
      <c r="B98" s="58">
        <v>100165</v>
      </c>
      <c r="C98" s="58">
        <v>90043</v>
      </c>
      <c r="D98" s="58">
        <v>10122</v>
      </c>
      <c r="E98" s="58">
        <v>142899</v>
      </c>
      <c r="F98" s="58">
        <v>19300</v>
      </c>
      <c r="G98" s="58">
        <v>95813</v>
      </c>
      <c r="H98" s="58">
        <v>84663</v>
      </c>
      <c r="I98" s="58">
        <v>125436</v>
      </c>
      <c r="J98" s="58">
        <v>167345</v>
      </c>
      <c r="K98" s="58">
        <v>29263</v>
      </c>
      <c r="L98" s="58">
        <v>31976</v>
      </c>
      <c r="M98" s="58">
        <v>64424</v>
      </c>
      <c r="N98" s="58">
        <v>27228</v>
      </c>
      <c r="O98" s="58">
        <v>119465</v>
      </c>
      <c r="P98" s="58">
        <v>2.2551190853118896</v>
      </c>
      <c r="Q98" s="58">
        <v>2.1210978031158447</v>
      </c>
      <c r="R98" s="58">
        <v>3.4473423957824707</v>
      </c>
      <c r="S98" s="58">
        <v>2022</v>
      </c>
    </row>
    <row r="99" spans="1:19" x14ac:dyDescent="0.25">
      <c r="A99" s="52" t="s">
        <v>2</v>
      </c>
      <c r="B99" s="58">
        <v>52113</v>
      </c>
      <c r="C99" s="58">
        <v>46524</v>
      </c>
      <c r="D99" s="58">
        <v>5589</v>
      </c>
      <c r="E99" s="58">
        <v>221124</v>
      </c>
      <c r="F99" s="58">
        <v>8051</v>
      </c>
      <c r="G99" s="58">
        <v>126811</v>
      </c>
      <c r="H99" s="58">
        <v>101339</v>
      </c>
      <c r="I99" s="58">
        <v>127407</v>
      </c>
      <c r="J99" s="58">
        <v>168389</v>
      </c>
      <c r="K99" s="58">
        <v>45893</v>
      </c>
      <c r="L99" s="58">
        <v>81786</v>
      </c>
      <c r="M99" s="58">
        <v>43190</v>
      </c>
      <c r="N99" s="58">
        <v>11080</v>
      </c>
      <c r="O99" s="58">
        <v>60164</v>
      </c>
      <c r="P99" s="58">
        <v>2.4180338382720947</v>
      </c>
      <c r="Q99" s="58">
        <v>2.2689363956451416</v>
      </c>
      <c r="R99" s="58">
        <v>3.6591517925262451</v>
      </c>
      <c r="S99" s="58">
        <v>2022</v>
      </c>
    </row>
    <row r="100" spans="1:19" x14ac:dyDescent="0.25">
      <c r="A100" s="52" t="s">
        <v>3</v>
      </c>
      <c r="B100" s="58">
        <v>15691</v>
      </c>
      <c r="C100" s="58">
        <v>12881</v>
      </c>
      <c r="D100" s="58">
        <v>2810</v>
      </c>
      <c r="E100" s="58">
        <v>68396</v>
      </c>
      <c r="F100" s="58">
        <v>3388</v>
      </c>
      <c r="G100" s="58">
        <v>35862</v>
      </c>
      <c r="H100" s="58">
        <v>30255</v>
      </c>
      <c r="I100" s="58">
        <v>25023</v>
      </c>
      <c r="J100" s="58">
        <v>47593</v>
      </c>
      <c r="K100" s="58">
        <v>18310</v>
      </c>
      <c r="L100" s="58">
        <v>27347</v>
      </c>
      <c r="M100" s="58">
        <v>18862</v>
      </c>
      <c r="N100" s="58">
        <v>6399</v>
      </c>
      <c r="O100" s="58">
        <v>19079</v>
      </c>
      <c r="P100" s="58">
        <v>2.2302594184875488</v>
      </c>
      <c r="Q100" s="58">
        <v>1.9712755680084229</v>
      </c>
      <c r="R100" s="58">
        <v>3.4174377918243408</v>
      </c>
      <c r="S100" s="58">
        <v>2022</v>
      </c>
    </row>
    <row r="101" spans="1:19" x14ac:dyDescent="0.25">
      <c r="A101" s="52" t="s">
        <v>4</v>
      </c>
      <c r="B101" s="58">
        <v>172562</v>
      </c>
      <c r="C101" s="58">
        <v>119727</v>
      </c>
      <c r="D101" s="58">
        <v>52835</v>
      </c>
      <c r="E101" s="58">
        <v>97985</v>
      </c>
      <c r="F101" s="58">
        <v>1756</v>
      </c>
      <c r="G101" s="58">
        <v>12542</v>
      </c>
      <c r="H101" s="58">
        <v>87635</v>
      </c>
      <c r="I101" s="58">
        <v>135541</v>
      </c>
      <c r="J101" s="58">
        <v>231289</v>
      </c>
      <c r="K101" s="58">
        <v>61796</v>
      </c>
      <c r="L101" s="58">
        <v>207553</v>
      </c>
      <c r="M101" s="58">
        <v>74159</v>
      </c>
      <c r="N101" s="58">
        <v>65472</v>
      </c>
      <c r="O101" s="58">
        <v>174318</v>
      </c>
      <c r="P101" s="58">
        <v>3.2139637470245361</v>
      </c>
      <c r="Q101" s="58">
        <v>2.922966480255127</v>
      </c>
      <c r="R101" s="58">
        <v>3.8733794689178467</v>
      </c>
      <c r="S101" s="58">
        <v>2022</v>
      </c>
    </row>
    <row r="102" spans="1:19" x14ac:dyDescent="0.25">
      <c r="A102" s="52" t="s">
        <v>5</v>
      </c>
      <c r="B102" s="58">
        <v>98599</v>
      </c>
      <c r="C102" s="58">
        <v>83012</v>
      </c>
      <c r="D102" s="58">
        <v>15587</v>
      </c>
      <c r="E102" s="58">
        <v>108306</v>
      </c>
      <c r="F102" s="58">
        <v>19536</v>
      </c>
      <c r="G102" s="58">
        <v>82022</v>
      </c>
      <c r="H102" s="58">
        <v>75613</v>
      </c>
      <c r="I102" s="58">
        <v>88484</v>
      </c>
      <c r="J102" s="58">
        <v>110803</v>
      </c>
      <c r="K102" s="58">
        <v>27797</v>
      </c>
      <c r="L102" s="58">
        <v>71121</v>
      </c>
      <c r="M102" s="58">
        <v>64048</v>
      </c>
      <c r="N102" s="58">
        <v>31003</v>
      </c>
      <c r="O102" s="58">
        <v>118135</v>
      </c>
      <c r="P102" s="58">
        <v>2.3194353580474854</v>
      </c>
      <c r="Q102" s="58">
        <v>2.0505709648132324</v>
      </c>
      <c r="R102" s="58">
        <v>3.7513313293457031</v>
      </c>
      <c r="S102" s="58">
        <v>2022</v>
      </c>
    </row>
    <row r="103" spans="1:19" x14ac:dyDescent="0.25">
      <c r="A103" s="52" t="s">
        <v>6</v>
      </c>
      <c r="B103" s="58">
        <v>15376</v>
      </c>
      <c r="C103" s="58">
        <v>13983</v>
      </c>
      <c r="D103" s="58">
        <v>1393</v>
      </c>
      <c r="E103" s="58">
        <v>46556</v>
      </c>
      <c r="F103" s="58">
        <v>2114</v>
      </c>
      <c r="G103" s="58">
        <v>19051</v>
      </c>
      <c r="H103" s="58">
        <v>22334</v>
      </c>
      <c r="I103" s="58">
        <v>28880</v>
      </c>
      <c r="J103" s="58">
        <v>45663</v>
      </c>
      <c r="K103" s="58">
        <v>6755</v>
      </c>
      <c r="L103" s="58">
        <v>17266</v>
      </c>
      <c r="M103" s="58">
        <v>11726</v>
      </c>
      <c r="N103" s="58">
        <v>3022</v>
      </c>
      <c r="O103" s="58">
        <v>17490</v>
      </c>
      <c r="P103" s="58">
        <v>2.4359390735626221</v>
      </c>
      <c r="Q103" s="58">
        <v>2.2863476276397705</v>
      </c>
      <c r="R103" s="58">
        <v>3.9375448226928711</v>
      </c>
      <c r="S103" s="58">
        <v>2022</v>
      </c>
    </row>
    <row r="104" spans="1:19" x14ac:dyDescent="0.25">
      <c r="A104" s="52" t="s">
        <v>7</v>
      </c>
      <c r="B104" s="58">
        <v>2277693</v>
      </c>
      <c r="C104" s="58">
        <v>1119850</v>
      </c>
      <c r="D104" s="58">
        <v>1157843</v>
      </c>
      <c r="E104" s="58">
        <v>720845</v>
      </c>
      <c r="F104" s="58">
        <v>19915</v>
      </c>
      <c r="G104" s="58">
        <v>54141</v>
      </c>
      <c r="H104" s="58">
        <v>1148142</v>
      </c>
      <c r="I104" s="58">
        <v>2250891</v>
      </c>
      <c r="J104" s="58">
        <v>2707594</v>
      </c>
      <c r="K104" s="58">
        <v>902312</v>
      </c>
      <c r="L104" s="58">
        <v>2240066</v>
      </c>
      <c r="M104" s="58">
        <v>724180</v>
      </c>
      <c r="N104" s="58">
        <v>1370846</v>
      </c>
      <c r="O104" s="58">
        <v>2297608</v>
      </c>
      <c r="P104" s="58">
        <v>3.4628305435180664</v>
      </c>
      <c r="Q104" s="58">
        <v>2.9217243194580078</v>
      </c>
      <c r="R104" s="58">
        <v>3.9861812591552734</v>
      </c>
      <c r="S104" s="58">
        <v>2022</v>
      </c>
    </row>
    <row r="105" spans="1:19" x14ac:dyDescent="0.25">
      <c r="A105" s="52" t="s">
        <v>8</v>
      </c>
      <c r="B105" s="58">
        <v>180387</v>
      </c>
      <c r="C105" s="58">
        <v>138168</v>
      </c>
      <c r="D105" s="58">
        <v>42219</v>
      </c>
      <c r="E105" s="58">
        <v>256190</v>
      </c>
      <c r="F105" s="58">
        <v>13226</v>
      </c>
      <c r="G105" s="58">
        <v>105512</v>
      </c>
      <c r="H105" s="58">
        <v>182028</v>
      </c>
      <c r="I105" s="58">
        <v>190300</v>
      </c>
      <c r="J105" s="58">
        <v>348073</v>
      </c>
      <c r="K105" s="58">
        <v>72960</v>
      </c>
      <c r="L105" s="58">
        <v>131369</v>
      </c>
      <c r="M105" s="58">
        <v>78201</v>
      </c>
      <c r="N105" s="58">
        <v>70858</v>
      </c>
      <c r="O105" s="58">
        <v>193613</v>
      </c>
      <c r="P105" s="58">
        <v>2.7434403896331787</v>
      </c>
      <c r="Q105" s="58">
        <v>2.3854365348815918</v>
      </c>
      <c r="R105" s="58">
        <v>3.9150619506835938</v>
      </c>
      <c r="S105" s="58">
        <v>2022</v>
      </c>
    </row>
    <row r="106" spans="1:19" x14ac:dyDescent="0.25">
      <c r="A106" s="52" t="s">
        <v>9</v>
      </c>
      <c r="B106" s="58">
        <v>18560</v>
      </c>
      <c r="C106" s="58">
        <v>16012</v>
      </c>
      <c r="D106" s="58">
        <v>2548</v>
      </c>
      <c r="E106" s="58">
        <v>36747</v>
      </c>
      <c r="F106" s="58">
        <v>741</v>
      </c>
      <c r="G106" s="58">
        <v>5489</v>
      </c>
      <c r="H106" s="58">
        <v>12266</v>
      </c>
      <c r="I106" s="58">
        <v>25615</v>
      </c>
      <c r="J106" s="58">
        <v>41048</v>
      </c>
      <c r="K106" s="58">
        <v>12432</v>
      </c>
      <c r="L106" s="58">
        <v>41171</v>
      </c>
      <c r="M106" s="58">
        <v>10265</v>
      </c>
      <c r="N106" s="58">
        <v>2817</v>
      </c>
      <c r="O106" s="58">
        <v>19301</v>
      </c>
      <c r="P106" s="58">
        <v>2.9187500476837158</v>
      </c>
      <c r="Q106" s="58">
        <v>2.7205221652984619</v>
      </c>
      <c r="R106" s="58">
        <v>4.1644425392150879</v>
      </c>
      <c r="S106" s="58">
        <v>2022</v>
      </c>
    </row>
    <row r="107" spans="1:19" x14ac:dyDescent="0.25">
      <c r="A107" s="52" t="s">
        <v>10</v>
      </c>
      <c r="B107" s="58">
        <v>264575</v>
      </c>
      <c r="C107" s="58">
        <v>179276</v>
      </c>
      <c r="D107" s="58">
        <v>85299</v>
      </c>
      <c r="E107" s="58">
        <v>223238</v>
      </c>
      <c r="F107" s="58">
        <v>20506</v>
      </c>
      <c r="G107" s="58">
        <v>86502</v>
      </c>
      <c r="H107" s="58">
        <v>157227</v>
      </c>
      <c r="I107" s="58">
        <v>239260</v>
      </c>
      <c r="J107" s="58">
        <v>387306</v>
      </c>
      <c r="K107" s="58">
        <v>99634</v>
      </c>
      <c r="L107" s="58">
        <v>161224</v>
      </c>
      <c r="M107" s="58">
        <v>142932</v>
      </c>
      <c r="N107" s="58">
        <v>131550</v>
      </c>
      <c r="O107" s="58">
        <v>285081</v>
      </c>
      <c r="P107" s="58">
        <v>2.7756137847900391</v>
      </c>
      <c r="Q107" s="58">
        <v>2.1985764503479004</v>
      </c>
      <c r="R107" s="58">
        <v>3.9883937835693359</v>
      </c>
      <c r="S107" s="58">
        <v>2022</v>
      </c>
    </row>
    <row r="108" spans="1:19" x14ac:dyDescent="0.25">
      <c r="A108" s="52" t="s">
        <v>11</v>
      </c>
      <c r="B108" s="58">
        <v>693864</v>
      </c>
      <c r="C108" s="58">
        <v>613258</v>
      </c>
      <c r="D108" s="58">
        <v>80606</v>
      </c>
      <c r="E108" s="58">
        <v>918906</v>
      </c>
      <c r="F108" s="58">
        <v>54288</v>
      </c>
      <c r="G108" s="58">
        <v>262043</v>
      </c>
      <c r="H108" s="58">
        <v>604366</v>
      </c>
      <c r="I108" s="58">
        <v>776618</v>
      </c>
      <c r="J108" s="58">
        <v>1314392</v>
      </c>
      <c r="K108" s="58">
        <v>153238</v>
      </c>
      <c r="L108" s="58">
        <v>377086</v>
      </c>
      <c r="M108" s="58">
        <v>372392</v>
      </c>
      <c r="N108" s="58">
        <v>166068</v>
      </c>
      <c r="O108" s="58">
        <v>748152</v>
      </c>
      <c r="P108" s="58">
        <v>2.370060920715332</v>
      </c>
      <c r="Q108" s="58">
        <v>2.2042794227600098</v>
      </c>
      <c r="R108" s="58">
        <v>3.6313426494598389</v>
      </c>
      <c r="S108" s="58">
        <v>2022</v>
      </c>
    </row>
    <row r="109" spans="1:19" x14ac:dyDescent="0.25">
      <c r="A109" s="52" t="s">
        <v>12</v>
      </c>
      <c r="B109" s="58">
        <v>1101194</v>
      </c>
      <c r="C109" s="58">
        <v>607144</v>
      </c>
      <c r="D109" s="58">
        <v>494050</v>
      </c>
      <c r="E109" s="58">
        <v>436219</v>
      </c>
      <c r="F109" s="58">
        <v>10186</v>
      </c>
      <c r="G109" s="58">
        <v>38299</v>
      </c>
      <c r="H109" s="58">
        <v>612264</v>
      </c>
      <c r="I109" s="58">
        <v>977884</v>
      </c>
      <c r="J109" s="58">
        <v>1364853</v>
      </c>
      <c r="K109" s="58">
        <v>531585</v>
      </c>
      <c r="L109" s="58">
        <v>1230754</v>
      </c>
      <c r="M109" s="58">
        <v>539669</v>
      </c>
      <c r="N109" s="58">
        <v>567417</v>
      </c>
      <c r="O109" s="58">
        <v>1111380</v>
      </c>
      <c r="P109" s="58">
        <v>3.586162805557251</v>
      </c>
      <c r="Q109" s="58">
        <v>3.1742024421691895</v>
      </c>
      <c r="R109" s="58">
        <v>4.0924258232116699</v>
      </c>
      <c r="S109" s="58">
        <v>2022</v>
      </c>
    </row>
    <row r="110" spans="1:19" x14ac:dyDescent="0.25">
      <c r="A110" s="52" t="s">
        <v>13</v>
      </c>
      <c r="B110" s="58">
        <v>667549</v>
      </c>
      <c r="C110" s="58">
        <v>520208</v>
      </c>
      <c r="D110" s="58">
        <v>147341</v>
      </c>
      <c r="E110" s="58">
        <v>681529</v>
      </c>
      <c r="F110" s="58">
        <v>19034</v>
      </c>
      <c r="G110" s="58">
        <v>161414</v>
      </c>
      <c r="H110" s="58">
        <v>363123</v>
      </c>
      <c r="I110" s="58">
        <v>879570</v>
      </c>
      <c r="J110" s="58">
        <v>1167449</v>
      </c>
      <c r="K110" s="58">
        <v>117558</v>
      </c>
      <c r="L110" s="58">
        <v>600935</v>
      </c>
      <c r="M110" s="58">
        <v>334990</v>
      </c>
      <c r="N110" s="58">
        <v>228704</v>
      </c>
      <c r="O110" s="58">
        <v>686583</v>
      </c>
      <c r="P110" s="58">
        <v>2.8397316932678223</v>
      </c>
      <c r="Q110" s="58">
        <v>2.5464315414428711</v>
      </c>
      <c r="R110" s="58">
        <v>3.8752689361572266</v>
      </c>
      <c r="S110" s="58">
        <v>2022</v>
      </c>
    </row>
    <row r="111" spans="1:19" x14ac:dyDescent="0.25">
      <c r="A111" s="52" t="s">
        <v>14</v>
      </c>
      <c r="B111" s="58">
        <v>317079</v>
      </c>
      <c r="C111" s="58">
        <v>279185</v>
      </c>
      <c r="D111" s="58">
        <v>37894</v>
      </c>
      <c r="E111" s="58">
        <v>777358</v>
      </c>
      <c r="F111" s="58">
        <v>28447</v>
      </c>
      <c r="G111" s="58">
        <v>213226</v>
      </c>
      <c r="H111" s="58">
        <v>454101</v>
      </c>
      <c r="I111" s="58">
        <v>731412</v>
      </c>
      <c r="J111" s="58">
        <v>821276</v>
      </c>
      <c r="K111" s="58">
        <v>61099</v>
      </c>
      <c r="L111" s="58">
        <v>221690</v>
      </c>
      <c r="M111" s="58">
        <v>151391</v>
      </c>
      <c r="N111" s="58">
        <v>71617</v>
      </c>
      <c r="O111" s="58">
        <v>345526</v>
      </c>
      <c r="P111" s="58">
        <v>2.59041428565979</v>
      </c>
      <c r="Q111" s="58">
        <v>2.4489066600799561</v>
      </c>
      <c r="R111" s="58">
        <v>3.6329762935638428</v>
      </c>
      <c r="S111" s="58">
        <v>2022</v>
      </c>
    </row>
    <row r="112" spans="1:19" x14ac:dyDescent="0.25">
      <c r="A112" s="52" t="s">
        <v>15</v>
      </c>
      <c r="B112" s="58">
        <v>1196952</v>
      </c>
      <c r="C112" s="58">
        <v>944847</v>
      </c>
      <c r="D112" s="58">
        <v>252105</v>
      </c>
      <c r="E112" s="58">
        <v>1017771</v>
      </c>
      <c r="F112" s="58">
        <v>83071</v>
      </c>
      <c r="G112" s="58">
        <v>317159</v>
      </c>
      <c r="H112" s="58">
        <v>707894</v>
      </c>
      <c r="I112" s="58">
        <v>1527662</v>
      </c>
      <c r="J112" s="58">
        <v>1866997</v>
      </c>
      <c r="K112" s="58">
        <v>266259</v>
      </c>
      <c r="L112" s="58">
        <v>852307</v>
      </c>
      <c r="M112" s="58">
        <v>713089</v>
      </c>
      <c r="N112" s="58">
        <v>373205</v>
      </c>
      <c r="O112" s="58">
        <v>1280023</v>
      </c>
      <c r="P112" s="58">
        <v>2.8524377346038818</v>
      </c>
      <c r="Q112" s="58">
        <v>2.5701949596405029</v>
      </c>
      <c r="R112" s="58">
        <v>3.9102358818054199</v>
      </c>
      <c r="S112" s="58">
        <v>2022</v>
      </c>
    </row>
    <row r="113" spans="1:19" x14ac:dyDescent="0.25">
      <c r="A113" s="52" t="s">
        <v>16</v>
      </c>
      <c r="B113" s="58">
        <v>674256</v>
      </c>
      <c r="C113" s="58">
        <v>534590</v>
      </c>
      <c r="D113" s="58">
        <v>139666</v>
      </c>
      <c r="E113" s="58">
        <v>811198</v>
      </c>
      <c r="F113" s="58">
        <v>13013</v>
      </c>
      <c r="G113" s="58">
        <v>139367</v>
      </c>
      <c r="H113" s="58">
        <v>588429</v>
      </c>
      <c r="I113" s="58">
        <v>1039609</v>
      </c>
      <c r="J113" s="58">
        <v>1269288</v>
      </c>
      <c r="K113" s="58">
        <v>227688</v>
      </c>
      <c r="L113" s="58">
        <v>665934</v>
      </c>
      <c r="M113" s="58">
        <v>376167</v>
      </c>
      <c r="N113" s="58">
        <v>193470</v>
      </c>
      <c r="O113" s="58">
        <v>687269</v>
      </c>
      <c r="P113" s="58">
        <v>3.1197884082794189</v>
      </c>
      <c r="Q113" s="58">
        <v>2.9111206531524658</v>
      </c>
      <c r="R113" s="58">
        <v>3.9184913635253906</v>
      </c>
      <c r="S113" s="58">
        <v>2022</v>
      </c>
    </row>
    <row r="114" spans="1:19" x14ac:dyDescent="0.25">
      <c r="A114" s="52" t="s">
        <v>17</v>
      </c>
      <c r="B114" s="58">
        <v>170828</v>
      </c>
      <c r="C114" s="58">
        <v>135467</v>
      </c>
      <c r="D114" s="58">
        <v>35361</v>
      </c>
      <c r="E114" s="58">
        <v>233329</v>
      </c>
      <c r="F114" s="58">
        <v>9709</v>
      </c>
      <c r="G114" s="58">
        <v>75846</v>
      </c>
      <c r="H114" s="58">
        <v>110408</v>
      </c>
      <c r="I114" s="58">
        <v>242742</v>
      </c>
      <c r="J114" s="58">
        <v>339996</v>
      </c>
      <c r="K114" s="58">
        <v>68163</v>
      </c>
      <c r="L114" s="58">
        <v>161072</v>
      </c>
      <c r="M114" s="58">
        <v>108536</v>
      </c>
      <c r="N114" s="58">
        <v>56150</v>
      </c>
      <c r="O114" s="58">
        <v>180537</v>
      </c>
      <c r="P114" s="58">
        <v>2.7563338279724121</v>
      </c>
      <c r="Q114" s="58">
        <v>2.5372452735900879</v>
      </c>
      <c r="R114" s="58">
        <v>3.595656156539917</v>
      </c>
      <c r="S114" s="58">
        <v>2022</v>
      </c>
    </row>
    <row r="115" spans="1:19" x14ac:dyDescent="0.25">
      <c r="A115" s="52" t="s">
        <v>18</v>
      </c>
      <c r="B115" s="58">
        <v>160166</v>
      </c>
      <c r="C115" s="58">
        <v>99789</v>
      </c>
      <c r="D115" s="58">
        <v>60377</v>
      </c>
      <c r="E115" s="58">
        <v>204402</v>
      </c>
      <c r="F115" s="58">
        <v>11352</v>
      </c>
      <c r="G115" s="58">
        <v>48519</v>
      </c>
      <c r="H115" s="58">
        <v>115696</v>
      </c>
      <c r="I115" s="58">
        <v>182575</v>
      </c>
      <c r="J115" s="58">
        <v>317412</v>
      </c>
      <c r="K115" s="58">
        <v>87196</v>
      </c>
      <c r="L115" s="58">
        <v>137500</v>
      </c>
      <c r="M115" s="58">
        <v>86107</v>
      </c>
      <c r="N115" s="58">
        <v>80717</v>
      </c>
      <c r="O115" s="58">
        <v>171518</v>
      </c>
      <c r="P115" s="58">
        <v>3.0316421985626221</v>
      </c>
      <c r="Q115" s="58">
        <v>2.5539288520812988</v>
      </c>
      <c r="R115" s="58">
        <v>3.8211901187896729</v>
      </c>
      <c r="S115" s="58">
        <v>2022</v>
      </c>
    </row>
    <row r="116" spans="1:19" x14ac:dyDescent="0.25">
      <c r="A116" s="52" t="s">
        <v>19</v>
      </c>
      <c r="B116" s="58">
        <v>110822</v>
      </c>
      <c r="C116" s="58">
        <v>98047</v>
      </c>
      <c r="D116" s="58">
        <v>12775</v>
      </c>
      <c r="E116" s="58">
        <v>227207</v>
      </c>
      <c r="F116" s="58">
        <v>15878</v>
      </c>
      <c r="G116" s="58">
        <v>120659</v>
      </c>
      <c r="H116" s="58">
        <v>124848</v>
      </c>
      <c r="I116" s="58">
        <v>147784</v>
      </c>
      <c r="J116" s="58">
        <v>215454</v>
      </c>
      <c r="K116" s="58">
        <v>38338</v>
      </c>
      <c r="L116" s="58">
        <v>129965</v>
      </c>
      <c r="M116" s="58">
        <v>74203</v>
      </c>
      <c r="N116" s="58">
        <v>28694</v>
      </c>
      <c r="O116" s="58">
        <v>126700</v>
      </c>
      <c r="P116" s="58">
        <v>2.4639782905578613</v>
      </c>
      <c r="Q116" s="58">
        <v>2.2956132888793945</v>
      </c>
      <c r="R116" s="58">
        <v>3.7561643123626709</v>
      </c>
      <c r="S116" s="58">
        <v>2022</v>
      </c>
    </row>
    <row r="117" spans="1:19" x14ac:dyDescent="0.25">
      <c r="A117" s="52" t="s">
        <v>20</v>
      </c>
      <c r="B117" s="58">
        <v>1475812</v>
      </c>
      <c r="C117" s="58">
        <v>873100</v>
      </c>
      <c r="D117" s="58">
        <v>602712</v>
      </c>
      <c r="E117" s="58">
        <v>743536</v>
      </c>
      <c r="F117" s="58">
        <v>17660</v>
      </c>
      <c r="G117" s="58">
        <v>65594</v>
      </c>
      <c r="H117" s="58">
        <v>863461</v>
      </c>
      <c r="I117" s="58">
        <v>1688667</v>
      </c>
      <c r="J117" s="58">
        <v>1949136</v>
      </c>
      <c r="K117" s="58">
        <v>576500</v>
      </c>
      <c r="L117" s="58">
        <v>1739896</v>
      </c>
      <c r="M117" s="58">
        <v>732262</v>
      </c>
      <c r="N117" s="58">
        <v>677898</v>
      </c>
      <c r="O117" s="58">
        <v>1493472</v>
      </c>
      <c r="P117" s="58">
        <v>3.585176944732666</v>
      </c>
      <c r="Q117" s="58">
        <v>3.2190103530883789</v>
      </c>
      <c r="R117" s="58">
        <v>4.1156125068664551</v>
      </c>
      <c r="S117" s="58">
        <v>2022</v>
      </c>
    </row>
    <row r="118" spans="1:19" x14ac:dyDescent="0.25">
      <c r="A118" s="52" t="s">
        <v>21</v>
      </c>
      <c r="B118" s="58">
        <v>1213041</v>
      </c>
      <c r="C118" s="58">
        <v>824871</v>
      </c>
      <c r="D118" s="58">
        <v>388170</v>
      </c>
      <c r="E118" s="58">
        <v>684644</v>
      </c>
      <c r="F118" s="58">
        <v>23445</v>
      </c>
      <c r="G118" s="58">
        <v>97447</v>
      </c>
      <c r="H118" s="58">
        <v>650426</v>
      </c>
      <c r="I118" s="58">
        <v>1195097</v>
      </c>
      <c r="J118" s="58">
        <v>1735406</v>
      </c>
      <c r="K118" s="58">
        <v>378010</v>
      </c>
      <c r="L118" s="58">
        <v>953061</v>
      </c>
      <c r="M118" s="58">
        <v>581131</v>
      </c>
      <c r="N118" s="58">
        <v>508085</v>
      </c>
      <c r="O118" s="58">
        <v>1236486</v>
      </c>
      <c r="P118" s="58">
        <v>3.0793972015380859</v>
      </c>
      <c r="Q118" s="58">
        <v>2.716724157333374</v>
      </c>
      <c r="R118" s="58">
        <v>3.8500862121582031</v>
      </c>
      <c r="S118" s="58">
        <v>2022</v>
      </c>
    </row>
    <row r="119" spans="1:19" x14ac:dyDescent="0.25">
      <c r="A119" s="52" t="s">
        <v>22</v>
      </c>
      <c r="B119" s="58">
        <v>192289</v>
      </c>
      <c r="C119" s="58">
        <v>172572</v>
      </c>
      <c r="D119" s="58">
        <v>19717</v>
      </c>
      <c r="E119" s="58">
        <v>403096</v>
      </c>
      <c r="F119" s="58">
        <v>22363</v>
      </c>
      <c r="G119" s="58">
        <v>157731</v>
      </c>
      <c r="H119" s="58">
        <v>216954</v>
      </c>
      <c r="I119" s="58">
        <v>297523</v>
      </c>
      <c r="J119" s="58">
        <v>476694</v>
      </c>
      <c r="K119" s="58">
        <v>65543</v>
      </c>
      <c r="L119" s="58">
        <v>159315</v>
      </c>
      <c r="M119" s="58">
        <v>129976</v>
      </c>
      <c r="N119" s="58">
        <v>39537</v>
      </c>
      <c r="O119" s="58">
        <v>214652</v>
      </c>
      <c r="P119" s="58">
        <v>2.482658863067627</v>
      </c>
      <c r="Q119" s="58">
        <v>2.3491818904876709</v>
      </c>
      <c r="R119" s="58">
        <v>3.6509103775024414</v>
      </c>
      <c r="S119" s="58">
        <v>2022</v>
      </c>
    </row>
    <row r="120" spans="1:19" x14ac:dyDescent="0.25">
      <c r="A120" s="52" t="s">
        <v>23</v>
      </c>
      <c r="B120" s="58">
        <v>115674</v>
      </c>
      <c r="C120" s="58">
        <v>81600</v>
      </c>
      <c r="D120" s="58">
        <v>34074</v>
      </c>
      <c r="E120" s="58">
        <v>126115</v>
      </c>
      <c r="F120" s="58">
        <v>1659</v>
      </c>
      <c r="G120" s="58">
        <v>17916</v>
      </c>
      <c r="H120" s="58">
        <v>82153</v>
      </c>
      <c r="I120" s="58">
        <v>143259</v>
      </c>
      <c r="J120" s="58">
        <v>200590</v>
      </c>
      <c r="K120" s="58">
        <v>84769</v>
      </c>
      <c r="L120" s="58">
        <v>156190</v>
      </c>
      <c r="M120" s="58">
        <v>53149</v>
      </c>
      <c r="N120" s="58">
        <v>41703</v>
      </c>
      <c r="O120" s="58">
        <v>117333</v>
      </c>
      <c r="P120" s="58">
        <v>3.3014853000640869</v>
      </c>
      <c r="Q120" s="58">
        <v>3.0619730949401855</v>
      </c>
      <c r="R120" s="58">
        <v>3.8750660419464111</v>
      </c>
      <c r="S120" s="58">
        <v>2022</v>
      </c>
    </row>
    <row r="121" spans="1:19" x14ac:dyDescent="0.25">
      <c r="A121" s="52" t="s">
        <v>24</v>
      </c>
      <c r="B121" s="58">
        <v>563850</v>
      </c>
      <c r="C121" s="58">
        <v>390659</v>
      </c>
      <c r="D121" s="58">
        <v>173191</v>
      </c>
      <c r="E121" s="58">
        <v>370316</v>
      </c>
      <c r="F121" s="58">
        <v>18145</v>
      </c>
      <c r="G121" s="58">
        <v>84050</v>
      </c>
      <c r="H121" s="58">
        <v>336644</v>
      </c>
      <c r="I121" s="58">
        <v>553954</v>
      </c>
      <c r="J121" s="58">
        <v>732149</v>
      </c>
      <c r="K121" s="58">
        <v>197369</v>
      </c>
      <c r="L121" s="58">
        <v>590354</v>
      </c>
      <c r="M121" s="58">
        <v>192375</v>
      </c>
      <c r="N121" s="58">
        <v>239016</v>
      </c>
      <c r="O121" s="58">
        <v>581995</v>
      </c>
      <c r="P121" s="58">
        <v>3.0910880565643311</v>
      </c>
      <c r="Q121" s="58">
        <v>2.7004189491271973</v>
      </c>
      <c r="R121" s="58">
        <v>3.9723021984100342</v>
      </c>
      <c r="S121" s="58">
        <v>2022</v>
      </c>
    </row>
    <row r="122" spans="1:19" x14ac:dyDescent="0.25">
      <c r="A122" s="52" t="s">
        <v>25</v>
      </c>
      <c r="B122" s="58">
        <v>202018</v>
      </c>
      <c r="C122" s="58">
        <v>184166</v>
      </c>
      <c r="D122" s="58">
        <v>17852</v>
      </c>
      <c r="E122" s="58">
        <v>456718</v>
      </c>
      <c r="F122" s="58">
        <v>24532</v>
      </c>
      <c r="G122" s="58">
        <v>175765</v>
      </c>
      <c r="H122" s="58">
        <v>227311</v>
      </c>
      <c r="I122" s="58">
        <v>297018</v>
      </c>
      <c r="J122" s="58">
        <v>473773</v>
      </c>
      <c r="K122" s="58">
        <v>88285</v>
      </c>
      <c r="L122" s="58">
        <v>218372</v>
      </c>
      <c r="M122" s="58">
        <v>199248</v>
      </c>
      <c r="N122" s="58">
        <v>36282</v>
      </c>
      <c r="O122" s="58">
        <v>226550</v>
      </c>
      <c r="P122" s="58">
        <v>2.8506271839141846</v>
      </c>
      <c r="Q122" s="58">
        <v>2.7491176128387451</v>
      </c>
      <c r="R122" s="58">
        <v>3.8978266716003418</v>
      </c>
      <c r="S122" s="58">
        <v>2022</v>
      </c>
    </row>
    <row r="123" spans="1:19" x14ac:dyDescent="0.25">
      <c r="A123" s="52" t="s">
        <v>26</v>
      </c>
      <c r="B123" s="58">
        <v>136979</v>
      </c>
      <c r="C123" s="58">
        <v>118932</v>
      </c>
      <c r="D123" s="58">
        <v>18047</v>
      </c>
      <c r="E123" s="58">
        <v>237180</v>
      </c>
      <c r="F123" s="58">
        <v>7076</v>
      </c>
      <c r="G123" s="58">
        <v>107938</v>
      </c>
      <c r="H123" s="58">
        <v>116108</v>
      </c>
      <c r="I123" s="58">
        <v>153452</v>
      </c>
      <c r="J123" s="58">
        <v>220423</v>
      </c>
      <c r="K123" s="58">
        <v>94587</v>
      </c>
      <c r="L123" s="58">
        <v>190515</v>
      </c>
      <c r="M123" s="58">
        <v>152435</v>
      </c>
      <c r="N123" s="58">
        <v>30659</v>
      </c>
      <c r="O123" s="58">
        <v>144055</v>
      </c>
      <c r="P123" s="58">
        <v>2.8779885768890381</v>
      </c>
      <c r="Q123" s="58">
        <v>2.6872329711914063</v>
      </c>
      <c r="R123" s="58">
        <v>4.1350917816162109</v>
      </c>
      <c r="S123" s="58">
        <v>2022</v>
      </c>
    </row>
    <row r="124" spans="1:19" x14ac:dyDescent="0.25">
      <c r="A124" s="52" t="s">
        <v>27</v>
      </c>
      <c r="B124" s="58">
        <v>605857</v>
      </c>
      <c r="C124" s="58">
        <v>453776</v>
      </c>
      <c r="D124" s="58">
        <v>152081</v>
      </c>
      <c r="E124" s="58">
        <v>444260</v>
      </c>
      <c r="F124" s="58">
        <v>18945</v>
      </c>
      <c r="G124" s="58">
        <v>75349</v>
      </c>
      <c r="H124" s="58">
        <v>256602</v>
      </c>
      <c r="I124" s="58">
        <v>619482</v>
      </c>
      <c r="J124" s="58">
        <v>788823</v>
      </c>
      <c r="K124" s="58">
        <v>176247</v>
      </c>
      <c r="L124" s="58">
        <v>768979</v>
      </c>
      <c r="M124" s="58">
        <v>536964</v>
      </c>
      <c r="N124" s="58">
        <v>193569</v>
      </c>
      <c r="O124" s="58">
        <v>624802</v>
      </c>
      <c r="P124" s="58">
        <v>3.3022892475128174</v>
      </c>
      <c r="Q124" s="58">
        <v>3.0472502708435059</v>
      </c>
      <c r="R124" s="58">
        <v>4.0632691383361816</v>
      </c>
      <c r="S124" s="58">
        <v>2022</v>
      </c>
    </row>
    <row r="125" spans="1:19" x14ac:dyDescent="0.25">
      <c r="A125" s="52" t="s">
        <v>28</v>
      </c>
      <c r="B125" s="58">
        <v>178143</v>
      </c>
      <c r="C125" s="58">
        <v>148202</v>
      </c>
      <c r="D125" s="58">
        <v>29941</v>
      </c>
      <c r="E125" s="58">
        <v>182828</v>
      </c>
      <c r="F125" s="58">
        <v>5816</v>
      </c>
      <c r="G125" s="58">
        <v>57144</v>
      </c>
      <c r="H125" s="58">
        <v>120294</v>
      </c>
      <c r="I125" s="58">
        <v>139827</v>
      </c>
      <c r="J125" s="58">
        <v>288079</v>
      </c>
      <c r="K125" s="58">
        <v>48730</v>
      </c>
      <c r="L125" s="58">
        <v>155166</v>
      </c>
      <c r="M125" s="58">
        <v>47258</v>
      </c>
      <c r="N125" s="58">
        <v>69395</v>
      </c>
      <c r="O125" s="58">
        <v>183959</v>
      </c>
      <c r="P125" s="58">
        <v>2.4745457172393799</v>
      </c>
      <c r="Q125" s="58">
        <v>2.2725603580474854</v>
      </c>
      <c r="R125" s="58">
        <v>3.4743328094482422</v>
      </c>
      <c r="S125" s="58">
        <v>2022</v>
      </c>
    </row>
    <row r="126" spans="1:19" x14ac:dyDescent="0.25">
      <c r="A126" s="52" t="s">
        <v>29</v>
      </c>
      <c r="B126" s="58">
        <v>107364</v>
      </c>
      <c r="C126" s="58">
        <v>94023</v>
      </c>
      <c r="D126" s="58">
        <v>13341</v>
      </c>
      <c r="E126" s="58">
        <v>103679</v>
      </c>
      <c r="F126" s="58">
        <v>11210</v>
      </c>
      <c r="G126" s="58">
        <v>53346</v>
      </c>
      <c r="H126" s="58">
        <v>50070</v>
      </c>
      <c r="I126" s="58">
        <v>132337</v>
      </c>
      <c r="J126" s="58">
        <v>179115</v>
      </c>
      <c r="K126" s="58">
        <v>24870</v>
      </c>
      <c r="L126" s="58">
        <v>21129</v>
      </c>
      <c r="M126" s="58">
        <v>47006</v>
      </c>
      <c r="N126" s="58">
        <v>27075</v>
      </c>
      <c r="O126" s="58">
        <v>118574</v>
      </c>
      <c r="P126" s="58">
        <v>2.3169684410095215</v>
      </c>
      <c r="Q126" s="58">
        <v>2.104665994644165</v>
      </c>
      <c r="R126" s="58">
        <v>3.8132073879241943</v>
      </c>
      <c r="S126" s="58">
        <v>2022</v>
      </c>
    </row>
    <row r="127" spans="1:19" x14ac:dyDescent="0.25">
      <c r="A127" s="52" t="s">
        <v>30</v>
      </c>
      <c r="B127" s="58">
        <v>1942500</v>
      </c>
      <c r="C127" s="58">
        <v>1364082</v>
      </c>
      <c r="D127" s="58">
        <v>578418</v>
      </c>
      <c r="E127" s="58">
        <v>1070118</v>
      </c>
      <c r="F127" s="58">
        <v>35746</v>
      </c>
      <c r="G127" s="58">
        <v>188596</v>
      </c>
      <c r="H127" s="58">
        <v>1147798</v>
      </c>
      <c r="I127" s="58">
        <v>1965656</v>
      </c>
      <c r="J127" s="58">
        <v>2521642</v>
      </c>
      <c r="K127" s="58">
        <v>527721</v>
      </c>
      <c r="L127" s="58">
        <v>2044227</v>
      </c>
      <c r="M127" s="58">
        <v>758613</v>
      </c>
      <c r="N127" s="58">
        <v>702789</v>
      </c>
      <c r="O127" s="58">
        <v>1978246</v>
      </c>
      <c r="P127" s="58">
        <v>3.2064993381500244</v>
      </c>
      <c r="Q127" s="58">
        <v>2.8708221912384033</v>
      </c>
      <c r="R127" s="58">
        <v>3.9981260299682617</v>
      </c>
      <c r="S127" s="58">
        <v>2022</v>
      </c>
    </row>
    <row r="128" spans="1:19" x14ac:dyDescent="0.25">
      <c r="A128" s="52" t="s">
        <v>31</v>
      </c>
      <c r="B128" s="58">
        <v>164800</v>
      </c>
      <c r="C128" s="58">
        <v>130610</v>
      </c>
      <c r="D128" s="58">
        <v>34190</v>
      </c>
      <c r="E128" s="58">
        <v>214639</v>
      </c>
      <c r="F128" s="58">
        <v>3982</v>
      </c>
      <c r="G128" s="58">
        <v>36877</v>
      </c>
      <c r="H128" s="58">
        <v>132878</v>
      </c>
      <c r="I128" s="58">
        <v>178539</v>
      </c>
      <c r="J128" s="58">
        <v>258100</v>
      </c>
      <c r="K128" s="58">
        <v>102569</v>
      </c>
      <c r="L128" s="58">
        <v>301616</v>
      </c>
      <c r="M128" s="58">
        <v>77234</v>
      </c>
      <c r="N128" s="58">
        <v>41251</v>
      </c>
      <c r="O128" s="58">
        <v>168782</v>
      </c>
      <c r="P128" s="58">
        <v>3.0226457118988037</v>
      </c>
      <c r="Q128" s="58">
        <v>2.8315825462341309</v>
      </c>
      <c r="R128" s="58">
        <v>3.7525300979614258</v>
      </c>
      <c r="S128" s="58">
        <v>2022</v>
      </c>
    </row>
    <row r="129" spans="1:19" x14ac:dyDescent="0.25">
      <c r="A129" s="52" t="s">
        <v>32</v>
      </c>
      <c r="B129" s="58">
        <v>330270</v>
      </c>
      <c r="C129" s="58">
        <v>286487</v>
      </c>
      <c r="D129" s="58">
        <v>43783</v>
      </c>
      <c r="E129" s="58">
        <v>230691</v>
      </c>
      <c r="F129" s="58">
        <v>20329</v>
      </c>
      <c r="G129" s="58">
        <v>67287</v>
      </c>
      <c r="H129" s="58">
        <v>182675</v>
      </c>
      <c r="I129" s="58">
        <v>305208</v>
      </c>
      <c r="J129" s="58">
        <v>477479</v>
      </c>
      <c r="K129" s="58">
        <v>40021</v>
      </c>
      <c r="L129" s="58">
        <v>93076</v>
      </c>
      <c r="M129" s="58">
        <v>103098</v>
      </c>
      <c r="N129" s="58">
        <v>113453</v>
      </c>
      <c r="O129" s="58">
        <v>350599</v>
      </c>
      <c r="P129" s="58">
        <v>2.23822021484375</v>
      </c>
      <c r="Q129" s="58">
        <v>2.0455970764160156</v>
      </c>
      <c r="R129" s="58">
        <v>3.4986181259155273</v>
      </c>
      <c r="S129" s="58">
        <v>2022</v>
      </c>
    </row>
    <row r="130" spans="1:19" x14ac:dyDescent="0.25">
      <c r="A130" s="52" t="s">
        <v>1</v>
      </c>
      <c r="B130" s="58">
        <v>39136</v>
      </c>
      <c r="C130" s="58">
        <v>36288</v>
      </c>
      <c r="D130" s="58">
        <v>2848</v>
      </c>
      <c r="E130" s="58">
        <v>111652</v>
      </c>
      <c r="F130" s="58">
        <v>6486</v>
      </c>
      <c r="G130" s="58">
        <v>66663</v>
      </c>
      <c r="H130" s="58">
        <v>51985</v>
      </c>
      <c r="I130" s="58">
        <v>91055</v>
      </c>
      <c r="J130" s="58">
        <v>111185</v>
      </c>
      <c r="K130" s="58">
        <v>6679</v>
      </c>
      <c r="L130" s="58">
        <v>22159</v>
      </c>
      <c r="M130" s="58">
        <v>25858</v>
      </c>
      <c r="N130" s="58">
        <v>6707</v>
      </c>
      <c r="O130" s="58">
        <v>45622</v>
      </c>
      <c r="P130" s="58">
        <v>2.2607574462890625</v>
      </c>
      <c r="Q130" s="58">
        <v>2.1241731643676758</v>
      </c>
      <c r="R130" s="58">
        <v>4.0010533332824707</v>
      </c>
      <c r="S130" s="58">
        <v>2024</v>
      </c>
    </row>
    <row r="131" spans="1:19" x14ac:dyDescent="0.25">
      <c r="A131" s="52" t="s">
        <v>2</v>
      </c>
      <c r="B131" s="58">
        <v>21714</v>
      </c>
      <c r="C131" s="58">
        <v>20722</v>
      </c>
      <c r="D131" s="58">
        <v>992</v>
      </c>
      <c r="E131" s="58">
        <v>140227</v>
      </c>
      <c r="F131" s="58">
        <v>1537</v>
      </c>
      <c r="G131" s="58">
        <v>81163</v>
      </c>
      <c r="H131" s="58">
        <v>61780</v>
      </c>
      <c r="I131" s="58">
        <v>69444</v>
      </c>
      <c r="J131" s="58">
        <v>98912</v>
      </c>
      <c r="K131" s="58">
        <v>24619</v>
      </c>
      <c r="L131" s="58">
        <v>45411</v>
      </c>
      <c r="M131" s="58">
        <v>26354</v>
      </c>
      <c r="N131" s="58">
        <v>2196</v>
      </c>
      <c r="O131" s="58">
        <v>23251</v>
      </c>
      <c r="P131" s="58">
        <v>2.340886116027832</v>
      </c>
      <c r="Q131" s="58">
        <v>2.2705819606781006</v>
      </c>
      <c r="R131" s="58">
        <v>3.8094758987426758</v>
      </c>
      <c r="S131" s="58">
        <v>2024</v>
      </c>
    </row>
    <row r="132" spans="1:19" x14ac:dyDescent="0.25">
      <c r="A132" s="52" t="s">
        <v>3</v>
      </c>
      <c r="B132" s="58">
        <v>10516</v>
      </c>
      <c r="C132" s="58">
        <v>8771</v>
      </c>
      <c r="D132" s="58">
        <v>1745</v>
      </c>
      <c r="E132" s="58">
        <v>39857</v>
      </c>
      <c r="F132" s="58">
        <v>942</v>
      </c>
      <c r="G132" s="58">
        <v>23486</v>
      </c>
      <c r="H132" s="58">
        <v>18737</v>
      </c>
      <c r="I132" s="58">
        <v>20049</v>
      </c>
      <c r="J132" s="58">
        <v>30203</v>
      </c>
      <c r="K132" s="58">
        <v>13878</v>
      </c>
      <c r="L132" s="58">
        <v>15008</v>
      </c>
      <c r="M132" s="58">
        <v>8718</v>
      </c>
      <c r="N132" s="58">
        <v>3023</v>
      </c>
      <c r="O132" s="58">
        <v>11458</v>
      </c>
      <c r="P132" s="58">
        <v>2.4957208633422852</v>
      </c>
      <c r="Q132" s="58">
        <v>2.2289361953735352</v>
      </c>
      <c r="R132" s="58">
        <v>3.8366761207580566</v>
      </c>
      <c r="S132" s="58">
        <v>2024</v>
      </c>
    </row>
    <row r="133" spans="1:19" x14ac:dyDescent="0.25">
      <c r="A133" s="52" t="s">
        <v>4</v>
      </c>
      <c r="B133" s="58">
        <v>115772</v>
      </c>
      <c r="C133" s="58">
        <v>85415</v>
      </c>
      <c r="D133" s="58">
        <v>30357</v>
      </c>
      <c r="E133" s="58">
        <v>115782</v>
      </c>
      <c r="F133" s="58">
        <v>4033</v>
      </c>
      <c r="G133" s="58">
        <v>9638</v>
      </c>
      <c r="H133" s="58">
        <v>88113</v>
      </c>
      <c r="I133" s="58">
        <v>94617</v>
      </c>
      <c r="J133" s="58">
        <v>187107</v>
      </c>
      <c r="K133" s="58">
        <v>56743</v>
      </c>
      <c r="L133" s="58">
        <v>171614</v>
      </c>
      <c r="M133" s="58">
        <v>59859</v>
      </c>
      <c r="N133" s="58">
        <v>42319</v>
      </c>
      <c r="O133" s="58">
        <v>119805</v>
      </c>
      <c r="P133" s="58">
        <v>3.0732128620147705</v>
      </c>
      <c r="Q133" s="58">
        <v>2.8384592533111572</v>
      </c>
      <c r="R133" s="58">
        <v>3.7337353229522705</v>
      </c>
      <c r="S133" s="58">
        <v>2024</v>
      </c>
    </row>
    <row r="134" spans="1:19" x14ac:dyDescent="0.25">
      <c r="A134" s="52" t="s">
        <v>5</v>
      </c>
      <c r="B134" s="58">
        <v>46046</v>
      </c>
      <c r="C134" s="58">
        <v>41977</v>
      </c>
      <c r="D134" s="58">
        <v>4069</v>
      </c>
      <c r="E134" s="58">
        <v>121567</v>
      </c>
      <c r="F134" s="58">
        <v>18348</v>
      </c>
      <c r="G134" s="58">
        <v>89727</v>
      </c>
      <c r="H134" s="58">
        <v>66230</v>
      </c>
      <c r="I134" s="58">
        <v>79029</v>
      </c>
      <c r="J134" s="58">
        <v>96261</v>
      </c>
      <c r="K134" s="58">
        <v>12555</v>
      </c>
      <c r="L134" s="58">
        <v>35821</v>
      </c>
      <c r="M134" s="58">
        <v>35494</v>
      </c>
      <c r="N134" s="58">
        <v>12101</v>
      </c>
      <c r="O134" s="58">
        <v>64394</v>
      </c>
      <c r="P134" s="58">
        <v>2.1907875537872314</v>
      </c>
      <c r="Q134" s="58">
        <v>2.0540297031402588</v>
      </c>
      <c r="R134" s="58">
        <v>3.6016221046447754</v>
      </c>
      <c r="S134" s="58">
        <v>2024</v>
      </c>
    </row>
    <row r="135" spans="1:19" x14ac:dyDescent="0.25">
      <c r="A135" s="52" t="s">
        <v>6</v>
      </c>
      <c r="B135" s="58">
        <v>14127</v>
      </c>
      <c r="C135" s="58">
        <v>12369</v>
      </c>
      <c r="D135" s="58">
        <v>1758</v>
      </c>
      <c r="E135" s="58">
        <v>40816</v>
      </c>
      <c r="F135" s="58">
        <v>1373</v>
      </c>
      <c r="G135" s="58">
        <v>17423</v>
      </c>
      <c r="H135" s="58">
        <v>21532</v>
      </c>
      <c r="I135" s="58">
        <v>22286</v>
      </c>
      <c r="J135" s="58">
        <v>39919</v>
      </c>
      <c r="K135" s="58">
        <v>9967</v>
      </c>
      <c r="L135" s="58">
        <v>18870</v>
      </c>
      <c r="M135" s="58">
        <v>11506</v>
      </c>
      <c r="N135" s="58">
        <v>3543</v>
      </c>
      <c r="O135" s="58">
        <v>15500</v>
      </c>
      <c r="P135" s="58">
        <v>2.5589296817779541</v>
      </c>
      <c r="Q135" s="58">
        <v>2.3659956455230713</v>
      </c>
      <c r="R135" s="58">
        <v>3.9163823127746582</v>
      </c>
      <c r="S135" s="58">
        <v>2024</v>
      </c>
    </row>
    <row r="136" spans="1:19" x14ac:dyDescent="0.25">
      <c r="A136" s="52" t="s">
        <v>7</v>
      </c>
      <c r="B136" s="58">
        <v>2288359</v>
      </c>
      <c r="C136" s="58">
        <v>1122520</v>
      </c>
      <c r="D136" s="58">
        <v>1165839</v>
      </c>
      <c r="E136" s="58">
        <v>636019</v>
      </c>
      <c r="F136" s="58">
        <v>27290</v>
      </c>
      <c r="G136" s="58">
        <v>76203</v>
      </c>
      <c r="H136" s="58">
        <v>1296787</v>
      </c>
      <c r="I136" s="58">
        <v>2215367</v>
      </c>
      <c r="J136" s="58">
        <v>2693694</v>
      </c>
      <c r="K136" s="58">
        <v>757903</v>
      </c>
      <c r="L136" s="58">
        <v>2227266</v>
      </c>
      <c r="M136" s="58">
        <v>737216</v>
      </c>
      <c r="N136" s="58">
        <v>1384010</v>
      </c>
      <c r="O136" s="58">
        <v>2315649</v>
      </c>
      <c r="P136" s="58">
        <v>3.5452628135681152</v>
      </c>
      <c r="Q136" s="58">
        <v>3.0083179473876953</v>
      </c>
      <c r="R136" s="58">
        <v>4.0622563362121582</v>
      </c>
      <c r="S136" s="58">
        <v>2024</v>
      </c>
    </row>
    <row r="137" spans="1:19" x14ac:dyDescent="0.25">
      <c r="A137" s="52" t="s">
        <v>8</v>
      </c>
      <c r="B137" s="58">
        <v>150008</v>
      </c>
      <c r="C137" s="58">
        <v>95464</v>
      </c>
      <c r="D137" s="58">
        <v>54544</v>
      </c>
      <c r="E137" s="58">
        <v>224934</v>
      </c>
      <c r="F137" s="58">
        <v>8517</v>
      </c>
      <c r="G137" s="58">
        <v>84666</v>
      </c>
      <c r="H137" s="58">
        <v>169449</v>
      </c>
      <c r="I137" s="58">
        <v>153896</v>
      </c>
      <c r="J137" s="58">
        <v>301684</v>
      </c>
      <c r="K137" s="58">
        <v>68214</v>
      </c>
      <c r="L137" s="58">
        <v>98868</v>
      </c>
      <c r="M137" s="58">
        <v>95209</v>
      </c>
      <c r="N137" s="58">
        <v>75727</v>
      </c>
      <c r="O137" s="58">
        <v>158525</v>
      </c>
      <c r="P137" s="58">
        <v>3.0714895725250244</v>
      </c>
      <c r="Q137" s="58">
        <v>2.3746857643127441</v>
      </c>
      <c r="R137" s="58">
        <v>4.2910494804382324</v>
      </c>
      <c r="S137" s="58">
        <v>2024</v>
      </c>
    </row>
    <row r="138" spans="1:19" x14ac:dyDescent="0.25">
      <c r="A138" s="52" t="s">
        <v>9</v>
      </c>
      <c r="B138" s="58">
        <v>13205</v>
      </c>
      <c r="C138" s="58">
        <v>12354</v>
      </c>
      <c r="D138" s="58">
        <v>851</v>
      </c>
      <c r="E138" s="58">
        <v>35876</v>
      </c>
      <c r="F138" s="58">
        <v>876</v>
      </c>
      <c r="G138" s="58">
        <v>11977</v>
      </c>
      <c r="H138" s="58">
        <v>12946</v>
      </c>
      <c r="I138" s="58">
        <v>15867</v>
      </c>
      <c r="J138" s="58">
        <v>38759</v>
      </c>
      <c r="K138" s="58">
        <v>12024</v>
      </c>
      <c r="L138" s="58">
        <v>19309</v>
      </c>
      <c r="M138" s="58">
        <v>11474</v>
      </c>
      <c r="N138" s="58">
        <v>1730</v>
      </c>
      <c r="O138" s="58">
        <v>14081</v>
      </c>
      <c r="P138" s="58">
        <v>2.403331995010376</v>
      </c>
      <c r="Q138" s="58">
        <v>2.3067831993103027</v>
      </c>
      <c r="R138" s="58">
        <v>3.8049354553222656</v>
      </c>
      <c r="S138" s="58">
        <v>2024</v>
      </c>
    </row>
    <row r="139" spans="1:19" x14ac:dyDescent="0.25">
      <c r="A139" s="52" t="s">
        <v>10</v>
      </c>
      <c r="B139" s="58">
        <v>203703</v>
      </c>
      <c r="C139" s="58">
        <v>152061</v>
      </c>
      <c r="D139" s="58">
        <v>51642</v>
      </c>
      <c r="E139" s="58">
        <v>226320</v>
      </c>
      <c r="F139" s="58">
        <v>15635</v>
      </c>
      <c r="G139" s="58">
        <v>83152</v>
      </c>
      <c r="H139" s="58">
        <v>141095</v>
      </c>
      <c r="I139" s="58">
        <v>215550</v>
      </c>
      <c r="J139" s="58">
        <v>338827</v>
      </c>
      <c r="K139" s="58">
        <v>68132</v>
      </c>
      <c r="L139" s="58">
        <v>95684</v>
      </c>
      <c r="M139" s="58">
        <v>105596</v>
      </c>
      <c r="N139" s="58">
        <v>94271</v>
      </c>
      <c r="O139" s="58">
        <v>219338</v>
      </c>
      <c r="P139" s="58">
        <v>2.5443809032440186</v>
      </c>
      <c r="Q139" s="58">
        <v>2.0673544406890869</v>
      </c>
      <c r="R139" s="58">
        <v>3.9489951133728027</v>
      </c>
      <c r="S139" s="58">
        <v>2024</v>
      </c>
    </row>
    <row r="140" spans="1:19" x14ac:dyDescent="0.25">
      <c r="A140" s="52" t="s">
        <v>11</v>
      </c>
      <c r="B140" s="58">
        <v>467457</v>
      </c>
      <c r="C140" s="58">
        <v>424162</v>
      </c>
      <c r="D140" s="58">
        <v>43295</v>
      </c>
      <c r="E140" s="58">
        <v>897852</v>
      </c>
      <c r="F140" s="58">
        <v>33517</v>
      </c>
      <c r="G140" s="58">
        <v>245104</v>
      </c>
      <c r="H140" s="58">
        <v>538855</v>
      </c>
      <c r="I140" s="58">
        <v>755868</v>
      </c>
      <c r="J140" s="58">
        <v>1122897</v>
      </c>
      <c r="K140" s="58">
        <v>93384</v>
      </c>
      <c r="L140" s="58">
        <v>273744</v>
      </c>
      <c r="M140" s="58">
        <v>275769</v>
      </c>
      <c r="N140" s="58">
        <v>92865</v>
      </c>
      <c r="O140" s="58">
        <v>500974</v>
      </c>
      <c r="P140" s="58">
        <v>2.4032242298126221</v>
      </c>
      <c r="Q140" s="58">
        <v>2.3065786361694336</v>
      </c>
      <c r="R140" s="58">
        <v>3.3500635623931885</v>
      </c>
      <c r="S140" s="58">
        <v>2024</v>
      </c>
    </row>
    <row r="141" spans="1:19" x14ac:dyDescent="0.25">
      <c r="A141" s="52" t="s">
        <v>12</v>
      </c>
      <c r="B141" s="58">
        <v>1007019</v>
      </c>
      <c r="C141" s="58">
        <v>494819</v>
      </c>
      <c r="D141" s="58">
        <v>512200</v>
      </c>
      <c r="E141" s="58">
        <v>424289</v>
      </c>
      <c r="F141" s="58">
        <v>4466</v>
      </c>
      <c r="G141" s="58">
        <v>45480</v>
      </c>
      <c r="H141" s="58">
        <v>550273</v>
      </c>
      <c r="I141" s="58">
        <v>640843</v>
      </c>
      <c r="J141" s="58">
        <v>1294582</v>
      </c>
      <c r="K141" s="58">
        <v>527703</v>
      </c>
      <c r="L141" s="58">
        <v>1120860</v>
      </c>
      <c r="M141" s="58">
        <v>459652</v>
      </c>
      <c r="N141" s="58">
        <v>615474</v>
      </c>
      <c r="O141" s="58">
        <v>1011485</v>
      </c>
      <c r="P141" s="58">
        <v>3.4784190654754639</v>
      </c>
      <c r="Q141" s="58">
        <v>2.9201202392578125</v>
      </c>
      <c r="R141" s="58">
        <v>4.0177721977233887</v>
      </c>
      <c r="S141" s="58">
        <v>2024</v>
      </c>
    </row>
    <row r="142" spans="1:19" x14ac:dyDescent="0.25">
      <c r="A142" s="52" t="s">
        <v>13</v>
      </c>
      <c r="B142" s="58">
        <v>587191</v>
      </c>
      <c r="C142" s="58">
        <v>464987</v>
      </c>
      <c r="D142" s="58">
        <v>122204</v>
      </c>
      <c r="E142" s="58">
        <v>693223</v>
      </c>
      <c r="F142" s="58">
        <v>23056</v>
      </c>
      <c r="G142" s="58">
        <v>207536</v>
      </c>
      <c r="H142" s="58">
        <v>359524</v>
      </c>
      <c r="I142" s="58">
        <v>719593</v>
      </c>
      <c r="J142" s="58">
        <v>1134764</v>
      </c>
      <c r="K142" s="58">
        <v>135308</v>
      </c>
      <c r="L142" s="58">
        <v>472576</v>
      </c>
      <c r="M142" s="58">
        <v>275463</v>
      </c>
      <c r="N142" s="58">
        <v>194133</v>
      </c>
      <c r="O142" s="58">
        <v>610247</v>
      </c>
      <c r="P142" s="58">
        <v>2.6819398403167725</v>
      </c>
      <c r="Q142" s="58">
        <v>2.4322056770324707</v>
      </c>
      <c r="R142" s="58">
        <v>3.6321806907653809</v>
      </c>
      <c r="S142" s="58">
        <v>2024</v>
      </c>
    </row>
    <row r="143" spans="1:19" x14ac:dyDescent="0.25">
      <c r="A143" s="52" t="s">
        <v>14</v>
      </c>
      <c r="B143" s="58">
        <v>184942</v>
      </c>
      <c r="C143" s="58">
        <v>166813</v>
      </c>
      <c r="D143" s="58">
        <v>18129</v>
      </c>
      <c r="E143" s="58">
        <v>564144</v>
      </c>
      <c r="F143" s="58">
        <v>21547</v>
      </c>
      <c r="G143" s="58">
        <v>243752</v>
      </c>
      <c r="H143" s="58">
        <v>305887</v>
      </c>
      <c r="I143" s="58">
        <v>412315</v>
      </c>
      <c r="J143" s="58">
        <v>530605</v>
      </c>
      <c r="K143" s="58">
        <v>63049</v>
      </c>
      <c r="L143" s="58">
        <v>112973</v>
      </c>
      <c r="M143" s="58">
        <v>141701</v>
      </c>
      <c r="N143" s="58">
        <v>40770</v>
      </c>
      <c r="O143" s="58">
        <v>206489</v>
      </c>
      <c r="P143" s="58">
        <v>2.1885726451873779</v>
      </c>
      <c r="Q143" s="58">
        <v>2.0564465522766113</v>
      </c>
      <c r="R143" s="58">
        <v>3.4043245315551758</v>
      </c>
      <c r="S143" s="58">
        <v>2024</v>
      </c>
    </row>
    <row r="144" spans="1:19" x14ac:dyDescent="0.25">
      <c r="A144" s="52" t="s">
        <v>15</v>
      </c>
      <c r="B144" s="58">
        <v>909544</v>
      </c>
      <c r="C144" s="58">
        <v>748814</v>
      </c>
      <c r="D144" s="58">
        <v>160730</v>
      </c>
      <c r="E144" s="58">
        <v>1210228</v>
      </c>
      <c r="F144" s="58">
        <v>49457</v>
      </c>
      <c r="G144" s="58">
        <v>287849</v>
      </c>
      <c r="H144" s="58">
        <v>629843</v>
      </c>
      <c r="I144" s="58">
        <v>1240607</v>
      </c>
      <c r="J144" s="58">
        <v>1706088</v>
      </c>
      <c r="K144" s="58">
        <v>233630</v>
      </c>
      <c r="L144" s="58">
        <v>839191</v>
      </c>
      <c r="M144" s="58">
        <v>623938</v>
      </c>
      <c r="N144" s="58">
        <v>235116</v>
      </c>
      <c r="O144" s="58">
        <v>959001</v>
      </c>
      <c r="P144" s="58">
        <v>2.8092658519744873</v>
      </c>
      <c r="Q144" s="58">
        <v>2.6124951839447021</v>
      </c>
      <c r="R144" s="58">
        <v>3.7259876728057861</v>
      </c>
      <c r="S144" s="58">
        <v>2024</v>
      </c>
    </row>
    <row r="145" spans="1:19" x14ac:dyDescent="0.25">
      <c r="A145" s="52" t="s">
        <v>16</v>
      </c>
      <c r="B145" s="58">
        <v>478095</v>
      </c>
      <c r="C145" s="58">
        <v>380517</v>
      </c>
      <c r="D145" s="58">
        <v>97578</v>
      </c>
      <c r="E145" s="58">
        <v>838274</v>
      </c>
      <c r="F145" s="58">
        <v>9293</v>
      </c>
      <c r="G145" s="58">
        <v>149596</v>
      </c>
      <c r="H145" s="58">
        <v>494413</v>
      </c>
      <c r="I145" s="58">
        <v>899144</v>
      </c>
      <c r="J145" s="58">
        <v>1124405</v>
      </c>
      <c r="K145" s="58">
        <v>209135</v>
      </c>
      <c r="L145" s="58">
        <v>408461</v>
      </c>
      <c r="M145" s="58">
        <v>337119</v>
      </c>
      <c r="N145" s="58">
        <v>141384</v>
      </c>
      <c r="O145" s="58">
        <v>487388</v>
      </c>
      <c r="P145" s="58">
        <v>2.9235925674438477</v>
      </c>
      <c r="Q145" s="58">
        <v>2.6549825668334961</v>
      </c>
      <c r="R145" s="58">
        <v>3.9710693359375</v>
      </c>
      <c r="S145" s="58">
        <v>2024</v>
      </c>
    </row>
    <row r="146" spans="1:19" x14ac:dyDescent="0.25">
      <c r="A146" s="52" t="s">
        <v>17</v>
      </c>
      <c r="B146" s="58">
        <v>128078</v>
      </c>
      <c r="C146" s="58">
        <v>105422</v>
      </c>
      <c r="D146" s="58">
        <v>22656</v>
      </c>
      <c r="E146" s="58">
        <v>161883</v>
      </c>
      <c r="F146" s="58">
        <v>11159</v>
      </c>
      <c r="G146" s="58">
        <v>64731</v>
      </c>
      <c r="H146" s="58">
        <v>80133</v>
      </c>
      <c r="I146" s="58">
        <v>183578</v>
      </c>
      <c r="J146" s="58">
        <v>250941</v>
      </c>
      <c r="K146" s="58">
        <v>38614</v>
      </c>
      <c r="L146" s="58">
        <v>106049</v>
      </c>
      <c r="M146" s="58">
        <v>55537</v>
      </c>
      <c r="N146" s="58">
        <v>34366</v>
      </c>
      <c r="O146" s="58">
        <v>139237</v>
      </c>
      <c r="P146" s="58">
        <v>2.7032744884490967</v>
      </c>
      <c r="Q146" s="58">
        <v>2.5088787078857422</v>
      </c>
      <c r="R146" s="58">
        <v>3.6078300476074219</v>
      </c>
      <c r="S146" s="58">
        <v>2024</v>
      </c>
    </row>
    <row r="147" spans="1:19" x14ac:dyDescent="0.25">
      <c r="A147" s="52" t="s">
        <v>18</v>
      </c>
      <c r="B147" s="58">
        <v>112551</v>
      </c>
      <c r="C147" s="58">
        <v>80214</v>
      </c>
      <c r="D147" s="58">
        <v>32337</v>
      </c>
      <c r="E147" s="58">
        <v>179069</v>
      </c>
      <c r="F147" s="58">
        <v>2699</v>
      </c>
      <c r="G147" s="58">
        <v>46194</v>
      </c>
      <c r="H147" s="58">
        <v>96087</v>
      </c>
      <c r="I147" s="58">
        <v>101444</v>
      </c>
      <c r="J147" s="58">
        <v>252403</v>
      </c>
      <c r="K147" s="58">
        <v>60074</v>
      </c>
      <c r="L147" s="58">
        <v>95002</v>
      </c>
      <c r="M147" s="58">
        <v>62978</v>
      </c>
      <c r="N147" s="58">
        <v>45177</v>
      </c>
      <c r="O147" s="58">
        <v>115250</v>
      </c>
      <c r="P147" s="58">
        <v>2.7856793403625488</v>
      </c>
      <c r="Q147" s="58">
        <v>2.2020471096038818</v>
      </c>
      <c r="R147" s="58">
        <v>4.2334170341491699</v>
      </c>
      <c r="S147" s="58">
        <v>2024</v>
      </c>
    </row>
    <row r="148" spans="1:19" x14ac:dyDescent="0.25">
      <c r="A148" s="52" t="s">
        <v>19</v>
      </c>
      <c r="B148" s="58">
        <v>71940</v>
      </c>
      <c r="C148" s="58">
        <v>60967</v>
      </c>
      <c r="D148" s="58">
        <v>10973</v>
      </c>
      <c r="E148" s="58">
        <v>89096</v>
      </c>
      <c r="F148" s="58">
        <v>6010</v>
      </c>
      <c r="G148" s="58">
        <v>59303</v>
      </c>
      <c r="H148" s="58">
        <v>59484</v>
      </c>
      <c r="I148" s="58">
        <v>38153</v>
      </c>
      <c r="J148" s="58">
        <v>115058</v>
      </c>
      <c r="K148" s="58">
        <v>16111</v>
      </c>
      <c r="L148" s="58">
        <v>66429</v>
      </c>
      <c r="M148" s="58">
        <v>27666</v>
      </c>
      <c r="N148" s="58">
        <v>27059</v>
      </c>
      <c r="O148" s="58">
        <v>77950</v>
      </c>
      <c r="P148" s="58">
        <v>2.2009868621826172</v>
      </c>
      <c r="Q148" s="58">
        <v>1.9913232326507568</v>
      </c>
      <c r="R148" s="58">
        <v>3.3658981323242188</v>
      </c>
      <c r="S148" s="58">
        <v>2024</v>
      </c>
    </row>
    <row r="149" spans="1:19" x14ac:dyDescent="0.25">
      <c r="A149" s="52" t="s">
        <v>20</v>
      </c>
      <c r="B149" s="58">
        <v>1399758</v>
      </c>
      <c r="C149" s="58">
        <v>868909</v>
      </c>
      <c r="D149" s="58">
        <v>530849</v>
      </c>
      <c r="E149" s="58">
        <v>703756</v>
      </c>
      <c r="F149" s="58">
        <v>6405</v>
      </c>
      <c r="G149" s="58">
        <v>95100</v>
      </c>
      <c r="H149" s="58">
        <v>864888</v>
      </c>
      <c r="I149" s="58">
        <v>1032301</v>
      </c>
      <c r="J149" s="58">
        <v>1936529</v>
      </c>
      <c r="K149" s="58">
        <v>526641</v>
      </c>
      <c r="L149" s="58">
        <v>1498970</v>
      </c>
      <c r="M149" s="58">
        <v>637128</v>
      </c>
      <c r="N149" s="58">
        <v>679103</v>
      </c>
      <c r="O149" s="58">
        <v>1406163</v>
      </c>
      <c r="P149" s="58">
        <v>3.2988932132720947</v>
      </c>
      <c r="Q149" s="58">
        <v>2.8815755844116211</v>
      </c>
      <c r="R149" s="58">
        <v>3.9819703102111816</v>
      </c>
      <c r="S149" s="58">
        <v>2024</v>
      </c>
    </row>
    <row r="150" spans="1:19" x14ac:dyDescent="0.25">
      <c r="A150" s="52" t="s">
        <v>21</v>
      </c>
      <c r="B150" s="58">
        <v>994520</v>
      </c>
      <c r="C150" s="58">
        <v>741712</v>
      </c>
      <c r="D150" s="58">
        <v>252808</v>
      </c>
      <c r="E150" s="58">
        <v>758685</v>
      </c>
      <c r="F150" s="58">
        <v>27831</v>
      </c>
      <c r="G150" s="58">
        <v>94876</v>
      </c>
      <c r="H150" s="58">
        <v>600567</v>
      </c>
      <c r="I150" s="58">
        <v>1148233</v>
      </c>
      <c r="J150" s="58">
        <v>1641763</v>
      </c>
      <c r="K150" s="58">
        <v>372841</v>
      </c>
      <c r="L150" s="58">
        <v>836632</v>
      </c>
      <c r="M150" s="58">
        <v>447534</v>
      </c>
      <c r="N150" s="58">
        <v>361565</v>
      </c>
      <c r="O150" s="58">
        <v>1022351</v>
      </c>
      <c r="P150" s="58">
        <v>2.9965894222259521</v>
      </c>
      <c r="Q150" s="58">
        <v>2.6499557495117188</v>
      </c>
      <c r="R150" s="58">
        <v>4.013575553894043</v>
      </c>
      <c r="S150" s="58">
        <v>2024</v>
      </c>
    </row>
    <row r="151" spans="1:19" x14ac:dyDescent="0.25">
      <c r="A151" s="52" t="s">
        <v>22</v>
      </c>
      <c r="B151" s="58">
        <v>126311</v>
      </c>
      <c r="C151" s="58">
        <v>108966</v>
      </c>
      <c r="D151" s="58">
        <v>17345</v>
      </c>
      <c r="E151" s="58">
        <v>297326</v>
      </c>
      <c r="F151" s="58">
        <v>8683</v>
      </c>
      <c r="G151" s="58">
        <v>113091</v>
      </c>
      <c r="H151" s="58">
        <v>147592</v>
      </c>
      <c r="I151" s="58">
        <v>181799</v>
      </c>
      <c r="J151" s="58">
        <v>339597</v>
      </c>
      <c r="K151" s="58">
        <v>46444</v>
      </c>
      <c r="L151" s="58">
        <v>118263</v>
      </c>
      <c r="M151" s="58">
        <v>62919</v>
      </c>
      <c r="N151" s="58">
        <v>30998</v>
      </c>
      <c r="O151" s="58">
        <v>134994</v>
      </c>
      <c r="P151" s="58">
        <v>2.4317359924316406</v>
      </c>
      <c r="Q151" s="58">
        <v>2.2334122657775879</v>
      </c>
      <c r="R151" s="58">
        <v>3.677659273147583</v>
      </c>
      <c r="S151" s="58">
        <v>2024</v>
      </c>
    </row>
    <row r="152" spans="1:19" x14ac:dyDescent="0.25">
      <c r="A152" s="52" t="s">
        <v>23</v>
      </c>
      <c r="B152" s="58">
        <v>91472</v>
      </c>
      <c r="C152" s="58">
        <v>65641</v>
      </c>
      <c r="D152" s="58">
        <v>25831</v>
      </c>
      <c r="E152" s="58">
        <v>92751</v>
      </c>
      <c r="F152" s="58">
        <v>2267</v>
      </c>
      <c r="G152" s="58">
        <v>16720</v>
      </c>
      <c r="H152" s="58">
        <v>53928</v>
      </c>
      <c r="I152" s="58">
        <v>94413</v>
      </c>
      <c r="J152" s="58">
        <v>151490</v>
      </c>
      <c r="K152" s="58">
        <v>46369</v>
      </c>
      <c r="L152" s="58">
        <v>119049</v>
      </c>
      <c r="M152" s="58">
        <v>32476</v>
      </c>
      <c r="N152" s="58">
        <v>36723</v>
      </c>
      <c r="O152" s="58">
        <v>93739</v>
      </c>
      <c r="P152" s="58">
        <v>3.1247377395629883</v>
      </c>
      <c r="Q152" s="58">
        <v>2.8809432983398438</v>
      </c>
      <c r="R152" s="58">
        <v>3.7442607879638672</v>
      </c>
      <c r="S152" s="58">
        <v>2024</v>
      </c>
    </row>
    <row r="153" spans="1:19" x14ac:dyDescent="0.25">
      <c r="A153" s="52" t="s">
        <v>24</v>
      </c>
      <c r="B153" s="58">
        <v>477253</v>
      </c>
      <c r="C153" s="58">
        <v>364020</v>
      </c>
      <c r="D153" s="58">
        <v>113233</v>
      </c>
      <c r="E153" s="58">
        <v>390497</v>
      </c>
      <c r="F153" s="58">
        <v>10720</v>
      </c>
      <c r="G153" s="58">
        <v>63728</v>
      </c>
      <c r="H153" s="58">
        <v>264965</v>
      </c>
      <c r="I153" s="58">
        <v>410892</v>
      </c>
      <c r="J153" s="58">
        <v>747132</v>
      </c>
      <c r="K153" s="58">
        <v>142228</v>
      </c>
      <c r="L153" s="58">
        <v>463294</v>
      </c>
      <c r="M153" s="58">
        <v>161639</v>
      </c>
      <c r="N153" s="58">
        <v>177777</v>
      </c>
      <c r="O153" s="58">
        <v>487973</v>
      </c>
      <c r="P153" s="58">
        <v>2.7830667495727539</v>
      </c>
      <c r="Q153" s="58">
        <v>2.4610817432403564</v>
      </c>
      <c r="R153" s="58">
        <v>3.8181803226470947</v>
      </c>
      <c r="S153" s="58">
        <v>2024</v>
      </c>
    </row>
    <row r="154" spans="1:19" x14ac:dyDescent="0.25">
      <c r="A154" s="52" t="s">
        <v>25</v>
      </c>
      <c r="B154" s="58">
        <v>155412</v>
      </c>
      <c r="C154" s="58">
        <v>135697</v>
      </c>
      <c r="D154" s="58">
        <v>19715</v>
      </c>
      <c r="E154" s="58">
        <v>379372</v>
      </c>
      <c r="F154" s="58">
        <v>27678</v>
      </c>
      <c r="G154" s="58">
        <v>144152</v>
      </c>
      <c r="H154" s="58">
        <v>192089</v>
      </c>
      <c r="I154" s="58">
        <v>231636</v>
      </c>
      <c r="J154" s="58">
        <v>418152</v>
      </c>
      <c r="K154" s="58">
        <v>64179</v>
      </c>
      <c r="L154" s="58">
        <v>136377</v>
      </c>
      <c r="M154" s="58">
        <v>113272</v>
      </c>
      <c r="N154" s="58">
        <v>45158</v>
      </c>
      <c r="O154" s="58">
        <v>183090</v>
      </c>
      <c r="P154" s="58">
        <v>2.4613800048828125</v>
      </c>
      <c r="Q154" s="58">
        <v>2.3101248741149902</v>
      </c>
      <c r="R154" s="58">
        <v>3.5024600028991699</v>
      </c>
      <c r="S154" s="58">
        <v>2024</v>
      </c>
    </row>
    <row r="155" spans="1:19" x14ac:dyDescent="0.25">
      <c r="A155" s="52" t="s">
        <v>26</v>
      </c>
      <c r="B155" s="58">
        <v>82168</v>
      </c>
      <c r="C155" s="58">
        <v>74299</v>
      </c>
      <c r="D155" s="58">
        <v>7869</v>
      </c>
      <c r="E155" s="58">
        <v>203508</v>
      </c>
      <c r="F155" s="58">
        <v>8698</v>
      </c>
      <c r="G155" s="58">
        <v>71454</v>
      </c>
      <c r="H155" s="58">
        <v>93698</v>
      </c>
      <c r="I155" s="58">
        <v>137782</v>
      </c>
      <c r="J155" s="58">
        <v>173789</v>
      </c>
      <c r="K155" s="58">
        <v>53998</v>
      </c>
      <c r="L155" s="58">
        <v>136801</v>
      </c>
      <c r="M155" s="58">
        <v>98746</v>
      </c>
      <c r="N155" s="58">
        <v>12137</v>
      </c>
      <c r="O155" s="58">
        <v>90866</v>
      </c>
      <c r="P155" s="58">
        <v>2.7362234592437744</v>
      </c>
      <c r="Q155" s="58">
        <v>2.6379358768463135</v>
      </c>
      <c r="R155" s="58">
        <v>3.6642520427703857</v>
      </c>
      <c r="S155" s="58">
        <v>2024</v>
      </c>
    </row>
    <row r="156" spans="1:19" x14ac:dyDescent="0.25">
      <c r="A156" s="52" t="s">
        <v>27</v>
      </c>
      <c r="B156" s="58">
        <v>474018</v>
      </c>
      <c r="C156" s="58">
        <v>367917</v>
      </c>
      <c r="D156" s="58">
        <v>106101</v>
      </c>
      <c r="E156" s="58">
        <v>537981</v>
      </c>
      <c r="F156" s="58">
        <v>29993</v>
      </c>
      <c r="G156" s="58">
        <v>99674</v>
      </c>
      <c r="H156" s="58">
        <v>278963</v>
      </c>
      <c r="I156" s="58">
        <v>501476</v>
      </c>
      <c r="J156" s="58">
        <v>787994</v>
      </c>
      <c r="K156" s="58">
        <v>120742</v>
      </c>
      <c r="L156" s="58">
        <v>666619</v>
      </c>
      <c r="M156" s="58">
        <v>464950</v>
      </c>
      <c r="N156" s="58">
        <v>136440</v>
      </c>
      <c r="O156" s="58">
        <v>504011</v>
      </c>
      <c r="P156" s="58">
        <v>3.1629283428192139</v>
      </c>
      <c r="Q156" s="58">
        <v>2.9541065692901611</v>
      </c>
      <c r="R156" s="58">
        <v>3.8870415687561035</v>
      </c>
      <c r="S156" s="58">
        <v>2024</v>
      </c>
    </row>
    <row r="157" spans="1:19" x14ac:dyDescent="0.25">
      <c r="A157" s="52" t="s">
        <v>28</v>
      </c>
      <c r="B157" s="58">
        <v>108267</v>
      </c>
      <c r="C157" s="58">
        <v>97944</v>
      </c>
      <c r="D157" s="58">
        <v>10323</v>
      </c>
      <c r="E157" s="58">
        <v>195253</v>
      </c>
      <c r="F157" s="58">
        <v>3402</v>
      </c>
      <c r="G157" s="58">
        <v>44788</v>
      </c>
      <c r="H157" s="58">
        <v>99049</v>
      </c>
      <c r="I157" s="58">
        <v>106956</v>
      </c>
      <c r="J157" s="58">
        <v>238622</v>
      </c>
      <c r="K157" s="58">
        <v>31147</v>
      </c>
      <c r="L157" s="58">
        <v>110468</v>
      </c>
      <c r="M157" s="58">
        <v>31096</v>
      </c>
      <c r="N157" s="58">
        <v>33170</v>
      </c>
      <c r="O157" s="58">
        <v>111669</v>
      </c>
      <c r="P157" s="58">
        <v>2.2314002513885498</v>
      </c>
      <c r="Q157" s="58">
        <v>2.1197929382324219</v>
      </c>
      <c r="R157" s="58">
        <v>3.2903225421905518</v>
      </c>
      <c r="S157" s="58">
        <v>2024</v>
      </c>
    </row>
    <row r="158" spans="1:19" x14ac:dyDescent="0.25">
      <c r="A158" s="52" t="s">
        <v>29</v>
      </c>
      <c r="B158" s="58">
        <v>91499</v>
      </c>
      <c r="C158" s="58">
        <v>79860</v>
      </c>
      <c r="D158" s="58">
        <v>11639</v>
      </c>
      <c r="E158" s="58">
        <v>97159</v>
      </c>
      <c r="F158" s="58">
        <v>7734</v>
      </c>
      <c r="G158" s="58">
        <v>48016</v>
      </c>
      <c r="H158" s="58">
        <v>46911</v>
      </c>
      <c r="I158" s="58">
        <v>98222</v>
      </c>
      <c r="J158" s="58">
        <v>156348</v>
      </c>
      <c r="K158" s="58">
        <v>20734</v>
      </c>
      <c r="L158" s="58">
        <v>33698</v>
      </c>
      <c r="M158" s="58">
        <v>57113</v>
      </c>
      <c r="N158" s="58">
        <v>22572</v>
      </c>
      <c r="O158" s="58">
        <v>99233</v>
      </c>
      <c r="P158" s="58">
        <v>2.3585503101348877</v>
      </c>
      <c r="Q158" s="58">
        <v>2.1794891357421875</v>
      </c>
      <c r="R158" s="58">
        <v>3.5871639251708984</v>
      </c>
      <c r="S158" s="58">
        <v>2024</v>
      </c>
    </row>
    <row r="159" spans="1:19" x14ac:dyDescent="0.25">
      <c r="A159" s="52" t="s">
        <v>30</v>
      </c>
      <c r="B159" s="58">
        <v>1780335</v>
      </c>
      <c r="C159" s="58">
        <v>1333435</v>
      </c>
      <c r="D159" s="58">
        <v>446900</v>
      </c>
      <c r="E159" s="58">
        <v>1118901</v>
      </c>
      <c r="F159" s="58">
        <v>53258</v>
      </c>
      <c r="G159" s="58">
        <v>212576</v>
      </c>
      <c r="H159" s="58">
        <v>1203405</v>
      </c>
      <c r="I159" s="58">
        <v>1539100</v>
      </c>
      <c r="J159" s="58">
        <v>2514288</v>
      </c>
      <c r="K159" s="58">
        <v>572113</v>
      </c>
      <c r="L159" s="58">
        <v>1780395</v>
      </c>
      <c r="M159" s="58">
        <v>505279</v>
      </c>
      <c r="N159" s="58">
        <v>618128</v>
      </c>
      <c r="O159" s="58">
        <v>1833593</v>
      </c>
      <c r="P159" s="58">
        <v>3.0353293418884277</v>
      </c>
      <c r="Q159" s="58">
        <v>2.7679069042205811</v>
      </c>
      <c r="R159" s="58">
        <v>3.8332490921020508</v>
      </c>
      <c r="S159" s="58">
        <v>2024</v>
      </c>
    </row>
    <row r="160" spans="1:19" x14ac:dyDescent="0.25">
      <c r="A160" s="52" t="s">
        <v>31</v>
      </c>
      <c r="B160" s="58">
        <v>126061</v>
      </c>
      <c r="C160" s="58">
        <v>93031</v>
      </c>
      <c r="D160" s="58">
        <v>33030</v>
      </c>
      <c r="E160" s="58">
        <v>194357</v>
      </c>
      <c r="F160" s="58">
        <v>3326</v>
      </c>
      <c r="G160" s="58">
        <v>34024</v>
      </c>
      <c r="H160" s="58">
        <v>116490</v>
      </c>
      <c r="I160" s="58">
        <v>128604</v>
      </c>
      <c r="J160" s="58">
        <v>232436</v>
      </c>
      <c r="K160" s="58">
        <v>79643</v>
      </c>
      <c r="L160" s="58">
        <v>259545</v>
      </c>
      <c r="M160" s="58">
        <v>64277</v>
      </c>
      <c r="N160" s="58">
        <v>42289</v>
      </c>
      <c r="O160" s="58">
        <v>129387</v>
      </c>
      <c r="P160" s="58">
        <v>3.2119133472442627</v>
      </c>
      <c r="Q160" s="58">
        <v>2.9473617076873779</v>
      </c>
      <c r="R160" s="58">
        <v>3.9570391178131104</v>
      </c>
      <c r="S160" s="58">
        <v>2024</v>
      </c>
    </row>
    <row r="161" spans="1:19" x14ac:dyDescent="0.25">
      <c r="A161" s="52" t="s">
        <v>32</v>
      </c>
      <c r="B161" s="58">
        <v>274470</v>
      </c>
      <c r="C161" s="58">
        <v>240354</v>
      </c>
      <c r="D161" s="58">
        <v>34116</v>
      </c>
      <c r="E161" s="58">
        <v>239930</v>
      </c>
      <c r="F161" s="58">
        <v>23600</v>
      </c>
      <c r="G161" s="58">
        <v>81553</v>
      </c>
      <c r="H161" s="58">
        <v>151188</v>
      </c>
      <c r="I161" s="58">
        <v>271901</v>
      </c>
      <c r="J161" s="58">
        <v>440878</v>
      </c>
      <c r="K161" s="58">
        <v>26195</v>
      </c>
      <c r="L161" s="58">
        <v>70430</v>
      </c>
      <c r="M161" s="58">
        <v>81798</v>
      </c>
      <c r="N161" s="58">
        <v>94224</v>
      </c>
      <c r="O161" s="58">
        <v>298070</v>
      </c>
      <c r="P161" s="58">
        <v>2.1472620964050293</v>
      </c>
      <c r="Q161" s="58">
        <v>1.964806079864502</v>
      </c>
      <c r="R161" s="58">
        <v>3.4327001571655273</v>
      </c>
      <c r="S161" s="58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Educativo</vt:lpstr>
      <vt:lpstr>Salud</vt:lpstr>
      <vt:lpstr>SegSocial</vt:lpstr>
      <vt:lpstr>Espacios_Viv</vt:lpstr>
      <vt:lpstr>Servicio_Viv</vt:lpstr>
      <vt:lpstr>Alimentacion</vt:lpstr>
      <vt:lpstr>Cuadro 4</vt:lpstr>
      <vt:lpstr>Cuadro 5</vt:lpstr>
      <vt:lpstr>RuralPop</vt:lpstr>
      <vt:lpstr>RuralPorc</vt:lpstr>
      <vt:lpstr>UrbanPop</vt:lpstr>
      <vt:lpstr>UrbanPorc</vt:lpstr>
      <vt:lpstr>SexoPop</vt:lpstr>
      <vt:lpstr>SexoPorc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Morachis Gastelum</dc:creator>
  <cp:lastModifiedBy>Josue Morachis Gastelum</cp:lastModifiedBy>
  <dcterms:created xsi:type="dcterms:W3CDTF">2025-08-14T16:13:52Z</dcterms:created>
  <dcterms:modified xsi:type="dcterms:W3CDTF">2025-08-14T22:45:12Z</dcterms:modified>
</cp:coreProperties>
</file>