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xr:revisionPtr revIDLastSave="0" documentId="8_{08F19223-D191-5543-9328-1881EC833BEE}" xr6:coauthVersionLast="47" xr6:coauthVersionMax="47" xr10:uidLastSave="{00000000-0000-0000-0000-000000000000}"/>
  <bookViews>
    <workbookView xWindow="14505" yWindow="165" windowWidth="14340" windowHeight="12615" tabRatio="642" activeTab="1" xr2:uid="{00000000-000D-0000-FFFF-FFFF00000000}"/>
  </bookViews>
  <sheets>
    <sheet name="Gráfica 1" sheetId="5" r:id="rId1"/>
    <sheet name="Cuadro 1" sheetId="6" r:id="rId2"/>
    <sheet name="Cuadro 2" sheetId="7" r:id="rId3"/>
    <sheet name="Cuadro 3" sheetId="11" r:id="rId4"/>
    <sheet name="Cuadro 4" sheetId="12" r:id="rId5"/>
    <sheet name="Cuadro 5" sheetId="13" r:id="rId6"/>
    <sheet name="Cuadro 6" sheetId="14" r:id="rId7"/>
  </sheets>
  <definedNames>
    <definedName name="_xlnm.Print_Area" localSheetId="1">'Cuadro 1'!$A$1:$O$63</definedName>
    <definedName name="_xlnm.Print_Area" localSheetId="2">'Cuadro 2'!$A$1:$O$63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3" l="1"/>
  <c r="J17" i="13"/>
  <c r="I17" i="13"/>
  <c r="J16" i="13"/>
  <c r="I16" i="13"/>
  <c r="K16" i="13"/>
  <c r="L16" i="13"/>
  <c r="M16" i="13"/>
  <c r="N16" i="13"/>
  <c r="J15" i="13"/>
  <c r="I15" i="13"/>
  <c r="J13" i="13"/>
  <c r="I13" i="13"/>
  <c r="K13" i="13"/>
  <c r="L13" i="13"/>
  <c r="M13" i="13"/>
  <c r="N13" i="13"/>
  <c r="J12" i="13"/>
  <c r="I12" i="13"/>
  <c r="K12" i="13"/>
  <c r="L12" i="13"/>
  <c r="M12" i="13"/>
  <c r="N12" i="13"/>
  <c r="J11" i="13"/>
  <c r="I11" i="13"/>
  <c r="K11" i="13"/>
  <c r="L11" i="13"/>
  <c r="M11" i="13"/>
  <c r="N11" i="13"/>
  <c r="J9" i="13"/>
  <c r="I9" i="13"/>
  <c r="J8" i="13"/>
  <c r="I8" i="13"/>
  <c r="K8" i="13"/>
  <c r="L8" i="13"/>
  <c r="M8" i="13"/>
  <c r="N8" i="13"/>
  <c r="J7" i="13"/>
  <c r="K7" i="13"/>
  <c r="L7" i="13"/>
  <c r="M7" i="13"/>
  <c r="N7" i="13"/>
  <c r="I17" i="12"/>
  <c r="H17" i="12"/>
  <c r="I16" i="12"/>
  <c r="H16" i="12"/>
  <c r="J16" i="12"/>
  <c r="K16" i="12"/>
  <c r="L16" i="12"/>
  <c r="M16" i="12"/>
  <c r="I15" i="12"/>
  <c r="H15" i="12"/>
  <c r="I13" i="12"/>
  <c r="H13" i="12"/>
  <c r="J13" i="12"/>
  <c r="K13" i="12"/>
  <c r="L13" i="12"/>
  <c r="M13" i="12"/>
  <c r="I12" i="12"/>
  <c r="H12" i="12"/>
  <c r="I11" i="12"/>
  <c r="H11" i="12"/>
  <c r="J11" i="12"/>
  <c r="K11" i="12"/>
  <c r="L11" i="12"/>
  <c r="M11" i="12"/>
  <c r="I9" i="12"/>
  <c r="H9" i="12"/>
  <c r="J9" i="12"/>
  <c r="K9" i="12"/>
  <c r="L9" i="12"/>
  <c r="M9" i="12"/>
  <c r="I8" i="12"/>
  <c r="H8" i="12"/>
  <c r="I7" i="12"/>
  <c r="H7" i="12"/>
  <c r="I17" i="11"/>
  <c r="H17" i="11"/>
  <c r="I16" i="11"/>
  <c r="H16" i="11"/>
  <c r="I15" i="11"/>
  <c r="H15" i="11"/>
  <c r="I13" i="11"/>
  <c r="H13" i="11"/>
  <c r="J13" i="11"/>
  <c r="K13" i="11"/>
  <c r="L13" i="11"/>
  <c r="M13" i="11"/>
  <c r="I12" i="11"/>
  <c r="H12" i="11"/>
  <c r="J12" i="11"/>
  <c r="K12" i="11"/>
  <c r="L12" i="11"/>
  <c r="M12" i="11"/>
  <c r="I11" i="11"/>
  <c r="H11" i="11"/>
  <c r="J11" i="11"/>
  <c r="K11" i="11"/>
  <c r="L11" i="11"/>
  <c r="M11" i="11"/>
  <c r="H9" i="11"/>
  <c r="I9" i="11"/>
  <c r="J9" i="11"/>
  <c r="K9" i="11"/>
  <c r="L9" i="11"/>
  <c r="M9" i="11"/>
  <c r="I8" i="11"/>
  <c r="H8" i="11"/>
  <c r="J8" i="11"/>
  <c r="K8" i="11"/>
  <c r="L8" i="11"/>
  <c r="M8" i="11"/>
  <c r="I7" i="11"/>
  <c r="H7" i="11"/>
  <c r="K17" i="13"/>
  <c r="L17" i="13"/>
  <c r="M17" i="13"/>
  <c r="N17" i="13"/>
  <c r="J8" i="12"/>
  <c r="K8" i="12"/>
  <c r="L8" i="12"/>
  <c r="M8" i="12"/>
  <c r="J15" i="12"/>
  <c r="K15" i="12"/>
  <c r="L15" i="12"/>
  <c r="M15" i="12"/>
  <c r="J15" i="11"/>
  <c r="K15" i="11"/>
  <c r="L15" i="11"/>
  <c r="M15" i="11"/>
  <c r="J17" i="11"/>
  <c r="K17" i="11"/>
  <c r="L17" i="11"/>
  <c r="M17" i="11"/>
  <c r="J7" i="11"/>
  <c r="K7" i="11"/>
  <c r="L7" i="11"/>
  <c r="M7" i="11"/>
  <c r="J16" i="11"/>
  <c r="K16" i="11"/>
  <c r="L16" i="11"/>
  <c r="M16" i="11"/>
  <c r="K15" i="13"/>
  <c r="L15" i="13"/>
  <c r="M15" i="13"/>
  <c r="N15" i="13"/>
  <c r="K9" i="13"/>
  <c r="L9" i="13"/>
  <c r="M9" i="13"/>
  <c r="N9" i="13"/>
  <c r="J7" i="12"/>
  <c r="K7" i="12"/>
  <c r="L7" i="12"/>
  <c r="M7" i="12"/>
  <c r="J17" i="12"/>
  <c r="K17" i="12"/>
  <c r="L17" i="12"/>
  <c r="M17" i="12"/>
  <c r="J12" i="12"/>
  <c r="K12" i="12"/>
  <c r="L12" i="12"/>
  <c r="M12" i="12"/>
  <c r="O20" i="7"/>
</calcChain>
</file>

<file path=xl/sharedStrings.xml><?xml version="1.0" encoding="utf-8"?>
<sst xmlns="http://schemas.openxmlformats.org/spreadsheetml/2006/main" count="158" uniqueCount="64">
  <si>
    <t>Año</t>
  </si>
  <si>
    <t>Porcentajes</t>
  </si>
  <si>
    <t>Número de personas</t>
  </si>
  <si>
    <t>Error estándar</t>
  </si>
  <si>
    <t>Alimentaria</t>
  </si>
  <si>
    <t>Capacidades</t>
  </si>
  <si>
    <t>Patrimonio</t>
  </si>
  <si>
    <t>Nacional</t>
  </si>
  <si>
    <t>Urbano</t>
  </si>
  <si>
    <t>Rural</t>
  </si>
  <si>
    <t>Error estándar de la diferencia</t>
  </si>
  <si>
    <t>Porcentaje</t>
  </si>
  <si>
    <t>Pobreza de capacidades</t>
  </si>
  <si>
    <t>Pobreza de patrimonio</t>
  </si>
  <si>
    <t>Pobreza alimentaria</t>
  </si>
  <si>
    <r>
      <rPr>
        <b/>
        <sz val="8"/>
        <rFont val="Arial"/>
        <family val="2"/>
      </rPr>
      <t>4</t>
    </r>
    <r>
      <rPr>
        <sz val="8"/>
        <rFont val="Arial"/>
        <family val="2"/>
      </rPr>
      <t xml:space="preserve">   Error estándar x 100</t>
    </r>
  </si>
  <si>
    <t>Cuadro 1</t>
  </si>
  <si>
    <t>Cuadro 2</t>
  </si>
  <si>
    <t>Cuadro 3</t>
  </si>
  <si>
    <t>Cuadro 4</t>
  </si>
  <si>
    <t>Cuadro 5</t>
  </si>
  <si>
    <t>Número de hogares</t>
  </si>
  <si>
    <r>
      <rPr>
        <b/>
        <sz val="8"/>
        <rFont val="Arial"/>
        <family val="2"/>
      </rPr>
      <t xml:space="preserve">1  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Pobreza alimentaria</t>
    </r>
    <r>
      <rPr>
        <sz val="8"/>
        <rFont val="Arial"/>
        <family val="2"/>
      </rPr>
      <t>: insuficiencia del ingreso para adquirir la canasta básica alimentaria, aun si se hiciera uso de todo el ingreso disponible en el hogar exclusivamente para la adquisición de estos bienes.</t>
    </r>
  </si>
  <si>
    <r>
      <rPr>
        <b/>
        <sz val="8"/>
        <rFont val="Arial"/>
        <family val="2"/>
      </rPr>
      <t>2</t>
    </r>
    <r>
      <rPr>
        <sz val="8"/>
        <rFont val="Arial"/>
        <family val="2"/>
      </rPr>
      <t xml:space="preserve">  </t>
    </r>
    <r>
      <rPr>
        <b/>
        <sz val="8"/>
        <rFont val="Arial"/>
        <family val="2"/>
      </rPr>
      <t xml:space="preserve"> Pobreza de capacidades</t>
    </r>
    <r>
      <rPr>
        <sz val="8"/>
        <rFont val="Arial"/>
        <family val="2"/>
      </rPr>
      <t>:insuficiencia del ingreso para adquirir la canasta alimentaria y efectuar los gastos necesarios en salud y educación, aun si se hiciera uso de todo el ingreso disponible en el hogar exclusivamente para la adquisición de estos bienes y servicios.</t>
    </r>
  </si>
  <si>
    <r>
      <rPr>
        <b/>
        <sz val="8"/>
        <rFont val="Arial"/>
        <family val="2"/>
      </rPr>
      <t>3</t>
    </r>
    <r>
      <rPr>
        <sz val="8"/>
        <rFont val="Arial"/>
        <family val="2"/>
      </rPr>
      <t xml:space="preserve">   </t>
    </r>
    <r>
      <rPr>
        <b/>
        <sz val="8"/>
        <rFont val="Arial"/>
        <family val="2"/>
      </rPr>
      <t>Pobreza de patrimonio</t>
    </r>
    <r>
      <rPr>
        <sz val="8"/>
        <rFont val="Arial"/>
        <family val="2"/>
      </rPr>
      <t>: insuficiencia del ingreso disponible para adquirir la canasta alimentaria y efectuar los gastos necesarios en salud, educación, vestido, vivienda y transporte, aun si se hiciera uso de todo el ingreso disponible en el hogar exclusivamente para la adquisición de estos bienes y servicios.</t>
    </r>
  </si>
  <si>
    <t>Evolución de la pobreza por la dimensión de ingreso, 1992-2012</t>
  </si>
  <si>
    <t>NOTA: las estimaciones de 2006, 2008, 2010 y 2012 utilizan los factores de expansión ajustados a los resultados definitivos del Censo de Población y Vivienda 2010, estimados por INEGI.</t>
  </si>
  <si>
    <r>
      <t xml:space="preserve">Fuente: </t>
    </r>
    <r>
      <rPr>
        <sz val="8"/>
        <rFont val="Arial"/>
        <family val="2"/>
      </rPr>
      <t>estimaciones del CONEVAL con base en las ENIGH de 1992 a 2012</t>
    </r>
  </si>
  <si>
    <t>Medición de pobreza por ingresos, Estados Unidos Mexicanos, 2012</t>
  </si>
  <si>
    <t>Incidencia en los niveles de pobreza por ingresos y significancia estadística, 2006-2012 (personas)</t>
  </si>
  <si>
    <t xml:space="preserve">Indicadores </t>
  </si>
  <si>
    <t>Cambio en el porcentaje</t>
  </si>
  <si>
    <t>Estadística        z</t>
  </si>
  <si>
    <t>Nivel de significancia para la diferencia             (dos colas)</t>
  </si>
  <si>
    <t>Conclusión*</t>
  </si>
  <si>
    <t>Cambios</t>
  </si>
  <si>
    <r>
      <t>P</t>
    </r>
    <r>
      <rPr>
        <vertAlign val="subscript"/>
        <sz val="10"/>
        <rFont val="Arial"/>
        <family val="2"/>
      </rPr>
      <t>2012</t>
    </r>
    <r>
      <rPr>
        <sz val="10"/>
        <rFont val="Arial"/>
        <family val="2"/>
      </rPr>
      <t xml:space="preserve"> - P</t>
    </r>
    <r>
      <rPr>
        <vertAlign val="subscript"/>
        <sz val="10"/>
        <rFont val="Arial"/>
        <family val="2"/>
      </rPr>
      <t>2006</t>
    </r>
  </si>
  <si>
    <t>Urbana</t>
  </si>
  <si>
    <t>* Las pruebas de hipótesis son de dos colas con un nivel de significancia de 0.05.</t>
  </si>
  <si>
    <t>Fuente: estimaciones del CONEVAL con base en las ENIGH 2006 y 2012.</t>
  </si>
  <si>
    <t>Incidencia en los niveles de pobreza por ingresos y significancia estadística, 2008-2012 (personas)</t>
  </si>
  <si>
    <r>
      <t>P</t>
    </r>
    <r>
      <rPr>
        <vertAlign val="subscript"/>
        <sz val="10"/>
        <rFont val="Arial"/>
        <family val="2"/>
      </rPr>
      <t>2012</t>
    </r>
    <r>
      <rPr>
        <sz val="10"/>
        <rFont val="Arial"/>
        <family val="2"/>
      </rPr>
      <t xml:space="preserve"> - P</t>
    </r>
    <r>
      <rPr>
        <vertAlign val="subscript"/>
        <sz val="10"/>
        <rFont val="Arial"/>
        <family val="2"/>
      </rPr>
      <t>2008</t>
    </r>
  </si>
  <si>
    <t>Fuente: estimaciones del CONEVAL con base en las ENIGH 2008 y 2012.</t>
  </si>
  <si>
    <t>Incidencia en los niveles de pobreza por ingresos y significancia estadística, 2010-2012 (personas)</t>
  </si>
  <si>
    <r>
      <t>P</t>
    </r>
    <r>
      <rPr>
        <vertAlign val="subscript"/>
        <sz val="10"/>
        <rFont val="Arial"/>
        <family val="2"/>
      </rPr>
      <t>2012</t>
    </r>
    <r>
      <rPr>
        <sz val="10"/>
        <rFont val="Arial"/>
        <family val="2"/>
      </rPr>
      <t xml:space="preserve"> - P</t>
    </r>
    <r>
      <rPr>
        <vertAlign val="subscript"/>
        <sz val="10"/>
        <rFont val="Arial"/>
        <family val="2"/>
      </rPr>
      <t>2010</t>
    </r>
  </si>
  <si>
    <t>Fuente: estimaciones del CONEVAL con base en las ENIGH 2010 y 2012.</t>
  </si>
  <si>
    <r>
      <t xml:space="preserve">Fuente: </t>
    </r>
    <r>
      <rPr>
        <sz val="8"/>
        <rFont val="Arial"/>
        <family val="2"/>
      </rPr>
      <t>estimaciones del CONEVAL con base en las ENIGH de 1992 a 2012.</t>
    </r>
  </si>
  <si>
    <r>
      <rPr>
        <b/>
        <sz val="9"/>
        <rFont val="Arial"/>
        <family val="2"/>
      </rPr>
      <t>*</t>
    </r>
    <r>
      <rPr>
        <sz val="8"/>
        <rFont val="Arial"/>
        <family val="2"/>
      </rPr>
      <t>NOTA: las estimaciones de 2006, 2008, 2010 y 2012 utilizan los factores de expansión ajustados a los resultados definitivos del Censo de Población y Vivienda 2010, estimados por INEGI.</t>
    </r>
  </si>
  <si>
    <t>Evolución de la pobreza por la dimensión de ingreso, 1992-2012 (hogares)</t>
  </si>
  <si>
    <r>
      <t>Error estándar</t>
    </r>
    <r>
      <rPr>
        <b/>
        <vertAlign val="superscript"/>
        <sz val="11"/>
        <rFont val="Arial"/>
        <family val="2"/>
      </rPr>
      <t>4</t>
    </r>
  </si>
  <si>
    <r>
      <t>Alimentaria</t>
    </r>
    <r>
      <rPr>
        <vertAlign val="superscript"/>
        <sz val="10"/>
        <rFont val="Arial"/>
        <family val="2"/>
      </rPr>
      <t>1</t>
    </r>
  </si>
  <si>
    <r>
      <t>Capacidades</t>
    </r>
    <r>
      <rPr>
        <vertAlign val="superscript"/>
        <sz val="10"/>
        <rFont val="Arial"/>
        <family val="2"/>
      </rPr>
      <t>2</t>
    </r>
  </si>
  <si>
    <r>
      <t>Patrimonio</t>
    </r>
    <r>
      <rPr>
        <vertAlign val="superscript"/>
        <sz val="10"/>
        <rFont val="Arial"/>
        <family val="2"/>
      </rPr>
      <t>3</t>
    </r>
  </si>
  <si>
    <t>Cuadro 6</t>
  </si>
  <si>
    <t>Años</t>
  </si>
  <si>
    <t>Acceso a los servicios de salud</t>
  </si>
  <si>
    <t>Acceso a la seguridad social</t>
  </si>
  <si>
    <t>Calidad y espacios en la vivienda</t>
  </si>
  <si>
    <t>Acceso a la alimentación</t>
  </si>
  <si>
    <t>Porcentaje de personas con carencia</t>
  </si>
  <si>
    <t xml:space="preserve">Fuente: Estimaciones del CONEVAL con base en  los Censos de Población y Vivienda  de 1990 y 2000; el Conteo de Población y Vivienda  2005 ; el MCS-ENIGH de 2008, 2010 y 2012 
</t>
  </si>
  <si>
    <t>--</t>
  </si>
  <si>
    <t>Acceso a los servicios básicos en la vivienda</t>
  </si>
  <si>
    <t xml:space="preserve">Evolución de la población con carencias. Estados Unidos Mexicanos, 1990-2012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</si>
</sst>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"/>
    <numFmt numFmtId="165" formatCode="0.0000"/>
    <numFmt numFmtId="166" formatCode="#,##0.0"/>
    <numFmt numFmtId="167" formatCode="#,##0.000"/>
    <numFmt numFmtId="168" formatCode="#,##0.0000"/>
    <numFmt numFmtId="169" formatCode="_-[$€-2]* #,##0.00_-;\-[$€-2]* #,##0.00_-;_-[$€-2]* &quot;-&quot;??_-"/>
    <numFmt numFmtId="170" formatCode="0.000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sz val="13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vertAlign val="subscript"/>
      <sz val="10"/>
      <name val="Arial"/>
      <family val="2"/>
    </font>
    <font>
      <sz val="10"/>
      <name val="Times New Roman"/>
      <family val="1"/>
    </font>
    <font>
      <b/>
      <sz val="10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vertAlign val="superscript"/>
      <sz val="11"/>
      <name val="Arial"/>
      <family val="2"/>
    </font>
    <font>
      <vertAlign val="superscript"/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12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29">
    <xf numFmtId="0" fontId="0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6" borderId="0" applyNumberFormat="0" applyBorder="0" applyAlignment="0" applyProtection="0"/>
    <xf numFmtId="0" fontId="17" fillId="9" borderId="0" applyNumberFormat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20" borderId="0" applyNumberFormat="0" applyBorder="0" applyAlignment="0" applyProtection="0"/>
    <xf numFmtId="0" fontId="19" fillId="4" borderId="0" applyNumberFormat="0" applyBorder="0" applyAlignment="0" applyProtection="0"/>
    <xf numFmtId="0" fontId="20" fillId="21" borderId="6" applyNumberFormat="0" applyAlignment="0" applyProtection="0"/>
    <xf numFmtId="0" fontId="21" fillId="22" borderId="7" applyNumberFormat="0" applyAlignment="0" applyProtection="0"/>
    <xf numFmtId="169" fontId="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5" borderId="0" applyNumberFormat="0" applyBorder="0" applyAlignment="0" applyProtection="0"/>
    <xf numFmtId="0" fontId="24" fillId="0" borderId="8" applyNumberFormat="0" applyFill="0" applyAlignment="0" applyProtection="0"/>
    <xf numFmtId="0" fontId="25" fillId="0" borderId="9" applyNumberFormat="0" applyFill="0" applyAlignment="0" applyProtection="0"/>
    <xf numFmtId="0" fontId="26" fillId="0" borderId="10" applyNumberFormat="0" applyFill="0" applyAlignment="0" applyProtection="0"/>
    <xf numFmtId="0" fontId="26" fillId="0" borderId="0" applyNumberFormat="0" applyFill="0" applyBorder="0" applyAlignment="0" applyProtection="0"/>
    <xf numFmtId="0" fontId="27" fillId="8" borderId="6" applyNumberFormat="0" applyAlignment="0" applyProtection="0"/>
    <xf numFmtId="0" fontId="28" fillId="0" borderId="11" applyNumberFormat="0" applyFill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4" borderId="12" applyNumberFormat="0" applyFont="0" applyAlignment="0" applyProtection="0"/>
    <xf numFmtId="0" fontId="30" fillId="21" borderId="13" applyNumberFormat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3" fillId="0" borderId="0" applyNumberFormat="0" applyFill="0" applyBorder="0" applyAlignment="0" applyProtection="0"/>
  </cellStyleXfs>
  <cellXfs count="138">
    <xf numFmtId="0" fontId="0" fillId="0" borderId="0" xfId="0"/>
    <xf numFmtId="164" fontId="2" fillId="2" borderId="0" xfId="1" applyNumberFormat="1" applyFont="1" applyFill="1" applyBorder="1" applyAlignment="1">
      <alignment horizontal="center" vertical="center"/>
    </xf>
    <xf numFmtId="0" fontId="2" fillId="2" borderId="0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3" fillId="2" borderId="0" xfId="0" applyFont="1" applyFill="1" applyBorder="1"/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1" fontId="5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2" fillId="2" borderId="0" xfId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2" xfId="0" applyFont="1" applyFill="1" applyBorder="1"/>
    <xf numFmtId="0" fontId="5" fillId="2" borderId="2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right" vertical="center" indent="2"/>
    </xf>
    <xf numFmtId="164" fontId="2" fillId="2" borderId="0" xfId="0" applyNumberFormat="1" applyFont="1" applyFill="1" applyBorder="1" applyAlignment="1">
      <alignment horizontal="right" vertical="center" indent="1"/>
    </xf>
    <xf numFmtId="165" fontId="2" fillId="2" borderId="0" xfId="0" applyNumberFormat="1" applyFont="1" applyFill="1" applyBorder="1" applyAlignment="1">
      <alignment horizontal="right" vertical="center" indent="1"/>
    </xf>
    <xf numFmtId="0" fontId="9" fillId="2" borderId="0" xfId="0" applyFont="1" applyFill="1" applyBorder="1" applyAlignment="1">
      <alignment vertical="center"/>
    </xf>
    <xf numFmtId="1" fontId="2" fillId="2" borderId="0" xfId="0" applyNumberFormat="1" applyFont="1" applyFill="1" applyBorder="1"/>
    <xf numFmtId="0" fontId="11" fillId="2" borderId="0" xfId="0" applyFont="1" applyFill="1" applyBorder="1" applyAlignment="1">
      <alignment vertical="center"/>
    </xf>
    <xf numFmtId="164" fontId="7" fillId="2" borderId="0" xfId="0" applyNumberFormat="1" applyFont="1" applyFill="1" applyBorder="1" applyAlignment="1">
      <alignment horizontal="right" vertical="center" indent="2"/>
    </xf>
    <xf numFmtId="0" fontId="11" fillId="0" borderId="0" xfId="0" applyFont="1"/>
    <xf numFmtId="3" fontId="2" fillId="2" borderId="0" xfId="0" applyNumberFormat="1" applyFont="1" applyFill="1" applyBorder="1" applyAlignment="1">
      <alignment horizontal="right" vertical="center" indent="1"/>
    </xf>
    <xf numFmtId="0" fontId="2" fillId="2" borderId="0" xfId="3" applyFont="1" applyFill="1" applyBorder="1" applyAlignment="1">
      <alignment horizontal="center" vertical="center"/>
    </xf>
    <xf numFmtId="0" fontId="2" fillId="2" borderId="0" xfId="3" applyFont="1" applyFill="1" applyBorder="1"/>
    <xf numFmtId="164" fontId="2" fillId="2" borderId="0" xfId="3" applyNumberFormat="1" applyFont="1" applyFill="1" applyBorder="1" applyAlignment="1">
      <alignment vertical="center"/>
    </xf>
    <xf numFmtId="3" fontId="2" fillId="2" borderId="0" xfId="3" applyNumberFormat="1" applyFont="1" applyFill="1" applyBorder="1" applyAlignment="1">
      <alignment vertical="center"/>
    </xf>
    <xf numFmtId="165" fontId="2" fillId="2" borderId="0" xfId="3" applyNumberFormat="1" applyFont="1" applyFill="1" applyBorder="1" applyAlignment="1">
      <alignment vertical="center"/>
    </xf>
    <xf numFmtId="0" fontId="13" fillId="2" borderId="0" xfId="0" applyFont="1" applyFill="1" applyAlignment="1">
      <alignment vertical="center"/>
    </xf>
    <xf numFmtId="3" fontId="13" fillId="2" borderId="0" xfId="0" applyNumberFormat="1" applyFont="1" applyFill="1" applyAlignment="1">
      <alignment vertical="center"/>
    </xf>
    <xf numFmtId="0" fontId="2" fillId="2" borderId="2" xfId="3" applyFont="1" applyFill="1" applyBorder="1" applyAlignment="1">
      <alignment horizontal="center" vertical="center"/>
    </xf>
    <xf numFmtId="0" fontId="2" fillId="2" borderId="2" xfId="3" applyFont="1" applyFill="1" applyBorder="1"/>
    <xf numFmtId="164" fontId="2" fillId="2" borderId="2" xfId="3" applyNumberFormat="1" applyFont="1" applyFill="1" applyBorder="1" applyAlignment="1">
      <alignment vertical="center"/>
    </xf>
    <xf numFmtId="3" fontId="2" fillId="2" borderId="2" xfId="3" applyNumberFormat="1" applyFont="1" applyFill="1" applyBorder="1" applyAlignment="1">
      <alignment vertical="center"/>
    </xf>
    <xf numFmtId="165" fontId="2" fillId="2" borderId="2" xfId="3" applyNumberFormat="1" applyFont="1" applyFill="1" applyBorder="1" applyAlignment="1">
      <alignment vertical="center"/>
    </xf>
    <xf numFmtId="0" fontId="2" fillId="2" borderId="1" xfId="3" applyFont="1" applyFill="1" applyBorder="1" applyAlignment="1">
      <alignment horizontal="center" vertical="center"/>
    </xf>
    <xf numFmtId="0" fontId="3" fillId="2" borderId="1" xfId="3" applyFont="1" applyFill="1" applyBorder="1"/>
    <xf numFmtId="164" fontId="2" fillId="2" borderId="1" xfId="3" applyNumberFormat="1" applyFont="1" applyFill="1" applyBorder="1" applyAlignment="1">
      <alignment vertical="center"/>
    </xf>
    <xf numFmtId="3" fontId="2" fillId="2" borderId="1" xfId="3" applyNumberFormat="1" applyFont="1" applyFill="1" applyBorder="1" applyAlignment="1">
      <alignment vertical="center"/>
    </xf>
    <xf numFmtId="165" fontId="2" fillId="2" borderId="1" xfId="3" applyNumberFormat="1" applyFont="1" applyFill="1" applyBorder="1" applyAlignment="1">
      <alignment vertical="center"/>
    </xf>
    <xf numFmtId="0" fontId="2" fillId="2" borderId="0" xfId="1" applyFont="1" applyFill="1"/>
    <xf numFmtId="0" fontId="4" fillId="2" borderId="0" xfId="1" applyFont="1" applyFill="1" applyAlignment="1">
      <alignment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2" fillId="2" borderId="3" xfId="1" applyFont="1" applyFill="1" applyBorder="1"/>
    <xf numFmtId="0" fontId="12" fillId="2" borderId="4" xfId="1" applyFont="1" applyFill="1" applyBorder="1" applyAlignment="1">
      <alignment horizontal="center" vertical="center" wrapText="1"/>
    </xf>
    <xf numFmtId="0" fontId="2" fillId="2" borderId="5" xfId="1" applyFont="1" applyFill="1" applyBorder="1"/>
    <xf numFmtId="0" fontId="2" fillId="2" borderId="5" xfId="1" applyFont="1" applyFill="1" applyBorder="1" applyAlignment="1">
      <alignment horizontal="center" vertical="center" wrapText="1"/>
    </xf>
    <xf numFmtId="0" fontId="7" fillId="2" borderId="0" xfId="1" applyFont="1" applyFill="1" applyAlignment="1">
      <alignment horizontal="left"/>
    </xf>
    <xf numFmtId="164" fontId="3" fillId="2" borderId="0" xfId="1" applyNumberFormat="1" applyFont="1" applyFill="1" applyAlignment="1">
      <alignment horizontal="center" vertical="center"/>
    </xf>
    <xf numFmtId="164" fontId="2" fillId="2" borderId="0" xfId="1" applyNumberFormat="1" applyFont="1" applyFill="1" applyAlignment="1">
      <alignment horizontal="center" vertical="center" wrapText="1"/>
    </xf>
    <xf numFmtId="164" fontId="2" fillId="2" borderId="0" xfId="1" applyNumberFormat="1" applyFont="1" applyFill="1" applyAlignment="1">
      <alignment vertical="center"/>
    </xf>
    <xf numFmtId="164" fontId="2" fillId="2" borderId="0" xfId="1" applyNumberFormat="1" applyFont="1" applyFill="1" applyAlignment="1">
      <alignment horizontal="left" vertical="center" wrapText="1" indent="1"/>
    </xf>
    <xf numFmtId="0" fontId="2" fillId="2" borderId="0" xfId="1" applyFill="1" applyAlignment="1">
      <alignment horizontal="left" vertical="justify" wrapText="1" indent="2"/>
    </xf>
    <xf numFmtId="166" fontId="2" fillId="2" borderId="0" xfId="1" applyNumberFormat="1" applyFont="1" applyFill="1" applyAlignment="1">
      <alignment horizontal="right" indent="2"/>
    </xf>
    <xf numFmtId="167" fontId="2" fillId="2" borderId="0" xfId="1" applyNumberFormat="1" applyFont="1" applyFill="1" applyAlignment="1">
      <alignment horizontal="left" indent="1"/>
    </xf>
    <xf numFmtId="166" fontId="2" fillId="2" borderId="0" xfId="1" applyNumberFormat="1" applyFont="1" applyFill="1" applyAlignment="1">
      <alignment horizontal="right" indent="1"/>
    </xf>
    <xf numFmtId="167" fontId="2" fillId="2" borderId="0" xfId="1" applyNumberFormat="1" applyFont="1" applyFill="1" applyAlignment="1">
      <alignment horizontal="right" indent="1"/>
    </xf>
    <xf numFmtId="0" fontId="2" fillId="2" borderId="0" xfId="4" applyFont="1" applyFill="1" applyAlignment="1">
      <alignment horizontal="left" indent="1"/>
    </xf>
    <xf numFmtId="0" fontId="0" fillId="2" borderId="0" xfId="4" applyFont="1" applyFill="1" applyAlignment="1">
      <alignment horizontal="left" indent="1"/>
    </xf>
    <xf numFmtId="164" fontId="16" fillId="2" borderId="0" xfId="0" applyNumberFormat="1" applyFont="1" applyFill="1" applyAlignment="1">
      <alignment vertical="center"/>
    </xf>
    <xf numFmtId="165" fontId="7" fillId="2" borderId="0" xfId="1" applyNumberFormat="1" applyFont="1" applyFill="1" applyBorder="1" applyAlignment="1">
      <alignment vertical="center"/>
    </xf>
    <xf numFmtId="0" fontId="7" fillId="2" borderId="0" xfId="1" applyFont="1" applyFill="1" applyAlignment="1">
      <alignment horizontal="justify"/>
    </xf>
    <xf numFmtId="0" fontId="2" fillId="2" borderId="0" xfId="1" applyFont="1" applyFill="1" applyAlignment="1">
      <alignment horizontal="right" indent="3"/>
    </xf>
    <xf numFmtId="164" fontId="7" fillId="2" borderId="0" xfId="1" applyNumberFormat="1" applyFont="1" applyFill="1" applyBorder="1" applyAlignment="1">
      <alignment vertical="center"/>
    </xf>
    <xf numFmtId="165" fontId="2" fillId="2" borderId="0" xfId="1" applyNumberFormat="1" applyFont="1" applyFill="1"/>
    <xf numFmtId="0" fontId="7" fillId="2" borderId="0" xfId="1" applyFont="1" applyFill="1"/>
    <xf numFmtId="0" fontId="2" fillId="2" borderId="0" xfId="1" applyFont="1" applyFill="1" applyAlignment="1">
      <alignment horizontal="right" indent="2"/>
    </xf>
    <xf numFmtId="164" fontId="2" fillId="2" borderId="0" xfId="1" applyNumberFormat="1" applyFont="1" applyFill="1" applyAlignment="1">
      <alignment horizontal="right" indent="2"/>
    </xf>
    <xf numFmtId="0" fontId="2" fillId="2" borderId="1" xfId="1" applyFont="1" applyFill="1" applyBorder="1"/>
    <xf numFmtId="0" fontId="2" fillId="2" borderId="1" xfId="1" applyFill="1" applyBorder="1" applyAlignment="1">
      <alignment horizontal="left" vertical="justify" wrapText="1" indent="2"/>
    </xf>
    <xf numFmtId="164" fontId="2" fillId="2" borderId="1" xfId="1" applyNumberFormat="1" applyFont="1" applyFill="1" applyBorder="1" applyAlignment="1">
      <alignment horizontal="right" indent="2"/>
    </xf>
    <xf numFmtId="167" fontId="2" fillId="2" borderId="1" xfId="1" applyNumberFormat="1" applyFont="1" applyFill="1" applyBorder="1" applyAlignment="1">
      <alignment horizontal="left" indent="1"/>
    </xf>
    <xf numFmtId="166" fontId="2" fillId="2" borderId="1" xfId="1" applyNumberFormat="1" applyFont="1" applyFill="1" applyBorder="1" applyAlignment="1">
      <alignment horizontal="right" indent="2"/>
    </xf>
    <xf numFmtId="166" fontId="2" fillId="2" borderId="1" xfId="1" applyNumberFormat="1" applyFont="1" applyFill="1" applyBorder="1" applyAlignment="1">
      <alignment horizontal="right" indent="1"/>
    </xf>
    <xf numFmtId="167" fontId="2" fillId="2" borderId="1" xfId="1" applyNumberFormat="1" applyFont="1" applyFill="1" applyBorder="1" applyAlignment="1">
      <alignment horizontal="right" indent="1"/>
    </xf>
    <xf numFmtId="0" fontId="2" fillId="2" borderId="1" xfId="4" applyFont="1" applyFill="1" applyBorder="1" applyAlignment="1">
      <alignment horizontal="left" indent="1"/>
    </xf>
    <xf numFmtId="0" fontId="0" fillId="2" borderId="1" xfId="4" applyFont="1" applyFill="1" applyBorder="1" applyAlignment="1">
      <alignment horizontal="left" indent="1"/>
    </xf>
    <xf numFmtId="0" fontId="2" fillId="2" borderId="0" xfId="0" applyFont="1" applyFill="1"/>
    <xf numFmtId="0" fontId="11" fillId="2" borderId="0" xfId="0" applyFont="1" applyFill="1" applyAlignment="1">
      <alignment horizontal="left"/>
    </xf>
    <xf numFmtId="0" fontId="11" fillId="2" borderId="0" xfId="1" applyFont="1" applyFill="1"/>
    <xf numFmtId="164" fontId="2" fillId="2" borderId="0" xfId="1" applyNumberFormat="1" applyFill="1" applyAlignment="1">
      <alignment horizontal="right" indent="1"/>
    </xf>
    <xf numFmtId="165" fontId="2" fillId="2" borderId="0" xfId="1" applyNumberFormat="1" applyFill="1" applyAlignment="1">
      <alignment horizontal="left" indent="1"/>
    </xf>
    <xf numFmtId="165" fontId="2" fillId="2" borderId="0" xfId="1" applyNumberForma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center" vertical="center"/>
    </xf>
    <xf numFmtId="0" fontId="2" fillId="2" borderId="0" xfId="1" applyNumberFormat="1" applyFont="1" applyFill="1" applyBorder="1" applyAlignment="1">
      <alignment horizontal="center" vertical="center" wrapText="1"/>
    </xf>
    <xf numFmtId="168" fontId="2" fillId="2" borderId="0" xfId="1" applyNumberFormat="1" applyFont="1" applyFill="1"/>
    <xf numFmtId="0" fontId="8" fillId="2" borderId="3" xfId="1" applyFont="1" applyFill="1" applyBorder="1" applyAlignment="1">
      <alignment horizontal="left" vertical="center" wrapText="1"/>
    </xf>
    <xf numFmtId="0" fontId="8" fillId="2" borderId="5" xfId="1" applyFont="1" applyFill="1" applyBorder="1" applyAlignment="1">
      <alignment horizontal="left" vertical="center" wrapText="1"/>
    </xf>
    <xf numFmtId="164" fontId="13" fillId="2" borderId="0" xfId="0" applyNumberFormat="1" applyFont="1" applyFill="1" applyAlignment="1">
      <alignment horizontal="center" vertical="center"/>
    </xf>
    <xf numFmtId="170" fontId="2" fillId="2" borderId="0" xfId="1" applyNumberFormat="1" applyFont="1" applyFill="1" applyBorder="1" applyAlignment="1">
      <alignment horizontal="center" vertical="center"/>
    </xf>
    <xf numFmtId="164" fontId="13" fillId="2" borderId="0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170" fontId="2" fillId="2" borderId="1" xfId="1" applyNumberFormat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/>
    <xf numFmtId="164" fontId="2" fillId="2" borderId="0" xfId="3" applyNumberFormat="1" applyFont="1" applyFill="1" applyBorder="1" applyAlignment="1">
      <alignment horizontal="center" vertical="center"/>
    </xf>
    <xf numFmtId="164" fontId="2" fillId="2" borderId="2" xfId="3" applyNumberFormat="1" applyFont="1" applyFill="1" applyBorder="1" applyAlignment="1">
      <alignment horizontal="center" vertical="center"/>
    </xf>
    <xf numFmtId="164" fontId="2" fillId="2" borderId="1" xfId="3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center"/>
    </xf>
    <xf numFmtId="0" fontId="2" fillId="2" borderId="0" xfId="1" applyFont="1" applyFill="1" applyAlignment="1">
      <alignment horizontal="center" vertical="justify" wrapText="1"/>
    </xf>
    <xf numFmtId="0" fontId="2" fillId="2" borderId="1" xfId="1" applyFont="1" applyFill="1" applyBorder="1" applyAlignment="1">
      <alignment horizontal="center" vertical="justify" wrapText="1"/>
    </xf>
    <xf numFmtId="0" fontId="2" fillId="2" borderId="17" xfId="1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164" fontId="2" fillId="2" borderId="0" xfId="1" applyNumberFormat="1" applyFont="1" applyFill="1" applyAlignment="1">
      <alignment horizontal="right" vertical="center" indent="1"/>
    </xf>
    <xf numFmtId="164" fontId="13" fillId="2" borderId="0" xfId="0" applyNumberFormat="1" applyFont="1" applyFill="1" applyAlignment="1">
      <alignment horizontal="right" vertical="center" indent="1"/>
    </xf>
    <xf numFmtId="164" fontId="2" fillId="2" borderId="0" xfId="1" applyNumberFormat="1" applyFont="1" applyFill="1" applyBorder="1" applyAlignment="1">
      <alignment horizontal="right" vertical="center" indent="1"/>
    </xf>
    <xf numFmtId="164" fontId="2" fillId="2" borderId="0" xfId="1" applyNumberFormat="1" applyFont="1" applyFill="1" applyAlignment="1">
      <alignment horizontal="right" indent="1"/>
    </xf>
    <xf numFmtId="164" fontId="13" fillId="2" borderId="1" xfId="0" applyNumberFormat="1" applyFont="1" applyFill="1" applyBorder="1" applyAlignment="1">
      <alignment horizontal="right" vertical="center" indent="1"/>
    </xf>
    <xf numFmtId="164" fontId="2" fillId="2" borderId="1" xfId="1" applyNumberFormat="1" applyFont="1" applyFill="1" applyBorder="1" applyAlignment="1">
      <alignment horizontal="right" vertical="center" indent="1"/>
    </xf>
    <xf numFmtId="164" fontId="2" fillId="2" borderId="1" xfId="1" applyNumberFormat="1" applyFont="1" applyFill="1" applyBorder="1" applyAlignment="1">
      <alignment horizontal="right" indent="1"/>
    </xf>
    <xf numFmtId="166" fontId="2" fillId="2" borderId="0" xfId="0" applyNumberFormat="1" applyFont="1" applyFill="1" applyAlignment="1">
      <alignment horizontal="right" indent="1"/>
    </xf>
    <xf numFmtId="166" fontId="2" fillId="2" borderId="16" xfId="0" applyNumberFormat="1" applyFont="1" applyFill="1" applyBorder="1" applyAlignment="1">
      <alignment horizontal="right" indent="1"/>
    </xf>
    <xf numFmtId="164" fontId="0" fillId="0" borderId="0" xfId="0" applyNumberFormat="1" applyAlignment="1">
      <alignment horizontal="right" indent="1"/>
    </xf>
    <xf numFmtId="0" fontId="2" fillId="2" borderId="0" xfId="1" quotePrefix="1" applyNumberFormat="1" applyFont="1" applyFill="1" applyAlignment="1">
      <alignment horizontal="right" vertical="center" indent="1"/>
    </xf>
    <xf numFmtId="0" fontId="10" fillId="2" borderId="0" xfId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left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5" fillId="2" borderId="0" xfId="1" applyFont="1" applyFill="1" applyAlignment="1">
      <alignment horizontal="center" vertical="center" wrapText="1"/>
    </xf>
    <xf numFmtId="0" fontId="4" fillId="2" borderId="0" xfId="1" applyFont="1" applyFill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left" vertical="center" wrapText="1" indent="1"/>
    </xf>
    <xf numFmtId="0" fontId="2" fillId="2" borderId="5" xfId="1" applyFont="1" applyFill="1" applyBorder="1" applyAlignment="1">
      <alignment horizontal="left" vertical="center" wrapText="1" indent="1"/>
    </xf>
    <xf numFmtId="0" fontId="2" fillId="2" borderId="15" xfId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1" fillId="2" borderId="3" xfId="1" applyFont="1" applyFill="1" applyBorder="1" applyAlignment="1">
      <alignment horizontal="left" vertical="top" wrapText="1"/>
    </xf>
    <xf numFmtId="0" fontId="5" fillId="2" borderId="3" xfId="1" applyFont="1" applyFill="1" applyBorder="1" applyAlignment="1">
      <alignment horizontal="center" vertical="center"/>
    </xf>
  </cellXfs>
  <cellStyles count="129">
    <cellStyle name="20% - Accent1" xfId="5" xr:uid="{00000000-0005-0000-0000-000000000000}"/>
    <cellStyle name="20% - Accent2" xfId="6" xr:uid="{00000000-0005-0000-0000-000001000000}"/>
    <cellStyle name="20% - Accent3" xfId="7" xr:uid="{00000000-0005-0000-0000-000002000000}"/>
    <cellStyle name="20% - Accent4" xfId="8" xr:uid="{00000000-0005-0000-0000-000003000000}"/>
    <cellStyle name="20% - Accent5" xfId="9" xr:uid="{00000000-0005-0000-0000-000004000000}"/>
    <cellStyle name="20% - Accent6" xfId="10" xr:uid="{00000000-0005-0000-0000-000005000000}"/>
    <cellStyle name="40% - Accent1" xfId="11" xr:uid="{00000000-0005-0000-0000-000006000000}"/>
    <cellStyle name="40% - Accent2" xfId="12" xr:uid="{00000000-0005-0000-0000-000007000000}"/>
    <cellStyle name="40% - Accent3" xfId="13" xr:uid="{00000000-0005-0000-0000-000008000000}"/>
    <cellStyle name="40% - Accent4" xfId="14" xr:uid="{00000000-0005-0000-0000-000009000000}"/>
    <cellStyle name="40% - Accent5" xfId="15" xr:uid="{00000000-0005-0000-0000-00000A000000}"/>
    <cellStyle name="40% - Accent6" xfId="16" xr:uid="{00000000-0005-0000-0000-00000B000000}"/>
    <cellStyle name="60% - Accent1" xfId="17" xr:uid="{00000000-0005-0000-0000-00000C000000}"/>
    <cellStyle name="60% - Accent2" xfId="18" xr:uid="{00000000-0005-0000-0000-00000D000000}"/>
    <cellStyle name="60% - Accent3" xfId="19" xr:uid="{00000000-0005-0000-0000-00000E000000}"/>
    <cellStyle name="60% - Accent4" xfId="20" xr:uid="{00000000-0005-0000-0000-00000F000000}"/>
    <cellStyle name="60% - Accent5" xfId="21" xr:uid="{00000000-0005-0000-0000-000010000000}"/>
    <cellStyle name="60% - Accent6" xfId="22" xr:uid="{00000000-0005-0000-0000-000011000000}"/>
    <cellStyle name="Accent1" xfId="23" xr:uid="{00000000-0005-0000-0000-000012000000}"/>
    <cellStyle name="Accent2" xfId="24" xr:uid="{00000000-0005-0000-0000-000013000000}"/>
    <cellStyle name="Accent3" xfId="25" xr:uid="{00000000-0005-0000-0000-000014000000}"/>
    <cellStyle name="Accent4" xfId="26" xr:uid="{00000000-0005-0000-0000-000015000000}"/>
    <cellStyle name="Accent5" xfId="27" xr:uid="{00000000-0005-0000-0000-000016000000}"/>
    <cellStyle name="Accent6" xfId="28" xr:uid="{00000000-0005-0000-0000-000017000000}"/>
    <cellStyle name="Bad" xfId="29" xr:uid="{00000000-0005-0000-0000-000018000000}"/>
    <cellStyle name="Calculation" xfId="30" xr:uid="{00000000-0005-0000-0000-000019000000}"/>
    <cellStyle name="Check Cell" xfId="31" xr:uid="{00000000-0005-0000-0000-00001A000000}"/>
    <cellStyle name="Euro" xfId="32" xr:uid="{00000000-0005-0000-0000-00001B000000}"/>
    <cellStyle name="Explanatory Text" xfId="33" xr:uid="{00000000-0005-0000-0000-00001C000000}"/>
    <cellStyle name="Good" xfId="34" xr:uid="{00000000-0005-0000-0000-00001D000000}"/>
    <cellStyle name="Heading 1" xfId="35" xr:uid="{00000000-0005-0000-0000-00001E000000}"/>
    <cellStyle name="Heading 2" xfId="36" xr:uid="{00000000-0005-0000-0000-00001F000000}"/>
    <cellStyle name="Heading 3" xfId="37" xr:uid="{00000000-0005-0000-0000-000020000000}"/>
    <cellStyle name="Heading 4" xfId="38" xr:uid="{00000000-0005-0000-0000-000021000000}"/>
    <cellStyle name="Input" xfId="39" xr:uid="{00000000-0005-0000-0000-000022000000}"/>
    <cellStyle name="Linked Cell" xfId="40" xr:uid="{00000000-0005-0000-0000-000023000000}"/>
    <cellStyle name="Millares 2" xfId="41" xr:uid="{00000000-0005-0000-0000-000024000000}"/>
    <cellStyle name="Millares 3" xfId="42" xr:uid="{00000000-0005-0000-0000-000025000000}"/>
    <cellStyle name="Neutral 2" xfId="43" xr:uid="{00000000-0005-0000-0000-000026000000}"/>
    <cellStyle name="Neutral 2 2" xfId="44" xr:uid="{00000000-0005-0000-0000-000027000000}"/>
    <cellStyle name="Neutral 2 3" xfId="45" xr:uid="{00000000-0005-0000-0000-000028000000}"/>
    <cellStyle name="Neutral 2 4" xfId="46" xr:uid="{00000000-0005-0000-0000-000029000000}"/>
    <cellStyle name="Neutral 2 5" xfId="47" xr:uid="{00000000-0005-0000-0000-00002A000000}"/>
    <cellStyle name="Neutral 3" xfId="48" xr:uid="{00000000-0005-0000-0000-00002B000000}"/>
    <cellStyle name="Neutral 3 2" xfId="49" xr:uid="{00000000-0005-0000-0000-00002C000000}"/>
    <cellStyle name="Neutral 3 3" xfId="50" xr:uid="{00000000-0005-0000-0000-00002D000000}"/>
    <cellStyle name="Neutral 3 4" xfId="51" xr:uid="{00000000-0005-0000-0000-00002E000000}"/>
    <cellStyle name="Neutral 3 5" xfId="52" xr:uid="{00000000-0005-0000-0000-00002F000000}"/>
    <cellStyle name="Neutral 4" xfId="53" xr:uid="{00000000-0005-0000-0000-000030000000}"/>
    <cellStyle name="Neutral 4 2" xfId="54" xr:uid="{00000000-0005-0000-0000-000031000000}"/>
    <cellStyle name="Neutral 4 3" xfId="55" xr:uid="{00000000-0005-0000-0000-000032000000}"/>
    <cellStyle name="Neutral 5" xfId="56" xr:uid="{00000000-0005-0000-0000-000033000000}"/>
    <cellStyle name="Neutral 5 2" xfId="57" xr:uid="{00000000-0005-0000-0000-000034000000}"/>
    <cellStyle name="Neutral 5 3" xfId="58" xr:uid="{00000000-0005-0000-0000-000035000000}"/>
    <cellStyle name="Neutral 6" xfId="59" xr:uid="{00000000-0005-0000-0000-000036000000}"/>
    <cellStyle name="Neutral 6 2" xfId="60" xr:uid="{00000000-0005-0000-0000-000037000000}"/>
    <cellStyle name="Neutral 7" xfId="61" xr:uid="{00000000-0005-0000-0000-000038000000}"/>
    <cellStyle name="Normal" xfId="0" builtinId="0"/>
    <cellStyle name="Normal 10 2" xfId="62" xr:uid="{00000000-0005-0000-0000-00003A000000}"/>
    <cellStyle name="Normal 10 3" xfId="63" xr:uid="{00000000-0005-0000-0000-00003B000000}"/>
    <cellStyle name="Normal 10 4" xfId="64" xr:uid="{00000000-0005-0000-0000-00003C000000}"/>
    <cellStyle name="Normal 11 2" xfId="65" xr:uid="{00000000-0005-0000-0000-00003D000000}"/>
    <cellStyle name="Normal 11 2 2" xfId="66" xr:uid="{00000000-0005-0000-0000-00003E000000}"/>
    <cellStyle name="Normal 11 2 3" xfId="67" xr:uid="{00000000-0005-0000-0000-00003F000000}"/>
    <cellStyle name="Normal 11 3" xfId="68" xr:uid="{00000000-0005-0000-0000-000040000000}"/>
    <cellStyle name="Normal 2" xfId="1" xr:uid="{00000000-0005-0000-0000-000041000000}"/>
    <cellStyle name="Normal 2 2" xfId="2" xr:uid="{00000000-0005-0000-0000-000042000000}"/>
    <cellStyle name="Normal 2 2 2" xfId="3" xr:uid="{00000000-0005-0000-0000-000043000000}"/>
    <cellStyle name="Normal 2 2 3" xfId="69" xr:uid="{00000000-0005-0000-0000-000044000000}"/>
    <cellStyle name="Normal 2 2 4" xfId="70" xr:uid="{00000000-0005-0000-0000-000045000000}"/>
    <cellStyle name="Normal 2 2 5" xfId="71" xr:uid="{00000000-0005-0000-0000-000046000000}"/>
    <cellStyle name="Normal 2 2 6" xfId="72" xr:uid="{00000000-0005-0000-0000-000047000000}"/>
    <cellStyle name="Normal 2 2 7" xfId="73" xr:uid="{00000000-0005-0000-0000-000048000000}"/>
    <cellStyle name="Normal 2 2 8" xfId="74" xr:uid="{00000000-0005-0000-0000-000049000000}"/>
    <cellStyle name="Normal 2 2_6123 sexo con errores estandar y pruehip_V2" xfId="75" xr:uid="{00000000-0005-0000-0000-00004A000000}"/>
    <cellStyle name="Normal 2 3" xfId="76" xr:uid="{00000000-0005-0000-0000-00004B000000}"/>
    <cellStyle name="Normal 2 4" xfId="77" xr:uid="{00000000-0005-0000-0000-00004C000000}"/>
    <cellStyle name="Normal 2 5" xfId="78" xr:uid="{00000000-0005-0000-0000-00004D000000}"/>
    <cellStyle name="Normal 2 6" xfId="79" xr:uid="{00000000-0005-0000-0000-00004E000000}"/>
    <cellStyle name="Normal 2 7" xfId="80" xr:uid="{00000000-0005-0000-0000-00004F000000}"/>
    <cellStyle name="Normal 2_6123 sexo con errores estandar y pruehip_V2" xfId="81" xr:uid="{00000000-0005-0000-0000-000050000000}"/>
    <cellStyle name="Normal 3" xfId="82" xr:uid="{00000000-0005-0000-0000-000051000000}"/>
    <cellStyle name="Normal 4" xfId="83" xr:uid="{00000000-0005-0000-0000-000052000000}"/>
    <cellStyle name="Normal 5" xfId="84" xr:uid="{00000000-0005-0000-0000-000053000000}"/>
    <cellStyle name="Normal 5 2" xfId="85" xr:uid="{00000000-0005-0000-0000-000054000000}"/>
    <cellStyle name="Normal 5 3" xfId="86" xr:uid="{00000000-0005-0000-0000-000055000000}"/>
    <cellStyle name="Normal 5 4" xfId="87" xr:uid="{00000000-0005-0000-0000-000056000000}"/>
    <cellStyle name="Normal 5 5" xfId="88" xr:uid="{00000000-0005-0000-0000-000057000000}"/>
    <cellStyle name="Normal 5 6" xfId="89" xr:uid="{00000000-0005-0000-0000-000058000000}"/>
    <cellStyle name="Normal 5 7" xfId="90" xr:uid="{00000000-0005-0000-0000-000059000000}"/>
    <cellStyle name="Normal 5 8" xfId="91" xr:uid="{00000000-0005-0000-0000-00005A000000}"/>
    <cellStyle name="Normal 5_6123 sexo con errores estandar y pruehip_V2" xfId="92" xr:uid="{00000000-0005-0000-0000-00005B000000}"/>
    <cellStyle name="Normal 6" xfId="93" xr:uid="{00000000-0005-0000-0000-00005C000000}"/>
    <cellStyle name="Normal 6 2" xfId="94" xr:uid="{00000000-0005-0000-0000-00005D000000}"/>
    <cellStyle name="Normal 6 3" xfId="95" xr:uid="{00000000-0005-0000-0000-00005E000000}"/>
    <cellStyle name="Normal 6 4" xfId="96" xr:uid="{00000000-0005-0000-0000-00005F000000}"/>
    <cellStyle name="Normal 6 5" xfId="97" xr:uid="{00000000-0005-0000-0000-000060000000}"/>
    <cellStyle name="Normal 6 6" xfId="4" xr:uid="{00000000-0005-0000-0000-000061000000}"/>
    <cellStyle name="Normal 8" xfId="98" xr:uid="{00000000-0005-0000-0000-000062000000}"/>
    <cellStyle name="Normal 8 2" xfId="99" xr:uid="{00000000-0005-0000-0000-000063000000}"/>
    <cellStyle name="Normal 8 3" xfId="100" xr:uid="{00000000-0005-0000-0000-000064000000}"/>
    <cellStyle name="Normal 9 2" xfId="101" xr:uid="{00000000-0005-0000-0000-000065000000}"/>
    <cellStyle name="Normal 9 3" xfId="102" xr:uid="{00000000-0005-0000-0000-000066000000}"/>
    <cellStyle name="Normal 9 4" xfId="103" xr:uid="{00000000-0005-0000-0000-000067000000}"/>
    <cellStyle name="Note" xfId="104" xr:uid="{00000000-0005-0000-0000-000068000000}"/>
    <cellStyle name="Output" xfId="105" xr:uid="{00000000-0005-0000-0000-000069000000}"/>
    <cellStyle name="Porcentual 2" xfId="106" xr:uid="{00000000-0005-0000-0000-00006A000000}"/>
    <cellStyle name="Porcentual 2 2" xfId="107" xr:uid="{00000000-0005-0000-0000-00006B000000}"/>
    <cellStyle name="Title" xfId="108" xr:uid="{00000000-0005-0000-0000-00006C000000}"/>
    <cellStyle name="Total 2" xfId="109" xr:uid="{00000000-0005-0000-0000-00006D000000}"/>
    <cellStyle name="Total 2 2" xfId="110" xr:uid="{00000000-0005-0000-0000-00006E000000}"/>
    <cellStyle name="Total 2 3" xfId="111" xr:uid="{00000000-0005-0000-0000-00006F000000}"/>
    <cellStyle name="Total 2 4" xfId="112" xr:uid="{00000000-0005-0000-0000-000070000000}"/>
    <cellStyle name="Total 2 5" xfId="113" xr:uid="{00000000-0005-0000-0000-000071000000}"/>
    <cellStyle name="Total 3" xfId="114" xr:uid="{00000000-0005-0000-0000-000072000000}"/>
    <cellStyle name="Total 3 2" xfId="115" xr:uid="{00000000-0005-0000-0000-000073000000}"/>
    <cellStyle name="Total 3 3" xfId="116" xr:uid="{00000000-0005-0000-0000-000074000000}"/>
    <cellStyle name="Total 3 4" xfId="117" xr:uid="{00000000-0005-0000-0000-000075000000}"/>
    <cellStyle name="Total 3 5" xfId="118" xr:uid="{00000000-0005-0000-0000-000076000000}"/>
    <cellStyle name="Total 4" xfId="119" xr:uid="{00000000-0005-0000-0000-000077000000}"/>
    <cellStyle name="Total 4 2" xfId="120" xr:uid="{00000000-0005-0000-0000-000078000000}"/>
    <cellStyle name="Total 4 3" xfId="121" xr:uid="{00000000-0005-0000-0000-000079000000}"/>
    <cellStyle name="Total 5" xfId="122" xr:uid="{00000000-0005-0000-0000-00007A000000}"/>
    <cellStyle name="Total 5 2" xfId="123" xr:uid="{00000000-0005-0000-0000-00007B000000}"/>
    <cellStyle name="Total 5 3" xfId="124" xr:uid="{00000000-0005-0000-0000-00007C000000}"/>
    <cellStyle name="Total 6" xfId="125" xr:uid="{00000000-0005-0000-0000-00007D000000}"/>
    <cellStyle name="Total 6 2" xfId="126" xr:uid="{00000000-0005-0000-0000-00007E000000}"/>
    <cellStyle name="Total 7" xfId="127" xr:uid="{00000000-0005-0000-0000-00007F000000}"/>
    <cellStyle name="Warning Text" xfId="128" xr:uid="{00000000-0005-0000-0000-000080000000}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 sz="1600">
                <a:latin typeface="Arial" pitchFamily="34" charset="0"/>
                <a:cs typeface="Arial" pitchFamily="34" charset="0"/>
              </a:defRPr>
            </a:pPr>
            <a:r>
              <a:rPr lang="es-ES" sz="1600">
                <a:latin typeface="Arial" pitchFamily="34" charset="0"/>
                <a:cs typeface="Arial" pitchFamily="34" charset="0"/>
              </a:rPr>
              <a:t>Porcentaje de personas en pobreza por la dimensión de ingreso</a:t>
            </a:r>
          </a:p>
          <a:p>
            <a:pPr>
              <a:defRPr lang="es-ES" sz="1600">
                <a:latin typeface="Arial" pitchFamily="34" charset="0"/>
                <a:cs typeface="Arial" pitchFamily="34" charset="0"/>
              </a:defRPr>
            </a:pPr>
            <a:r>
              <a:rPr lang="es-ES" sz="1600" baseline="0">
                <a:latin typeface="Arial" pitchFamily="34" charset="0"/>
                <a:cs typeface="Arial" pitchFamily="34" charset="0"/>
              </a:rPr>
              <a:t>1992 - 2012 </a:t>
            </a:r>
          </a:p>
        </c:rich>
      </c:tx>
      <c:layout>
        <c:manualLayout>
          <c:xMode val="edge"/>
          <c:yMode val="edge"/>
          <c:x val="0.13844992312095342"/>
          <c:y val="2.828282828282828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17724062910667"/>
          <c:y val="0.1460406569894114"/>
          <c:w val="0.85182275776029903"/>
          <c:h val="0.69184943536305898"/>
        </c:manualLayout>
      </c:layout>
      <c:lineChart>
        <c:grouping val="standard"/>
        <c:varyColors val="0"/>
        <c:ser>
          <c:idx val="0"/>
          <c:order val="0"/>
          <c:tx>
            <c:v>Pobreza alimentaria</c:v>
          </c:tx>
          <c:spPr>
            <a:ln w="38100">
              <a:solidFill>
                <a:srgbClr val="00B050"/>
              </a:solidFill>
              <a:prstDash val="solid"/>
            </a:ln>
          </c:spPr>
          <c:marker>
            <c:symbol val="none"/>
          </c:marker>
          <c:dPt>
            <c:idx val="8"/>
            <c:bubble3D val="0"/>
            <c:spPr>
              <a:ln w="38100">
                <a:solidFill>
                  <a:srgbClr val="00B050"/>
                </a:solidFill>
                <a:prstDash val="solid"/>
              </a:ln>
            </c:spPr>
          </c:dPt>
          <c:dPt>
            <c:idx val="9"/>
            <c:bubble3D val="0"/>
            <c:spPr>
              <a:ln w="38100">
                <a:solidFill>
                  <a:srgbClr val="00B050"/>
                </a:solidFill>
                <a:prstDash val="solid"/>
              </a:ln>
            </c:spPr>
          </c:dPt>
          <c:dPt>
            <c:idx val="10"/>
            <c:bubble3D val="0"/>
            <c:spPr>
              <a:ln w="38100">
                <a:solidFill>
                  <a:srgbClr val="00B050"/>
                </a:solidFill>
                <a:prstDash val="solid"/>
              </a:ln>
            </c:spPr>
          </c:dPt>
          <c:dLbls>
            <c:dLbl>
              <c:idx val="2"/>
              <c:layout>
                <c:manualLayout>
                  <c:x val="0"/>
                  <c:y val="1.2533849205951049E-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 sz="1200" b="1">
                    <a:solidFill>
                      <a:srgbClr val="00B050"/>
                    </a:solidFill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'Cuadro 1'!$B$10:$B$21</c:f>
              <c:numCache>
                <c:formatCode>General</c:formatCode>
                <c:ptCount val="12"/>
                <c:pt idx="0">
                  <c:v>1992</c:v>
                </c:pt>
                <c:pt idx="1">
                  <c:v>1994</c:v>
                </c:pt>
                <c:pt idx="2">
                  <c:v>1996</c:v>
                </c:pt>
                <c:pt idx="3">
                  <c:v>1998</c:v>
                </c:pt>
                <c:pt idx="4">
                  <c:v>2000</c:v>
                </c:pt>
                <c:pt idx="5">
                  <c:v>2002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2008</c:v>
                </c:pt>
                <c:pt idx="10">
                  <c:v>2010</c:v>
                </c:pt>
                <c:pt idx="11">
                  <c:v>2012</c:v>
                </c:pt>
              </c:numCache>
            </c:numRef>
          </c:cat>
          <c:val>
            <c:numRef>
              <c:f>'Cuadro 1'!$D$10:$D$21</c:f>
              <c:numCache>
                <c:formatCode>0.0</c:formatCode>
                <c:ptCount val="12"/>
                <c:pt idx="0">
                  <c:v>21.38</c:v>
                </c:pt>
                <c:pt idx="1">
                  <c:v>21.17</c:v>
                </c:pt>
                <c:pt idx="2">
                  <c:v>37.39</c:v>
                </c:pt>
                <c:pt idx="3">
                  <c:v>33.26</c:v>
                </c:pt>
                <c:pt idx="4">
                  <c:v>24.129796156803618</c:v>
                </c:pt>
                <c:pt idx="5">
                  <c:v>19.969152536053983</c:v>
                </c:pt>
                <c:pt idx="6">
                  <c:v>17.394626955082909</c:v>
                </c:pt>
                <c:pt idx="7">
                  <c:v>18.236776487053636</c:v>
                </c:pt>
                <c:pt idx="8">
                  <c:v>13.950754839999998</c:v>
                </c:pt>
                <c:pt idx="9">
                  <c:v>18.626788000000001</c:v>
                </c:pt>
                <c:pt idx="10">
                  <c:v>18.798233209999999</c:v>
                </c:pt>
                <c:pt idx="11">
                  <c:v>19.686253000000001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4-0145-97FC-F02432F27FF8}"/>
            </c:ext>
          </c:extLst>
        </c:ser>
        <c:ser>
          <c:idx val="1"/>
          <c:order val="1"/>
          <c:tx>
            <c:v>Pobreza de capacidades</c:v>
          </c:tx>
          <c:spPr>
            <a:ln w="38100">
              <a:solidFill>
                <a:schemeClr val="accent1">
                  <a:lumMod val="75000"/>
                </a:schemeClr>
              </a:solidFill>
              <a:prstDash val="solid"/>
            </a:ln>
          </c:spPr>
          <c:marker>
            <c:symbol val="none"/>
          </c:marker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Lbls>
            <c:dLbl>
              <c:idx val="1"/>
              <c:layout>
                <c:manualLayout>
                  <c:x val="-2.4999712095968067E-17"/>
                  <c:y val="-6.2669246029755333E-3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 sz="1200" b="1">
                    <a:solidFill>
                      <a:schemeClr val="accent1">
                        <a:lumMod val="75000"/>
                      </a:schemeClr>
                    </a:solidFill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'Cuadro 1'!$B$10:$B$21</c:f>
              <c:numCache>
                <c:formatCode>General</c:formatCode>
                <c:ptCount val="12"/>
                <c:pt idx="0">
                  <c:v>1992</c:v>
                </c:pt>
                <c:pt idx="1">
                  <c:v>1994</c:v>
                </c:pt>
                <c:pt idx="2">
                  <c:v>1996</c:v>
                </c:pt>
                <c:pt idx="3">
                  <c:v>1998</c:v>
                </c:pt>
                <c:pt idx="4">
                  <c:v>2000</c:v>
                </c:pt>
                <c:pt idx="5">
                  <c:v>2002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2008</c:v>
                </c:pt>
                <c:pt idx="10">
                  <c:v>2010</c:v>
                </c:pt>
                <c:pt idx="11">
                  <c:v>2012</c:v>
                </c:pt>
              </c:numCache>
            </c:numRef>
          </c:cat>
          <c:val>
            <c:numRef>
              <c:f>'Cuadro 1'!$E$10:$E$21</c:f>
              <c:numCache>
                <c:formatCode>0.0</c:formatCode>
                <c:ptCount val="12"/>
                <c:pt idx="0">
                  <c:v>29.66</c:v>
                </c:pt>
                <c:pt idx="1">
                  <c:v>29.95</c:v>
                </c:pt>
                <c:pt idx="2">
                  <c:v>46.87</c:v>
                </c:pt>
                <c:pt idx="3">
                  <c:v>41.73</c:v>
                </c:pt>
                <c:pt idx="4">
                  <c:v>31.752760370790075</c:v>
                </c:pt>
                <c:pt idx="5">
                  <c:v>26.855915542338693</c:v>
                </c:pt>
                <c:pt idx="6">
                  <c:v>24.697115824963902</c:v>
                </c:pt>
                <c:pt idx="7">
                  <c:v>24.698105280359066</c:v>
                </c:pt>
                <c:pt idx="8">
                  <c:v>20.86725358</c:v>
                </c:pt>
                <c:pt idx="9">
                  <c:v>25.522780999999998</c:v>
                </c:pt>
                <c:pt idx="10">
                  <c:v>26.617875670000004</c:v>
                </c:pt>
                <c:pt idx="11">
                  <c:v>28.035745000000002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C4-0145-97FC-F02432F27FF8}"/>
            </c:ext>
          </c:extLst>
        </c:ser>
        <c:ser>
          <c:idx val="2"/>
          <c:order val="2"/>
          <c:tx>
            <c:v>Pobreza de patrimonio</c:v>
          </c:tx>
          <c:spPr>
            <a:ln w="38100" cap="rnd">
              <a:solidFill>
                <a:srgbClr val="C0504D">
                  <a:shade val="95000"/>
                  <a:satMod val="105000"/>
                </a:srgbClr>
              </a:solidFill>
              <a:prstDash val="solid"/>
            </a:ln>
          </c:spPr>
          <c:marker>
            <c:symbol val="none"/>
          </c:marker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Lbls>
            <c:dLbl>
              <c:idx val="1"/>
              <c:layout>
                <c:manualLayout>
                  <c:x val="-2.4999712095968067E-17"/>
                  <c:y val="-1.0444874338292699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" sourceLinked="0"/>
            <c:spPr>
              <a:ln>
                <a:noFill/>
              </a:ln>
            </c:spPr>
            <c:txPr>
              <a:bodyPr/>
              <a:lstStyle/>
              <a:p>
                <a:pPr>
                  <a:defRPr lang="es-ES" sz="1200" b="1">
                    <a:solidFill>
                      <a:schemeClr val="accent2"/>
                    </a:solidFill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'Cuadro 1'!$B$10:$B$21</c:f>
              <c:numCache>
                <c:formatCode>General</c:formatCode>
                <c:ptCount val="12"/>
                <c:pt idx="0">
                  <c:v>1992</c:v>
                </c:pt>
                <c:pt idx="1">
                  <c:v>1994</c:v>
                </c:pt>
                <c:pt idx="2">
                  <c:v>1996</c:v>
                </c:pt>
                <c:pt idx="3">
                  <c:v>1998</c:v>
                </c:pt>
                <c:pt idx="4">
                  <c:v>2000</c:v>
                </c:pt>
                <c:pt idx="5">
                  <c:v>2002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2008</c:v>
                </c:pt>
                <c:pt idx="10">
                  <c:v>2010</c:v>
                </c:pt>
                <c:pt idx="11">
                  <c:v>2012</c:v>
                </c:pt>
              </c:numCache>
            </c:numRef>
          </c:cat>
          <c:val>
            <c:numRef>
              <c:f>'Cuadro 1'!$F$10:$F$21</c:f>
              <c:numCache>
                <c:formatCode>0.0</c:formatCode>
                <c:ptCount val="12"/>
                <c:pt idx="0">
                  <c:v>53.09</c:v>
                </c:pt>
                <c:pt idx="1">
                  <c:v>52.38</c:v>
                </c:pt>
                <c:pt idx="2">
                  <c:v>69.010000000000005</c:v>
                </c:pt>
                <c:pt idx="3">
                  <c:v>63.69</c:v>
                </c:pt>
                <c:pt idx="4">
                  <c:v>53.606163484990908</c:v>
                </c:pt>
                <c:pt idx="5">
                  <c:v>49.979043039504901</c:v>
                </c:pt>
                <c:pt idx="6">
                  <c:v>47.213918648680902</c:v>
                </c:pt>
                <c:pt idx="7">
                  <c:v>47.044719068935976</c:v>
                </c:pt>
                <c:pt idx="8">
                  <c:v>42.871665749999998</c:v>
                </c:pt>
                <c:pt idx="9">
                  <c:v>47.827899000000002</c:v>
                </c:pt>
                <c:pt idx="10">
                  <c:v>51.082377139999998</c:v>
                </c:pt>
                <c:pt idx="11">
                  <c:v>52.309105000000002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C4-0145-97FC-F02432F27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557056"/>
        <c:axId val="192558592"/>
      </c:lineChart>
      <c:catAx>
        <c:axId val="19255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ES" sz="1200" b="1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defRPr>
            </a:pPr>
            <a:endParaRPr lang="es-MX"/>
          </a:p>
        </c:txPr>
        <c:crossAx val="192558592"/>
        <c:crosses val="autoZero"/>
        <c:auto val="1"/>
        <c:lblAlgn val="ctr"/>
        <c:lblOffset val="100"/>
        <c:noMultiLvlLbl val="0"/>
      </c:catAx>
      <c:valAx>
        <c:axId val="1925585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es-ES" sz="1200" b="0">
                    <a:latin typeface="Arial" pitchFamily="34" charset="0"/>
                    <a:cs typeface="Arial" pitchFamily="34" charset="0"/>
                  </a:defRPr>
                </a:pPr>
                <a:r>
                  <a:rPr lang="es-ES" sz="1200" b="0">
                    <a:latin typeface="Arial" pitchFamily="34" charset="0"/>
                    <a:cs typeface="Arial" pitchFamily="34" charset="0"/>
                  </a:rPr>
                  <a:t>Porcentaje de personas en pobreza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lang="es-ES" sz="1200" b="1">
                <a:solidFill>
                  <a:sysClr val="windowText" lastClr="000000"/>
                </a:solidFill>
              </a:defRPr>
            </a:pPr>
            <a:endParaRPr lang="es-MX"/>
          </a:p>
        </c:txPr>
        <c:crossAx val="19255705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7841805555555604"/>
          <c:y val="0.90048643039591258"/>
          <c:w val="0.69511331018518563"/>
          <c:h val="3.4594987228607918E-2"/>
        </c:manualLayout>
      </c:layout>
      <c:overlay val="0"/>
      <c:txPr>
        <a:bodyPr/>
        <a:lstStyle/>
        <a:p>
          <a:pPr>
            <a:defRPr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defRPr>
          </a:pPr>
          <a:endParaRPr lang="es-MX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0.01414</cdr:x>
      <cdr:y>0.9505</cdr:y>
    </cdr:from>
    <cdr:to>
      <cdr:x>0.96726</cdr:x>
      <cdr:y>0.99566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22170" y="5953932"/>
          <a:ext cx="8234982" cy="2828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s-ES" sz="700">
              <a:latin typeface="Arial" pitchFamily="34" charset="0"/>
              <a:cs typeface="Arial" pitchFamily="34" charset="0"/>
            </a:rPr>
            <a:t>Nota: las estimaciones de 2006, 2008,</a:t>
          </a:r>
          <a:r>
            <a:rPr lang="es-ES" sz="700" baseline="0">
              <a:latin typeface="Arial" pitchFamily="34" charset="0"/>
              <a:cs typeface="Arial" pitchFamily="34" charset="0"/>
            </a:rPr>
            <a:t> </a:t>
          </a:r>
          <a:r>
            <a:rPr lang="es-ES" sz="700">
              <a:latin typeface="Arial" pitchFamily="34" charset="0"/>
              <a:cs typeface="Arial" pitchFamily="34" charset="0"/>
            </a:rPr>
            <a:t>2010 Y 2012 utilizan los factores de expansión ajustados a los resultados definitivos del Censo de Población y Vivienda 2010, estimados por INEGI.</a:t>
          </a:r>
          <a:endParaRPr lang="es-ES" sz="700" baseline="0">
            <a:latin typeface="Arial" pitchFamily="34" charset="0"/>
            <a:cs typeface="Arial" pitchFamily="34" charset="0"/>
          </a:endParaRPr>
        </a:p>
        <a:p xmlns:a="http://schemas.openxmlformats.org/drawingml/2006/main">
          <a:r>
            <a:rPr lang="es-ES" sz="700">
              <a:latin typeface="Arial" pitchFamily="34" charset="0"/>
              <a:cs typeface="Arial" pitchFamily="34" charset="0"/>
            </a:rPr>
            <a:t>Fuente:</a:t>
          </a:r>
          <a:r>
            <a:rPr lang="es-ES" sz="700" baseline="0">
              <a:latin typeface="Arial" pitchFamily="34" charset="0"/>
              <a:cs typeface="Arial" pitchFamily="34" charset="0"/>
            </a:rPr>
            <a:t> estimaciones del CONEVAL con base en las ENIGH de 1992 a 2012</a:t>
          </a:r>
          <a:endParaRPr lang="es-ES" sz="700">
            <a:latin typeface="Arial" pitchFamily="34" charset="0"/>
            <a:cs typeface="Arial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70"/>
  <sheetViews>
    <sheetView tabSelected="1" topLeftCell="D1" zoomScaleNormal="100" zoomScaleSheetLayoutView="85" workbookViewId="0">
      <selection activeCell="S27" sqref="S27"/>
    </sheetView>
  </sheetViews>
  <sheetFormatPr defaultColWidth="11.4609375" defaultRowHeight="12.75" x14ac:dyDescent="0.15"/>
  <cols>
    <col min="1" max="1" width="0.80859375" style="2" customWidth="1"/>
    <col min="2" max="2" width="11.32421875" style="2" customWidth="1"/>
    <col min="3" max="3" width="0.80859375" style="2" customWidth="1"/>
    <col min="4" max="4" width="11.73046875" style="2" customWidth="1"/>
    <col min="5" max="5" width="12.13671875" style="2" customWidth="1"/>
    <col min="6" max="6" width="11.73046875" style="2" customWidth="1"/>
    <col min="7" max="7" width="0.80859375" style="2" customWidth="1"/>
    <col min="8" max="10" width="11.73046875" style="2" customWidth="1"/>
    <col min="11" max="11" width="0.80859375" style="2" customWidth="1"/>
    <col min="12" max="14" width="11.73046875" style="2" customWidth="1"/>
    <col min="15" max="15" width="0.80859375" style="2" customWidth="1"/>
    <col min="16" max="16384" width="11.4609375" style="2"/>
  </cols>
  <sheetData>
    <row r="1" spans="1:23" ht="13.5" customHeight="1" x14ac:dyDescent="0.15">
      <c r="B1" s="118" t="s">
        <v>16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</row>
    <row r="2" spans="1:23" ht="15.75" customHeight="1" x14ac:dyDescent="0.15">
      <c r="B2" s="118" t="s">
        <v>25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</row>
    <row r="3" spans="1:23" ht="5.0999999999999996" customHeight="1" thickBot="1" x14ac:dyDescent="0.2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3"/>
    </row>
    <row r="4" spans="1:23" ht="5.0999999999999996" customHeight="1" thickTop="1" x14ac:dyDescent="0.1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23" s="6" customFormat="1" ht="15.75" customHeight="1" x14ac:dyDescent="0.15">
      <c r="B5" s="120" t="s">
        <v>0</v>
      </c>
      <c r="C5" s="7"/>
      <c r="D5" s="121" t="s">
        <v>1</v>
      </c>
      <c r="E5" s="121"/>
      <c r="F5" s="121"/>
      <c r="G5" s="8"/>
      <c r="H5" s="121" t="s">
        <v>2</v>
      </c>
      <c r="I5" s="121"/>
      <c r="J5" s="121"/>
      <c r="K5" s="8"/>
      <c r="L5" s="121" t="s">
        <v>49</v>
      </c>
      <c r="M5" s="121"/>
      <c r="N5" s="121"/>
    </row>
    <row r="6" spans="1:23" s="9" customFormat="1" ht="15.75" customHeight="1" x14ac:dyDescent="0.15">
      <c r="B6" s="120"/>
      <c r="C6" s="10"/>
      <c r="D6" s="11" t="s">
        <v>50</v>
      </c>
      <c r="E6" s="11" t="s">
        <v>51</v>
      </c>
      <c r="F6" s="12" t="s">
        <v>52</v>
      </c>
      <c r="G6" s="12"/>
      <c r="H6" s="11" t="s">
        <v>4</v>
      </c>
      <c r="I6" s="11" t="s">
        <v>5</v>
      </c>
      <c r="J6" s="12" t="s">
        <v>6</v>
      </c>
      <c r="K6" s="12"/>
      <c r="L6" s="11" t="s">
        <v>4</v>
      </c>
      <c r="M6" s="11" t="s">
        <v>5</v>
      </c>
      <c r="N6" s="12" t="s">
        <v>6</v>
      </c>
    </row>
    <row r="7" spans="1:23" ht="5.0999999999999996" customHeight="1" x14ac:dyDescent="0.15">
      <c r="B7" s="13"/>
      <c r="C7" s="13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</row>
    <row r="8" spans="1:23" ht="5.0999999999999996" customHeight="1" x14ac:dyDescent="0.15">
      <c r="B8" s="5"/>
      <c r="C8" s="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23" ht="15.75" customHeight="1" x14ac:dyDescent="0.15">
      <c r="B9" s="122" t="s">
        <v>7</v>
      </c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</row>
    <row r="10" spans="1:23" x14ac:dyDescent="0.15">
      <c r="B10" s="26">
        <v>1992</v>
      </c>
      <c r="C10" s="27"/>
      <c r="D10" s="98">
        <v>21.38</v>
      </c>
      <c r="E10" s="98">
        <v>29.66</v>
      </c>
      <c r="F10" s="98">
        <v>53.09</v>
      </c>
      <c r="G10" s="28"/>
      <c r="H10" s="29">
        <v>18579252</v>
      </c>
      <c r="I10" s="29">
        <v>25772159</v>
      </c>
      <c r="J10" s="29">
        <v>46138837</v>
      </c>
      <c r="K10" s="28"/>
      <c r="L10" s="30">
        <v>1.1189199999999999</v>
      </c>
      <c r="M10" s="30">
        <v>1.11819</v>
      </c>
      <c r="N10" s="30">
        <v>1.35958</v>
      </c>
      <c r="P10" s="97"/>
      <c r="Q10" s="97"/>
      <c r="R10" s="97"/>
      <c r="S10" s="97"/>
      <c r="T10" s="97"/>
      <c r="U10" s="97"/>
      <c r="V10" s="97"/>
      <c r="W10" s="97"/>
    </row>
    <row r="11" spans="1:23" x14ac:dyDescent="0.15">
      <c r="B11" s="26">
        <v>1994</v>
      </c>
      <c r="C11" s="27"/>
      <c r="D11" s="98">
        <v>21.17</v>
      </c>
      <c r="E11" s="98">
        <v>29.95</v>
      </c>
      <c r="F11" s="98">
        <v>52.38</v>
      </c>
      <c r="G11" s="28"/>
      <c r="H11" s="29">
        <v>19008088</v>
      </c>
      <c r="I11" s="29">
        <v>26885596</v>
      </c>
      <c r="J11" s="29">
        <v>47018805</v>
      </c>
      <c r="K11" s="28"/>
      <c r="L11" s="30">
        <v>0.82061500000000009</v>
      </c>
      <c r="M11" s="30">
        <v>0.96471400000000007</v>
      </c>
      <c r="N11" s="30">
        <v>1.2240739999999999</v>
      </c>
      <c r="P11" s="97"/>
      <c r="Q11" s="97"/>
      <c r="R11" s="97"/>
      <c r="S11" s="97"/>
      <c r="T11" s="97"/>
      <c r="U11" s="97"/>
    </row>
    <row r="12" spans="1:23" x14ac:dyDescent="0.15">
      <c r="B12" s="26">
        <v>1996</v>
      </c>
      <c r="C12" s="27"/>
      <c r="D12" s="98">
        <v>37.39</v>
      </c>
      <c r="E12" s="98">
        <v>46.87</v>
      </c>
      <c r="F12" s="98">
        <v>69.010000000000005</v>
      </c>
      <c r="G12" s="28"/>
      <c r="H12" s="29">
        <v>34654309</v>
      </c>
      <c r="I12" s="29">
        <v>43444956</v>
      </c>
      <c r="J12" s="29">
        <v>63967416</v>
      </c>
      <c r="K12" s="28"/>
      <c r="L12" s="30">
        <v>1.04243</v>
      </c>
      <c r="M12" s="30">
        <v>1.0753600000000001</v>
      </c>
      <c r="N12" s="30">
        <v>1.06538</v>
      </c>
      <c r="P12" s="97"/>
      <c r="Q12" s="97"/>
      <c r="R12" s="97"/>
      <c r="S12" s="97"/>
      <c r="T12" s="97"/>
      <c r="U12" s="97"/>
    </row>
    <row r="13" spans="1:23" x14ac:dyDescent="0.15">
      <c r="B13" s="26">
        <v>1998</v>
      </c>
      <c r="C13" s="27"/>
      <c r="D13" s="98">
        <v>33.26</v>
      </c>
      <c r="E13" s="98">
        <v>41.73</v>
      </c>
      <c r="F13" s="98">
        <v>63.69</v>
      </c>
      <c r="G13" s="28"/>
      <c r="H13" s="29">
        <v>31682407</v>
      </c>
      <c r="I13" s="29">
        <v>39751061</v>
      </c>
      <c r="J13" s="29">
        <v>60671333</v>
      </c>
      <c r="K13" s="28"/>
      <c r="L13" s="30">
        <v>0.92528999999999995</v>
      </c>
      <c r="M13" s="30">
        <v>0.94911999999999996</v>
      </c>
      <c r="N13" s="30">
        <v>0.93887999999999994</v>
      </c>
      <c r="P13" s="97"/>
      <c r="Q13" s="97"/>
      <c r="R13" s="97"/>
      <c r="S13" s="97"/>
      <c r="T13" s="97"/>
      <c r="U13" s="97"/>
    </row>
    <row r="14" spans="1:23" x14ac:dyDescent="0.15">
      <c r="B14" s="26">
        <v>2000</v>
      </c>
      <c r="C14" s="27"/>
      <c r="D14" s="98">
        <v>24.129796156803618</v>
      </c>
      <c r="E14" s="98">
        <v>31.752760370790075</v>
      </c>
      <c r="F14" s="98">
        <v>53.606163484990908</v>
      </c>
      <c r="G14" s="28"/>
      <c r="H14" s="29">
        <v>23722151</v>
      </c>
      <c r="I14" s="29">
        <v>31216334</v>
      </c>
      <c r="J14" s="29">
        <v>52700549</v>
      </c>
      <c r="K14" s="28"/>
      <c r="L14" s="30">
        <v>1.0447599999999999</v>
      </c>
      <c r="M14" s="30">
        <v>1.1693100000000001</v>
      </c>
      <c r="N14" s="30">
        <v>1.2489600000000001</v>
      </c>
      <c r="P14" s="97"/>
      <c r="Q14" s="97"/>
      <c r="R14" s="97"/>
      <c r="S14" s="97"/>
      <c r="T14" s="97"/>
      <c r="U14" s="97"/>
    </row>
    <row r="15" spans="1:23" x14ac:dyDescent="0.15">
      <c r="B15" s="26">
        <v>2002</v>
      </c>
      <c r="C15" s="27"/>
      <c r="D15" s="98">
        <v>19.969152536053983</v>
      </c>
      <c r="E15" s="98">
        <v>26.855915542338693</v>
      </c>
      <c r="F15" s="98">
        <v>49.979043039504901</v>
      </c>
      <c r="G15" s="28"/>
      <c r="H15" s="29">
        <v>20139753</v>
      </c>
      <c r="I15" s="29">
        <v>27085351</v>
      </c>
      <c r="J15" s="29">
        <v>50406024</v>
      </c>
      <c r="K15" s="28"/>
      <c r="L15" s="30">
        <v>0.9309599999999999</v>
      </c>
      <c r="M15" s="30">
        <v>1.0394399999999999</v>
      </c>
      <c r="N15" s="30">
        <v>1.10843</v>
      </c>
      <c r="P15" s="97"/>
      <c r="Q15" s="97"/>
      <c r="R15" s="97"/>
      <c r="S15" s="97"/>
      <c r="T15" s="97"/>
      <c r="U15" s="97"/>
    </row>
    <row r="16" spans="1:23" x14ac:dyDescent="0.15">
      <c r="B16" s="26">
        <v>2004</v>
      </c>
      <c r="C16" s="27"/>
      <c r="D16" s="98">
        <v>17.394626955082909</v>
      </c>
      <c r="E16" s="98">
        <v>24.697115824963902</v>
      </c>
      <c r="F16" s="98">
        <v>47.213918648680902</v>
      </c>
      <c r="G16" s="28"/>
      <c r="H16" s="29">
        <v>17914516</v>
      </c>
      <c r="I16" s="29">
        <v>25435261</v>
      </c>
      <c r="J16" s="29">
        <v>48625044</v>
      </c>
      <c r="K16" s="28"/>
      <c r="L16" s="30">
        <v>0.76594999999999991</v>
      </c>
      <c r="M16" s="30">
        <v>0.90142</v>
      </c>
      <c r="N16" s="30">
        <v>0.90848000000000007</v>
      </c>
      <c r="P16" s="97"/>
      <c r="Q16" s="97"/>
      <c r="R16" s="97"/>
      <c r="S16" s="97"/>
      <c r="T16" s="97"/>
      <c r="U16" s="97"/>
    </row>
    <row r="17" spans="2:21" x14ac:dyDescent="0.15">
      <c r="B17" s="26">
        <v>2005</v>
      </c>
      <c r="C17" s="27"/>
      <c r="D17" s="98">
        <v>18.236776487053636</v>
      </c>
      <c r="E17" s="98">
        <v>24.698105280359066</v>
      </c>
      <c r="F17" s="98">
        <v>47.044719068935976</v>
      </c>
      <c r="G17" s="28"/>
      <c r="H17" s="29">
        <v>18954241</v>
      </c>
      <c r="I17" s="29">
        <v>25669769</v>
      </c>
      <c r="J17" s="29">
        <v>48895535</v>
      </c>
      <c r="K17" s="28"/>
      <c r="L17" s="30">
        <v>0.64497000000000004</v>
      </c>
      <c r="M17" s="30">
        <v>0.70105000000000006</v>
      </c>
      <c r="N17" s="30">
        <v>0.69581000000000004</v>
      </c>
      <c r="P17" s="97"/>
      <c r="Q17" s="97"/>
      <c r="R17" s="97"/>
      <c r="S17" s="97"/>
      <c r="T17" s="97"/>
      <c r="U17" s="97"/>
    </row>
    <row r="18" spans="2:21" x14ac:dyDescent="0.15">
      <c r="B18" s="26">
        <v>2006</v>
      </c>
      <c r="C18" s="27"/>
      <c r="D18" s="91">
        <v>13.950754839999998</v>
      </c>
      <c r="E18" s="91">
        <v>20.86725358</v>
      </c>
      <c r="F18" s="91">
        <v>42.871665749999998</v>
      </c>
      <c r="G18" s="31"/>
      <c r="H18" s="32">
        <v>15147499</v>
      </c>
      <c r="I18" s="32">
        <v>22657319</v>
      </c>
      <c r="J18" s="32">
        <v>46549346</v>
      </c>
      <c r="K18" s="28"/>
      <c r="L18" s="30">
        <v>0.72744799999999998</v>
      </c>
      <c r="M18" s="30">
        <v>0.86324800000000002</v>
      </c>
      <c r="N18" s="30">
        <v>0.82763200000000003</v>
      </c>
      <c r="P18" s="97"/>
      <c r="Q18" s="97"/>
      <c r="R18" s="97"/>
      <c r="S18" s="97"/>
      <c r="T18" s="97"/>
      <c r="U18" s="97"/>
    </row>
    <row r="19" spans="2:21" x14ac:dyDescent="0.15">
      <c r="B19" s="26">
        <v>2008</v>
      </c>
      <c r="C19" s="27"/>
      <c r="D19" s="91">
        <v>18.626788000000001</v>
      </c>
      <c r="E19" s="91">
        <v>25.522780999999998</v>
      </c>
      <c r="F19" s="91">
        <v>47.827899000000002</v>
      </c>
      <c r="G19" s="31"/>
      <c r="H19" s="32">
        <v>20789646</v>
      </c>
      <c r="I19" s="32">
        <v>28486370</v>
      </c>
      <c r="J19" s="32">
        <v>53381457</v>
      </c>
      <c r="K19" s="28"/>
      <c r="L19" s="30">
        <v>0.56799499999999992</v>
      </c>
      <c r="M19" s="30">
        <v>0.61206199999999999</v>
      </c>
      <c r="N19" s="30">
        <v>0.65360699999999994</v>
      </c>
      <c r="P19" s="97"/>
      <c r="Q19" s="97"/>
      <c r="R19" s="97"/>
      <c r="S19" s="97"/>
      <c r="T19" s="97"/>
      <c r="U19" s="97"/>
    </row>
    <row r="20" spans="2:21" x14ac:dyDescent="0.15">
      <c r="B20" s="26">
        <v>2010</v>
      </c>
      <c r="C20" s="27"/>
      <c r="D20" s="91">
        <v>18.798233209999999</v>
      </c>
      <c r="E20" s="91">
        <v>26.617875670000004</v>
      </c>
      <c r="F20" s="91">
        <v>51.082377139999998</v>
      </c>
      <c r="G20" s="31"/>
      <c r="H20" s="32">
        <v>21535243</v>
      </c>
      <c r="I20" s="32">
        <v>30493420</v>
      </c>
      <c r="J20" s="32">
        <v>58519936</v>
      </c>
      <c r="K20" s="28"/>
      <c r="L20" s="30">
        <v>0.55343100000000001</v>
      </c>
      <c r="M20" s="30">
        <v>0.61116900000000007</v>
      </c>
      <c r="N20" s="30">
        <v>0.63388899999999992</v>
      </c>
      <c r="P20" s="97"/>
      <c r="Q20" s="97"/>
      <c r="R20" s="97"/>
      <c r="S20" s="97"/>
      <c r="T20" s="97"/>
      <c r="U20" s="97"/>
    </row>
    <row r="21" spans="2:21" x14ac:dyDescent="0.15">
      <c r="B21" s="33">
        <v>2012</v>
      </c>
      <c r="C21" s="34"/>
      <c r="D21" s="99">
        <v>19.686253000000001</v>
      </c>
      <c r="E21" s="99">
        <v>28.035745000000002</v>
      </c>
      <c r="F21" s="99">
        <v>52.309105000000002</v>
      </c>
      <c r="G21" s="35"/>
      <c r="H21" s="36">
        <v>23088910</v>
      </c>
      <c r="I21" s="36">
        <v>32881564</v>
      </c>
      <c r="J21" s="36">
        <v>61350435</v>
      </c>
      <c r="K21" s="35"/>
      <c r="L21" s="37">
        <v>0.91897200000000001</v>
      </c>
      <c r="M21" s="37">
        <v>1.063555</v>
      </c>
      <c r="N21" s="37">
        <v>1.0477759999999998</v>
      </c>
      <c r="P21" s="97"/>
      <c r="Q21" s="97"/>
      <c r="R21" s="97"/>
      <c r="S21" s="97"/>
      <c r="T21" s="97"/>
      <c r="U21" s="97"/>
    </row>
    <row r="22" spans="2:21" ht="5.0999999999999996" customHeight="1" x14ac:dyDescent="0.15">
      <c r="B22" s="13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P22" s="97"/>
      <c r="Q22" s="97"/>
      <c r="R22" s="97"/>
      <c r="S22" s="97"/>
      <c r="T22" s="97"/>
      <c r="U22" s="97"/>
    </row>
    <row r="23" spans="2:21" ht="5.0999999999999996" customHeight="1" x14ac:dyDescent="0.15">
      <c r="B23" s="5"/>
      <c r="C23" s="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P23" s="97"/>
      <c r="Q23" s="97"/>
      <c r="R23" s="97"/>
      <c r="S23" s="97"/>
      <c r="T23" s="97"/>
      <c r="U23" s="97"/>
    </row>
    <row r="24" spans="2:21" ht="15.75" customHeight="1" x14ac:dyDescent="0.15">
      <c r="B24" s="122" t="s">
        <v>8</v>
      </c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P24" s="97"/>
      <c r="Q24" s="97"/>
      <c r="R24" s="97"/>
      <c r="S24" s="97"/>
      <c r="T24" s="97"/>
      <c r="U24" s="97"/>
    </row>
    <row r="25" spans="2:21" x14ac:dyDescent="0.15">
      <c r="B25" s="26">
        <v>1992</v>
      </c>
      <c r="C25" s="27"/>
      <c r="D25" s="98">
        <v>13.01</v>
      </c>
      <c r="E25" s="98">
        <v>20.100000000000001</v>
      </c>
      <c r="F25" s="98">
        <v>44.25</v>
      </c>
      <c r="G25" s="28"/>
      <c r="H25" s="29">
        <v>6800734</v>
      </c>
      <c r="I25" s="29">
        <v>10510336</v>
      </c>
      <c r="J25" s="29">
        <v>23140886</v>
      </c>
      <c r="K25" s="28"/>
      <c r="L25" s="30">
        <v>1.25909</v>
      </c>
      <c r="M25" s="30">
        <v>1.4753000000000001</v>
      </c>
      <c r="N25" s="30">
        <v>1.9837499999999999</v>
      </c>
      <c r="P25" s="97"/>
      <c r="Q25" s="97"/>
      <c r="R25" s="97"/>
      <c r="S25" s="97"/>
      <c r="T25" s="97"/>
      <c r="U25" s="97"/>
    </row>
    <row r="26" spans="2:21" x14ac:dyDescent="0.15">
      <c r="B26" s="26">
        <v>1994</v>
      </c>
      <c r="C26" s="27"/>
      <c r="D26" s="98">
        <v>10.65</v>
      </c>
      <c r="E26" s="98">
        <v>18.29</v>
      </c>
      <c r="F26" s="98">
        <v>41.15</v>
      </c>
      <c r="G26" s="28"/>
      <c r="H26" s="29">
        <v>5744596</v>
      </c>
      <c r="I26" s="29">
        <v>9868220</v>
      </c>
      <c r="J26" s="29">
        <v>22194039</v>
      </c>
      <c r="K26" s="28"/>
      <c r="L26" s="30">
        <v>0.90379199999999993</v>
      </c>
      <c r="M26" s="30">
        <v>1.3847450000000001</v>
      </c>
      <c r="N26" s="30">
        <v>1.9309270000000001</v>
      </c>
      <c r="P26" s="97"/>
      <c r="Q26" s="97"/>
      <c r="R26" s="97"/>
      <c r="S26" s="97"/>
      <c r="T26" s="97"/>
      <c r="U26" s="97"/>
    </row>
    <row r="27" spans="2:21" x14ac:dyDescent="0.15">
      <c r="B27" s="26">
        <v>1996</v>
      </c>
      <c r="C27" s="27"/>
      <c r="D27" s="98">
        <v>26.99</v>
      </c>
      <c r="E27" s="98">
        <v>36.75</v>
      </c>
      <c r="F27" s="98">
        <v>61.46</v>
      </c>
      <c r="G27" s="28"/>
      <c r="H27" s="29">
        <v>15221623</v>
      </c>
      <c r="I27" s="29">
        <v>20727912</v>
      </c>
      <c r="J27" s="29">
        <v>34665084</v>
      </c>
      <c r="K27" s="28"/>
      <c r="L27" s="30">
        <v>1.32785</v>
      </c>
      <c r="M27" s="30">
        <v>1.5160800000000001</v>
      </c>
      <c r="N27" s="30">
        <v>1.63564</v>
      </c>
      <c r="P27" s="97"/>
      <c r="Q27" s="97"/>
      <c r="R27" s="97"/>
      <c r="S27" s="97"/>
      <c r="T27" s="97"/>
      <c r="U27" s="97"/>
    </row>
    <row r="28" spans="2:21" x14ac:dyDescent="0.15">
      <c r="B28" s="26">
        <v>1998</v>
      </c>
      <c r="C28" s="27"/>
      <c r="D28" s="98">
        <v>21.38</v>
      </c>
      <c r="E28" s="98">
        <v>30.6</v>
      </c>
      <c r="F28" s="98">
        <v>55.87</v>
      </c>
      <c r="G28" s="28"/>
      <c r="H28" s="29">
        <v>12401904</v>
      </c>
      <c r="I28" s="29">
        <v>17748327</v>
      </c>
      <c r="J28" s="29">
        <v>32403021</v>
      </c>
      <c r="K28" s="28"/>
      <c r="L28" s="30">
        <v>0.91582999999999992</v>
      </c>
      <c r="M28" s="30">
        <v>1.0758000000000001</v>
      </c>
      <c r="N28" s="30">
        <v>1.1774200000000001</v>
      </c>
      <c r="P28" s="97"/>
      <c r="Q28" s="97"/>
      <c r="R28" s="97"/>
      <c r="S28" s="97"/>
      <c r="T28" s="97"/>
      <c r="U28" s="97"/>
    </row>
    <row r="29" spans="2:21" x14ac:dyDescent="0.15">
      <c r="B29" s="26">
        <v>2000</v>
      </c>
      <c r="C29" s="27"/>
      <c r="D29" s="98">
        <v>12.49314061492011</v>
      </c>
      <c r="E29" s="98">
        <v>20.168044896739101</v>
      </c>
      <c r="F29" s="98">
        <v>43.65287674671707</v>
      </c>
      <c r="G29" s="28"/>
      <c r="H29" s="29">
        <v>7498833</v>
      </c>
      <c r="I29" s="29">
        <v>12105587</v>
      </c>
      <c r="J29" s="29">
        <v>26202029</v>
      </c>
      <c r="K29" s="28"/>
      <c r="L29" s="30">
        <v>1.00847</v>
      </c>
      <c r="M29" s="30">
        <v>1.2750900000000001</v>
      </c>
      <c r="N29" s="30">
        <v>1.60772</v>
      </c>
      <c r="P29" s="97"/>
      <c r="Q29" s="97"/>
      <c r="R29" s="97"/>
      <c r="S29" s="97"/>
      <c r="T29" s="97"/>
      <c r="U29" s="97"/>
    </row>
    <row r="30" spans="2:21" x14ac:dyDescent="0.15">
      <c r="B30" s="26">
        <v>2002</v>
      </c>
      <c r="C30" s="27"/>
      <c r="D30" s="98">
        <v>11.326432742381542</v>
      </c>
      <c r="E30" s="98">
        <v>17.15591936065028</v>
      </c>
      <c r="F30" s="98">
        <v>41.148590674393162</v>
      </c>
      <c r="G30" s="28"/>
      <c r="H30" s="29">
        <v>7062099</v>
      </c>
      <c r="I30" s="29">
        <v>10696819</v>
      </c>
      <c r="J30" s="29">
        <v>25656394</v>
      </c>
      <c r="K30" s="28"/>
      <c r="L30" s="30">
        <v>0.7409</v>
      </c>
      <c r="M30" s="30">
        <v>0.91383999999999999</v>
      </c>
      <c r="N30" s="30">
        <v>1.0906799999999999</v>
      </c>
      <c r="P30" s="97"/>
      <c r="Q30" s="97"/>
      <c r="R30" s="97"/>
      <c r="S30" s="97"/>
      <c r="T30" s="97"/>
      <c r="U30" s="97"/>
    </row>
    <row r="31" spans="2:21" x14ac:dyDescent="0.15">
      <c r="B31" s="26">
        <v>2004</v>
      </c>
      <c r="C31" s="27"/>
      <c r="D31" s="98">
        <v>11.012952360162192</v>
      </c>
      <c r="E31" s="98">
        <v>17.812251113716858</v>
      </c>
      <c r="F31" s="98">
        <v>41.132700742138304</v>
      </c>
      <c r="G31" s="28"/>
      <c r="H31" s="29">
        <v>7091168</v>
      </c>
      <c r="I31" s="29">
        <v>11469192</v>
      </c>
      <c r="J31" s="29">
        <v>26485077</v>
      </c>
      <c r="K31" s="28"/>
      <c r="L31" s="30">
        <v>0.50165000000000004</v>
      </c>
      <c r="M31" s="30">
        <v>0.54964999999999997</v>
      </c>
      <c r="N31" s="30">
        <v>0.65840999999999994</v>
      </c>
      <c r="P31" s="97"/>
      <c r="Q31" s="97"/>
      <c r="R31" s="97"/>
      <c r="S31" s="97"/>
      <c r="T31" s="97"/>
      <c r="U31" s="97"/>
    </row>
    <row r="32" spans="2:21" x14ac:dyDescent="0.15">
      <c r="B32" s="26">
        <v>2005</v>
      </c>
      <c r="C32" s="27"/>
      <c r="D32" s="98">
        <v>9.942927342070357</v>
      </c>
      <c r="E32" s="98">
        <v>15.789142846005952</v>
      </c>
      <c r="F32" s="98">
        <v>38.347202909840611</v>
      </c>
      <c r="G32" s="28"/>
      <c r="H32" s="29">
        <v>6499518</v>
      </c>
      <c r="I32" s="29">
        <v>10321087</v>
      </c>
      <c r="J32" s="29">
        <v>25066897</v>
      </c>
      <c r="K32" s="28"/>
      <c r="L32" s="30">
        <v>0.46493999999999996</v>
      </c>
      <c r="M32" s="30">
        <v>0.55148999999999992</v>
      </c>
      <c r="N32" s="30">
        <v>0.72475000000000001</v>
      </c>
      <c r="P32" s="97"/>
      <c r="Q32" s="97"/>
      <c r="R32" s="97"/>
      <c r="S32" s="97"/>
      <c r="T32" s="97"/>
      <c r="U32" s="97"/>
    </row>
    <row r="33" spans="2:21" x14ac:dyDescent="0.15">
      <c r="B33" s="26">
        <v>2006</v>
      </c>
      <c r="C33" s="27"/>
      <c r="D33" s="98">
        <v>7.6475540100000003</v>
      </c>
      <c r="E33" s="98">
        <v>13.78706036</v>
      </c>
      <c r="F33" s="98">
        <v>35.841837920000003</v>
      </c>
      <c r="G33" s="28"/>
      <c r="H33" s="29">
        <v>5184898</v>
      </c>
      <c r="I33" s="29">
        <v>9347368</v>
      </c>
      <c r="J33" s="29">
        <v>24300093</v>
      </c>
      <c r="K33" s="28"/>
      <c r="L33" s="30">
        <v>0.36509599999999998</v>
      </c>
      <c r="M33" s="30">
        <v>0.49530099999999999</v>
      </c>
      <c r="N33" s="30">
        <v>0.71967599999999998</v>
      </c>
      <c r="P33" s="97"/>
      <c r="Q33" s="97"/>
      <c r="R33" s="97"/>
      <c r="S33" s="97"/>
      <c r="T33" s="97"/>
      <c r="U33" s="97"/>
    </row>
    <row r="34" spans="2:21" x14ac:dyDescent="0.15">
      <c r="B34" s="26">
        <v>2008</v>
      </c>
      <c r="C34" s="27"/>
      <c r="D34" s="98">
        <v>10.704803999999999</v>
      </c>
      <c r="E34" s="98">
        <v>17.362691999999999</v>
      </c>
      <c r="F34" s="98">
        <v>39.996024000000006</v>
      </c>
      <c r="G34" s="28"/>
      <c r="H34" s="29">
        <v>7463236</v>
      </c>
      <c r="I34" s="29">
        <v>12105020</v>
      </c>
      <c r="J34" s="29">
        <v>27884655</v>
      </c>
      <c r="K34" s="28"/>
      <c r="L34" s="30">
        <v>0.50987300000000002</v>
      </c>
      <c r="M34" s="30">
        <v>0.579596</v>
      </c>
      <c r="N34" s="30">
        <v>0.65329999999999999</v>
      </c>
      <c r="P34" s="97"/>
      <c r="Q34" s="97"/>
      <c r="R34" s="97"/>
      <c r="S34" s="97"/>
      <c r="T34" s="97"/>
      <c r="U34" s="97"/>
    </row>
    <row r="35" spans="2:21" x14ac:dyDescent="0.15">
      <c r="B35" s="26">
        <v>2010</v>
      </c>
      <c r="C35" s="27"/>
      <c r="D35" s="98">
        <v>12.542354119999999</v>
      </c>
      <c r="E35" s="98">
        <v>19.92768878</v>
      </c>
      <c r="F35" s="98">
        <v>45.296361130000001</v>
      </c>
      <c r="G35" s="28"/>
      <c r="H35" s="29">
        <v>8975498</v>
      </c>
      <c r="I35" s="29">
        <v>14260555</v>
      </c>
      <c r="J35" s="29">
        <v>32414760</v>
      </c>
      <c r="K35" s="28"/>
      <c r="L35" s="30">
        <v>0.45289699999999999</v>
      </c>
      <c r="M35" s="30">
        <v>0.53514600000000001</v>
      </c>
      <c r="N35" s="30">
        <v>0.64037299999999997</v>
      </c>
      <c r="P35" s="97"/>
      <c r="Q35" s="97"/>
      <c r="R35" s="97"/>
      <c r="S35" s="97"/>
      <c r="T35" s="97"/>
      <c r="U35" s="97"/>
    </row>
    <row r="36" spans="2:21" x14ac:dyDescent="0.15">
      <c r="B36" s="33">
        <v>2012</v>
      </c>
      <c r="C36" s="34"/>
      <c r="D36" s="99">
        <v>12.919569000000001</v>
      </c>
      <c r="E36" s="99">
        <v>20.725080999999999</v>
      </c>
      <c r="F36" s="99">
        <v>45.520101000000004</v>
      </c>
      <c r="G36" s="35"/>
      <c r="H36" s="36">
        <v>9458956</v>
      </c>
      <c r="I36" s="36">
        <v>15173697</v>
      </c>
      <c r="J36" s="36">
        <v>33327167</v>
      </c>
      <c r="K36" s="35"/>
      <c r="L36" s="37">
        <v>0.99105300000000007</v>
      </c>
      <c r="M36" s="37">
        <v>1.18286</v>
      </c>
      <c r="N36" s="37">
        <v>1.3080540000000001</v>
      </c>
      <c r="P36" s="97"/>
      <c r="Q36" s="97"/>
      <c r="R36" s="97"/>
      <c r="S36" s="97"/>
      <c r="T36" s="97"/>
      <c r="U36" s="97"/>
    </row>
    <row r="37" spans="2:21" ht="5.0999999999999996" customHeight="1" x14ac:dyDescent="0.15">
      <c r="B37" s="13"/>
      <c r="C37" s="13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P37" s="97"/>
      <c r="Q37" s="97"/>
      <c r="R37" s="97"/>
      <c r="S37" s="97"/>
      <c r="T37" s="97"/>
      <c r="U37" s="97"/>
    </row>
    <row r="38" spans="2:21" ht="5.0999999999999996" customHeight="1" x14ac:dyDescent="0.15">
      <c r="B38" s="5"/>
      <c r="C38" s="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P38" s="97"/>
      <c r="Q38" s="97"/>
      <c r="R38" s="97"/>
      <c r="S38" s="97"/>
      <c r="T38" s="97"/>
      <c r="U38" s="97"/>
    </row>
    <row r="39" spans="2:21" ht="15.75" customHeight="1" x14ac:dyDescent="0.15">
      <c r="B39" s="122" t="s">
        <v>9</v>
      </c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P39" s="97"/>
      <c r="Q39" s="97"/>
      <c r="R39" s="97"/>
      <c r="S39" s="97"/>
      <c r="T39" s="97"/>
      <c r="U39" s="97"/>
    </row>
    <row r="40" spans="2:21" x14ac:dyDescent="0.15">
      <c r="B40" s="26">
        <v>1992</v>
      </c>
      <c r="C40" s="27"/>
      <c r="D40" s="98">
        <v>34.03</v>
      </c>
      <c r="E40" s="98">
        <v>44.1</v>
      </c>
      <c r="F40" s="98">
        <v>66.45</v>
      </c>
      <c r="G40" s="28"/>
      <c r="H40" s="29">
        <v>11778518</v>
      </c>
      <c r="I40" s="29">
        <v>15261823</v>
      </c>
      <c r="J40" s="29">
        <v>22997951</v>
      </c>
      <c r="K40" s="28"/>
      <c r="L40" s="30">
        <v>2.3471100000000003</v>
      </c>
      <c r="M40" s="30">
        <v>2.0125700000000002</v>
      </c>
      <c r="N40" s="30">
        <v>1.8381399999999999</v>
      </c>
      <c r="P40" s="97"/>
      <c r="Q40" s="97"/>
      <c r="R40" s="97"/>
      <c r="S40" s="97"/>
      <c r="T40" s="97"/>
      <c r="U40" s="97"/>
    </row>
    <row r="41" spans="2:21" x14ac:dyDescent="0.15">
      <c r="B41" s="26">
        <v>1994</v>
      </c>
      <c r="C41" s="27"/>
      <c r="D41" s="98">
        <v>37.01</v>
      </c>
      <c r="E41" s="98">
        <v>47.49</v>
      </c>
      <c r="F41" s="98">
        <v>69.28</v>
      </c>
      <c r="G41" s="28"/>
      <c r="H41" s="29">
        <v>13263492</v>
      </c>
      <c r="I41" s="29">
        <v>17017376</v>
      </c>
      <c r="J41" s="29">
        <v>24824766</v>
      </c>
      <c r="K41" s="28"/>
      <c r="L41" s="30">
        <v>1.8265369999999999</v>
      </c>
      <c r="M41" s="30">
        <v>1.7445550000000001</v>
      </c>
      <c r="N41" s="30">
        <v>1.7934289999999999</v>
      </c>
      <c r="P41" s="97"/>
      <c r="Q41" s="97"/>
      <c r="R41" s="97"/>
      <c r="S41" s="97"/>
      <c r="T41" s="97"/>
      <c r="U41" s="97"/>
    </row>
    <row r="42" spans="2:21" x14ac:dyDescent="0.15">
      <c r="B42" s="26">
        <v>1996</v>
      </c>
      <c r="C42" s="27"/>
      <c r="D42" s="98">
        <v>53.54</v>
      </c>
      <c r="E42" s="98">
        <v>62.59</v>
      </c>
      <c r="F42" s="98">
        <v>80.739999999999995</v>
      </c>
      <c r="G42" s="28"/>
      <c r="H42" s="29">
        <v>19432686</v>
      </c>
      <c r="I42" s="29">
        <v>22717044</v>
      </c>
      <c r="J42" s="29">
        <v>29302332</v>
      </c>
      <c r="K42" s="28"/>
      <c r="L42" s="30">
        <v>1.5737399999999999</v>
      </c>
      <c r="M42" s="30">
        <v>1.3547</v>
      </c>
      <c r="N42" s="30">
        <v>1.01769</v>
      </c>
      <c r="P42" s="97"/>
      <c r="Q42" s="97"/>
      <c r="R42" s="97"/>
      <c r="S42" s="97"/>
      <c r="T42" s="97"/>
      <c r="U42" s="97"/>
    </row>
    <row r="43" spans="2:21" x14ac:dyDescent="0.15">
      <c r="B43" s="26">
        <v>1998</v>
      </c>
      <c r="C43" s="27"/>
      <c r="D43" s="98">
        <v>51.74</v>
      </c>
      <c r="E43" s="98">
        <v>59.04</v>
      </c>
      <c r="F43" s="98">
        <v>75.86</v>
      </c>
      <c r="G43" s="28"/>
      <c r="H43" s="29">
        <v>19280503</v>
      </c>
      <c r="I43" s="29">
        <v>22002734</v>
      </c>
      <c r="J43" s="29">
        <v>28268312</v>
      </c>
      <c r="K43" s="28"/>
      <c r="L43" s="30">
        <v>2.1692800000000001</v>
      </c>
      <c r="M43" s="30">
        <v>2.1053500000000001</v>
      </c>
      <c r="N43" s="30">
        <v>1.81603</v>
      </c>
      <c r="P43" s="97"/>
      <c r="Q43" s="97"/>
      <c r="R43" s="97"/>
      <c r="S43" s="97"/>
      <c r="T43" s="97"/>
      <c r="U43" s="97"/>
    </row>
    <row r="44" spans="2:21" x14ac:dyDescent="0.15">
      <c r="B44" s="26">
        <v>2000</v>
      </c>
      <c r="C44" s="27"/>
      <c r="D44" s="98">
        <v>42.372900701342253</v>
      </c>
      <c r="E44" s="98">
        <v>49.914437044226986</v>
      </c>
      <c r="F44" s="98">
        <v>69.210204515040132</v>
      </c>
      <c r="G44" s="28"/>
      <c r="H44" s="29">
        <v>16223318</v>
      </c>
      <c r="I44" s="29">
        <v>19110747</v>
      </c>
      <c r="J44" s="29">
        <v>26498520</v>
      </c>
      <c r="K44" s="28"/>
      <c r="L44" s="30">
        <v>2.1017199999999998</v>
      </c>
      <c r="M44" s="30">
        <v>2.2143999999999999</v>
      </c>
      <c r="N44" s="30">
        <v>1.9047999999999998</v>
      </c>
      <c r="P44" s="97"/>
      <c r="Q44" s="97"/>
      <c r="R44" s="97"/>
      <c r="S44" s="97"/>
      <c r="T44" s="97"/>
      <c r="U44" s="97"/>
    </row>
    <row r="45" spans="2:21" x14ac:dyDescent="0.15">
      <c r="B45" s="26">
        <v>2002</v>
      </c>
      <c r="C45" s="27"/>
      <c r="D45" s="98">
        <v>33.964652452524199</v>
      </c>
      <c r="E45" s="98">
        <v>42.563505165916702</v>
      </c>
      <c r="F45" s="98">
        <v>64.278545775761188</v>
      </c>
      <c r="G45" s="28"/>
      <c r="H45" s="29">
        <v>13077654</v>
      </c>
      <c r="I45" s="29">
        <v>16388532</v>
      </c>
      <c r="J45" s="29">
        <v>24749630</v>
      </c>
      <c r="K45" s="28"/>
      <c r="L45" s="30">
        <v>2.0205299999999999</v>
      </c>
      <c r="M45" s="30">
        <v>2.1526000000000001</v>
      </c>
      <c r="N45" s="30">
        <v>2.2942200000000001</v>
      </c>
      <c r="P45" s="97"/>
      <c r="Q45" s="97"/>
      <c r="R45" s="97"/>
      <c r="S45" s="97"/>
      <c r="T45" s="97"/>
      <c r="U45" s="97"/>
    </row>
    <row r="46" spans="2:21" x14ac:dyDescent="0.15">
      <c r="B46" s="26">
        <v>2004</v>
      </c>
      <c r="C46" s="27"/>
      <c r="D46" s="98">
        <v>28.040164826204105</v>
      </c>
      <c r="E46" s="98">
        <v>36.182046140818862</v>
      </c>
      <c r="F46" s="98">
        <v>57.358252171760505</v>
      </c>
      <c r="G46" s="28"/>
      <c r="H46" s="29">
        <v>10823348</v>
      </c>
      <c r="I46" s="29">
        <v>13966069</v>
      </c>
      <c r="J46" s="29">
        <v>22139967</v>
      </c>
      <c r="K46" s="28"/>
      <c r="L46" s="30">
        <v>1.9970100000000002</v>
      </c>
      <c r="M46" s="30">
        <v>2.4208699999999999</v>
      </c>
      <c r="N46" s="30">
        <v>2.3034599999999998</v>
      </c>
      <c r="P46" s="97"/>
      <c r="Q46" s="97"/>
      <c r="R46" s="97"/>
      <c r="S46" s="97"/>
      <c r="T46" s="97"/>
      <c r="U46" s="97"/>
    </row>
    <row r="47" spans="2:21" x14ac:dyDescent="0.15">
      <c r="B47" s="26">
        <v>2005</v>
      </c>
      <c r="C47" s="27"/>
      <c r="D47" s="98">
        <v>32.294643956142714</v>
      </c>
      <c r="E47" s="98">
        <v>39.798574435260946</v>
      </c>
      <c r="F47" s="98">
        <v>61.786792060314198</v>
      </c>
      <c r="G47" s="28"/>
      <c r="H47" s="29">
        <v>12454723</v>
      </c>
      <c r="I47" s="29">
        <v>15348682</v>
      </c>
      <c r="J47" s="29">
        <v>23828638</v>
      </c>
      <c r="K47" s="28"/>
      <c r="L47" s="30">
        <v>1.5023500000000001</v>
      </c>
      <c r="M47" s="30">
        <v>1.6576500000000001</v>
      </c>
      <c r="N47" s="30">
        <v>1.43272</v>
      </c>
      <c r="P47" s="97"/>
      <c r="Q47" s="97"/>
      <c r="R47" s="97"/>
      <c r="S47" s="97"/>
      <c r="T47" s="97"/>
      <c r="U47" s="97"/>
    </row>
    <row r="48" spans="2:21" x14ac:dyDescent="0.15">
      <c r="B48" s="26">
        <v>2006</v>
      </c>
      <c r="C48" s="27"/>
      <c r="D48" s="98">
        <v>24.429980459999999</v>
      </c>
      <c r="E48" s="98">
        <v>32.638248069999996</v>
      </c>
      <c r="F48" s="98">
        <v>54.558926539999995</v>
      </c>
      <c r="G48" s="28"/>
      <c r="H48" s="29">
        <v>9962601</v>
      </c>
      <c r="I48" s="29">
        <v>13309951</v>
      </c>
      <c r="J48" s="29">
        <v>22249253</v>
      </c>
      <c r="K48" s="28"/>
      <c r="L48" s="30">
        <v>1.7723690000000001</v>
      </c>
      <c r="M48" s="30">
        <v>2.075879</v>
      </c>
      <c r="N48" s="30">
        <v>1.8145680000000002</v>
      </c>
      <c r="P48" s="97"/>
      <c r="Q48" s="97"/>
      <c r="R48" s="97"/>
      <c r="S48" s="97"/>
      <c r="T48" s="97"/>
      <c r="U48" s="97"/>
    </row>
    <row r="49" spans="1:21" x14ac:dyDescent="0.15">
      <c r="B49" s="26">
        <v>2008</v>
      </c>
      <c r="C49" s="27"/>
      <c r="D49" s="98">
        <v>31.810607000000001</v>
      </c>
      <c r="E49" s="98">
        <v>39.102856000000003</v>
      </c>
      <c r="F49" s="98">
        <v>60.861759000000006</v>
      </c>
      <c r="G49" s="28"/>
      <c r="H49" s="29">
        <v>13326410</v>
      </c>
      <c r="I49" s="29">
        <v>16381350</v>
      </c>
      <c r="J49" s="29">
        <v>25496802</v>
      </c>
      <c r="K49" s="28"/>
      <c r="L49" s="30">
        <v>1.199055</v>
      </c>
      <c r="M49" s="30">
        <v>1.258472</v>
      </c>
      <c r="N49" s="30">
        <v>1.313793</v>
      </c>
      <c r="P49" s="97"/>
      <c r="Q49" s="97"/>
      <c r="R49" s="97"/>
      <c r="S49" s="97"/>
      <c r="T49" s="97"/>
      <c r="U49" s="97"/>
    </row>
    <row r="50" spans="1:21" x14ac:dyDescent="0.15">
      <c r="B50" s="26">
        <v>2010</v>
      </c>
      <c r="C50" s="27"/>
      <c r="D50" s="98">
        <v>29.20978191</v>
      </c>
      <c r="E50" s="98">
        <v>37.752235130000003</v>
      </c>
      <c r="F50" s="98">
        <v>60.711941030000006</v>
      </c>
      <c r="G50" s="28"/>
      <c r="H50" s="29">
        <v>12559745</v>
      </c>
      <c r="I50" s="29">
        <v>16232865</v>
      </c>
      <c r="J50" s="29">
        <v>26105176</v>
      </c>
      <c r="K50" s="28"/>
      <c r="L50" s="30">
        <v>1.3050710000000001</v>
      </c>
      <c r="M50" s="30">
        <v>1.4051480000000001</v>
      </c>
      <c r="N50" s="30">
        <v>1.3523620000000001</v>
      </c>
      <c r="P50" s="97"/>
      <c r="Q50" s="97"/>
      <c r="R50" s="97"/>
      <c r="S50" s="97"/>
      <c r="T50" s="97"/>
      <c r="U50" s="97"/>
    </row>
    <row r="51" spans="1:21" ht="15" thickBot="1" x14ac:dyDescent="0.2">
      <c r="B51" s="38">
        <v>2012</v>
      </c>
      <c r="C51" s="39"/>
      <c r="D51" s="100">
        <v>30.927787000000002</v>
      </c>
      <c r="E51" s="100">
        <v>40.180997000000005</v>
      </c>
      <c r="F51" s="100">
        <v>63.587718000000002</v>
      </c>
      <c r="G51" s="40"/>
      <c r="H51" s="41">
        <v>13629954</v>
      </c>
      <c r="I51" s="41">
        <v>17707867</v>
      </c>
      <c r="J51" s="41">
        <v>28023268</v>
      </c>
      <c r="K51" s="40"/>
      <c r="L51" s="42">
        <v>1.7585050000000002</v>
      </c>
      <c r="M51" s="42">
        <v>1.9874320000000001</v>
      </c>
      <c r="N51" s="42">
        <v>1.7059279999999999</v>
      </c>
      <c r="P51" s="97"/>
      <c r="Q51" s="97"/>
      <c r="R51" s="97"/>
      <c r="S51" s="97"/>
      <c r="T51" s="97"/>
      <c r="U51" s="97"/>
    </row>
    <row r="52" spans="1:21" ht="5.0999999999999996" customHeight="1" thickTop="1" thickBot="1" x14ac:dyDescent="0.2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3"/>
    </row>
    <row r="53" spans="1:21" ht="5.0999999999999996" customHeight="1" thickTop="1" x14ac:dyDescent="0.1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</row>
    <row r="54" spans="1:21" ht="12.75" customHeight="1" x14ac:dyDescent="0.15">
      <c r="B54" s="123" t="s">
        <v>22</v>
      </c>
      <c r="C54" s="123"/>
      <c r="D54" s="123"/>
      <c r="E54" s="123"/>
      <c r="F54" s="123"/>
      <c r="G54" s="123"/>
      <c r="H54" s="123"/>
      <c r="I54" s="123"/>
      <c r="J54" s="123"/>
      <c r="K54" s="123"/>
      <c r="L54" s="123"/>
      <c r="M54" s="123"/>
      <c r="N54" s="123"/>
    </row>
    <row r="55" spans="1:21" x14ac:dyDescent="0.15">
      <c r="B55" s="123"/>
      <c r="C55" s="123"/>
      <c r="D55" s="123"/>
      <c r="E55" s="123"/>
      <c r="F55" s="123"/>
      <c r="G55" s="123"/>
      <c r="H55" s="123"/>
      <c r="I55" s="123"/>
      <c r="J55" s="123"/>
      <c r="K55" s="123"/>
      <c r="L55" s="123"/>
      <c r="M55" s="123"/>
      <c r="N55" s="123"/>
    </row>
    <row r="56" spans="1:21" ht="12.75" customHeight="1" x14ac:dyDescent="0.15">
      <c r="B56" s="123" t="s">
        <v>23</v>
      </c>
      <c r="C56" s="123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</row>
    <row r="57" spans="1:21" x14ac:dyDescent="0.15">
      <c r="B57" s="123"/>
      <c r="C57" s="123"/>
      <c r="D57" s="123"/>
      <c r="E57" s="123"/>
      <c r="F57" s="123"/>
      <c r="G57" s="123"/>
      <c r="H57" s="123"/>
      <c r="I57" s="123"/>
      <c r="J57" s="123"/>
      <c r="K57" s="123"/>
      <c r="L57" s="123"/>
      <c r="M57" s="123"/>
      <c r="N57" s="123"/>
    </row>
    <row r="58" spans="1:21" ht="12.75" customHeight="1" x14ac:dyDescent="0.15">
      <c r="B58" s="123" t="s">
        <v>24</v>
      </c>
      <c r="C58" s="123"/>
      <c r="D58" s="123"/>
      <c r="E58" s="123"/>
      <c r="F58" s="123"/>
      <c r="G58" s="123"/>
      <c r="H58" s="123"/>
      <c r="I58" s="123"/>
      <c r="J58" s="123"/>
      <c r="K58" s="123"/>
      <c r="L58" s="123"/>
      <c r="M58" s="123"/>
      <c r="N58" s="123"/>
    </row>
    <row r="59" spans="1:21" x14ac:dyDescent="0.15">
      <c r="B59" s="123"/>
      <c r="C59" s="123"/>
      <c r="D59" s="123"/>
      <c r="E59" s="123"/>
      <c r="F59" s="123"/>
      <c r="G59" s="123"/>
      <c r="H59" s="123"/>
      <c r="I59" s="123"/>
      <c r="J59" s="123"/>
      <c r="K59" s="123"/>
      <c r="L59" s="123"/>
      <c r="M59" s="123"/>
      <c r="N59" s="123"/>
    </row>
    <row r="60" spans="1:21" x14ac:dyDescent="0.15">
      <c r="B60" s="119" t="s">
        <v>15</v>
      </c>
      <c r="C60" s="119"/>
      <c r="D60" s="119"/>
      <c r="E60" s="119"/>
      <c r="F60" s="119"/>
      <c r="G60" s="119"/>
      <c r="H60" s="119"/>
      <c r="I60" s="119"/>
      <c r="J60" s="119"/>
      <c r="K60" s="119"/>
      <c r="L60" s="119"/>
      <c r="M60" s="119"/>
      <c r="N60" s="119"/>
    </row>
    <row r="61" spans="1:21" x14ac:dyDescent="0.15">
      <c r="B61" s="24" t="s">
        <v>26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</row>
    <row r="62" spans="1:21" x14ac:dyDescent="0.15">
      <c r="B62" s="20" t="s">
        <v>27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</row>
    <row r="63" spans="1:21" ht="5.0999999999999996" customHeight="1" x14ac:dyDescent="0.15">
      <c r="O63" s="21"/>
    </row>
    <row r="64" spans="1:21" x14ac:dyDescent="0.15">
      <c r="O64" s="21"/>
    </row>
    <row r="65" spans="15:15" x14ac:dyDescent="0.15">
      <c r="O65" s="21"/>
    </row>
    <row r="66" spans="15:15" x14ac:dyDescent="0.15">
      <c r="O66" s="21"/>
    </row>
    <row r="67" spans="15:15" x14ac:dyDescent="0.15">
      <c r="O67" s="21"/>
    </row>
    <row r="68" spans="15:15" x14ac:dyDescent="0.15">
      <c r="O68" s="21"/>
    </row>
    <row r="69" spans="15:15" x14ac:dyDescent="0.15">
      <c r="O69" s="21"/>
    </row>
    <row r="70" spans="15:15" x14ac:dyDescent="0.15">
      <c r="O70" s="21"/>
    </row>
  </sheetData>
  <mergeCells count="13">
    <mergeCell ref="B1:N1"/>
    <mergeCell ref="B60:N60"/>
    <mergeCell ref="B2:N2"/>
    <mergeCell ref="B5:B6"/>
    <mergeCell ref="D5:F5"/>
    <mergeCell ref="H5:J5"/>
    <mergeCell ref="L5:N5"/>
    <mergeCell ref="B9:N9"/>
    <mergeCell ref="B24:N24"/>
    <mergeCell ref="B39:N39"/>
    <mergeCell ref="B54:N55"/>
    <mergeCell ref="B56:N57"/>
    <mergeCell ref="B58:N59"/>
  </mergeCells>
  <printOptions horizontalCentered="1"/>
  <pageMargins left="0.27559055118110237" right="0.27559055118110237" top="0.74803149606299213" bottom="0.74803149606299213" header="0.31496062992125984" footer="0.31496062992125984"/>
  <pageSetup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70"/>
  <sheetViews>
    <sheetView zoomScaleNormal="100" zoomScaleSheetLayoutView="85" workbookViewId="0"/>
  </sheetViews>
  <sheetFormatPr defaultColWidth="11.4609375" defaultRowHeight="12.75" x14ac:dyDescent="0.15"/>
  <cols>
    <col min="1" max="1" width="0.80859375" style="2" customWidth="1"/>
    <col min="2" max="2" width="11.32421875" style="2" customWidth="1"/>
    <col min="3" max="3" width="0.80859375" style="2" customWidth="1"/>
    <col min="4" max="4" width="11.73046875" style="2" customWidth="1"/>
    <col min="5" max="5" width="12.67578125" style="2" customWidth="1"/>
    <col min="6" max="6" width="11.73046875" style="2" customWidth="1"/>
    <col min="7" max="7" width="0.80859375" style="2" customWidth="1"/>
    <col min="8" max="10" width="11.73046875" style="2" customWidth="1"/>
    <col min="11" max="11" width="0.80859375" style="2" customWidth="1"/>
    <col min="12" max="14" width="11.73046875" style="2" customWidth="1"/>
    <col min="15" max="15" width="0.80859375" style="2" customWidth="1"/>
    <col min="16" max="16384" width="11.4609375" style="2"/>
  </cols>
  <sheetData>
    <row r="1" spans="1:21" ht="17.25" x14ac:dyDescent="0.15">
      <c r="B1" s="118" t="s">
        <v>17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</row>
    <row r="2" spans="1:21" ht="15.75" customHeight="1" x14ac:dyDescent="0.15">
      <c r="B2" s="118" t="s">
        <v>48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</row>
    <row r="3" spans="1:21" ht="5.0999999999999996" customHeight="1" thickBot="1" x14ac:dyDescent="0.2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3"/>
    </row>
    <row r="4" spans="1:21" ht="5.0999999999999996" customHeight="1" thickTop="1" x14ac:dyDescent="0.1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21" s="6" customFormat="1" ht="15.75" customHeight="1" x14ac:dyDescent="0.15">
      <c r="B5" s="120" t="s">
        <v>0</v>
      </c>
      <c r="C5" s="7"/>
      <c r="D5" s="121" t="s">
        <v>1</v>
      </c>
      <c r="E5" s="121"/>
      <c r="F5" s="121"/>
      <c r="G5" s="8"/>
      <c r="H5" s="121" t="s">
        <v>21</v>
      </c>
      <c r="I5" s="121"/>
      <c r="J5" s="121"/>
      <c r="K5" s="8"/>
      <c r="L5" s="121" t="s">
        <v>49</v>
      </c>
      <c r="M5" s="121"/>
      <c r="N5" s="121"/>
    </row>
    <row r="6" spans="1:21" s="9" customFormat="1" ht="15.75" customHeight="1" x14ac:dyDescent="0.15">
      <c r="B6" s="120"/>
      <c r="C6" s="10"/>
      <c r="D6" s="11" t="s">
        <v>50</v>
      </c>
      <c r="E6" s="11" t="s">
        <v>51</v>
      </c>
      <c r="F6" s="12" t="s">
        <v>52</v>
      </c>
      <c r="G6" s="12"/>
      <c r="H6" s="11" t="s">
        <v>4</v>
      </c>
      <c r="I6" s="11" t="s">
        <v>5</v>
      </c>
      <c r="J6" s="12" t="s">
        <v>6</v>
      </c>
      <c r="K6" s="12"/>
      <c r="L6" s="11" t="s">
        <v>4</v>
      </c>
      <c r="M6" s="11" t="s">
        <v>5</v>
      </c>
      <c r="N6" s="12" t="s">
        <v>6</v>
      </c>
    </row>
    <row r="7" spans="1:21" ht="5.0999999999999996" customHeight="1" x14ac:dyDescent="0.15">
      <c r="B7" s="13"/>
      <c r="C7" s="13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</row>
    <row r="8" spans="1:21" ht="5.0999999999999996" customHeight="1" x14ac:dyDescent="0.15">
      <c r="B8" s="5"/>
      <c r="C8" s="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21" ht="15.75" customHeight="1" x14ac:dyDescent="0.15">
      <c r="B9" s="122" t="s">
        <v>7</v>
      </c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</row>
    <row r="10" spans="1:21" x14ac:dyDescent="0.15">
      <c r="B10" s="16">
        <v>1992</v>
      </c>
      <c r="D10" s="17">
        <v>16.41</v>
      </c>
      <c r="E10" s="17">
        <v>23.13</v>
      </c>
      <c r="F10" s="17">
        <v>44.5</v>
      </c>
      <c r="G10" s="18"/>
      <c r="H10" s="25">
        <v>3041113</v>
      </c>
      <c r="I10" s="25">
        <v>4287508</v>
      </c>
      <c r="J10" s="25">
        <v>8248539</v>
      </c>
      <c r="K10" s="18"/>
      <c r="L10" s="19">
        <v>0.85158999999999996</v>
      </c>
      <c r="M10" s="19">
        <v>0.91573000000000004</v>
      </c>
      <c r="N10" s="19">
        <v>1.2779700000000001</v>
      </c>
      <c r="P10" s="97"/>
      <c r="Q10" s="97"/>
      <c r="R10" s="97"/>
      <c r="S10" s="97"/>
      <c r="T10" s="97"/>
      <c r="U10" s="97"/>
    </row>
    <row r="11" spans="1:21" x14ac:dyDescent="0.15">
      <c r="B11" s="16">
        <v>1994</v>
      </c>
      <c r="D11" s="17">
        <v>16.13</v>
      </c>
      <c r="E11" s="17">
        <v>23.169999999999998</v>
      </c>
      <c r="F11" s="17">
        <v>43.59</v>
      </c>
      <c r="G11" s="18"/>
      <c r="H11" s="25">
        <v>3175762</v>
      </c>
      <c r="I11" s="25">
        <v>4562034</v>
      </c>
      <c r="J11" s="25">
        <v>8584420</v>
      </c>
      <c r="K11" s="18"/>
      <c r="L11" s="19">
        <v>0.663879</v>
      </c>
      <c r="M11" s="19">
        <v>0.80929099999999998</v>
      </c>
      <c r="N11" s="19">
        <v>1.1651830000000001</v>
      </c>
      <c r="P11" s="97"/>
      <c r="Q11" s="97"/>
      <c r="R11" s="97"/>
      <c r="S11" s="97"/>
      <c r="T11" s="97"/>
      <c r="U11" s="97"/>
    </row>
    <row r="12" spans="1:21" x14ac:dyDescent="0.15">
      <c r="B12" s="16">
        <v>1996</v>
      </c>
      <c r="D12" s="17">
        <v>29.08</v>
      </c>
      <c r="E12" s="17">
        <v>37.96</v>
      </c>
      <c r="F12" s="17">
        <v>60.15</v>
      </c>
      <c r="G12" s="18"/>
      <c r="H12" s="25">
        <v>5963972</v>
      </c>
      <c r="I12" s="25">
        <v>7784969</v>
      </c>
      <c r="J12" s="25">
        <v>12336372</v>
      </c>
      <c r="K12" s="18"/>
      <c r="L12" s="19">
        <v>0.90749000000000002</v>
      </c>
      <c r="M12" s="19">
        <v>1.0271399999999999</v>
      </c>
      <c r="N12" s="19">
        <v>1.15781</v>
      </c>
      <c r="P12" s="97"/>
      <c r="Q12" s="97"/>
      <c r="R12" s="97"/>
      <c r="S12" s="97"/>
      <c r="T12" s="97"/>
      <c r="U12" s="97"/>
    </row>
    <row r="13" spans="1:21" x14ac:dyDescent="0.15">
      <c r="B13" s="16">
        <v>1998</v>
      </c>
      <c r="D13" s="17">
        <v>26.32</v>
      </c>
      <c r="E13" s="17">
        <v>33.92</v>
      </c>
      <c r="F13" s="17">
        <v>55.71</v>
      </c>
      <c r="G13" s="18"/>
      <c r="H13" s="25">
        <v>5844388</v>
      </c>
      <c r="I13" s="25">
        <v>7531472</v>
      </c>
      <c r="J13" s="25">
        <v>12371439</v>
      </c>
      <c r="K13" s="18"/>
      <c r="L13" s="19">
        <v>0.76322999999999996</v>
      </c>
      <c r="M13" s="19">
        <v>0.82775999999999994</v>
      </c>
      <c r="N13" s="19">
        <v>0.91695000000000004</v>
      </c>
      <c r="P13" s="97"/>
      <c r="Q13" s="97"/>
      <c r="R13" s="97"/>
      <c r="S13" s="97"/>
      <c r="T13" s="97"/>
      <c r="U13" s="97"/>
    </row>
    <row r="14" spans="1:21" x14ac:dyDescent="0.15">
      <c r="B14" s="16">
        <v>2000</v>
      </c>
      <c r="D14" s="17">
        <v>18.53</v>
      </c>
      <c r="E14" s="17">
        <v>25.24</v>
      </c>
      <c r="F14" s="17">
        <v>45.72</v>
      </c>
      <c r="G14" s="18"/>
      <c r="H14" s="25">
        <v>4384487</v>
      </c>
      <c r="I14" s="25">
        <v>5972949</v>
      </c>
      <c r="J14" s="25">
        <v>10821786</v>
      </c>
      <c r="K14" s="18"/>
      <c r="L14" s="19">
        <v>0.78578999999999988</v>
      </c>
      <c r="M14" s="19">
        <v>0.92178000000000004</v>
      </c>
      <c r="N14" s="19">
        <v>1.1608800000000001</v>
      </c>
      <c r="P14" s="97"/>
      <c r="Q14" s="97"/>
      <c r="R14" s="97"/>
      <c r="S14" s="97"/>
      <c r="T14" s="97"/>
      <c r="U14" s="97"/>
    </row>
    <row r="15" spans="1:21" x14ac:dyDescent="0.15">
      <c r="B15" s="16">
        <v>2002</v>
      </c>
      <c r="D15" s="17">
        <v>15.59</v>
      </c>
      <c r="E15" s="17">
        <v>21.37</v>
      </c>
      <c r="F15" s="17">
        <v>42.42</v>
      </c>
      <c r="G15" s="18"/>
      <c r="H15" s="25">
        <v>3825260</v>
      </c>
      <c r="I15" s="25">
        <v>5242179</v>
      </c>
      <c r="J15" s="25">
        <v>10407370</v>
      </c>
      <c r="K15" s="18"/>
      <c r="L15" s="19">
        <v>0.85193000000000008</v>
      </c>
      <c r="M15" s="19">
        <v>0.96235000000000004</v>
      </c>
      <c r="N15" s="19">
        <v>1.20286</v>
      </c>
      <c r="P15" s="97"/>
      <c r="Q15" s="97"/>
      <c r="R15" s="97"/>
      <c r="S15" s="97"/>
      <c r="T15" s="97"/>
      <c r="U15" s="97"/>
    </row>
    <row r="16" spans="1:21" x14ac:dyDescent="0.15">
      <c r="B16" s="16">
        <v>2004</v>
      </c>
      <c r="D16" s="17">
        <v>13.83</v>
      </c>
      <c r="E16" s="17">
        <v>19.91</v>
      </c>
      <c r="F16" s="17">
        <v>39.729999999999997</v>
      </c>
      <c r="G16" s="18"/>
      <c r="H16" s="25">
        <v>3535944</v>
      </c>
      <c r="I16" s="25">
        <v>5089169</v>
      </c>
      <c r="J16" s="25">
        <v>10155906</v>
      </c>
      <c r="K16" s="18"/>
      <c r="L16" s="19">
        <v>0.53966999999999998</v>
      </c>
      <c r="M16" s="19">
        <v>0.67061000000000004</v>
      </c>
      <c r="N16" s="19">
        <v>0.86145000000000005</v>
      </c>
      <c r="P16" s="97"/>
      <c r="Q16" s="97"/>
      <c r="R16" s="97"/>
      <c r="S16" s="97"/>
      <c r="T16" s="97"/>
      <c r="U16" s="97"/>
    </row>
    <row r="17" spans="2:21" x14ac:dyDescent="0.15">
      <c r="B17" s="16">
        <v>2005</v>
      </c>
      <c r="D17" s="17">
        <v>14.06</v>
      </c>
      <c r="E17" s="17">
        <v>19.45</v>
      </c>
      <c r="F17" s="17">
        <v>39.590000000000003</v>
      </c>
      <c r="G17" s="18"/>
      <c r="H17" s="25">
        <v>3614648</v>
      </c>
      <c r="I17" s="25">
        <v>4999913</v>
      </c>
      <c r="J17" s="25">
        <v>10178614</v>
      </c>
      <c r="K17" s="18"/>
      <c r="L17" s="19">
        <v>0.48682999999999998</v>
      </c>
      <c r="M17" s="19">
        <v>0.56606000000000001</v>
      </c>
      <c r="N17" s="19">
        <v>0.61615999999999993</v>
      </c>
      <c r="P17" s="97"/>
      <c r="Q17" s="97"/>
      <c r="R17" s="97"/>
      <c r="S17" s="97"/>
      <c r="T17" s="97"/>
      <c r="U17" s="97"/>
    </row>
    <row r="18" spans="2:21" x14ac:dyDescent="0.15">
      <c r="B18" s="16">
        <v>2006</v>
      </c>
      <c r="D18" s="17">
        <v>10.746983929999999</v>
      </c>
      <c r="E18" s="17">
        <v>16.252676770000001</v>
      </c>
      <c r="F18" s="17">
        <v>35.67398069</v>
      </c>
      <c r="G18" s="18"/>
      <c r="H18" s="25">
        <v>2949548</v>
      </c>
      <c r="I18" s="25">
        <v>4460605</v>
      </c>
      <c r="J18" s="25">
        <v>9790851</v>
      </c>
      <c r="K18" s="18"/>
      <c r="L18" s="19">
        <v>0.48211300000000001</v>
      </c>
      <c r="M18" s="19">
        <v>0.63132100000000002</v>
      </c>
      <c r="N18" s="19">
        <v>0.70879999999999999</v>
      </c>
      <c r="P18" s="97"/>
      <c r="Q18" s="97"/>
      <c r="R18" s="97"/>
      <c r="S18" s="97"/>
      <c r="T18" s="97"/>
      <c r="U18" s="97"/>
    </row>
    <row r="19" spans="2:21" x14ac:dyDescent="0.15">
      <c r="B19" s="16">
        <v>2008</v>
      </c>
      <c r="D19" s="17">
        <v>14.630847999999999</v>
      </c>
      <c r="E19" s="17">
        <v>20.44406</v>
      </c>
      <c r="F19" s="17">
        <v>40.582225000000001</v>
      </c>
      <c r="G19" s="18"/>
      <c r="H19" s="25">
        <v>4078294</v>
      </c>
      <c r="I19" s="25">
        <v>5698705</v>
      </c>
      <c r="J19" s="25">
        <v>11312143</v>
      </c>
      <c r="K19" s="18"/>
      <c r="L19" s="19">
        <v>0.44994400000000001</v>
      </c>
      <c r="M19" s="19">
        <v>0.49863000000000002</v>
      </c>
      <c r="N19" s="19">
        <v>0.57401199999999997</v>
      </c>
      <c r="P19" s="97"/>
      <c r="Q19" s="97"/>
      <c r="R19" s="97"/>
      <c r="S19" s="97"/>
      <c r="T19" s="97"/>
      <c r="U19" s="97"/>
    </row>
    <row r="20" spans="2:21" x14ac:dyDescent="0.15">
      <c r="B20" s="16">
        <v>2010</v>
      </c>
      <c r="D20" s="17">
        <v>14.74507433</v>
      </c>
      <c r="E20" s="17">
        <v>21.262372630000002</v>
      </c>
      <c r="F20" s="17">
        <v>43.517546500000002</v>
      </c>
      <c r="G20" s="18"/>
      <c r="H20" s="25">
        <v>4358168</v>
      </c>
      <c r="I20" s="25">
        <v>6284471</v>
      </c>
      <c r="J20" s="25">
        <v>12862382</v>
      </c>
      <c r="K20" s="18"/>
      <c r="L20" s="19">
        <v>0.41734299999999996</v>
      </c>
      <c r="M20" s="19">
        <v>0.488041</v>
      </c>
      <c r="N20" s="19">
        <v>0.57675799999999999</v>
      </c>
      <c r="O20" s="23">
        <f t="shared" ref="O20" si="0">O19*100</f>
        <v>0</v>
      </c>
      <c r="P20" s="97"/>
      <c r="Q20" s="97"/>
      <c r="R20" s="97"/>
      <c r="S20" s="97"/>
      <c r="T20" s="97"/>
      <c r="U20" s="97"/>
    </row>
    <row r="21" spans="2:21" x14ac:dyDescent="0.15">
      <c r="B21" s="16">
        <v>2012</v>
      </c>
      <c r="D21" s="17">
        <v>15.579134</v>
      </c>
      <c r="E21" s="17">
        <v>22.776344999999999</v>
      </c>
      <c r="F21" s="17">
        <v>44.911257999999997</v>
      </c>
      <c r="G21" s="18"/>
      <c r="H21" s="25">
        <v>4916678</v>
      </c>
      <c r="I21" s="25">
        <v>7188073</v>
      </c>
      <c r="J21" s="25">
        <v>14173714</v>
      </c>
      <c r="K21" s="18"/>
      <c r="L21" s="19">
        <v>0.69068200000000002</v>
      </c>
      <c r="M21" s="19">
        <v>0.81349000000000005</v>
      </c>
      <c r="N21" s="19">
        <v>0.93509600000000004</v>
      </c>
      <c r="O21" s="23"/>
      <c r="P21" s="97"/>
      <c r="Q21" s="97"/>
      <c r="R21" s="97"/>
      <c r="S21" s="97"/>
      <c r="T21" s="97"/>
      <c r="U21" s="97"/>
    </row>
    <row r="22" spans="2:21" ht="5.0999999999999996" customHeight="1" x14ac:dyDescent="0.15">
      <c r="B22" s="13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P22" s="97"/>
      <c r="Q22" s="97"/>
      <c r="R22" s="97"/>
      <c r="S22" s="97"/>
      <c r="T22" s="97"/>
      <c r="U22" s="97"/>
    </row>
    <row r="23" spans="2:21" ht="5.0999999999999996" customHeight="1" x14ac:dyDescent="0.15">
      <c r="B23" s="5"/>
      <c r="C23" s="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P23" s="97"/>
      <c r="Q23" s="97"/>
      <c r="R23" s="97"/>
      <c r="S23" s="97"/>
      <c r="T23" s="97"/>
      <c r="U23" s="97"/>
    </row>
    <row r="24" spans="2:21" ht="15.75" customHeight="1" x14ac:dyDescent="0.15">
      <c r="B24" s="122" t="s">
        <v>8</v>
      </c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P24" s="97"/>
      <c r="Q24" s="97"/>
      <c r="R24" s="97"/>
      <c r="S24" s="97"/>
      <c r="T24" s="97"/>
      <c r="U24" s="97"/>
    </row>
    <row r="25" spans="2:21" x14ac:dyDescent="0.15">
      <c r="B25" s="16">
        <v>1992</v>
      </c>
      <c r="D25" s="17">
        <v>9.7449999999999992</v>
      </c>
      <c r="E25" s="17">
        <v>15.36</v>
      </c>
      <c r="F25" s="17">
        <v>36.630000000000003</v>
      </c>
      <c r="G25" s="18"/>
      <c r="H25" s="25">
        <v>1145897</v>
      </c>
      <c r="I25" s="25">
        <v>1806356</v>
      </c>
      <c r="J25" s="25">
        <v>4307521</v>
      </c>
      <c r="K25" s="18"/>
      <c r="L25" s="19">
        <v>0.92183999999999999</v>
      </c>
      <c r="M25" s="19">
        <v>1.11374</v>
      </c>
      <c r="N25" s="19">
        <v>1.74827</v>
      </c>
      <c r="P25" s="97"/>
      <c r="Q25" s="97"/>
      <c r="R25" s="97"/>
      <c r="S25" s="97"/>
      <c r="T25" s="97"/>
      <c r="U25" s="97"/>
    </row>
    <row r="26" spans="2:21" x14ac:dyDescent="0.15">
      <c r="B26" s="16">
        <v>1994</v>
      </c>
      <c r="D26" s="17">
        <v>7.95</v>
      </c>
      <c r="E26" s="17">
        <v>13.65</v>
      </c>
      <c r="F26" s="17">
        <v>33.33</v>
      </c>
      <c r="G26" s="18"/>
      <c r="H26" s="25">
        <v>987337</v>
      </c>
      <c r="I26" s="25">
        <v>1695816</v>
      </c>
      <c r="J26" s="25">
        <v>4139571</v>
      </c>
      <c r="K26" s="18"/>
      <c r="L26" s="19">
        <v>0.68440400000000001</v>
      </c>
      <c r="M26" s="19">
        <v>1.072613</v>
      </c>
      <c r="N26" s="19">
        <v>1.6637720000000003</v>
      </c>
      <c r="P26" s="97"/>
      <c r="Q26" s="97"/>
      <c r="R26" s="97"/>
      <c r="S26" s="97"/>
      <c r="T26" s="97"/>
      <c r="U26" s="97"/>
    </row>
    <row r="27" spans="2:21" x14ac:dyDescent="0.15">
      <c r="B27" s="16">
        <v>1996</v>
      </c>
      <c r="D27" s="17">
        <v>20.68</v>
      </c>
      <c r="E27" s="17">
        <v>29.31</v>
      </c>
      <c r="F27" s="17">
        <v>52.88</v>
      </c>
      <c r="G27" s="18"/>
      <c r="H27" s="25">
        <v>2719535</v>
      </c>
      <c r="I27" s="25">
        <v>3855074</v>
      </c>
      <c r="J27" s="25">
        <v>6955433</v>
      </c>
      <c r="K27" s="18"/>
      <c r="L27" s="19">
        <v>1.12035</v>
      </c>
      <c r="M27" s="19">
        <v>1.36148</v>
      </c>
      <c r="N27" s="19">
        <v>1.65323</v>
      </c>
      <c r="P27" s="97"/>
      <c r="Q27" s="97"/>
      <c r="R27" s="97"/>
      <c r="S27" s="97"/>
      <c r="T27" s="97"/>
      <c r="U27" s="97"/>
    </row>
    <row r="28" spans="2:21" x14ac:dyDescent="0.15">
      <c r="B28" s="16">
        <v>1998</v>
      </c>
      <c r="D28" s="17">
        <v>16.46</v>
      </c>
      <c r="E28" s="17">
        <v>24.22</v>
      </c>
      <c r="F28" s="17">
        <v>47.77</v>
      </c>
      <c r="G28" s="18"/>
      <c r="H28" s="25">
        <v>2324767</v>
      </c>
      <c r="I28" s="25">
        <v>3420892</v>
      </c>
      <c r="J28" s="25">
        <v>6746784</v>
      </c>
      <c r="K28" s="18"/>
      <c r="L28" s="19">
        <v>0.69374000000000002</v>
      </c>
      <c r="M28" s="19">
        <v>0.87304999999999999</v>
      </c>
      <c r="N28" s="19">
        <v>1.12483</v>
      </c>
      <c r="P28" s="97"/>
      <c r="Q28" s="97"/>
      <c r="R28" s="97"/>
      <c r="S28" s="97"/>
      <c r="T28" s="97"/>
      <c r="U28" s="97"/>
    </row>
    <row r="29" spans="2:21" x14ac:dyDescent="0.15">
      <c r="B29" s="16">
        <v>2000</v>
      </c>
      <c r="D29" s="17">
        <v>9.7170000000000005</v>
      </c>
      <c r="E29" s="17">
        <v>16.13</v>
      </c>
      <c r="F29" s="17">
        <v>37.26</v>
      </c>
      <c r="G29" s="18"/>
      <c r="H29" s="25">
        <v>1468158</v>
      </c>
      <c r="I29" s="25">
        <v>2437154</v>
      </c>
      <c r="J29" s="25">
        <v>5629855</v>
      </c>
      <c r="K29" s="18"/>
      <c r="L29" s="19">
        <v>0.77203999999999995</v>
      </c>
      <c r="M29" s="19">
        <v>1.00834</v>
      </c>
      <c r="N29" s="19">
        <v>1.4343600000000001</v>
      </c>
      <c r="P29" s="97"/>
      <c r="Q29" s="97"/>
      <c r="R29" s="97"/>
      <c r="S29" s="97"/>
      <c r="T29" s="97"/>
      <c r="U29" s="97"/>
    </row>
    <row r="30" spans="2:21" x14ac:dyDescent="0.15">
      <c r="B30" s="16">
        <v>2002</v>
      </c>
      <c r="D30" s="17">
        <v>8.4619999999999997</v>
      </c>
      <c r="E30" s="17">
        <v>13.17</v>
      </c>
      <c r="F30" s="17">
        <v>34.49</v>
      </c>
      <c r="G30" s="18"/>
      <c r="H30" s="25">
        <v>1310509</v>
      </c>
      <c r="I30" s="25">
        <v>2039358</v>
      </c>
      <c r="J30" s="25">
        <v>5341999</v>
      </c>
      <c r="K30" s="18"/>
      <c r="L30" s="19">
        <v>0.55694999999999995</v>
      </c>
      <c r="M30" s="19">
        <v>0.70796999999999999</v>
      </c>
      <c r="N30" s="19">
        <v>0.98151999999999995</v>
      </c>
      <c r="P30" s="97"/>
      <c r="Q30" s="97"/>
      <c r="R30" s="97"/>
      <c r="S30" s="97"/>
      <c r="T30" s="97"/>
      <c r="U30" s="97"/>
    </row>
    <row r="31" spans="2:21" x14ac:dyDescent="0.15">
      <c r="B31" s="16">
        <v>2004</v>
      </c>
      <c r="D31" s="17">
        <v>8.7190000000000012</v>
      </c>
      <c r="E31" s="17">
        <v>14.24</v>
      </c>
      <c r="F31" s="17">
        <v>34.33</v>
      </c>
      <c r="G31" s="18"/>
      <c r="H31" s="25">
        <v>1422868</v>
      </c>
      <c r="I31" s="25">
        <v>2324307</v>
      </c>
      <c r="J31" s="25">
        <v>5601997</v>
      </c>
      <c r="K31" s="18"/>
      <c r="L31" s="19">
        <v>0.37875999999999999</v>
      </c>
      <c r="M31" s="19">
        <v>0.42201</v>
      </c>
      <c r="N31" s="19">
        <v>0.56723000000000001</v>
      </c>
      <c r="P31" s="97"/>
      <c r="Q31" s="97"/>
      <c r="R31" s="97"/>
      <c r="S31" s="97"/>
      <c r="T31" s="97"/>
      <c r="U31" s="97"/>
    </row>
    <row r="32" spans="2:21" x14ac:dyDescent="0.15">
      <c r="B32" s="16">
        <v>2005</v>
      </c>
      <c r="D32" s="17">
        <v>7.6770000000000005</v>
      </c>
      <c r="E32" s="17">
        <v>12.36</v>
      </c>
      <c r="F32" s="17">
        <v>32.049999999999997</v>
      </c>
      <c r="G32" s="18"/>
      <c r="H32" s="25">
        <v>1291052</v>
      </c>
      <c r="I32" s="25">
        <v>2077837</v>
      </c>
      <c r="J32" s="25">
        <v>5388979</v>
      </c>
      <c r="K32" s="18"/>
      <c r="L32" s="19">
        <v>0.36660999999999999</v>
      </c>
      <c r="M32" s="19">
        <v>0.43863000000000002</v>
      </c>
      <c r="N32" s="19">
        <v>0.59777000000000002</v>
      </c>
      <c r="P32" s="97"/>
      <c r="Q32" s="97"/>
      <c r="R32" s="97"/>
      <c r="S32" s="97"/>
      <c r="T32" s="97"/>
      <c r="U32" s="97"/>
    </row>
    <row r="33" spans="2:21" x14ac:dyDescent="0.15">
      <c r="B33" s="16">
        <v>2006</v>
      </c>
      <c r="D33" s="17">
        <v>6.0149889700000001</v>
      </c>
      <c r="E33" s="17">
        <v>10.728678199999999</v>
      </c>
      <c r="F33" s="17">
        <v>29.437888750000003</v>
      </c>
      <c r="G33" s="18"/>
      <c r="H33" s="25">
        <v>1068591</v>
      </c>
      <c r="I33" s="25">
        <v>1906000</v>
      </c>
      <c r="J33" s="25">
        <v>5229779</v>
      </c>
      <c r="K33" s="18"/>
      <c r="L33" s="19">
        <v>0.26136999999999999</v>
      </c>
      <c r="M33" s="19">
        <v>0.37163800000000002</v>
      </c>
      <c r="N33" s="19">
        <v>0.60690500000000003</v>
      </c>
      <c r="P33" s="97"/>
      <c r="Q33" s="97"/>
      <c r="R33" s="97"/>
      <c r="S33" s="97"/>
      <c r="T33" s="97"/>
      <c r="U33" s="97"/>
    </row>
    <row r="34" spans="2:21" x14ac:dyDescent="0.15">
      <c r="B34" s="16">
        <v>2008</v>
      </c>
      <c r="D34" s="17">
        <v>8.2974209999999999</v>
      </c>
      <c r="E34" s="17">
        <v>13.748794999999999</v>
      </c>
      <c r="F34" s="17">
        <v>33.458680999999999</v>
      </c>
      <c r="G34" s="18"/>
      <c r="H34" s="25">
        <v>1497867</v>
      </c>
      <c r="I34" s="25">
        <v>2481960</v>
      </c>
      <c r="J34" s="25">
        <v>6040028</v>
      </c>
      <c r="K34" s="18"/>
      <c r="L34" s="19">
        <v>0.38261000000000001</v>
      </c>
      <c r="M34" s="19">
        <v>0.45218000000000003</v>
      </c>
      <c r="N34" s="19">
        <v>0.55072999999999994</v>
      </c>
      <c r="P34" s="97"/>
      <c r="Q34" s="97"/>
      <c r="R34" s="97"/>
      <c r="S34" s="97"/>
      <c r="T34" s="97"/>
      <c r="U34" s="97"/>
    </row>
    <row r="35" spans="2:21" x14ac:dyDescent="0.15">
      <c r="B35" s="16">
        <v>2010</v>
      </c>
      <c r="D35" s="17">
        <v>9.8246561400000001</v>
      </c>
      <c r="E35" s="17">
        <v>15.67823424</v>
      </c>
      <c r="F35" s="17">
        <v>37.789365250000003</v>
      </c>
      <c r="G35" s="18"/>
      <c r="H35" s="25">
        <v>1883380</v>
      </c>
      <c r="I35" s="25">
        <v>3005507</v>
      </c>
      <c r="J35" s="25">
        <v>7244196</v>
      </c>
      <c r="K35" s="18"/>
      <c r="L35" s="19">
        <v>0.32576900000000003</v>
      </c>
      <c r="M35" s="19">
        <v>0.397372</v>
      </c>
      <c r="N35" s="19">
        <v>0.54687399999999997</v>
      </c>
      <c r="P35" s="97"/>
      <c r="Q35" s="97"/>
      <c r="R35" s="97"/>
      <c r="S35" s="97"/>
      <c r="T35" s="97"/>
      <c r="U35" s="97"/>
    </row>
    <row r="36" spans="2:21" x14ac:dyDescent="0.15">
      <c r="B36" s="16">
        <v>2012</v>
      </c>
      <c r="D36" s="17">
        <v>10.161379</v>
      </c>
      <c r="E36" s="17">
        <v>16.61279</v>
      </c>
      <c r="F36" s="17">
        <v>38.116720999999998</v>
      </c>
      <c r="G36" s="18"/>
      <c r="H36" s="25">
        <v>2076869</v>
      </c>
      <c r="I36" s="25">
        <v>3395463</v>
      </c>
      <c r="J36" s="25">
        <v>7790619</v>
      </c>
      <c r="K36" s="18"/>
      <c r="L36" s="19">
        <v>0.73444699999999996</v>
      </c>
      <c r="M36" s="19">
        <v>0.9215620000000001</v>
      </c>
      <c r="N36" s="19">
        <v>1.16567</v>
      </c>
      <c r="P36" s="97"/>
      <c r="Q36" s="97"/>
      <c r="R36" s="97"/>
      <c r="S36" s="97"/>
      <c r="T36" s="97"/>
      <c r="U36" s="97"/>
    </row>
    <row r="37" spans="2:21" ht="5.0999999999999996" customHeight="1" x14ac:dyDescent="0.15">
      <c r="B37" s="13"/>
      <c r="C37" s="13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P37" s="97"/>
      <c r="Q37" s="97"/>
      <c r="R37" s="97"/>
      <c r="S37" s="97"/>
      <c r="T37" s="97"/>
      <c r="U37" s="97"/>
    </row>
    <row r="38" spans="2:21" ht="5.0999999999999996" customHeight="1" x14ac:dyDescent="0.15">
      <c r="B38" s="5"/>
      <c r="C38" s="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P38" s="97"/>
      <c r="Q38" s="97"/>
      <c r="R38" s="97"/>
      <c r="S38" s="97"/>
      <c r="T38" s="97"/>
      <c r="U38" s="97"/>
    </row>
    <row r="39" spans="2:21" ht="15.75" customHeight="1" x14ac:dyDescent="0.15">
      <c r="B39" s="122" t="s">
        <v>9</v>
      </c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P39" s="97"/>
      <c r="Q39" s="97"/>
      <c r="R39" s="97"/>
      <c r="S39" s="97"/>
      <c r="T39" s="97"/>
      <c r="U39" s="97"/>
    </row>
    <row r="40" spans="2:21" x14ac:dyDescent="0.15">
      <c r="B40" s="16">
        <v>1992</v>
      </c>
      <c r="D40" s="17">
        <v>27.96</v>
      </c>
      <c r="E40" s="17">
        <v>36.61</v>
      </c>
      <c r="F40" s="17">
        <v>58.15</v>
      </c>
      <c r="G40" s="18"/>
      <c r="H40" s="25">
        <v>1895216</v>
      </c>
      <c r="I40" s="25">
        <v>2481152</v>
      </c>
      <c r="J40" s="25">
        <v>3941018</v>
      </c>
      <c r="K40" s="18"/>
      <c r="L40" s="19">
        <v>1.90743</v>
      </c>
      <c r="M40" s="19">
        <v>1.7859</v>
      </c>
      <c r="N40" s="19">
        <v>1.8871499999999999</v>
      </c>
      <c r="P40" s="97"/>
      <c r="Q40" s="97"/>
      <c r="R40" s="97"/>
      <c r="S40" s="97"/>
      <c r="T40" s="97"/>
      <c r="U40" s="97"/>
    </row>
    <row r="41" spans="2:21" x14ac:dyDescent="0.15">
      <c r="B41" s="16">
        <v>1994</v>
      </c>
      <c r="D41" s="17">
        <v>30.09</v>
      </c>
      <c r="E41" s="17">
        <v>39.410000000000004</v>
      </c>
      <c r="F41" s="17">
        <v>61.11</v>
      </c>
      <c r="G41" s="18"/>
      <c r="H41" s="25">
        <v>2188425</v>
      </c>
      <c r="I41" s="25">
        <v>2866218</v>
      </c>
      <c r="J41" s="25">
        <v>4444849</v>
      </c>
      <c r="K41" s="18"/>
      <c r="L41" s="19">
        <v>1.6378940000000002</v>
      </c>
      <c r="M41" s="19">
        <v>1.6864440000000001</v>
      </c>
      <c r="N41" s="19">
        <v>1.9293319999999998</v>
      </c>
      <c r="P41" s="97"/>
      <c r="Q41" s="97"/>
      <c r="R41" s="97"/>
      <c r="S41" s="97"/>
      <c r="T41" s="97"/>
      <c r="U41" s="97"/>
    </row>
    <row r="42" spans="2:21" x14ac:dyDescent="0.15">
      <c r="B42" s="16">
        <v>1996</v>
      </c>
      <c r="D42" s="17">
        <v>44.1</v>
      </c>
      <c r="E42" s="17">
        <v>53.42</v>
      </c>
      <c r="F42" s="17">
        <v>73.14</v>
      </c>
      <c r="G42" s="18"/>
      <c r="H42" s="25">
        <v>3244437</v>
      </c>
      <c r="I42" s="25">
        <v>3929895</v>
      </c>
      <c r="J42" s="25">
        <v>5380939</v>
      </c>
      <c r="K42" s="18"/>
      <c r="L42" s="19">
        <v>1.47753</v>
      </c>
      <c r="M42" s="19">
        <v>1.41289</v>
      </c>
      <c r="N42" s="19">
        <v>1.24447</v>
      </c>
      <c r="P42" s="97"/>
      <c r="Q42" s="97"/>
      <c r="R42" s="97"/>
      <c r="S42" s="97"/>
      <c r="T42" s="97"/>
      <c r="U42" s="97"/>
    </row>
    <row r="43" spans="2:21" x14ac:dyDescent="0.15">
      <c r="B43" s="16">
        <v>1998</v>
      </c>
      <c r="D43" s="17">
        <v>43.54</v>
      </c>
      <c r="E43" s="17">
        <v>50.86</v>
      </c>
      <c r="F43" s="17">
        <v>69.59</v>
      </c>
      <c r="G43" s="18"/>
      <c r="H43" s="25">
        <v>3519621</v>
      </c>
      <c r="I43" s="25">
        <v>4110580</v>
      </c>
      <c r="J43" s="25">
        <v>5624655</v>
      </c>
      <c r="K43" s="18"/>
      <c r="L43" s="19">
        <v>1.9485700000000001</v>
      </c>
      <c r="M43" s="19">
        <v>1.9885300000000001</v>
      </c>
      <c r="N43" s="19">
        <v>1.78468</v>
      </c>
      <c r="P43" s="97"/>
      <c r="Q43" s="97"/>
      <c r="R43" s="97"/>
      <c r="S43" s="97"/>
      <c r="T43" s="97"/>
      <c r="U43" s="97"/>
    </row>
    <row r="44" spans="2:21" x14ac:dyDescent="0.15">
      <c r="B44" s="16">
        <v>2000</v>
      </c>
      <c r="D44" s="17">
        <v>34.08</v>
      </c>
      <c r="E44" s="17">
        <v>41.32</v>
      </c>
      <c r="F44" s="17">
        <v>60.67</v>
      </c>
      <c r="G44" s="18"/>
      <c r="H44" s="25">
        <v>2916329</v>
      </c>
      <c r="I44" s="25">
        <v>3535795</v>
      </c>
      <c r="J44" s="25">
        <v>5191931</v>
      </c>
      <c r="K44" s="18"/>
      <c r="L44" s="19">
        <v>1.7239899999999999</v>
      </c>
      <c r="M44" s="19">
        <v>1.9003699999999999</v>
      </c>
      <c r="N44" s="19">
        <v>2.0538399999999997</v>
      </c>
      <c r="P44" s="97"/>
      <c r="Q44" s="97"/>
      <c r="R44" s="97"/>
      <c r="S44" s="97"/>
      <c r="T44" s="97"/>
      <c r="U44" s="97"/>
    </row>
    <row r="45" spans="2:21" x14ac:dyDescent="0.15">
      <c r="B45" s="16">
        <v>2002</v>
      </c>
      <c r="D45" s="17">
        <v>27.81</v>
      </c>
      <c r="E45" s="17">
        <v>35.409999999999997</v>
      </c>
      <c r="F45" s="17">
        <v>56.01</v>
      </c>
      <c r="G45" s="18"/>
      <c r="H45" s="25">
        <v>2514751</v>
      </c>
      <c r="I45" s="25">
        <v>3202821</v>
      </c>
      <c r="J45" s="25">
        <v>5065371</v>
      </c>
      <c r="K45" s="18"/>
      <c r="L45" s="19">
        <v>2.0890900000000001</v>
      </c>
      <c r="M45" s="19">
        <v>2.3187699999999998</v>
      </c>
      <c r="N45" s="19">
        <v>2.9238</v>
      </c>
      <c r="P45" s="97"/>
      <c r="Q45" s="97"/>
      <c r="R45" s="97"/>
      <c r="S45" s="97"/>
      <c r="T45" s="97"/>
      <c r="U45" s="97"/>
    </row>
    <row r="46" spans="2:21" x14ac:dyDescent="0.15">
      <c r="B46" s="16">
        <v>2004</v>
      </c>
      <c r="D46" s="17">
        <v>22.86</v>
      </c>
      <c r="E46" s="17">
        <v>29.92</v>
      </c>
      <c r="F46" s="17">
        <v>49.28</v>
      </c>
      <c r="G46" s="18"/>
      <c r="H46" s="25">
        <v>2113076</v>
      </c>
      <c r="I46" s="25">
        <v>2764862</v>
      </c>
      <c r="J46" s="25">
        <v>4553909</v>
      </c>
      <c r="K46" s="18"/>
      <c r="L46" s="19">
        <v>1.49468</v>
      </c>
      <c r="M46" s="19">
        <v>1.9138900000000001</v>
      </c>
      <c r="N46" s="19">
        <v>2.3254700000000001</v>
      </c>
      <c r="P46" s="97"/>
      <c r="Q46" s="97"/>
      <c r="R46" s="97"/>
      <c r="S46" s="97"/>
      <c r="T46" s="97"/>
      <c r="U46" s="97"/>
    </row>
    <row r="47" spans="2:21" x14ac:dyDescent="0.15">
      <c r="B47" s="16">
        <v>2005</v>
      </c>
      <c r="D47" s="17">
        <v>26.13</v>
      </c>
      <c r="E47" s="17">
        <v>32.85</v>
      </c>
      <c r="F47" s="17">
        <v>53.85</v>
      </c>
      <c r="G47" s="18"/>
      <c r="H47" s="25">
        <v>2323596</v>
      </c>
      <c r="I47" s="25">
        <v>2922076</v>
      </c>
      <c r="J47" s="25">
        <v>4789635</v>
      </c>
      <c r="K47" s="18"/>
      <c r="L47" s="19">
        <v>1.2699099999999999</v>
      </c>
      <c r="M47" s="19">
        <v>1.5249300000000001</v>
      </c>
      <c r="N47" s="19">
        <v>1.52596</v>
      </c>
      <c r="P47" s="97"/>
      <c r="Q47" s="97"/>
      <c r="R47" s="97"/>
      <c r="S47" s="97"/>
      <c r="T47" s="97"/>
      <c r="U47" s="97"/>
    </row>
    <row r="48" spans="2:21" x14ac:dyDescent="0.15">
      <c r="B48" s="16">
        <v>2006</v>
      </c>
      <c r="D48" s="17">
        <v>19.431600800000002</v>
      </c>
      <c r="E48" s="17">
        <v>26.390855600000002</v>
      </c>
      <c r="F48" s="17">
        <v>47.11906244</v>
      </c>
      <c r="G48" s="18"/>
      <c r="H48" s="25">
        <v>1880957</v>
      </c>
      <c r="I48" s="25">
        <v>2554605</v>
      </c>
      <c r="J48" s="25">
        <v>4561072</v>
      </c>
      <c r="K48" s="18"/>
      <c r="L48" s="19">
        <v>1.2545409999999999</v>
      </c>
      <c r="M48" s="19">
        <v>1.614635</v>
      </c>
      <c r="N48" s="19">
        <v>1.6670910000000001</v>
      </c>
      <c r="P48" s="97"/>
      <c r="Q48" s="97"/>
      <c r="R48" s="97"/>
      <c r="S48" s="97"/>
      <c r="T48" s="97"/>
      <c r="U48" s="97"/>
    </row>
    <row r="49" spans="1:21" x14ac:dyDescent="0.15">
      <c r="B49" s="16">
        <v>2008</v>
      </c>
      <c r="D49" s="17">
        <v>26.270772999999998</v>
      </c>
      <c r="E49" s="17">
        <v>32.748989999999999</v>
      </c>
      <c r="F49" s="17">
        <v>53.674270999999997</v>
      </c>
      <c r="G49" s="18"/>
      <c r="H49" s="25">
        <v>2580427</v>
      </c>
      <c r="I49" s="25">
        <v>3216745</v>
      </c>
      <c r="J49" s="25">
        <v>5272115</v>
      </c>
      <c r="K49" s="18"/>
      <c r="L49" s="19">
        <v>1.069577</v>
      </c>
      <c r="M49" s="19">
        <v>1.1511199999999999</v>
      </c>
      <c r="N49" s="19">
        <v>1.3000070000000001</v>
      </c>
      <c r="P49" s="97"/>
      <c r="Q49" s="97"/>
      <c r="R49" s="97"/>
      <c r="S49" s="97"/>
      <c r="T49" s="97"/>
      <c r="U49" s="97"/>
    </row>
    <row r="50" spans="1:21" x14ac:dyDescent="0.15">
      <c r="B50" s="16">
        <v>2010</v>
      </c>
      <c r="D50" s="17">
        <v>23.826190050000001</v>
      </c>
      <c r="E50" s="17">
        <v>31.568449269999999</v>
      </c>
      <c r="F50" s="17">
        <v>54.089468409999995</v>
      </c>
      <c r="G50" s="18"/>
      <c r="H50" s="25">
        <v>2474788</v>
      </c>
      <c r="I50" s="25">
        <v>3278964</v>
      </c>
      <c r="J50" s="25">
        <v>5618186</v>
      </c>
      <c r="K50" s="18"/>
      <c r="L50" s="19">
        <v>1.076441</v>
      </c>
      <c r="M50" s="19">
        <v>1.246437</v>
      </c>
      <c r="N50" s="19">
        <v>1.3559750000000002</v>
      </c>
      <c r="P50" s="97"/>
      <c r="Q50" s="97"/>
      <c r="R50" s="97"/>
      <c r="S50" s="97"/>
      <c r="T50" s="97"/>
      <c r="U50" s="97"/>
    </row>
    <row r="51" spans="1:21" x14ac:dyDescent="0.15">
      <c r="B51" s="16">
        <v>2012</v>
      </c>
      <c r="D51" s="17">
        <v>25.536634000000003</v>
      </c>
      <c r="E51" s="17">
        <v>34.104579999999999</v>
      </c>
      <c r="F51" s="17">
        <v>57.399197999999998</v>
      </c>
      <c r="G51" s="18"/>
      <c r="H51" s="25">
        <v>2839809</v>
      </c>
      <c r="I51" s="25">
        <v>3792610</v>
      </c>
      <c r="J51" s="25">
        <v>6383095</v>
      </c>
      <c r="K51" s="18"/>
      <c r="L51" s="19">
        <v>1.4400680000000001</v>
      </c>
      <c r="M51" s="19">
        <v>1.5934589999999997</v>
      </c>
      <c r="N51" s="19">
        <v>1.5771010000000001</v>
      </c>
      <c r="P51" s="97"/>
      <c r="Q51" s="97"/>
      <c r="R51" s="97"/>
      <c r="S51" s="97"/>
      <c r="T51" s="97"/>
      <c r="U51" s="97"/>
    </row>
    <row r="52" spans="1:21" ht="5.0999999999999996" customHeight="1" thickBot="1" x14ac:dyDescent="0.2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3"/>
    </row>
    <row r="53" spans="1:21" ht="5.0999999999999996" customHeight="1" thickTop="1" x14ac:dyDescent="0.1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</row>
    <row r="54" spans="1:21" ht="12.75" customHeight="1" x14ac:dyDescent="0.15">
      <c r="B54" s="123" t="s">
        <v>22</v>
      </c>
      <c r="C54" s="123"/>
      <c r="D54" s="123"/>
      <c r="E54" s="123"/>
      <c r="F54" s="123"/>
      <c r="G54" s="123"/>
      <c r="H54" s="123"/>
      <c r="I54" s="123"/>
      <c r="J54" s="123"/>
      <c r="K54" s="123"/>
      <c r="L54" s="123"/>
      <c r="M54" s="123"/>
      <c r="N54" s="123"/>
    </row>
    <row r="55" spans="1:21" x14ac:dyDescent="0.15">
      <c r="B55" s="123"/>
      <c r="C55" s="123"/>
      <c r="D55" s="123"/>
      <c r="E55" s="123"/>
      <c r="F55" s="123"/>
      <c r="G55" s="123"/>
      <c r="H55" s="123"/>
      <c r="I55" s="123"/>
      <c r="J55" s="123"/>
      <c r="K55" s="123"/>
      <c r="L55" s="123"/>
      <c r="M55" s="123"/>
      <c r="N55" s="123"/>
    </row>
    <row r="56" spans="1:21" ht="12.75" customHeight="1" x14ac:dyDescent="0.15">
      <c r="B56" s="123" t="s">
        <v>23</v>
      </c>
      <c r="C56" s="123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</row>
    <row r="57" spans="1:21" x14ac:dyDescent="0.15">
      <c r="B57" s="123"/>
      <c r="C57" s="123"/>
      <c r="D57" s="123"/>
      <c r="E57" s="123"/>
      <c r="F57" s="123"/>
      <c r="G57" s="123"/>
      <c r="H57" s="123"/>
      <c r="I57" s="123"/>
      <c r="J57" s="123"/>
      <c r="K57" s="123"/>
      <c r="L57" s="123"/>
      <c r="M57" s="123"/>
      <c r="N57" s="123"/>
    </row>
    <row r="58" spans="1:21" ht="12.75" customHeight="1" x14ac:dyDescent="0.15">
      <c r="B58" s="123" t="s">
        <v>24</v>
      </c>
      <c r="C58" s="123"/>
      <c r="D58" s="123"/>
      <c r="E58" s="123"/>
      <c r="F58" s="123"/>
      <c r="G58" s="123"/>
      <c r="H58" s="123"/>
      <c r="I58" s="123"/>
      <c r="J58" s="123"/>
      <c r="K58" s="123"/>
      <c r="L58" s="123"/>
      <c r="M58" s="123"/>
      <c r="N58" s="123"/>
    </row>
    <row r="59" spans="1:21" x14ac:dyDescent="0.15">
      <c r="B59" s="123"/>
      <c r="C59" s="123"/>
      <c r="D59" s="123"/>
      <c r="E59" s="123"/>
      <c r="F59" s="123"/>
      <c r="G59" s="123"/>
      <c r="H59" s="123"/>
      <c r="I59" s="123"/>
      <c r="J59" s="123"/>
      <c r="K59" s="123"/>
      <c r="L59" s="123"/>
      <c r="M59" s="123"/>
      <c r="N59" s="123"/>
    </row>
    <row r="60" spans="1:21" x14ac:dyDescent="0.15">
      <c r="B60" s="119" t="s">
        <v>15</v>
      </c>
      <c r="C60" s="119"/>
      <c r="D60" s="119"/>
      <c r="E60" s="119"/>
      <c r="F60" s="119"/>
      <c r="G60" s="119"/>
      <c r="H60" s="119"/>
      <c r="I60" s="119"/>
      <c r="J60" s="119"/>
      <c r="K60" s="119"/>
      <c r="L60" s="119"/>
      <c r="M60" s="119"/>
      <c r="N60" s="119"/>
    </row>
    <row r="61" spans="1:21" x14ac:dyDescent="0.15">
      <c r="B61" s="24" t="s">
        <v>47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</row>
    <row r="62" spans="1:21" x14ac:dyDescent="0.15">
      <c r="B62" s="20" t="s">
        <v>46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</row>
    <row r="63" spans="1:21" ht="5.0999999999999996" customHeight="1" x14ac:dyDescent="0.15">
      <c r="O63" s="21"/>
    </row>
    <row r="64" spans="1:21" x14ac:dyDescent="0.15">
      <c r="O64" s="21"/>
    </row>
    <row r="65" spans="15:15" x14ac:dyDescent="0.15">
      <c r="O65" s="21"/>
    </row>
    <row r="66" spans="15:15" x14ac:dyDescent="0.15">
      <c r="O66" s="21"/>
    </row>
    <row r="67" spans="15:15" x14ac:dyDescent="0.15">
      <c r="O67" s="21"/>
    </row>
    <row r="68" spans="15:15" x14ac:dyDescent="0.15">
      <c r="O68" s="21"/>
    </row>
    <row r="69" spans="15:15" x14ac:dyDescent="0.15">
      <c r="O69" s="21"/>
    </row>
    <row r="70" spans="15:15" x14ac:dyDescent="0.15">
      <c r="O70" s="21"/>
    </row>
  </sheetData>
  <mergeCells count="13">
    <mergeCell ref="B1:N1"/>
    <mergeCell ref="B24:N24"/>
    <mergeCell ref="B39:N39"/>
    <mergeCell ref="B54:N55"/>
    <mergeCell ref="B56:N57"/>
    <mergeCell ref="B58:N59"/>
    <mergeCell ref="B60:N60"/>
    <mergeCell ref="B2:N2"/>
    <mergeCell ref="B5:B6"/>
    <mergeCell ref="D5:F5"/>
    <mergeCell ref="H5:J5"/>
    <mergeCell ref="L5:N5"/>
    <mergeCell ref="B9:N9"/>
  </mergeCells>
  <printOptions horizontalCentered="1"/>
  <pageMargins left="0.27559055118110237" right="0.27559055118110237" top="0.74803149606299213" bottom="0.74803149606299213" header="0.31496062992125984" footer="0.31496062992125984"/>
  <pageSetup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6"/>
  <sheetViews>
    <sheetView workbookViewId="0"/>
  </sheetViews>
  <sheetFormatPr defaultColWidth="11.4609375" defaultRowHeight="12.75" x14ac:dyDescent="0.15"/>
  <cols>
    <col min="1" max="1" width="1.75" style="43" customWidth="1"/>
    <col min="2" max="2" width="30.609375" style="43" customWidth="1"/>
    <col min="3" max="6" width="10.65234375" style="43" customWidth="1"/>
    <col min="7" max="7" width="1.75" style="43" customWidth="1"/>
    <col min="8" max="8" width="9.4375" style="43" customWidth="1"/>
    <col min="9" max="9" width="8.76171875" style="43" customWidth="1"/>
    <col min="10" max="10" width="10.65234375" style="43" customWidth="1"/>
    <col min="11" max="11" width="11.32421875" style="43" customWidth="1"/>
    <col min="12" max="12" width="14.6953125" style="43" bestFit="1" customWidth="1"/>
    <col min="13" max="13" width="12.26953125" style="43" bestFit="1" customWidth="1"/>
    <col min="14" max="16384" width="11.4609375" style="43"/>
  </cols>
  <sheetData>
    <row r="1" spans="1:22" ht="13.5" x14ac:dyDescent="0.15">
      <c r="B1" s="125" t="s">
        <v>18</v>
      </c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</row>
    <row r="2" spans="1:22" ht="15.75" customHeight="1" x14ac:dyDescent="0.15">
      <c r="A2" s="44"/>
      <c r="B2" s="126" t="s">
        <v>28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</row>
    <row r="3" spans="1:22" ht="15" thickBot="1" x14ac:dyDescent="0.2">
      <c r="A3" s="45"/>
      <c r="B3" s="127" t="s">
        <v>29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</row>
    <row r="4" spans="1:22" ht="45.75" customHeight="1" thickTop="1" x14ac:dyDescent="0.15">
      <c r="A4" s="46"/>
      <c r="B4" s="128" t="s">
        <v>30</v>
      </c>
      <c r="C4" s="130">
        <v>2006</v>
      </c>
      <c r="D4" s="130"/>
      <c r="E4" s="130">
        <v>2012</v>
      </c>
      <c r="F4" s="130"/>
      <c r="G4" s="46"/>
      <c r="H4" s="47" t="s">
        <v>31</v>
      </c>
      <c r="I4" s="47" t="s">
        <v>10</v>
      </c>
      <c r="J4" s="131" t="s">
        <v>32</v>
      </c>
      <c r="K4" s="131" t="s">
        <v>33</v>
      </c>
      <c r="L4" s="132" t="s">
        <v>34</v>
      </c>
      <c r="M4" s="132" t="s">
        <v>35</v>
      </c>
    </row>
    <row r="5" spans="1:22" ht="24.75" thickBot="1" x14ac:dyDescent="0.2">
      <c r="A5" s="48"/>
      <c r="B5" s="129"/>
      <c r="C5" s="49" t="s">
        <v>11</v>
      </c>
      <c r="D5" s="49" t="s">
        <v>3</v>
      </c>
      <c r="E5" s="49" t="s">
        <v>11</v>
      </c>
      <c r="F5" s="49" t="s">
        <v>3</v>
      </c>
      <c r="G5" s="48"/>
      <c r="H5" s="124" t="s">
        <v>36</v>
      </c>
      <c r="I5" s="124"/>
      <c r="J5" s="124"/>
      <c r="K5" s="124"/>
      <c r="L5" s="133"/>
      <c r="M5" s="133"/>
    </row>
    <row r="6" spans="1:22" ht="14.25" x14ac:dyDescent="0.15">
      <c r="B6" s="50" t="s">
        <v>7</v>
      </c>
      <c r="C6" s="51"/>
      <c r="D6" s="52"/>
      <c r="E6" s="51"/>
      <c r="F6" s="52"/>
      <c r="G6" s="53"/>
      <c r="H6" s="51"/>
      <c r="I6" s="52"/>
      <c r="J6" s="53"/>
      <c r="K6" s="51"/>
      <c r="L6" s="54"/>
      <c r="M6" s="54"/>
    </row>
    <row r="7" spans="1:22" x14ac:dyDescent="0.15">
      <c r="B7" s="55" t="s">
        <v>14</v>
      </c>
      <c r="C7" s="56">
        <v>13.950754839999998</v>
      </c>
      <c r="D7" s="57">
        <v>0.72744799999999998</v>
      </c>
      <c r="E7" s="56">
        <v>19.686253000000001</v>
      </c>
      <c r="F7" s="57">
        <v>0.91897200000000001</v>
      </c>
      <c r="H7" s="58">
        <f>-(C7-E7)</f>
        <v>5.7354981600000023</v>
      </c>
      <c r="I7" s="59">
        <f>SQRT(D7*D7+F7*F7)</f>
        <v>1.1720452762107785</v>
      </c>
      <c r="J7" s="59">
        <f>H7/I7</f>
        <v>4.8935807143413976</v>
      </c>
      <c r="K7" s="59">
        <f>IF(J7&gt;0,((1-NORMSDIST(J7))*2),(NORMSDIST(J7)*2))</f>
        <v>9.9017677257506875E-7</v>
      </c>
      <c r="L7" s="60" t="str">
        <f>IF(K7&lt;0.05,  "Significativa","No significativa")</f>
        <v>Significativa</v>
      </c>
      <c r="M7" s="61" t="str">
        <f>IF(L7="Significativa",IF(H7&lt;0,"Disminución","Aumento"),"Sin cambio")</f>
        <v>Aumento</v>
      </c>
      <c r="N7" s="62"/>
      <c r="Q7" s="63"/>
    </row>
    <row r="8" spans="1:22" x14ac:dyDescent="0.15">
      <c r="B8" s="55" t="s">
        <v>12</v>
      </c>
      <c r="C8" s="56">
        <v>20.86725358</v>
      </c>
      <c r="D8" s="57">
        <v>0.86324800000000002</v>
      </c>
      <c r="E8" s="56">
        <v>28.035745000000002</v>
      </c>
      <c r="F8" s="57">
        <v>1.063555</v>
      </c>
      <c r="H8" s="58">
        <f>-(C8-E8)</f>
        <v>7.1684914200000023</v>
      </c>
      <c r="I8" s="59">
        <f>SQRT(D8*D8+F8*F8)</f>
        <v>1.369797922150928</v>
      </c>
      <c r="J8" s="59">
        <f>H8/I8</f>
        <v>5.2332474039263133</v>
      </c>
      <c r="K8" s="59">
        <f t="shared" ref="K8:K17" si="0">IF(J8&gt;0,((1-NORMSDIST(J8))*2),(NORMSDIST(J8)*2))</f>
        <v>1.665575659615115E-7</v>
      </c>
      <c r="L8" s="60" t="str">
        <f>IF(K8&lt;0.05,  "Significativa","No significativa")</f>
        <v>Significativa</v>
      </c>
      <c r="M8" s="61" t="str">
        <f>IF(L8="Significativa",IF(H8&lt;0,"Disminución","Aumento"),"Sin cambio")</f>
        <v>Aumento</v>
      </c>
      <c r="N8" s="62"/>
      <c r="Q8" s="63"/>
    </row>
    <row r="9" spans="1:22" ht="12.75" customHeight="1" x14ac:dyDescent="0.15">
      <c r="B9" s="55" t="s">
        <v>13</v>
      </c>
      <c r="C9" s="56">
        <v>42.871665749999998</v>
      </c>
      <c r="D9" s="57">
        <v>0.82763200000000003</v>
      </c>
      <c r="E9" s="56">
        <v>52.309105000000002</v>
      </c>
      <c r="F9" s="57">
        <v>1.0477759999999998</v>
      </c>
      <c r="H9" s="58">
        <f>-(C9-E9)</f>
        <v>9.4374392500000042</v>
      </c>
      <c r="I9" s="59">
        <f>SQRT(D9*D9+F9*F9)</f>
        <v>1.3352188111317185</v>
      </c>
      <c r="J9" s="59">
        <f>H9/I9</f>
        <v>7.0680844003395391</v>
      </c>
      <c r="K9" s="59">
        <f t="shared" si="0"/>
        <v>1.5709655798445965E-12</v>
      </c>
      <c r="L9" s="60" t="str">
        <f>IF(K9&lt;0.05,  "Significativa","No significativa")</f>
        <v>Significativa</v>
      </c>
      <c r="M9" s="61" t="str">
        <f>IF(L9="Significativa",IF(H9&lt;0,"Disminución","Aumento"),"Sin cambio")</f>
        <v>Aumento</v>
      </c>
      <c r="N9" s="62"/>
      <c r="Q9" s="63"/>
    </row>
    <row r="10" spans="1:22" x14ac:dyDescent="0.15">
      <c r="B10" s="64" t="s">
        <v>9</v>
      </c>
      <c r="C10" s="56"/>
      <c r="D10" s="57"/>
      <c r="E10" s="65"/>
      <c r="F10" s="57"/>
      <c r="H10" s="58"/>
      <c r="I10" s="59"/>
      <c r="J10" s="59"/>
      <c r="K10" s="59"/>
      <c r="L10" s="60"/>
      <c r="M10" s="60"/>
    </row>
    <row r="11" spans="1:22" x14ac:dyDescent="0.15">
      <c r="B11" s="55" t="s">
        <v>14</v>
      </c>
      <c r="C11" s="56">
        <v>24.429980459999999</v>
      </c>
      <c r="D11" s="57">
        <v>1.7723690000000001</v>
      </c>
      <c r="E11" s="56">
        <v>30.927787000000002</v>
      </c>
      <c r="F11" s="57">
        <v>1.7585050000000002</v>
      </c>
      <c r="H11" s="58">
        <f>-(C11-E11)</f>
        <v>6.4978065400000027</v>
      </c>
      <c r="I11" s="59">
        <f>SQRT(D11*D11+F11*F11)</f>
        <v>2.4967241952578587</v>
      </c>
      <c r="J11" s="59">
        <f>H11/I11</f>
        <v>2.6025327716780176</v>
      </c>
      <c r="K11" s="59">
        <f t="shared" si="0"/>
        <v>9.2537970525663482E-3</v>
      </c>
      <c r="L11" s="60" t="str">
        <f>IF(K11&lt;0.05,  "Significativa","No significativa")</f>
        <v>Significativa</v>
      </c>
      <c r="M11" s="61" t="str">
        <f>IF(L11="Significativa",IF(H11&lt;0,"Disminución","Aumento"),"Sin cambio")</f>
        <v>Aumento</v>
      </c>
      <c r="N11" s="66"/>
      <c r="Q11" s="63"/>
      <c r="T11" s="67"/>
      <c r="U11" s="67"/>
      <c r="V11" s="67"/>
    </row>
    <row r="12" spans="1:22" x14ac:dyDescent="0.15">
      <c r="B12" s="55" t="s">
        <v>12</v>
      </c>
      <c r="C12" s="56">
        <v>32.638248069999996</v>
      </c>
      <c r="D12" s="57">
        <v>2.075879</v>
      </c>
      <c r="E12" s="56">
        <v>40.180997000000005</v>
      </c>
      <c r="F12" s="57">
        <v>1.9874320000000001</v>
      </c>
      <c r="H12" s="58">
        <f>-(C12-E12)</f>
        <v>7.542748930000009</v>
      </c>
      <c r="I12" s="59">
        <f>SQRT(D12*D12+F12*F12)</f>
        <v>2.8738753586864201</v>
      </c>
      <c r="J12" s="59">
        <f>H12/I12</f>
        <v>2.624591531849739</v>
      </c>
      <c r="K12" s="59">
        <f t="shared" si="0"/>
        <v>8.6752971463961437E-3</v>
      </c>
      <c r="L12" s="60" t="str">
        <f>IF(K12&lt;0.05,  "Significativa","No significativa")</f>
        <v>Significativa</v>
      </c>
      <c r="M12" s="61" t="str">
        <f>IF(L12="Significativa",IF(H12&lt;0,"Disminución","Aumento"),"Sin cambio")</f>
        <v>Aumento</v>
      </c>
      <c r="N12" s="66"/>
      <c r="Q12" s="63"/>
    </row>
    <row r="13" spans="1:22" x14ac:dyDescent="0.15">
      <c r="B13" s="55" t="s">
        <v>13</v>
      </c>
      <c r="C13" s="56">
        <v>54.558926539999995</v>
      </c>
      <c r="D13" s="57">
        <v>1.8145680000000002</v>
      </c>
      <c r="E13" s="56">
        <v>63.587718000000002</v>
      </c>
      <c r="F13" s="57">
        <v>1.7059279999999999</v>
      </c>
      <c r="H13" s="58">
        <f>-(C13-E13)</f>
        <v>9.0287914600000079</v>
      </c>
      <c r="I13" s="59">
        <f>SQRT(D13*D13+F13*F13)</f>
        <v>2.490551619181582</v>
      </c>
      <c r="J13" s="59">
        <f>H13/I13</f>
        <v>3.6252175584166175</v>
      </c>
      <c r="K13" s="59">
        <f t="shared" si="0"/>
        <v>2.8871829058219056E-4</v>
      </c>
      <c r="L13" s="60" t="str">
        <f>IF(K13&lt;0.05,  "Significativa","No significativa")</f>
        <v>Significativa</v>
      </c>
      <c r="M13" s="61" t="str">
        <f>IF(L13="Significativa",IF(H13&lt;0,"Disminución","Aumento"),"Sin cambio")</f>
        <v>Aumento</v>
      </c>
      <c r="N13" s="66"/>
      <c r="Q13" s="63"/>
    </row>
    <row r="14" spans="1:22" x14ac:dyDescent="0.15">
      <c r="B14" s="68" t="s">
        <v>37</v>
      </c>
      <c r="C14" s="69"/>
      <c r="D14" s="57"/>
      <c r="F14" s="57"/>
      <c r="H14" s="58"/>
      <c r="I14" s="59"/>
      <c r="J14" s="59"/>
      <c r="K14" s="59"/>
      <c r="L14" s="60"/>
      <c r="M14" s="60"/>
    </row>
    <row r="15" spans="1:22" x14ac:dyDescent="0.15">
      <c r="B15" s="55" t="s">
        <v>14</v>
      </c>
      <c r="C15" s="56">
        <v>7.6475540100000003</v>
      </c>
      <c r="D15" s="57">
        <v>0.36509599999999998</v>
      </c>
      <c r="E15" s="56">
        <v>12.919569000000001</v>
      </c>
      <c r="F15" s="57">
        <v>0.99105300000000007</v>
      </c>
      <c r="H15" s="58">
        <f>-(C15-E15)</f>
        <v>5.2720149900000006</v>
      </c>
      <c r="I15" s="59">
        <f>SQRT(D15*D15+F15*F15)</f>
        <v>1.0561634049828654</v>
      </c>
      <c r="J15" s="59">
        <f>H15/I15</f>
        <v>4.9916660292594885</v>
      </c>
      <c r="K15" s="59">
        <f t="shared" si="0"/>
        <v>5.9860694934243952E-7</v>
      </c>
      <c r="L15" s="60" t="str">
        <f>IF(K15&lt;0.05,  "Significativa","No significativa")</f>
        <v>Significativa</v>
      </c>
      <c r="M15" s="61" t="str">
        <f>IF(L15="Significativa",IF(H15&lt;0,"Disminución","Aumento"),"Sin cambio")</f>
        <v>Aumento</v>
      </c>
      <c r="N15" s="66"/>
      <c r="Q15" s="63"/>
    </row>
    <row r="16" spans="1:22" x14ac:dyDescent="0.15">
      <c r="B16" s="55" t="s">
        <v>12</v>
      </c>
      <c r="C16" s="70">
        <v>13.78706036</v>
      </c>
      <c r="D16" s="57">
        <v>0.49530099999999999</v>
      </c>
      <c r="E16" s="56">
        <v>20.725080999999999</v>
      </c>
      <c r="F16" s="57">
        <v>1.18286</v>
      </c>
      <c r="H16" s="58">
        <f>-(C16-E16)</f>
        <v>6.9380206399999995</v>
      </c>
      <c r="I16" s="59">
        <f>SQRT(D16*D16+F16*F16)</f>
        <v>1.282373136103919</v>
      </c>
      <c r="J16" s="59">
        <f>H16/I16</f>
        <v>5.4102978646908948</v>
      </c>
      <c r="K16" s="59">
        <f t="shared" si="0"/>
        <v>6.2920006760336378E-8</v>
      </c>
      <c r="L16" s="60" t="str">
        <f>IF(K16&lt;0.05,  "Significativa","No significativa")</f>
        <v>Significativa</v>
      </c>
      <c r="M16" s="61" t="str">
        <f>IF(L16="Significativa",IF(H16&lt;0,"Disminución","Aumento"),"Sin cambio")</f>
        <v>Aumento</v>
      </c>
      <c r="N16" s="66"/>
      <c r="Q16" s="63"/>
    </row>
    <row r="17" spans="1:19" ht="12.75" customHeight="1" thickBot="1" x14ac:dyDescent="0.2">
      <c r="A17" s="71"/>
      <c r="B17" s="72" t="s">
        <v>13</v>
      </c>
      <c r="C17" s="73">
        <v>35.841837920000003</v>
      </c>
      <c r="D17" s="74">
        <v>0.71967599999999998</v>
      </c>
      <c r="E17" s="75">
        <v>45.520101000000004</v>
      </c>
      <c r="F17" s="74">
        <v>1.3080540000000001</v>
      </c>
      <c r="G17" s="71"/>
      <c r="H17" s="76">
        <f>-(C17-E17)</f>
        <v>9.6782630800000007</v>
      </c>
      <c r="I17" s="77">
        <f>SQRT(D17*D17+F17*F17)</f>
        <v>1.4929630979672606</v>
      </c>
      <c r="J17" s="77">
        <f>H17/I17</f>
        <v>6.4825869394745324</v>
      </c>
      <c r="K17" s="77">
        <f t="shared" si="0"/>
        <v>9.0162988186648363E-11</v>
      </c>
      <c r="L17" s="78" t="str">
        <f>IF(K17&lt;0.05,  "Significativa","No significativa")</f>
        <v>Significativa</v>
      </c>
      <c r="M17" s="79" t="str">
        <f>IF(L17="Significativa",IF(H17&lt;0,"Disminución","Aumento"),"Sin cambio")</f>
        <v>Aumento</v>
      </c>
      <c r="N17" s="66"/>
      <c r="Q17" s="63"/>
    </row>
    <row r="18" spans="1:19" s="80" customFormat="1" ht="12.75" customHeight="1" thickTop="1" x14ac:dyDescent="0.15">
      <c r="B18" s="81" t="s">
        <v>38</v>
      </c>
    </row>
    <row r="19" spans="1:19" x14ac:dyDescent="0.15">
      <c r="B19" s="82" t="s">
        <v>39</v>
      </c>
    </row>
    <row r="20" spans="1:19" x14ac:dyDescent="0.15">
      <c r="C20" s="83"/>
      <c r="D20" s="84"/>
      <c r="E20" s="83"/>
      <c r="F20" s="84"/>
      <c r="H20" s="85"/>
      <c r="I20" s="85"/>
      <c r="J20" s="86"/>
      <c r="K20" s="86"/>
      <c r="L20" s="87"/>
      <c r="M20" s="86"/>
      <c r="N20" s="67"/>
      <c r="S20" s="67"/>
    </row>
    <row r="26" spans="1:19" x14ac:dyDescent="0.15">
      <c r="N26" s="67"/>
    </row>
  </sheetData>
  <mergeCells count="11">
    <mergeCell ref="H5:I5"/>
    <mergeCell ref="B1:M1"/>
    <mergeCell ref="B2:M2"/>
    <mergeCell ref="B3:M3"/>
    <mergeCell ref="B4:B5"/>
    <mergeCell ref="C4:D4"/>
    <mergeCell ref="E4:F4"/>
    <mergeCell ref="J4:J5"/>
    <mergeCell ref="K4:K5"/>
    <mergeCell ref="L4:L5"/>
    <mergeCell ref="M4:M5"/>
  </mergeCells>
  <conditionalFormatting sqref="L20">
    <cfRule type="notContainsText" dxfId="2" priority="1" stopIfTrue="1" operator="notContains" text="No">
      <formula>ISERROR(SEARCH("No",L20))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1"/>
  <sheetViews>
    <sheetView workbookViewId="0"/>
  </sheetViews>
  <sheetFormatPr defaultColWidth="11.4609375" defaultRowHeight="12.75" x14ac:dyDescent="0.15"/>
  <cols>
    <col min="1" max="1" width="1.75" style="43" customWidth="1"/>
    <col min="2" max="2" width="30.609375" style="43" customWidth="1"/>
    <col min="3" max="6" width="10.65234375" style="43" customWidth="1"/>
    <col min="7" max="7" width="1.75" style="43" customWidth="1"/>
    <col min="8" max="8" width="9.3046875" style="43" customWidth="1"/>
    <col min="9" max="9" width="8.76171875" style="43" customWidth="1"/>
    <col min="10" max="10" width="10.65234375" style="43" customWidth="1"/>
    <col min="11" max="11" width="11.59375" style="43" customWidth="1"/>
    <col min="12" max="12" width="14.6953125" style="43" bestFit="1" customWidth="1"/>
    <col min="13" max="13" width="12.26953125" style="43" bestFit="1" customWidth="1"/>
    <col min="14" max="16384" width="11.4609375" style="43"/>
  </cols>
  <sheetData>
    <row r="1" spans="1:22" ht="13.5" x14ac:dyDescent="0.15">
      <c r="B1" s="125" t="s">
        <v>19</v>
      </c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</row>
    <row r="2" spans="1:22" ht="15.75" customHeight="1" x14ac:dyDescent="0.15">
      <c r="A2" s="44"/>
      <c r="B2" s="126" t="s">
        <v>28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</row>
    <row r="3" spans="1:22" ht="15" thickBot="1" x14ac:dyDescent="0.2">
      <c r="A3" s="45"/>
      <c r="B3" s="127" t="s">
        <v>40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</row>
    <row r="4" spans="1:22" ht="46.5" customHeight="1" thickTop="1" x14ac:dyDescent="0.15">
      <c r="A4" s="46"/>
      <c r="B4" s="128" t="s">
        <v>30</v>
      </c>
      <c r="C4" s="130">
        <v>2008</v>
      </c>
      <c r="D4" s="130"/>
      <c r="E4" s="130">
        <v>2012</v>
      </c>
      <c r="F4" s="130"/>
      <c r="G4" s="46"/>
      <c r="H4" s="47" t="s">
        <v>31</v>
      </c>
      <c r="I4" s="47" t="s">
        <v>10</v>
      </c>
      <c r="J4" s="131" t="s">
        <v>32</v>
      </c>
      <c r="K4" s="131" t="s">
        <v>33</v>
      </c>
      <c r="L4" s="132" t="s">
        <v>34</v>
      </c>
      <c r="M4" s="132" t="s">
        <v>35</v>
      </c>
    </row>
    <row r="5" spans="1:22" ht="26.25" customHeight="1" thickBot="1" x14ac:dyDescent="0.2">
      <c r="A5" s="48"/>
      <c r="B5" s="129"/>
      <c r="C5" s="49" t="s">
        <v>11</v>
      </c>
      <c r="D5" s="49" t="s">
        <v>3</v>
      </c>
      <c r="E5" s="49" t="s">
        <v>11</v>
      </c>
      <c r="F5" s="49" t="s">
        <v>3</v>
      </c>
      <c r="G5" s="48"/>
      <c r="H5" s="134" t="s">
        <v>41</v>
      </c>
      <c r="I5" s="134"/>
      <c r="J5" s="124"/>
      <c r="K5" s="124"/>
      <c r="L5" s="133"/>
      <c r="M5" s="133"/>
    </row>
    <row r="6" spans="1:22" ht="14.25" x14ac:dyDescent="0.15">
      <c r="B6" s="50" t="s">
        <v>7</v>
      </c>
      <c r="C6" s="51"/>
      <c r="D6" s="52"/>
      <c r="E6" s="51"/>
      <c r="F6" s="52"/>
      <c r="G6" s="53"/>
      <c r="H6" s="51"/>
      <c r="I6" s="52"/>
      <c r="J6" s="53"/>
      <c r="K6" s="51"/>
      <c r="L6" s="54"/>
      <c r="M6" s="54"/>
    </row>
    <row r="7" spans="1:22" x14ac:dyDescent="0.15">
      <c r="B7" s="55" t="s">
        <v>14</v>
      </c>
      <c r="C7" s="56">
        <v>18.626788000000001</v>
      </c>
      <c r="D7" s="57">
        <v>0.56799499999999992</v>
      </c>
      <c r="E7" s="56">
        <v>19.686253000000001</v>
      </c>
      <c r="F7" s="57">
        <v>0.91897200000000001</v>
      </c>
      <c r="G7" s="63"/>
      <c r="H7" s="58">
        <f>-(C7-E7)</f>
        <v>1.0594649999999994</v>
      </c>
      <c r="I7" s="59">
        <f>SQRT(D7*D7+F7*F7)</f>
        <v>1.0803369181921907</v>
      </c>
      <c r="J7" s="59">
        <f>H7/I7</f>
        <v>0.98068017685897668</v>
      </c>
      <c r="K7" s="59">
        <f>IF(J7&gt;0,((1-NORMSDIST(J7))*2),(NORMSDIST(J7)*2))</f>
        <v>0.32675048234868109</v>
      </c>
      <c r="L7" s="60" t="str">
        <f>IF(K7&lt;0.05,  "Significativa","No significativa")</f>
        <v>No significativa</v>
      </c>
      <c r="M7" s="61" t="str">
        <f>IF(L7="Significativa",IF(H7&lt;0,"Disminución","Aumento"),"Sin cambio")</f>
        <v>Sin cambio</v>
      </c>
      <c r="N7" s="62"/>
      <c r="O7" s="62"/>
      <c r="P7" s="62"/>
      <c r="Q7" s="63"/>
      <c r="R7" s="63"/>
      <c r="S7" s="63"/>
    </row>
    <row r="8" spans="1:22" x14ac:dyDescent="0.15">
      <c r="B8" s="55" t="s">
        <v>12</v>
      </c>
      <c r="C8" s="56">
        <v>25.522780999999998</v>
      </c>
      <c r="D8" s="57">
        <v>0.61206199999999999</v>
      </c>
      <c r="E8" s="56">
        <v>28.035745000000002</v>
      </c>
      <c r="F8" s="57">
        <v>1.063555</v>
      </c>
      <c r="G8" s="63"/>
      <c r="H8" s="58">
        <f t="shared" ref="H8:H17" si="0">-(C8-E8)</f>
        <v>2.5129640000000038</v>
      </c>
      <c r="I8" s="59">
        <f t="shared" ref="I8:I17" si="1">SQRT(D8*D8+F8*F8)</f>
        <v>1.2270978485308335</v>
      </c>
      <c r="J8" s="59">
        <f t="shared" ref="J8:J17" si="2">H8/I8</f>
        <v>2.0478921082036763</v>
      </c>
      <c r="K8" s="59">
        <f t="shared" ref="K8:K17" si="3">IF(J8&gt;0,((1-NORMSDIST(J8))*2),(NORMSDIST(J8)*2))</f>
        <v>4.0570572316618536E-2</v>
      </c>
      <c r="L8" s="60" t="str">
        <f>IF(K8&lt;0.05,  "Significativa","No significativa")</f>
        <v>Significativa</v>
      </c>
      <c r="M8" s="61" t="str">
        <f>IF(L8="Significativa",IF(H8&lt;0,"Disminución","Aumento"),"Sin cambio")</f>
        <v>Aumento</v>
      </c>
    </row>
    <row r="9" spans="1:22" ht="12.75" customHeight="1" x14ac:dyDescent="0.15">
      <c r="B9" s="55" t="s">
        <v>13</v>
      </c>
      <c r="C9" s="56">
        <v>47.827899000000002</v>
      </c>
      <c r="D9" s="57">
        <v>0.65360699999999994</v>
      </c>
      <c r="E9" s="56">
        <v>52.309105000000002</v>
      </c>
      <c r="F9" s="57">
        <v>1.0477759999999998</v>
      </c>
      <c r="G9" s="63"/>
      <c r="H9" s="58">
        <f t="shared" si="0"/>
        <v>4.4812060000000002</v>
      </c>
      <c r="I9" s="59">
        <f t="shared" si="1"/>
        <v>1.2349237452672936</v>
      </c>
      <c r="J9" s="59">
        <f t="shared" si="2"/>
        <v>3.628730937577092</v>
      </c>
      <c r="K9" s="59">
        <f t="shared" si="3"/>
        <v>2.8481789734446927E-4</v>
      </c>
      <c r="L9" s="60" t="str">
        <f>IF(K9&lt;0.05,  "Significativa","No significativa")</f>
        <v>Significativa</v>
      </c>
      <c r="M9" s="61" t="str">
        <f>IF(L9="Significativa",IF(H9&lt;0,"Disminución","Aumento"),"Sin cambio")</f>
        <v>Aumento</v>
      </c>
    </row>
    <row r="10" spans="1:22" x14ac:dyDescent="0.15">
      <c r="B10" s="64" t="s">
        <v>9</v>
      </c>
      <c r="C10" s="56"/>
      <c r="D10" s="57"/>
      <c r="E10" s="65"/>
      <c r="F10" s="57"/>
      <c r="H10" s="58"/>
      <c r="I10" s="59"/>
      <c r="J10" s="59"/>
      <c r="K10" s="59"/>
      <c r="L10" s="60"/>
      <c r="M10" s="60"/>
    </row>
    <row r="11" spans="1:22" x14ac:dyDescent="0.15">
      <c r="B11" s="55" t="s">
        <v>14</v>
      </c>
      <c r="C11" s="56">
        <v>31.810607000000001</v>
      </c>
      <c r="D11" s="57">
        <v>1.199055</v>
      </c>
      <c r="E11" s="56">
        <v>30.927787000000002</v>
      </c>
      <c r="F11" s="57">
        <v>1.7585050000000002</v>
      </c>
      <c r="H11" s="58">
        <f t="shared" si="0"/>
        <v>-0.88281999999999883</v>
      </c>
      <c r="I11" s="59">
        <f t="shared" si="1"/>
        <v>2.1283967506200532</v>
      </c>
      <c r="J11" s="59">
        <f t="shared" si="2"/>
        <v>-0.41478168943023058</v>
      </c>
      <c r="K11" s="59">
        <f t="shared" si="3"/>
        <v>0.67830172503163433</v>
      </c>
      <c r="L11" s="60" t="str">
        <f>IF(K11&lt;0.05,  "Significativa","No significativa")</f>
        <v>No significativa</v>
      </c>
      <c r="M11" s="61" t="str">
        <f>IF(L11="Significativa",IF(H11&lt;0,"Disminución","Aumento"),"Sin cambio")</f>
        <v>Sin cambio</v>
      </c>
      <c r="N11" s="67"/>
      <c r="O11" s="67"/>
      <c r="P11" s="67"/>
      <c r="Q11" s="67"/>
      <c r="R11" s="67"/>
      <c r="S11" s="67"/>
      <c r="T11" s="67"/>
      <c r="U11" s="67"/>
      <c r="V11" s="67"/>
    </row>
    <row r="12" spans="1:22" x14ac:dyDescent="0.15">
      <c r="B12" s="55" t="s">
        <v>12</v>
      </c>
      <c r="C12" s="56">
        <v>39.102856000000003</v>
      </c>
      <c r="D12" s="57">
        <v>1.258472</v>
      </c>
      <c r="E12" s="56">
        <v>40.180997000000005</v>
      </c>
      <c r="F12" s="57">
        <v>1.9874320000000001</v>
      </c>
      <c r="H12" s="58">
        <f t="shared" si="0"/>
        <v>1.0781410000000022</v>
      </c>
      <c r="I12" s="59">
        <f t="shared" si="1"/>
        <v>2.3523685360521212</v>
      </c>
      <c r="J12" s="59">
        <f t="shared" si="2"/>
        <v>0.45832146769374832</v>
      </c>
      <c r="K12" s="59">
        <f t="shared" si="3"/>
        <v>0.64672150308507348</v>
      </c>
      <c r="L12" s="60" t="str">
        <f>IF(K12&lt;0.05,  "Significativa","No significativa")</f>
        <v>No significativa</v>
      </c>
      <c r="M12" s="61" t="str">
        <f>IF(L12="Significativa",IF(H12&lt;0,"Disminución","Aumento"),"Sin cambio")</f>
        <v>Sin cambio</v>
      </c>
      <c r="N12" s="66"/>
      <c r="Q12" s="63"/>
    </row>
    <row r="13" spans="1:22" x14ac:dyDescent="0.15">
      <c r="B13" s="55" t="s">
        <v>13</v>
      </c>
      <c r="C13" s="56">
        <v>60.861759000000006</v>
      </c>
      <c r="D13" s="57">
        <v>1.313793</v>
      </c>
      <c r="E13" s="56">
        <v>63.587718000000002</v>
      </c>
      <c r="F13" s="57">
        <v>1.7059279999999999</v>
      </c>
      <c r="H13" s="58">
        <f t="shared" si="0"/>
        <v>2.725958999999996</v>
      </c>
      <c r="I13" s="59">
        <f t="shared" si="1"/>
        <v>2.1531935324148175</v>
      </c>
      <c r="J13" s="59">
        <f t="shared" si="2"/>
        <v>1.2660074252326121</v>
      </c>
      <c r="K13" s="59">
        <f t="shared" si="3"/>
        <v>0.20551042389275653</v>
      </c>
      <c r="L13" s="60" t="str">
        <f>IF(K13&lt;0.05,  "Significativa","No significativa")</f>
        <v>No significativa</v>
      </c>
      <c r="M13" s="61" t="str">
        <f>IF(L13="Significativa",IF(H13&lt;0,"Disminución","Aumento"),"Sin cambio")</f>
        <v>Sin cambio</v>
      </c>
      <c r="N13" s="66"/>
      <c r="Q13" s="63"/>
    </row>
    <row r="14" spans="1:22" x14ac:dyDescent="0.15">
      <c r="B14" s="68" t="s">
        <v>37</v>
      </c>
      <c r="C14" s="69"/>
      <c r="D14" s="57"/>
      <c r="F14" s="57"/>
      <c r="H14" s="58"/>
      <c r="I14" s="59"/>
      <c r="J14" s="59"/>
      <c r="K14" s="59"/>
      <c r="L14" s="60"/>
      <c r="M14" s="60"/>
      <c r="N14" s="66"/>
      <c r="Q14" s="63"/>
    </row>
    <row r="15" spans="1:22" x14ac:dyDescent="0.15">
      <c r="B15" s="55" t="s">
        <v>14</v>
      </c>
      <c r="C15" s="56">
        <v>10.704803999999999</v>
      </c>
      <c r="D15" s="57">
        <v>0.50987300000000002</v>
      </c>
      <c r="E15" s="56">
        <v>12.919569000000001</v>
      </c>
      <c r="F15" s="57">
        <v>0.99105300000000007</v>
      </c>
      <c r="H15" s="58">
        <f t="shared" si="0"/>
        <v>2.2147650000000016</v>
      </c>
      <c r="I15" s="59">
        <f t="shared" si="1"/>
        <v>1.1145207602095173</v>
      </c>
      <c r="J15" s="59">
        <f t="shared" si="2"/>
        <v>1.9871904401167466</v>
      </c>
      <c r="K15" s="59">
        <f t="shared" si="3"/>
        <v>4.69012968521485E-2</v>
      </c>
      <c r="L15" s="60" t="str">
        <f>IF(K15&lt;0.05,  "Significativa","No significativa")</f>
        <v>Significativa</v>
      </c>
      <c r="M15" s="61" t="str">
        <f>IF(L15="Significativa",IF(H15&lt;0,"Disminución","Aumento"),"Sin cambio")</f>
        <v>Aumento</v>
      </c>
    </row>
    <row r="16" spans="1:22" x14ac:dyDescent="0.15">
      <c r="B16" s="55" t="s">
        <v>12</v>
      </c>
      <c r="C16" s="56">
        <v>17.362691999999999</v>
      </c>
      <c r="D16" s="57">
        <v>0.579596</v>
      </c>
      <c r="E16" s="56">
        <v>20.725080999999999</v>
      </c>
      <c r="F16" s="57">
        <v>1.18286</v>
      </c>
      <c r="H16" s="58">
        <f t="shared" si="0"/>
        <v>3.3623890000000003</v>
      </c>
      <c r="I16" s="59">
        <f t="shared" si="1"/>
        <v>1.3172278856811377</v>
      </c>
      <c r="J16" s="59">
        <f t="shared" si="2"/>
        <v>2.5526251277783349</v>
      </c>
      <c r="K16" s="59">
        <f t="shared" si="3"/>
        <v>1.0691449863770019E-2</v>
      </c>
      <c r="L16" s="60" t="str">
        <f>IF(K16&lt;0.05,  "Significativa","No significativa")</f>
        <v>Significativa</v>
      </c>
      <c r="M16" s="61" t="str">
        <f>IF(L16="Significativa",IF(H16&lt;0,"Disminución","Aumento"),"Sin cambio")</f>
        <v>Aumento</v>
      </c>
      <c r="N16" s="66"/>
      <c r="O16" s="66"/>
      <c r="P16" s="66"/>
      <c r="Q16" s="63"/>
      <c r="R16" s="63"/>
      <c r="S16" s="63"/>
    </row>
    <row r="17" spans="1:19" ht="12.75" customHeight="1" thickBot="1" x14ac:dyDescent="0.2">
      <c r="A17" s="71"/>
      <c r="B17" s="72" t="s">
        <v>13</v>
      </c>
      <c r="C17" s="73">
        <v>39.996024000000006</v>
      </c>
      <c r="D17" s="74">
        <v>0.65329999999999999</v>
      </c>
      <c r="E17" s="75">
        <v>45.520101000000004</v>
      </c>
      <c r="F17" s="74">
        <v>1.3080540000000001</v>
      </c>
      <c r="G17" s="71"/>
      <c r="H17" s="76">
        <f t="shared" si="0"/>
        <v>5.5240769999999983</v>
      </c>
      <c r="I17" s="77">
        <f t="shared" si="1"/>
        <v>1.4621238514284622</v>
      </c>
      <c r="J17" s="77">
        <f t="shared" si="2"/>
        <v>3.7781183821077118</v>
      </c>
      <c r="K17" s="77">
        <f t="shared" si="3"/>
        <v>1.5801776436963344E-4</v>
      </c>
      <c r="L17" s="78" t="str">
        <f>IF(K17&lt;0.05,  "Significativa","No significativa")</f>
        <v>Significativa</v>
      </c>
      <c r="M17" s="79" t="str">
        <f>IF(L17="Significativa",IF(H17&lt;0,"Disminución","Aumento"),"Sin cambio")</f>
        <v>Aumento</v>
      </c>
    </row>
    <row r="18" spans="1:19" s="80" customFormat="1" ht="12.75" customHeight="1" thickTop="1" x14ac:dyDescent="0.15">
      <c r="B18" s="81" t="s">
        <v>38</v>
      </c>
    </row>
    <row r="19" spans="1:19" x14ac:dyDescent="0.15">
      <c r="B19" s="82" t="s">
        <v>42</v>
      </c>
    </row>
    <row r="20" spans="1:19" x14ac:dyDescent="0.15">
      <c r="C20" s="83"/>
      <c r="D20" s="84"/>
      <c r="E20" s="83"/>
      <c r="F20" s="84"/>
      <c r="H20" s="85"/>
      <c r="I20" s="85"/>
      <c r="J20" s="86"/>
      <c r="K20" s="86"/>
      <c r="L20" s="87"/>
      <c r="M20" s="86"/>
      <c r="N20" s="67"/>
      <c r="S20" s="67"/>
    </row>
    <row r="21" spans="1:19" x14ac:dyDescent="0.15">
      <c r="R21" s="88"/>
    </row>
    <row r="22" spans="1:19" x14ac:dyDescent="0.15">
      <c r="R22" s="88"/>
    </row>
    <row r="23" spans="1:19" x14ac:dyDescent="0.15">
      <c r="R23" s="88"/>
    </row>
    <row r="24" spans="1:19" x14ac:dyDescent="0.15">
      <c r="R24" s="88"/>
    </row>
    <row r="25" spans="1:19" x14ac:dyDescent="0.15">
      <c r="R25" s="88"/>
    </row>
    <row r="26" spans="1:19" x14ac:dyDescent="0.15">
      <c r="R26" s="88"/>
    </row>
    <row r="27" spans="1:19" x14ac:dyDescent="0.15">
      <c r="R27" s="88"/>
    </row>
    <row r="28" spans="1:19" x14ac:dyDescent="0.15">
      <c r="R28" s="88"/>
    </row>
    <row r="29" spans="1:19" x14ac:dyDescent="0.15">
      <c r="R29" s="88"/>
    </row>
    <row r="41" spans="14:14" x14ac:dyDescent="0.15">
      <c r="N41" s="67"/>
    </row>
  </sheetData>
  <mergeCells count="11">
    <mergeCell ref="H5:I5"/>
    <mergeCell ref="B1:M1"/>
    <mergeCell ref="B2:M2"/>
    <mergeCell ref="B3:M3"/>
    <mergeCell ref="B4:B5"/>
    <mergeCell ref="C4:D4"/>
    <mergeCell ref="E4:F4"/>
    <mergeCell ref="J4:J5"/>
    <mergeCell ref="K4:K5"/>
    <mergeCell ref="L4:L5"/>
    <mergeCell ref="M4:M5"/>
  </mergeCells>
  <conditionalFormatting sqref="L20">
    <cfRule type="notContainsText" dxfId="1" priority="1" stopIfTrue="1" operator="notContains" text="No">
      <formula>ISERROR(SEARCH("No",L20))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34"/>
  <sheetViews>
    <sheetView workbookViewId="0"/>
  </sheetViews>
  <sheetFormatPr defaultColWidth="11.4609375" defaultRowHeight="12.75" x14ac:dyDescent="0.15"/>
  <cols>
    <col min="1" max="1" width="1.75" style="43" customWidth="1"/>
    <col min="2" max="2" width="30.609375" style="43" customWidth="1"/>
    <col min="3" max="3" width="0.80859375" style="43" customWidth="1"/>
    <col min="4" max="7" width="10.65234375" style="43" customWidth="1"/>
    <col min="8" max="8" width="1.75" style="43" customWidth="1"/>
    <col min="9" max="11" width="10.65234375" style="43" customWidth="1"/>
    <col min="12" max="12" width="11.73046875" style="43" customWidth="1"/>
    <col min="13" max="13" width="14.6953125" style="43" bestFit="1" customWidth="1"/>
    <col min="14" max="14" width="12.26953125" style="43" bestFit="1" customWidth="1"/>
    <col min="15" max="15" width="11.4609375" style="43"/>
    <col min="16" max="16" width="8.08984375" style="43" customWidth="1"/>
    <col min="17" max="17" width="7.8203125" style="43" customWidth="1"/>
    <col min="18" max="18" width="9.16796875" style="43" customWidth="1"/>
    <col min="19" max="19" width="8.62890625" style="43" customWidth="1"/>
    <col min="20" max="20" width="8.08984375" style="43" customWidth="1"/>
    <col min="21" max="21" width="10.24609375" style="43" customWidth="1"/>
    <col min="22" max="16384" width="11.4609375" style="43"/>
  </cols>
  <sheetData>
    <row r="1" spans="1:23" ht="13.5" x14ac:dyDescent="0.15">
      <c r="B1" s="125" t="s">
        <v>20</v>
      </c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</row>
    <row r="2" spans="1:23" ht="15.75" customHeight="1" x14ac:dyDescent="0.15">
      <c r="A2" s="44"/>
      <c r="B2" s="126" t="s">
        <v>28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1:23" ht="15" thickBot="1" x14ac:dyDescent="0.2">
      <c r="A3" s="45"/>
      <c r="B3" s="127" t="s">
        <v>43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</row>
    <row r="4" spans="1:23" ht="47.25" customHeight="1" thickTop="1" x14ac:dyDescent="0.15">
      <c r="A4" s="46"/>
      <c r="B4" s="128" t="s">
        <v>30</v>
      </c>
      <c r="C4" s="89"/>
      <c r="D4" s="130">
        <v>2010</v>
      </c>
      <c r="E4" s="130"/>
      <c r="F4" s="130">
        <v>2012</v>
      </c>
      <c r="G4" s="130"/>
      <c r="H4" s="46"/>
      <c r="I4" s="47" t="s">
        <v>31</v>
      </c>
      <c r="J4" s="47" t="s">
        <v>10</v>
      </c>
      <c r="K4" s="131" t="s">
        <v>32</v>
      </c>
      <c r="L4" s="131" t="s">
        <v>33</v>
      </c>
      <c r="M4" s="132" t="s">
        <v>34</v>
      </c>
      <c r="N4" s="132" t="s">
        <v>35</v>
      </c>
    </row>
    <row r="5" spans="1:23" ht="26.25" customHeight="1" thickBot="1" x14ac:dyDescent="0.2">
      <c r="A5" s="48"/>
      <c r="B5" s="129"/>
      <c r="C5" s="90"/>
      <c r="D5" s="49" t="s">
        <v>11</v>
      </c>
      <c r="E5" s="49" t="s">
        <v>3</v>
      </c>
      <c r="F5" s="49" t="s">
        <v>11</v>
      </c>
      <c r="G5" s="49" t="s">
        <v>3</v>
      </c>
      <c r="H5" s="48"/>
      <c r="I5" s="135" t="s">
        <v>44</v>
      </c>
      <c r="J5" s="135"/>
      <c r="K5" s="124"/>
      <c r="L5" s="124"/>
      <c r="M5" s="133"/>
      <c r="N5" s="133"/>
    </row>
    <row r="6" spans="1:23" ht="14.25" x14ac:dyDescent="0.15">
      <c r="B6" s="50" t="s">
        <v>7</v>
      </c>
      <c r="C6" s="50"/>
      <c r="D6" s="51"/>
      <c r="E6" s="52"/>
      <c r="F6" s="51"/>
      <c r="G6" s="52"/>
      <c r="H6" s="53"/>
      <c r="I6" s="51"/>
      <c r="J6" s="52"/>
      <c r="K6" s="53"/>
      <c r="L6" s="51"/>
      <c r="M6" s="54"/>
      <c r="N6" s="54"/>
    </row>
    <row r="7" spans="1:23" x14ac:dyDescent="0.15">
      <c r="B7" s="55" t="s">
        <v>14</v>
      </c>
      <c r="C7" s="55"/>
      <c r="D7" s="91">
        <v>18.798233209999999</v>
      </c>
      <c r="E7" s="92">
        <v>0.55343100000000001</v>
      </c>
      <c r="F7" s="1">
        <v>19.686253000000001</v>
      </c>
      <c r="G7" s="92">
        <v>0.91897200000000001</v>
      </c>
      <c r="I7" s="58">
        <f>-(D7-F7)</f>
        <v>0.88801979000000131</v>
      </c>
      <c r="J7" s="59">
        <f>SQRT(E7*E7+G7*G7)</f>
        <v>1.072751326517474</v>
      </c>
      <c r="K7" s="59">
        <f>I7/J7</f>
        <v>0.82779649677323086</v>
      </c>
      <c r="L7" s="59">
        <f>IF(K7&gt;0,((1-NORMSDIST(K7))*2),(NORMSDIST(K7)*2))</f>
        <v>0.40778575900810643</v>
      </c>
      <c r="M7" s="60" t="str">
        <f>IF(L7&lt;0.05,  "Significativa","No significativa")</f>
        <v>No significativa</v>
      </c>
      <c r="N7" s="61" t="str">
        <f>IF(M7="Significativa",IF(I7&lt;0,"Disminución","Aumento"),"Sin cambio")</f>
        <v>Sin cambio</v>
      </c>
    </row>
    <row r="8" spans="1:23" x14ac:dyDescent="0.15">
      <c r="B8" s="55" t="s">
        <v>12</v>
      </c>
      <c r="C8" s="55"/>
      <c r="D8" s="91">
        <v>26.617875670000004</v>
      </c>
      <c r="E8" s="92">
        <v>0.61116900000000007</v>
      </c>
      <c r="F8" s="1">
        <v>28.035745000000002</v>
      </c>
      <c r="G8" s="92">
        <v>1.063555</v>
      </c>
      <c r="I8" s="58">
        <f t="shared" ref="I8:I17" si="0">-(D8-F8)</f>
        <v>1.4178693299999985</v>
      </c>
      <c r="J8" s="59">
        <f t="shared" ref="J8:J17" si="1">SQRT(E8*E8+G8*G8)</f>
        <v>1.2266526747967414</v>
      </c>
      <c r="K8" s="59">
        <f>I8/J8</f>
        <v>1.1558849209169515</v>
      </c>
      <c r="L8" s="59">
        <f t="shared" ref="L8:L17" si="2">IF(K8&gt;0,((1-NORMSDIST(K8))*2),(NORMSDIST(K8)*2))</f>
        <v>0.24772823126429433</v>
      </c>
      <c r="M8" s="60" t="str">
        <f>IF(L8&lt;0.05,  "Significativa","No significativa")</f>
        <v>No significativa</v>
      </c>
      <c r="N8" s="61" t="str">
        <f>IF(M8="Significativa",IF(I8&lt;0,"Disminución","Aumento"),"Sin cambio")</f>
        <v>Sin cambio</v>
      </c>
    </row>
    <row r="9" spans="1:23" ht="12.75" customHeight="1" x14ac:dyDescent="0.15">
      <c r="B9" s="55" t="s">
        <v>13</v>
      </c>
      <c r="C9" s="55"/>
      <c r="D9" s="91">
        <v>51.082377139999998</v>
      </c>
      <c r="E9" s="92">
        <v>0.63388899999999992</v>
      </c>
      <c r="F9" s="1">
        <v>52.309105000000002</v>
      </c>
      <c r="G9" s="92">
        <v>1.0477759999999998</v>
      </c>
      <c r="I9" s="58">
        <f t="shared" si="0"/>
        <v>1.226727860000004</v>
      </c>
      <c r="J9" s="59">
        <f t="shared" si="1"/>
        <v>1.2246018987805791</v>
      </c>
      <c r="K9" s="59">
        <f>I9/J9</f>
        <v>1.0017360427266542</v>
      </c>
      <c r="L9" s="59">
        <f t="shared" si="2"/>
        <v>0.31647109409191909</v>
      </c>
      <c r="M9" s="60" t="str">
        <f>IF(L9&lt;0.05,  "Significativa","No significativa")</f>
        <v>No significativa</v>
      </c>
      <c r="N9" s="61" t="str">
        <f>IF(M9="Significativa",IF(I9&lt;0,"Disminución","Aumento"),"Sin cambio")</f>
        <v>Sin cambio</v>
      </c>
    </row>
    <row r="10" spans="1:23" x14ac:dyDescent="0.15">
      <c r="B10" s="64" t="s">
        <v>9</v>
      </c>
      <c r="C10" s="64"/>
      <c r="E10" s="57"/>
      <c r="F10" s="65"/>
      <c r="G10" s="57"/>
      <c r="I10" s="58"/>
      <c r="J10" s="59"/>
      <c r="K10" s="59"/>
      <c r="L10" s="59"/>
      <c r="M10" s="60"/>
      <c r="N10" s="60"/>
    </row>
    <row r="11" spans="1:23" x14ac:dyDescent="0.15">
      <c r="B11" s="55" t="s">
        <v>14</v>
      </c>
      <c r="C11" s="55"/>
      <c r="D11" s="91">
        <v>29.20978191</v>
      </c>
      <c r="E11" s="92">
        <v>1.3050710000000001</v>
      </c>
      <c r="F11" s="1">
        <v>30.927787000000002</v>
      </c>
      <c r="G11" s="92">
        <v>1.7585050000000002</v>
      </c>
      <c r="I11" s="58">
        <f t="shared" si="0"/>
        <v>1.7180050900000019</v>
      </c>
      <c r="J11" s="59">
        <f t="shared" si="1"/>
        <v>2.1898744598871418</v>
      </c>
      <c r="K11" s="59">
        <f>I11/J11</f>
        <v>0.78452218219328507</v>
      </c>
      <c r="L11" s="59">
        <f t="shared" si="2"/>
        <v>0.43273377126465196</v>
      </c>
      <c r="M11" s="60" t="str">
        <f>IF(L11&lt;0.05,  "Significativa","No significativa")</f>
        <v>No significativa</v>
      </c>
      <c r="N11" s="61" t="str">
        <f>IF(M11="Significativa",IF(I11&lt;0,"Disminución","Aumento"),"Sin cambio")</f>
        <v>Sin cambio</v>
      </c>
      <c r="O11" s="67"/>
      <c r="V11" s="67"/>
      <c r="W11" s="67"/>
    </row>
    <row r="12" spans="1:23" x14ac:dyDescent="0.15">
      <c r="B12" s="55" t="s">
        <v>12</v>
      </c>
      <c r="C12" s="55"/>
      <c r="D12" s="91">
        <v>37.752235130000003</v>
      </c>
      <c r="E12" s="92">
        <v>1.4051480000000001</v>
      </c>
      <c r="F12" s="1">
        <v>40.180997000000005</v>
      </c>
      <c r="G12" s="92">
        <v>1.9874320000000001</v>
      </c>
      <c r="I12" s="58">
        <f t="shared" si="0"/>
        <v>2.4287618700000024</v>
      </c>
      <c r="J12" s="59">
        <f t="shared" si="1"/>
        <v>2.4339940132481837</v>
      </c>
      <c r="K12" s="59">
        <f>I12/J12</f>
        <v>0.99785038779072477</v>
      </c>
      <c r="L12" s="59">
        <f t="shared" si="2"/>
        <v>0.31835191241570393</v>
      </c>
      <c r="M12" s="60" t="str">
        <f>IF(L12&lt;0.05,  "Significativa","No significativa")</f>
        <v>No significativa</v>
      </c>
      <c r="N12" s="61" t="str">
        <f>IF(M12="Significativa",IF(I12&lt;0,"Disminución","Aumento"),"Sin cambio")</f>
        <v>Sin cambio</v>
      </c>
    </row>
    <row r="13" spans="1:23" x14ac:dyDescent="0.15">
      <c r="B13" s="55" t="s">
        <v>13</v>
      </c>
      <c r="C13" s="55"/>
      <c r="D13" s="91">
        <v>60.711941030000006</v>
      </c>
      <c r="E13" s="92">
        <v>1.3523620000000001</v>
      </c>
      <c r="F13" s="1">
        <v>63.587718000000002</v>
      </c>
      <c r="G13" s="92">
        <v>1.7059279999999999</v>
      </c>
      <c r="I13" s="58">
        <f t="shared" si="0"/>
        <v>2.8757769699999969</v>
      </c>
      <c r="J13" s="59">
        <f t="shared" si="1"/>
        <v>2.1769412762470188</v>
      </c>
      <c r="K13" s="59">
        <f>I13/J13</f>
        <v>1.3210172462519292</v>
      </c>
      <c r="L13" s="59">
        <f t="shared" si="2"/>
        <v>0.18649561380649082</v>
      </c>
      <c r="M13" s="60" t="str">
        <f>IF(L13&lt;0.05,  "Significativa","No significativa")</f>
        <v>No significativa</v>
      </c>
      <c r="N13" s="61" t="str">
        <f>IF(M13="Significativa",IF(I13&lt;0,"Disminución","Aumento"),"Sin cambio")</f>
        <v>Sin cambio</v>
      </c>
    </row>
    <row r="14" spans="1:23" x14ac:dyDescent="0.15">
      <c r="B14" s="68" t="s">
        <v>37</v>
      </c>
      <c r="C14" s="68"/>
      <c r="D14" s="69"/>
      <c r="E14" s="57"/>
      <c r="G14" s="57"/>
      <c r="I14" s="58"/>
      <c r="J14" s="59"/>
      <c r="K14" s="59"/>
      <c r="L14" s="59"/>
      <c r="M14" s="60"/>
      <c r="N14" s="60"/>
    </row>
    <row r="15" spans="1:23" x14ac:dyDescent="0.15">
      <c r="B15" s="55" t="s">
        <v>14</v>
      </c>
      <c r="C15" s="55"/>
      <c r="D15" s="93">
        <v>12.542354119999999</v>
      </c>
      <c r="E15" s="92">
        <v>0.45289699999999999</v>
      </c>
      <c r="F15" s="1">
        <v>12.919569000000001</v>
      </c>
      <c r="G15" s="92">
        <v>0.99105300000000007</v>
      </c>
      <c r="I15" s="58">
        <f t="shared" si="0"/>
        <v>0.37721488000000214</v>
      </c>
      <c r="J15" s="59">
        <f t="shared" si="1"/>
        <v>1.0896337648118291</v>
      </c>
      <c r="K15" s="59">
        <f t="shared" ref="K15:K17" si="3">I15/J15</f>
        <v>0.34618501388413209</v>
      </c>
      <c r="L15" s="59">
        <f t="shared" si="2"/>
        <v>0.72920367642757999</v>
      </c>
      <c r="M15" s="60" t="str">
        <f>IF(L15&lt;0.05,  "Significativa","No significativa")</f>
        <v>No significativa</v>
      </c>
      <c r="N15" s="61" t="str">
        <f>IF(M15="Significativa",IF(I15&lt;0,"Disminución","Aumento"),"Sin cambio")</f>
        <v>Sin cambio</v>
      </c>
    </row>
    <row r="16" spans="1:23" x14ac:dyDescent="0.15">
      <c r="B16" s="55" t="s">
        <v>12</v>
      </c>
      <c r="C16" s="55"/>
      <c r="D16" s="93">
        <v>19.92768878</v>
      </c>
      <c r="E16" s="92">
        <v>0.53514600000000001</v>
      </c>
      <c r="F16" s="1">
        <v>20.725080999999999</v>
      </c>
      <c r="G16" s="92">
        <v>1.18286</v>
      </c>
      <c r="I16" s="58">
        <f t="shared" si="0"/>
        <v>0.79739221999999899</v>
      </c>
      <c r="J16" s="59">
        <f t="shared" si="1"/>
        <v>1.2982831050722334</v>
      </c>
      <c r="K16" s="59">
        <f t="shared" si="3"/>
        <v>0.61418978409615366</v>
      </c>
      <c r="L16" s="59">
        <f t="shared" si="2"/>
        <v>0.53908992333771888</v>
      </c>
      <c r="M16" s="60" t="str">
        <f>IF(L16&lt;0.05,  "Significativa","No significativa")</f>
        <v>No significativa</v>
      </c>
      <c r="N16" s="61" t="str">
        <f>IF(M16="Significativa",IF(I16&lt;0,"Disminución","Aumento"),"Sin cambio")</f>
        <v>Sin cambio</v>
      </c>
    </row>
    <row r="17" spans="1:20" ht="12.75" customHeight="1" thickBot="1" x14ac:dyDescent="0.2">
      <c r="A17" s="71"/>
      <c r="B17" s="72" t="s">
        <v>13</v>
      </c>
      <c r="C17" s="72"/>
      <c r="D17" s="94">
        <v>45.296361130000001</v>
      </c>
      <c r="E17" s="95">
        <v>0.64037299999999997</v>
      </c>
      <c r="F17" s="96">
        <v>45.520101000000004</v>
      </c>
      <c r="G17" s="95">
        <v>1.3080540000000001</v>
      </c>
      <c r="H17" s="71"/>
      <c r="I17" s="76">
        <f t="shared" si="0"/>
        <v>0.22373987000000284</v>
      </c>
      <c r="J17" s="77">
        <f t="shared" si="1"/>
        <v>1.4563937812435894</v>
      </c>
      <c r="K17" s="77">
        <f t="shared" si="3"/>
        <v>0.15362594435754542</v>
      </c>
      <c r="L17" s="77">
        <f t="shared" si="2"/>
        <v>0.87790467913723802</v>
      </c>
      <c r="M17" s="78" t="str">
        <f>IF(L17&lt;0.05,  "Significativa","No significativa")</f>
        <v>No significativa</v>
      </c>
      <c r="N17" s="79" t="str">
        <f>IF(M17="Significativa",IF(I17&lt;0,"Disminución","Aumento"),"Sin cambio")</f>
        <v>Sin cambio</v>
      </c>
    </row>
    <row r="18" spans="1:20" s="80" customFormat="1" ht="12.75" customHeight="1" thickTop="1" x14ac:dyDescent="0.15">
      <c r="B18" s="81" t="s">
        <v>38</v>
      </c>
      <c r="C18" s="81"/>
    </row>
    <row r="19" spans="1:20" x14ac:dyDescent="0.15">
      <c r="B19" s="82" t="s">
        <v>45</v>
      </c>
      <c r="C19" s="82"/>
    </row>
    <row r="20" spans="1:20" x14ac:dyDescent="0.15">
      <c r="D20" s="83"/>
      <c r="E20" s="84"/>
      <c r="F20" s="83"/>
      <c r="G20" s="84"/>
      <c r="I20" s="85"/>
      <c r="J20" s="85"/>
      <c r="K20" s="86"/>
      <c r="L20" s="86"/>
      <c r="M20" s="87"/>
      <c r="N20" s="86"/>
      <c r="O20" s="67"/>
      <c r="T20" s="67"/>
    </row>
    <row r="21" spans="1:20" x14ac:dyDescent="0.15">
      <c r="S21" s="88"/>
    </row>
    <row r="22" spans="1:20" x14ac:dyDescent="0.15">
      <c r="S22" s="88"/>
    </row>
    <row r="34" spans="15:15" x14ac:dyDescent="0.15">
      <c r="O34" s="67"/>
    </row>
  </sheetData>
  <mergeCells count="11">
    <mergeCell ref="I5:J5"/>
    <mergeCell ref="B1:N1"/>
    <mergeCell ref="B2:N2"/>
    <mergeCell ref="B3:N3"/>
    <mergeCell ref="B4:B5"/>
    <mergeCell ref="D4:E4"/>
    <mergeCell ref="F4:G4"/>
    <mergeCell ref="K4:K5"/>
    <mergeCell ref="L4:L5"/>
    <mergeCell ref="M4:M5"/>
    <mergeCell ref="N4:N5"/>
  </mergeCells>
  <conditionalFormatting sqref="M20">
    <cfRule type="notContainsText" dxfId="0" priority="1" stopIfTrue="1" operator="notContains" text="No">
      <formula>ISERROR(SEARCH("No",M20))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7"/>
  <sheetViews>
    <sheetView workbookViewId="0">
      <selection activeCell="G17" sqref="G17"/>
    </sheetView>
  </sheetViews>
  <sheetFormatPr defaultColWidth="11.4609375" defaultRowHeight="12.75" x14ac:dyDescent="0.15"/>
  <cols>
    <col min="1" max="1" width="1.75" style="43" customWidth="1"/>
    <col min="2" max="2" width="25.75390625" style="43" customWidth="1"/>
    <col min="3" max="3" width="0.80859375" style="43" customWidth="1"/>
    <col min="4" max="8" width="12.67578125" style="43" customWidth="1"/>
    <col min="9" max="9" width="11.4609375" style="43"/>
    <col min="10" max="10" width="8.08984375" style="43" customWidth="1"/>
    <col min="11" max="11" width="7.8203125" style="43" customWidth="1"/>
    <col min="12" max="12" width="9.16796875" style="43" customWidth="1"/>
    <col min="13" max="13" width="8.62890625" style="43" customWidth="1"/>
    <col min="14" max="14" width="8.08984375" style="43" customWidth="1"/>
    <col min="15" max="15" width="10.24609375" style="43" customWidth="1"/>
    <col min="16" max="16384" width="11.4609375" style="43"/>
  </cols>
  <sheetData>
    <row r="1" spans="1:17" ht="13.5" x14ac:dyDescent="0.15">
      <c r="B1" s="125" t="s">
        <v>53</v>
      </c>
      <c r="C1" s="125"/>
      <c r="D1" s="125"/>
      <c r="E1" s="125"/>
      <c r="F1" s="125"/>
      <c r="G1" s="125"/>
      <c r="H1" s="125"/>
    </row>
    <row r="2" spans="1:17" ht="15.75" customHeight="1" x14ac:dyDescent="0.15">
      <c r="A2" s="44"/>
      <c r="B2" s="126" t="s">
        <v>28</v>
      </c>
      <c r="C2" s="126"/>
      <c r="D2" s="126"/>
      <c r="E2" s="126"/>
      <c r="F2" s="126"/>
      <c r="G2" s="126"/>
      <c r="H2" s="126"/>
    </row>
    <row r="3" spans="1:17" ht="15.75" customHeight="1" thickBot="1" x14ac:dyDescent="0.2">
      <c r="A3" s="101"/>
      <c r="B3" s="127" t="s">
        <v>63</v>
      </c>
      <c r="C3" s="127"/>
      <c r="D3" s="127"/>
      <c r="E3" s="127"/>
      <c r="F3" s="127"/>
      <c r="G3" s="127"/>
      <c r="H3" s="127"/>
    </row>
    <row r="4" spans="1:17" ht="15" customHeight="1" thickTop="1" x14ac:dyDescent="0.15">
      <c r="A4" s="46"/>
      <c r="B4" s="128" t="s">
        <v>54</v>
      </c>
      <c r="C4" s="89"/>
      <c r="D4" s="137" t="s">
        <v>59</v>
      </c>
      <c r="E4" s="137"/>
      <c r="F4" s="137"/>
      <c r="G4" s="137"/>
      <c r="H4" s="137"/>
    </row>
    <row r="5" spans="1:17" ht="54.95" customHeight="1" thickBot="1" x14ac:dyDescent="0.2">
      <c r="A5" s="48"/>
      <c r="B5" s="129"/>
      <c r="C5" s="90"/>
      <c r="D5" s="105" t="s">
        <v>55</v>
      </c>
      <c r="E5" s="105" t="s">
        <v>56</v>
      </c>
      <c r="F5" s="106" t="s">
        <v>57</v>
      </c>
      <c r="G5" s="106" t="s">
        <v>62</v>
      </c>
      <c r="H5" s="105" t="s">
        <v>58</v>
      </c>
    </row>
    <row r="6" spans="1:17" x14ac:dyDescent="0.15">
      <c r="B6" s="102">
        <v>1990</v>
      </c>
      <c r="C6" s="50"/>
      <c r="D6" s="117" t="s">
        <v>61</v>
      </c>
      <c r="E6" s="117" t="s">
        <v>61</v>
      </c>
      <c r="F6" s="107">
        <v>41.5</v>
      </c>
      <c r="G6" s="117" t="s">
        <v>61</v>
      </c>
      <c r="H6" s="117" t="s">
        <v>61</v>
      </c>
    </row>
    <row r="7" spans="1:17" x14ac:dyDescent="0.15">
      <c r="B7" s="103">
        <v>2000</v>
      </c>
      <c r="C7" s="55"/>
      <c r="D7" s="108">
        <v>58.6</v>
      </c>
      <c r="E7" s="117" t="s">
        <v>61</v>
      </c>
      <c r="F7" s="109">
        <v>29.4</v>
      </c>
      <c r="G7" s="117" t="s">
        <v>61</v>
      </c>
      <c r="H7" s="117" t="s">
        <v>61</v>
      </c>
    </row>
    <row r="8" spans="1:17" x14ac:dyDescent="0.15">
      <c r="B8" s="103">
        <v>2005</v>
      </c>
      <c r="C8" s="55"/>
      <c r="D8" s="108">
        <v>51.4</v>
      </c>
      <c r="E8" s="117" t="s">
        <v>61</v>
      </c>
      <c r="F8" s="117" t="s">
        <v>61</v>
      </c>
      <c r="G8" s="117" t="s">
        <v>61</v>
      </c>
      <c r="H8" s="117" t="s">
        <v>61</v>
      </c>
    </row>
    <row r="9" spans="1:17" ht="12.75" customHeight="1" x14ac:dyDescent="0.15">
      <c r="B9" s="103">
        <v>2008</v>
      </c>
      <c r="C9" s="55"/>
      <c r="D9" s="108">
        <v>38.402393341064453</v>
      </c>
      <c r="E9" s="116">
        <v>65.001174926757812</v>
      </c>
      <c r="F9" s="109">
        <v>17.695507049560547</v>
      </c>
      <c r="G9" s="117" t="s">
        <v>61</v>
      </c>
      <c r="H9" s="110">
        <v>21.742761611938477</v>
      </c>
    </row>
    <row r="10" spans="1:17" x14ac:dyDescent="0.15">
      <c r="B10" s="102">
        <v>2010</v>
      </c>
      <c r="C10" s="64"/>
      <c r="D10" s="110">
        <v>29.228610992431641</v>
      </c>
      <c r="E10" s="114">
        <v>60.739959716796875</v>
      </c>
      <c r="F10" s="110">
        <v>15.17573070526123</v>
      </c>
      <c r="G10" s="114">
        <v>22.929475784301758</v>
      </c>
      <c r="H10" s="110">
        <v>24.83013916015625</v>
      </c>
    </row>
    <row r="11" spans="1:17" ht="13.5" thickBot="1" x14ac:dyDescent="0.2">
      <c r="A11" s="71"/>
      <c r="B11" s="104">
        <v>2012</v>
      </c>
      <c r="C11" s="72"/>
      <c r="D11" s="111">
        <v>21.543458938598633</v>
      </c>
      <c r="E11" s="115">
        <v>61.234794616699219</v>
      </c>
      <c r="F11" s="112">
        <v>13.554105758666992</v>
      </c>
      <c r="G11" s="115">
        <v>21.210657119750977</v>
      </c>
      <c r="H11" s="113">
        <v>23.316083908081055</v>
      </c>
      <c r="I11" s="67"/>
      <c r="P11" s="67"/>
      <c r="Q11" s="67"/>
    </row>
    <row r="12" spans="1:17" ht="24.75" customHeight="1" thickTop="1" x14ac:dyDescent="0.15">
      <c r="B12" s="136" t="s">
        <v>60</v>
      </c>
      <c r="C12" s="136"/>
      <c r="D12" s="136"/>
      <c r="E12" s="136"/>
      <c r="F12" s="136"/>
      <c r="G12" s="136"/>
      <c r="H12" s="136"/>
    </row>
    <row r="13" spans="1:17" x14ac:dyDescent="0.15">
      <c r="D13" s="83"/>
      <c r="E13" s="84"/>
      <c r="F13" s="83"/>
      <c r="G13" s="84"/>
      <c r="I13" s="67"/>
      <c r="N13" s="67"/>
    </row>
    <row r="17" spans="9:9" x14ac:dyDescent="0.15">
      <c r="I17" s="67"/>
    </row>
  </sheetData>
  <mergeCells count="6">
    <mergeCell ref="B12:H12"/>
    <mergeCell ref="D4:H4"/>
    <mergeCell ref="B1:H1"/>
    <mergeCell ref="B2:H2"/>
    <mergeCell ref="B3:H3"/>
    <mergeCell ref="B4:B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6" baseType="variant">
      <vt:variant>
        <vt:lpstr>Hojas de cálculo</vt:lpstr>
      </vt:variant>
      <vt:variant>
        <vt:i4>6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9" baseType="lpstr">
      <vt:lpstr>Cuadro 1</vt:lpstr>
      <vt:lpstr>Cuadro 2</vt:lpstr>
      <vt:lpstr>Cuadro 3</vt:lpstr>
      <vt:lpstr>Cuadro 4</vt:lpstr>
      <vt:lpstr>Cuadro 5</vt:lpstr>
      <vt:lpstr>Cuadro 6</vt:lpstr>
      <vt:lpstr>Gráfica 1</vt:lpstr>
      <vt:lpstr>Cuadro 1!Área_de_impresión</vt:lpstr>
      <vt:lpstr>Cuadro 2!Área_de_impresión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coneval010</dc:creator>
  <cp:lastModifiedBy>Karina  Barrios Sánchez</cp:lastModifiedBy>
  <cp:lastPrinted>2011-07-18T15:24:15Z</cp:lastPrinted>
  <dcterms:created xsi:type="dcterms:W3CDTF">2011-07-15T17:29:15Z</dcterms:created>
  <dcterms:modified xsi:type="dcterms:W3CDTF">2013-07-26T01:36:08Z</dcterms:modified>
</cp:coreProperties>
</file>