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8_08_2025\leyenda\"/>
    </mc:Choice>
  </mc:AlternateContent>
  <xr:revisionPtr revIDLastSave="0" documentId="13_ncr:1_{BDA60E53-42E8-4429-AF03-30C6B11C3BC3}" xr6:coauthVersionLast="47" xr6:coauthVersionMax="47" xr10:uidLastSave="{00000000-0000-0000-0000-000000000000}"/>
  <bookViews>
    <workbookView xWindow="-120" yWindow="-120" windowWidth="20730" windowHeight="11040" tabRatio="889" xr2:uid="{8DA69D96-4FF4-48DF-8B5D-51ECA2D4F6B4}"/>
  </bookViews>
  <sheets>
    <sheet name="Índice" sheetId="1" r:id="rId1"/>
    <sheet name="Cuadro 1" sheetId="8" r:id="rId2"/>
    <sheet name="Cuadro 2" sheetId="17" r:id="rId3"/>
    <sheet name="Cuadro 3" sheetId="19" r:id="rId4"/>
    <sheet name="Cuadro 4" sheetId="24" r:id="rId5"/>
    <sheet name="Cuadro 6" sheetId="12" r:id="rId6"/>
    <sheet name="Cuadro 5" sheetId="22" r:id="rId7"/>
    <sheet name="Cuadro 7" sheetId="25" r:id="rId8"/>
    <sheet name="Cuadro 8" sheetId="28" r:id="rId9"/>
    <sheet name="Gráficas" sheetId="29" r:id="rId10"/>
    <sheet name="Gráfica 1a" sheetId="30" r:id="rId11"/>
    <sheet name="Gráfica 1b" sheetId="31" r:id="rId12"/>
    <sheet name="Gráfica 1c" sheetId="32" r:id="rId13"/>
    <sheet name="Gráfica 1d" sheetId="33" r:id="rId14"/>
    <sheet name="Gráfica 1e" sheetId="34" r:id="rId15"/>
    <sheet name="Gráfica 2" sheetId="35" r:id="rId16"/>
    <sheet name="Gráfica 3" sheetId="36" r:id="rId17"/>
    <sheet name="Gráfica 4" sheetId="37" r:id="rId18"/>
    <sheet name="IP cuadro 1" sheetId="39" r:id="rId19"/>
    <sheet name="IP cuadro 2" sheetId="40" r:id="rId20"/>
    <sheet name="IP cuadro 3" sheetId="41" r:id="rId21"/>
    <sheet name="IP cuadro 4" sheetId="42" r:id="rId22"/>
    <sheet name="IP cuadro 5" sheetId="43" r:id="rId23"/>
    <sheet name="IP cuadro 6" sheetId="45" r:id="rId24"/>
    <sheet name="IP cuadro 7" sheetId="46" r:id="rId25"/>
    <sheet name="IP cuadro 8" sheetId="4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9" l="1"/>
  <c r="D19" i="29"/>
  <c r="D27" i="29"/>
  <c r="H21" i="29"/>
  <c r="B5" i="30"/>
  <c r="B4" i="30"/>
  <c r="A1" i="29" l="1"/>
  <c r="A1" i="32"/>
  <c r="A1" i="33"/>
  <c r="A1" i="34"/>
  <c r="A1" i="35"/>
  <c r="A1" i="36"/>
  <c r="A1" i="30"/>
  <c r="A1" i="31"/>
  <c r="A1" i="37"/>
  <c r="I33" i="33"/>
  <c r="H33" i="33"/>
  <c r="G33" i="33"/>
  <c r="F33" i="33"/>
  <c r="E33" i="33"/>
  <c r="D33" i="33"/>
  <c r="B33" i="33"/>
  <c r="I32" i="33"/>
  <c r="H32" i="33"/>
  <c r="G32" i="33"/>
  <c r="F32" i="33"/>
  <c r="E32" i="33"/>
  <c r="D32" i="33"/>
  <c r="C32" i="33"/>
  <c r="B32" i="33"/>
  <c r="I33" i="34"/>
  <c r="H33" i="34"/>
  <c r="G33" i="34"/>
  <c r="F33" i="34"/>
  <c r="E33" i="34"/>
  <c r="D33" i="34"/>
  <c r="B33" i="34"/>
  <c r="I32" i="34"/>
  <c r="H32" i="34"/>
  <c r="G32" i="34"/>
  <c r="F32" i="34"/>
  <c r="E32" i="34"/>
  <c r="D32" i="34"/>
  <c r="C32" i="34"/>
  <c r="B32" i="34"/>
  <c r="I33" i="32"/>
  <c r="H33" i="32"/>
  <c r="G33" i="32"/>
  <c r="F33" i="32"/>
  <c r="E33" i="32"/>
  <c r="D33" i="32"/>
  <c r="B33" i="32"/>
  <c r="I32" i="32"/>
  <c r="H32" i="32"/>
  <c r="G32" i="32"/>
  <c r="F32" i="32"/>
  <c r="E32" i="32"/>
  <c r="D32" i="32"/>
  <c r="C32" i="32"/>
  <c r="B32" i="32"/>
  <c r="I33" i="31"/>
  <c r="H33" i="31"/>
  <c r="G33" i="31"/>
  <c r="F33" i="31"/>
  <c r="E33" i="31"/>
  <c r="D33" i="31"/>
  <c r="B33" i="31"/>
  <c r="B32" i="31"/>
  <c r="C33" i="33"/>
  <c r="C33" i="31" l="1"/>
  <c r="C33" i="32"/>
  <c r="C33" i="34"/>
  <c r="F6" i="29"/>
  <c r="F5" i="29"/>
  <c r="J5" i="29" l="1"/>
  <c r="B4" i="31"/>
  <c r="J6" i="29"/>
  <c r="B5" i="31"/>
  <c r="N5" i="29"/>
  <c r="B4" i="33" l="1"/>
  <c r="N6" i="29"/>
  <c r="B5" i="32"/>
  <c r="B4" i="32"/>
  <c r="R5" i="29"/>
  <c r="B4" i="34" l="1"/>
  <c r="R6" i="29"/>
  <c r="B5" i="34" s="1"/>
  <c r="B5" i="33"/>
  <c r="AR42" i="29" l="1"/>
  <c r="AQ42" i="29"/>
  <c r="AP42" i="29"/>
  <c r="AO42" i="29"/>
  <c r="AN42" i="29"/>
  <c r="AM42" i="29"/>
  <c r="AR41" i="29"/>
  <c r="AQ41" i="29"/>
  <c r="AP41" i="29"/>
  <c r="AO41" i="29"/>
  <c r="AN41" i="29"/>
  <c r="AM41" i="29"/>
  <c r="AR40" i="29"/>
  <c r="AQ40" i="29"/>
  <c r="AP40" i="29"/>
  <c r="AO40" i="29"/>
  <c r="AN40" i="29"/>
  <c r="AM40" i="29"/>
  <c r="AR39" i="29"/>
  <c r="AQ39" i="29"/>
  <c r="AP39" i="29"/>
  <c r="AO39" i="29"/>
  <c r="AN39" i="29"/>
  <c r="AM39" i="29"/>
  <c r="AR38" i="29"/>
  <c r="AQ38" i="29"/>
  <c r="AP38" i="29"/>
  <c r="AO38" i="29"/>
  <c r="AN38" i="29"/>
  <c r="AM38" i="29"/>
  <c r="AR37" i="29"/>
  <c r="AQ37" i="29"/>
  <c r="AP37" i="29"/>
  <c r="AO37" i="29"/>
  <c r="AN37" i="29"/>
  <c r="AM37" i="29"/>
  <c r="AR36" i="29"/>
  <c r="AQ36" i="29"/>
  <c r="AP36" i="29"/>
  <c r="AO36" i="29"/>
  <c r="AN36" i="29"/>
  <c r="AM36" i="29"/>
  <c r="AR35" i="29"/>
  <c r="AQ35" i="29"/>
  <c r="AP35" i="29"/>
  <c r="AO35" i="29"/>
  <c r="AN35" i="29"/>
  <c r="AM35" i="29"/>
  <c r="AR34" i="29"/>
  <c r="AQ34" i="29"/>
  <c r="AP34" i="29"/>
  <c r="AO34" i="29"/>
  <c r="AN34" i="29"/>
  <c r="AM34" i="29"/>
  <c r="AR33" i="29"/>
  <c r="AQ33" i="29"/>
  <c r="AP33" i="29"/>
  <c r="AO33" i="29"/>
  <c r="AN33" i="29"/>
  <c r="AM33" i="29"/>
  <c r="AR32" i="29"/>
  <c r="AQ32" i="29"/>
  <c r="AP32" i="29"/>
  <c r="AO32" i="29"/>
  <c r="AN32" i="29"/>
  <c r="AM32" i="29"/>
  <c r="AR31" i="29"/>
  <c r="AQ31" i="29"/>
  <c r="AP31" i="29"/>
  <c r="AO31" i="29"/>
  <c r="AN31" i="29"/>
  <c r="AM31" i="29"/>
  <c r="AR30" i="29"/>
  <c r="AQ30" i="29"/>
  <c r="AP30" i="29"/>
  <c r="AO30" i="29"/>
  <c r="AN30" i="29"/>
  <c r="AM30" i="29"/>
  <c r="AR29" i="29"/>
  <c r="AQ29" i="29"/>
  <c r="AP29" i="29"/>
  <c r="AO29" i="29"/>
  <c r="AN29" i="29"/>
  <c r="AM29" i="29"/>
  <c r="AR28" i="29"/>
  <c r="AQ28" i="29"/>
  <c r="AP28" i="29"/>
  <c r="AO28" i="29"/>
  <c r="AN28" i="29"/>
  <c r="AM28" i="29"/>
  <c r="AR27" i="29"/>
  <c r="AQ27" i="29"/>
  <c r="AP27" i="29"/>
  <c r="AO27" i="29"/>
  <c r="AN27" i="29"/>
  <c r="AM27" i="29"/>
  <c r="AR26" i="29"/>
  <c r="AQ26" i="29"/>
  <c r="AP26" i="29"/>
  <c r="AO26" i="29"/>
  <c r="AN26" i="29"/>
  <c r="AM26" i="29"/>
  <c r="AR25" i="29"/>
  <c r="AQ25" i="29"/>
  <c r="AP25" i="29"/>
  <c r="AO25" i="29"/>
  <c r="AN25" i="29"/>
  <c r="AM25" i="29"/>
  <c r="AR24" i="29"/>
  <c r="AQ24" i="29"/>
  <c r="AP24" i="29"/>
  <c r="AO24" i="29"/>
  <c r="AN24" i="29"/>
  <c r="AM24" i="29"/>
  <c r="AR23" i="29"/>
  <c r="AQ23" i="29"/>
  <c r="AP23" i="29"/>
  <c r="AO23" i="29"/>
  <c r="AN23" i="29"/>
  <c r="AM23" i="29"/>
  <c r="AR22" i="29"/>
  <c r="AQ22" i="29"/>
  <c r="AP22" i="29"/>
  <c r="AO22" i="29"/>
  <c r="AN22" i="29"/>
  <c r="AM22" i="29"/>
  <c r="AR21" i="29"/>
  <c r="AQ21" i="29"/>
  <c r="AP21" i="29"/>
  <c r="AO21" i="29"/>
  <c r="AN21" i="29"/>
  <c r="AM21" i="29"/>
  <c r="AR20" i="29"/>
  <c r="AQ20" i="29"/>
  <c r="AP20" i="29"/>
  <c r="AO20" i="29"/>
  <c r="AN20" i="29"/>
  <c r="AM20" i="29"/>
  <c r="AR19" i="29"/>
  <c r="AQ19" i="29"/>
  <c r="AP19" i="29"/>
  <c r="AO19" i="29"/>
  <c r="AN19" i="29"/>
  <c r="AM19" i="29"/>
  <c r="AR18" i="29"/>
  <c r="AQ18" i="29"/>
  <c r="AP18" i="29"/>
  <c r="AO18" i="29"/>
  <c r="AN18" i="29"/>
  <c r="AM18" i="29"/>
  <c r="AR17" i="29"/>
  <c r="AQ17" i="29"/>
  <c r="AP17" i="29"/>
  <c r="AO17" i="29"/>
  <c r="AN17" i="29"/>
  <c r="AM17" i="29"/>
  <c r="AR16" i="29"/>
  <c r="AQ16" i="29"/>
  <c r="AP16" i="29"/>
  <c r="AO16" i="29"/>
  <c r="AN16" i="29"/>
  <c r="AM16" i="29"/>
  <c r="AR15" i="29"/>
  <c r="AQ15" i="29"/>
  <c r="AP15" i="29"/>
  <c r="AO15" i="29"/>
  <c r="AN15" i="29"/>
  <c r="AM15" i="29"/>
  <c r="AR14" i="29"/>
  <c r="AQ14" i="29"/>
  <c r="AP14" i="29"/>
  <c r="AO14" i="29"/>
  <c r="AN14" i="29"/>
  <c r="AM14" i="29"/>
  <c r="AR13" i="29"/>
  <c r="AQ13" i="29"/>
  <c r="AP13" i="29"/>
  <c r="AO13" i="29"/>
  <c r="AN13" i="29"/>
  <c r="AM13" i="29"/>
  <c r="AR12" i="29"/>
  <c r="AQ12" i="29"/>
  <c r="AP12" i="29"/>
  <c r="AO12" i="29"/>
  <c r="AN12" i="29"/>
  <c r="AM12" i="29"/>
  <c r="AR11" i="29"/>
  <c r="AQ11" i="29"/>
  <c r="AP11" i="29"/>
  <c r="AO11" i="29"/>
  <c r="AN11" i="29"/>
  <c r="AM11" i="29"/>
  <c r="AR9" i="29"/>
  <c r="AQ9" i="29"/>
  <c r="AP9" i="29"/>
  <c r="AO9" i="29"/>
  <c r="AN9" i="29"/>
  <c r="AM9" i="29"/>
  <c r="AI27" i="29"/>
  <c r="AH27" i="29"/>
  <c r="AG27" i="29"/>
  <c r="AI26" i="29"/>
  <c r="AH26" i="29"/>
  <c r="AG26" i="29"/>
  <c r="AI14" i="29"/>
  <c r="AH14" i="29"/>
  <c r="AG14" i="29"/>
  <c r="AI22" i="29"/>
  <c r="AH22" i="29"/>
  <c r="AG22" i="29"/>
  <c r="AI33" i="29"/>
  <c r="AH33" i="29"/>
  <c r="AG33" i="29"/>
  <c r="AI16" i="29"/>
  <c r="AH16" i="29"/>
  <c r="AG16" i="29"/>
  <c r="AI32" i="29"/>
  <c r="AH32" i="29"/>
  <c r="AG32" i="29"/>
  <c r="AI34" i="29"/>
  <c r="AH34" i="29"/>
  <c r="AG34" i="29"/>
  <c r="AI20" i="29"/>
  <c r="AH20" i="29"/>
  <c r="AG20" i="29"/>
  <c r="AI28" i="29"/>
  <c r="AH28" i="29"/>
  <c r="AG28" i="29"/>
  <c r="AI37" i="29"/>
  <c r="AH37" i="29"/>
  <c r="AG37" i="29"/>
  <c r="AI15" i="29"/>
  <c r="AH15" i="29"/>
  <c r="AG15" i="29"/>
  <c r="AI13" i="29"/>
  <c r="AH13" i="29"/>
  <c r="AG13" i="29"/>
  <c r="AI41" i="29"/>
  <c r="AH41" i="29"/>
  <c r="AG41" i="29"/>
  <c r="AI24" i="29"/>
  <c r="AH24" i="29"/>
  <c r="AG24" i="29"/>
  <c r="AI21" i="29"/>
  <c r="AH21" i="29"/>
  <c r="AG21" i="29"/>
  <c r="AI19" i="29"/>
  <c r="AH19" i="29"/>
  <c r="AG19" i="29"/>
  <c r="AI25" i="29"/>
  <c r="AH25" i="29"/>
  <c r="AG25" i="29"/>
  <c r="AI35" i="29"/>
  <c r="AH35" i="29"/>
  <c r="AG35" i="29"/>
  <c r="AI18" i="29"/>
  <c r="AH18" i="29"/>
  <c r="AG18" i="29"/>
  <c r="AI12" i="29"/>
  <c r="AH12" i="29"/>
  <c r="AG12" i="29"/>
  <c r="AI31" i="29"/>
  <c r="AH31" i="29"/>
  <c r="AG31" i="29"/>
  <c r="AI23" i="29"/>
  <c r="AH23" i="29"/>
  <c r="AG23" i="29"/>
  <c r="AI30" i="29"/>
  <c r="AH30" i="29"/>
  <c r="AG30" i="29"/>
  <c r="AI29" i="29"/>
  <c r="AH29" i="29"/>
  <c r="AG29" i="29"/>
  <c r="AI11" i="29"/>
  <c r="AH11" i="29"/>
  <c r="AG11" i="29"/>
  <c r="AI38" i="29"/>
  <c r="AH38" i="29"/>
  <c r="AG38" i="29"/>
  <c r="AI39" i="29"/>
  <c r="AH39" i="29"/>
  <c r="AG39" i="29"/>
  <c r="AI17" i="29"/>
  <c r="AH17" i="29"/>
  <c r="AG17" i="29"/>
  <c r="AI36" i="29"/>
  <c r="AH36" i="29"/>
  <c r="AG36" i="29"/>
  <c r="AI42" i="29"/>
  <c r="AH42" i="29"/>
  <c r="AG42" i="29"/>
  <c r="AI40" i="29"/>
  <c r="AH40" i="29"/>
  <c r="AG40" i="29"/>
  <c r="AI9" i="29"/>
  <c r="AH9" i="29"/>
  <c r="AG9" i="29"/>
  <c r="X18" i="29"/>
  <c r="X26" i="29"/>
  <c r="X14" i="29"/>
  <c r="X16" i="29"/>
  <c r="X29" i="29"/>
  <c r="X21" i="29"/>
  <c r="X38" i="29"/>
  <c r="X34" i="29"/>
  <c r="X24" i="29"/>
  <c r="X32" i="29"/>
  <c r="X35" i="29"/>
  <c r="X15" i="29"/>
  <c r="X13" i="29"/>
  <c r="X40" i="29"/>
  <c r="X28" i="29"/>
  <c r="X19" i="29"/>
  <c r="X22" i="29"/>
  <c r="X23" i="29"/>
  <c r="X31" i="29"/>
  <c r="X20" i="29"/>
  <c r="X12" i="29"/>
  <c r="X27" i="29"/>
  <c r="X25" i="29"/>
  <c r="X30" i="29"/>
  <c r="X36" i="29"/>
  <c r="X11" i="29"/>
  <c r="X37" i="29"/>
  <c r="X39" i="29"/>
  <c r="X17" i="29"/>
  <c r="X41" i="29"/>
  <c r="X42" i="29"/>
  <c r="X33" i="29"/>
  <c r="X9" i="29"/>
  <c r="T15" i="29"/>
  <c r="T27" i="29" s="1"/>
  <c r="T14" i="29"/>
  <c r="T25" i="29" s="1"/>
  <c r="T13" i="29"/>
  <c r="T23" i="29" s="1"/>
  <c r="T12" i="29"/>
  <c r="T21" i="29" s="1"/>
  <c r="T11" i="29"/>
  <c r="T19" i="29" s="1"/>
  <c r="T10" i="29"/>
  <c r="T17" i="29" s="1"/>
  <c r="AF35" i="29" l="1"/>
  <c r="Y31" i="29"/>
  <c r="AE41" i="29"/>
  <c r="Z40" i="29"/>
  <c r="Y14" i="29"/>
  <c r="AF14" i="29"/>
  <c r="AE40" i="29"/>
  <c r="Z33" i="29"/>
  <c r="AF12" i="29"/>
  <c r="Y12" i="29"/>
  <c r="Y29" i="29"/>
  <c r="AF33" i="29"/>
  <c r="AE36" i="29"/>
  <c r="Z41" i="29"/>
  <c r="Y11" i="29"/>
  <c r="AF11" i="29"/>
  <c r="AE12" i="29"/>
  <c r="Z12" i="29"/>
  <c r="Y32" i="29"/>
  <c r="AF28" i="29"/>
  <c r="AE33" i="29"/>
  <c r="Z29" i="29"/>
  <c r="AE29" i="29"/>
  <c r="Z36" i="29"/>
  <c r="Y15" i="29"/>
  <c r="AF15" i="29"/>
  <c r="AF40" i="29"/>
  <c r="Y33" i="29"/>
  <c r="AE38" i="29"/>
  <c r="Z37" i="29"/>
  <c r="AF21" i="29"/>
  <c r="Y19" i="29"/>
  <c r="AE37" i="29"/>
  <c r="Z35" i="29"/>
  <c r="AF41" i="29"/>
  <c r="Y40" i="29"/>
  <c r="AE20" i="29"/>
  <c r="Z24" i="29"/>
  <c r="AE21" i="29"/>
  <c r="Z19" i="29"/>
  <c r="AF24" i="29"/>
  <c r="Y28" i="29"/>
  <c r="AF31" i="29"/>
  <c r="Y27" i="29"/>
  <c r="AF17" i="29"/>
  <c r="Y17" i="29"/>
  <c r="AE30" i="29"/>
  <c r="Z30" i="29"/>
  <c r="AF13" i="29"/>
  <c r="Y13" i="29"/>
  <c r="AE34" i="29"/>
  <c r="Z34" i="29"/>
  <c r="AE39" i="29"/>
  <c r="Z39" i="29"/>
  <c r="AE19" i="29"/>
  <c r="Z22" i="29"/>
  <c r="AF18" i="29"/>
  <c r="Y20" i="29"/>
  <c r="AE24" i="29"/>
  <c r="Z28" i="29"/>
  <c r="Y16" i="29"/>
  <c r="AF22" i="29"/>
  <c r="AF16" i="29"/>
  <c r="Y21" i="29"/>
  <c r="AE27" i="29"/>
  <c r="Z18" i="29"/>
  <c r="AF38" i="29"/>
  <c r="Y37" i="29"/>
  <c r="AE31" i="29"/>
  <c r="Z27" i="29"/>
  <c r="AF37" i="29"/>
  <c r="Y35" i="29"/>
  <c r="AE16" i="29"/>
  <c r="Z21" i="29"/>
  <c r="AF32" i="29"/>
  <c r="Y38" i="29"/>
  <c r="AE26" i="29"/>
  <c r="Z26" i="29"/>
  <c r="AF36" i="29"/>
  <c r="Y41" i="29"/>
  <c r="AF9" i="29"/>
  <c r="Y9" i="29"/>
  <c r="AE15" i="29"/>
  <c r="Z15" i="29"/>
  <c r="AF30" i="29"/>
  <c r="Y30" i="29"/>
  <c r="AE35" i="29"/>
  <c r="Z31" i="29"/>
  <c r="AF34" i="29"/>
  <c r="Y34" i="29"/>
  <c r="AE14" i="29"/>
  <c r="Z14" i="29"/>
  <c r="AE42" i="29"/>
  <c r="Z42" i="29"/>
  <c r="AF25" i="29"/>
  <c r="Y23" i="29"/>
  <c r="AE13" i="29"/>
  <c r="Z13" i="29"/>
  <c r="AF26" i="29"/>
  <c r="Y26" i="29"/>
  <c r="AF23" i="29"/>
  <c r="Y25" i="29"/>
  <c r="AE25" i="29"/>
  <c r="Z23" i="29"/>
  <c r="AF39" i="29"/>
  <c r="Y39" i="29"/>
  <c r="AE23" i="29"/>
  <c r="Z25" i="29"/>
  <c r="AE32" i="29"/>
  <c r="Z38" i="29"/>
  <c r="AF19" i="29"/>
  <c r="Y22" i="29"/>
  <c r="AF27" i="29"/>
  <c r="Y18" i="29"/>
  <c r="Y42" i="29"/>
  <c r="AF42" i="29"/>
  <c r="AE11" i="29"/>
  <c r="Z11" i="29"/>
  <c r="Z32" i="29"/>
  <c r="AE28" i="29"/>
  <c r="AE9" i="29"/>
  <c r="Z9" i="29"/>
  <c r="AE17" i="29"/>
  <c r="Z17" i="29"/>
  <c r="AF29" i="29"/>
  <c r="Y36" i="29"/>
  <c r="AE18" i="29"/>
  <c r="Z20" i="29"/>
  <c r="AF20" i="29"/>
  <c r="Y24" i="29"/>
  <c r="Z16" i="29"/>
  <c r="AE22" i="29"/>
  <c r="AD35" i="29" l="1"/>
  <c r="AD42" i="29"/>
  <c r="AD16" i="29"/>
  <c r="AD20" i="29"/>
  <c r="AD19" i="29"/>
  <c r="AD34" i="29"/>
  <c r="AD25" i="29"/>
  <c r="AD28" i="29"/>
  <c r="AD39" i="29"/>
  <c r="AD24" i="29"/>
  <c r="AD13" i="29"/>
  <c r="AD14" i="29"/>
  <c r="AD36" i="29"/>
  <c r="AD15" i="29"/>
  <c r="AD27" i="29"/>
  <c r="AD9" i="29"/>
  <c r="AD30" i="29"/>
  <c r="AD21" i="29"/>
  <c r="AD31" i="29"/>
  <c r="AD12" i="29"/>
  <c r="AD40" i="29"/>
  <c r="AD11" i="29"/>
  <c r="AD41" i="29"/>
  <c r="AD17" i="29"/>
  <c r="AD37" i="29"/>
  <c r="AD22" i="29"/>
  <c r="AD32" i="29"/>
  <c r="AD38" i="29"/>
  <c r="AD33" i="29"/>
  <c r="AD23" i="29"/>
  <c r="AD29" i="29"/>
  <c r="AD18" i="29"/>
  <c r="AD26" i="29"/>
  <c r="L15" i="29" l="1"/>
  <c r="L27" i="29" s="1"/>
  <c r="H11" i="29"/>
  <c r="H19" i="29" s="1"/>
  <c r="H12" i="29"/>
  <c r="P13" i="29"/>
  <c r="P23" i="29" s="1"/>
  <c r="H14" i="29"/>
  <c r="H13" i="29"/>
  <c r="H23" i="29" s="1"/>
  <c r="H10" i="29"/>
  <c r="H17" i="29" s="1"/>
  <c r="P12" i="29"/>
  <c r="P21" i="29" s="1"/>
  <c r="D11" i="29"/>
  <c r="D14" i="29"/>
  <c r="D25" i="29" s="1"/>
  <c r="L13" i="29"/>
  <c r="L23" i="29" s="1"/>
  <c r="P10" i="29"/>
  <c r="P17" i="29" s="1"/>
  <c r="D13" i="29"/>
  <c r="D23" i="29" s="1"/>
  <c r="P15" i="29"/>
  <c r="P27" i="29" s="1"/>
  <c r="L14" i="29"/>
  <c r="L25" i="29" s="1"/>
  <c r="L11" i="29"/>
  <c r="L19" i="29" s="1"/>
  <c r="L12" i="29"/>
  <c r="L21" i="29" s="1"/>
  <c r="P11" i="29"/>
  <c r="P19" i="29" s="1"/>
  <c r="P14" i="29"/>
  <c r="P25" i="29" s="1"/>
  <c r="D12" i="29"/>
  <c r="D21" i="29" s="1"/>
  <c r="H15" i="29"/>
  <c r="H27" i="29" s="1"/>
  <c r="D10" i="29"/>
  <c r="D17" i="29" s="1"/>
  <c r="D15" i="29"/>
  <c r="L10" i="29"/>
  <c r="L17" i="29" s="1"/>
</calcChain>
</file>

<file path=xl/sharedStrings.xml><?xml version="1.0" encoding="utf-8"?>
<sst xmlns="http://schemas.openxmlformats.org/spreadsheetml/2006/main" count="1521" uniqueCount="222">
  <si>
    <t>Estados Unidos Mexicanos</t>
  </si>
  <si>
    <t>Población en situación de pobreza</t>
  </si>
  <si>
    <t>Pobreza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</si>
  <si>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</si>
  <si>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</si>
  <si>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</si>
  <si>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</si>
  <si>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</si>
  <si>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</si>
  <si>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</si>
  <si>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</si>
  <si>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</si>
  <si>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</si>
  <si>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</si>
  <si>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</si>
  <si>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</si>
  <si>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Bienestar económico</t>
  </si>
  <si>
    <t>Población con ingreso inferior a la línea de pobreza extrema por ingresos</t>
  </si>
  <si>
    <t>Población con ingreso inferior a la línea de pobreza por ingresos</t>
  </si>
  <si>
    <t>Población en situación de pobreza moderada</t>
  </si>
  <si>
    <t>Porcentaje</t>
  </si>
  <si>
    <t>Índice</t>
  </si>
  <si>
    <t xml:space="preserve">Fuente: </t>
  </si>
  <si>
    <t>Nota:</t>
  </si>
  <si>
    <t>Indicadores de profundidad e intensidad de la pobreza</t>
  </si>
  <si>
    <t>Indicador</t>
  </si>
  <si>
    <t>Población total</t>
  </si>
  <si>
    <t>Población en situación de pobreza extrema</t>
  </si>
  <si>
    <t xml:space="preserve">Profundidad </t>
  </si>
  <si>
    <t>Intensidad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</si>
  <si>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</si>
  <si>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</si>
  <si>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</si>
  <si>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</si>
  <si>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</si>
  <si>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</si>
  <si>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</si>
  <si>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</si>
  <si>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</si>
  <si>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</si>
  <si>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</si>
  <si>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</si>
  <si>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</si>
  <si>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</si>
  <si>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</si>
  <si>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</si>
  <si>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</si>
  <si>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</si>
  <si>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</si>
  <si>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</si>
  <si>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</si>
  <si>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</si>
  <si>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</si>
  <si>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</si>
  <si>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</si>
  <si>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</si>
  <si>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</si>
  <si>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</si>
  <si>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</si>
  <si>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</si>
  <si>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</si>
  <si>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</si>
  <si>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</si>
  <si>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Pobreza moderada</t>
  </si>
  <si>
    <t>Pobreza extrema</t>
  </si>
  <si>
    <t>Vulnerable por carencias sociales</t>
  </si>
  <si>
    <t>Vulnerable por ingresos</t>
  </si>
  <si>
    <t>No pobre y no vulnerable</t>
  </si>
  <si>
    <t>Población</t>
  </si>
  <si>
    <t>Corresponde al producto de la proporción de la población en el grupo de referencia y la proporción promedio del total de carencias que presenta el mismo grupo.</t>
  </si>
  <si>
    <t>Una persona puede tener una o más carencias, e incluso no tener carencias; por ello la suma no coincide con el total.</t>
  </si>
  <si>
    <t>Proporción promedio de las privaciones en el espacio del bienestar económico y de los derechos sociales (se pondera de manera equitativa a ambos espacios).</t>
  </si>
  <si>
    <t>Producto de la medida de profundidad de Alkire y Foster por la incidencia de la pobreza.</t>
  </si>
  <si>
    <t>Gráficas</t>
  </si>
  <si>
    <t>Carencia por acceso a los servicios básicos de la vivienda</t>
  </si>
  <si>
    <t>Gráfica 1a</t>
  </si>
  <si>
    <t>Gráfica 1b</t>
  </si>
  <si>
    <t>Gráfica 1c</t>
  </si>
  <si>
    <t>Gráfica 1d</t>
  </si>
  <si>
    <t>Gráfica 1e</t>
  </si>
  <si>
    <t>EUM</t>
  </si>
  <si>
    <t>Ags.</t>
  </si>
  <si>
    <t>Chis.</t>
  </si>
  <si>
    <t>BC</t>
  </si>
  <si>
    <t>Gro.</t>
  </si>
  <si>
    <t>Oax.</t>
  </si>
  <si>
    <t>BCS</t>
  </si>
  <si>
    <t>Vulnerables</t>
  </si>
  <si>
    <t>Camp.</t>
  </si>
  <si>
    <t>Pue.</t>
  </si>
  <si>
    <t>Tab.</t>
  </si>
  <si>
    <t>Coah.</t>
  </si>
  <si>
    <t>Tlax.</t>
  </si>
  <si>
    <t>Col.</t>
  </si>
  <si>
    <t>Ver.</t>
  </si>
  <si>
    <t>Mich.</t>
  </si>
  <si>
    <t>Chih.</t>
  </si>
  <si>
    <t>Hgo.</t>
  </si>
  <si>
    <t>CDMX</t>
  </si>
  <si>
    <t>Zac.</t>
  </si>
  <si>
    <t>Dgo.</t>
  </si>
  <si>
    <t>Mex.</t>
  </si>
  <si>
    <t>Gto.</t>
  </si>
  <si>
    <t>Mor.</t>
  </si>
  <si>
    <t>Yuc.</t>
  </si>
  <si>
    <t>Jal.</t>
  </si>
  <si>
    <t>SLP</t>
  </si>
  <si>
    <t>Nay.</t>
  </si>
  <si>
    <t>Q. Roo</t>
  </si>
  <si>
    <t>NL</t>
  </si>
  <si>
    <t>Tamps.</t>
  </si>
  <si>
    <t>Qro.</t>
  </si>
  <si>
    <t>Sin.</t>
  </si>
  <si>
    <t>Son.</t>
  </si>
  <si>
    <t>Gráfica 2</t>
  </si>
  <si>
    <t>Gráfica 3</t>
  </si>
  <si>
    <t>Gráfica 4</t>
  </si>
  <si>
    <t>Grafica 2</t>
  </si>
  <si>
    <t>Grafica 3</t>
  </si>
  <si>
    <t>Grafica 4</t>
  </si>
  <si>
    <t xml:space="preserve">Nota: </t>
  </si>
  <si>
    <t>Contribución porcentual de cada indicador de carencia social a la intensidad de la pobreza. 2024</t>
  </si>
  <si>
    <t>Carencia por calidad y espacios en la vivienda</t>
  </si>
  <si>
    <t>Población en situación de pobreza según entidad federativa</t>
  </si>
  <si>
    <t>(porcentaje)</t>
  </si>
  <si>
    <t>Contribución porcentual de cada componente de carencia social a la intensidad de la pobreza</t>
  </si>
  <si>
    <t>Distribución porcentual de indicadodres de pobreza, según entidad federativa</t>
  </si>
  <si>
    <t>Fuente:</t>
  </si>
  <si>
    <r>
      <t>Profundidad de la privación social</t>
    </r>
    <r>
      <rPr>
        <b/>
        <vertAlign val="superscript"/>
        <sz val="8"/>
        <rFont val="Arial"/>
        <family val="2"/>
      </rPr>
      <t>1/</t>
    </r>
  </si>
  <si>
    <r>
      <t>FGT(1) de pobreza</t>
    </r>
    <r>
      <rPr>
        <vertAlign val="superscript"/>
        <sz val="8"/>
        <rFont val="Arial"/>
        <family val="2"/>
      </rPr>
      <t>2/</t>
    </r>
  </si>
  <si>
    <r>
      <t>FGT(1) de pobreza extrema</t>
    </r>
    <r>
      <rPr>
        <vertAlign val="superscript"/>
        <sz val="8"/>
        <rFont val="Arial"/>
        <family val="2"/>
      </rPr>
      <t>2/</t>
    </r>
  </si>
  <si>
    <r>
      <t>Intensidad de la pobreza</t>
    </r>
    <r>
      <rPr>
        <b/>
        <vertAlign val="superscript"/>
        <sz val="8"/>
        <rFont val="Arial"/>
        <family val="2"/>
      </rPr>
      <t>3/</t>
    </r>
  </si>
  <si>
    <r>
      <t>FGT(2) de pobreza</t>
    </r>
    <r>
      <rPr>
        <vertAlign val="superscript"/>
        <sz val="8"/>
        <rFont val="Arial"/>
        <family val="2"/>
      </rPr>
      <t>2/</t>
    </r>
  </si>
  <si>
    <r>
      <t>FGT(2) de pobreza extrema</t>
    </r>
    <r>
      <rPr>
        <vertAlign val="superscript"/>
        <sz val="8"/>
        <rFont val="Arial"/>
        <family val="2"/>
      </rPr>
      <t>2/</t>
    </r>
  </si>
  <si>
    <t>1/</t>
  </si>
  <si>
    <t>2/</t>
  </si>
  <si>
    <t>3/</t>
  </si>
  <si>
    <r>
      <t>Alkire y Foster</t>
    </r>
    <r>
      <rPr>
        <b/>
        <vertAlign val="superscript"/>
        <sz val="8"/>
        <rFont val="Arial"/>
        <family val="2"/>
      </rPr>
      <t>1/</t>
    </r>
  </si>
  <si>
    <r>
      <t>Profundidad</t>
    </r>
    <r>
      <rPr>
        <b/>
        <vertAlign val="superscript"/>
        <sz val="8"/>
        <rFont val="Arial"/>
        <family val="2"/>
      </rPr>
      <t>2/</t>
    </r>
  </si>
  <si>
    <r>
      <t>Intensidad</t>
    </r>
    <r>
      <rPr>
        <b/>
        <vertAlign val="superscript"/>
        <sz val="8"/>
        <rFont val="Arial"/>
        <family val="2"/>
      </rPr>
      <t>3/</t>
    </r>
  </si>
  <si>
    <r>
      <t>Profundidad</t>
    </r>
    <r>
      <rPr>
        <b/>
        <vertAlign val="superscript"/>
        <sz val="8"/>
        <rFont val="Arial"/>
        <family val="2"/>
      </rPr>
      <t>4/</t>
    </r>
  </si>
  <si>
    <r>
      <t>Intensidad</t>
    </r>
    <r>
      <rPr>
        <b/>
        <vertAlign val="superscript"/>
        <sz val="8"/>
        <rFont val="Arial"/>
        <family val="2"/>
      </rPr>
      <t>5/</t>
    </r>
  </si>
  <si>
    <t>Carencias promedio</t>
  </si>
  <si>
    <t>4/</t>
  </si>
  <si>
    <t>5/</t>
  </si>
  <si>
    <t>Error estándar</t>
  </si>
  <si>
    <t>Intervalo de confianza al 95 %</t>
  </si>
  <si>
    <t>Coeficiente de variación</t>
  </si>
  <si>
    <t>Estimación</t>
  </si>
  <si>
    <t>Límite inferior</t>
  </si>
  <si>
    <t>Límite superior</t>
  </si>
  <si>
    <t>Población con ingreso inferior a la línea de pobreza extrema por ingresos (porcentaje)</t>
  </si>
  <si>
    <t>Población con ingreso inferior a la línea de pobreza por ingresos (porcentaje)</t>
  </si>
  <si>
    <t>Estimaciones</t>
  </si>
  <si>
    <t>Indicadores de precisión</t>
  </si>
  <si>
    <t>Una persona puede tener una o más carencias, e incluso no tener carencias; por ello la suma no resulta en 100 por ciento.</t>
  </si>
  <si>
    <t>Carencias promedio sociales de la población en situación de pobreza o pobreza extrema.</t>
  </si>
  <si>
    <t>Producto de la incidencia de la pobreza y la proporción promedio de carencias sociales de la población en situación de pobreza o pobreza extrema.</t>
  </si>
  <si>
    <t>Estas medidas son calculadas según la metodología expuesta en el documento de trabajo no. 7: Alkire y Foster, "Recuento y medición multidimensional de la pobreza", de la Iniciativa de Oxford sobre Pobreza y Desarrollo Humano (OPHI, por sus siglas en inglés), recuperado el 1 de agosto de 2025, de https://ophi.org.uk/sites/default/files/2024-03/ophi-wp7-es.pdf.</t>
  </si>
  <si>
    <t>Esta gráfica es una representación de la composición de la población, por lo que la distribución y el tamaño de los rectángulos no son estrictamente proporcionales a los porcentajes.</t>
  </si>
  <si>
    <t>Indicadores de pobreza multidimensional</t>
  </si>
  <si>
    <t>Contenido</t>
  </si>
  <si>
    <t>Indicadores de pobreza</t>
  </si>
  <si>
    <t>(millones de personas, porcentaje y carencias promedio)</t>
  </si>
  <si>
    <t>2016-2024</t>
  </si>
  <si>
    <t>(miles de personas, porcentaje y carencias promedio)</t>
  </si>
  <si>
    <t>(indicadores)</t>
  </si>
  <si>
    <t>Situación de pobreza, según entidad federativa</t>
  </si>
  <si>
    <t>Contribución de cada indicador de carencia social a la intensidad de la pobreza, según entidad federativa</t>
  </si>
  <si>
    <t>Medidas de profundidad e intensidad de la pobreza, según entidad federativa</t>
  </si>
  <si>
    <t>Distribución porcentual de la población en México, según pobreza multidimensional</t>
  </si>
  <si>
    <r>
      <t xml:space="preserve">Estimación </t>
    </r>
    <r>
      <rPr>
        <sz val="8"/>
        <color theme="1"/>
        <rFont val="Arial"/>
        <family val="2"/>
      </rPr>
      <t>(millones de personas)</t>
    </r>
  </si>
  <si>
    <r>
      <t>Estimación</t>
    </r>
    <r>
      <rPr>
        <sz val="8"/>
        <color theme="1"/>
        <rFont val="Arial"/>
        <family val="2"/>
      </rPr>
      <t xml:space="preserve"> (miles de personas)</t>
    </r>
  </si>
  <si>
    <r>
      <t xml:space="preserve">Estimación </t>
    </r>
    <r>
      <rPr>
        <sz val="8"/>
        <color theme="1"/>
        <rFont val="Arial"/>
        <family val="2"/>
      </rPr>
      <t>(porcentaje)</t>
    </r>
  </si>
  <si>
    <t>(miles de personas)</t>
  </si>
  <si>
    <r>
      <t xml:space="preserve">El índice FGT(1) es una medida de las brechas promedio a la línea de pobreza por ingresos o pobreza extrema por ingresos, según corresponda. El índice FGT(2) es una medida de las brechas promedio al cuadrado. FGT(1) y FGT(2) son dos medidas de profundidad e intensidad respectivamente. Para mayor detalle consultar Foster, J., Greer, J., y Thorbecke, E. (1984) A Class of Decomposable Poverty Measures. </t>
    </r>
    <r>
      <rPr>
        <i/>
        <sz val="8"/>
        <color rgb="FF27251F"/>
        <rFont val="Arial"/>
        <family val="2"/>
      </rPr>
      <t>Econometrica</t>
    </r>
    <r>
      <rPr>
        <sz val="8"/>
        <color rgb="FF27251F"/>
        <rFont val="Arial"/>
        <family val="2"/>
      </rPr>
      <t>, Vol. 52, No. 3 (May, 1984), pp. 761-766.</t>
    </r>
  </si>
  <si>
    <t>Carencias promedio sociales (rezago educativo, acceso a los servicios de salud, acceso a la seguridad social, calidad y espacios de la vivienda, servicios básicos en la vivienda y acceso a la alimentación nutritiva y de calidad) del grupo de referencia (indicador).</t>
  </si>
  <si>
    <t>Situación de vulnerabilidad, según entidad federativa</t>
  </si>
  <si>
    <t>Población con carencias sociales, según entidad federativa</t>
  </si>
  <si>
    <t>INEGI. Pobreza Multidimensional (PM) 2024</t>
  </si>
  <si>
    <t>Cuadro 1</t>
  </si>
  <si>
    <t>Cuadro 2</t>
  </si>
  <si>
    <t xml:space="preserve">Situación de pobreza, según entidad federativa </t>
  </si>
  <si>
    <t>Cuadro 3</t>
  </si>
  <si>
    <t xml:space="preserve">Situación de vulnerabilidad, según entidad federativa </t>
  </si>
  <si>
    <t>Cuadro 4</t>
  </si>
  <si>
    <t>Población con carencias sociales, según entidad federativa (miles de personas)</t>
  </si>
  <si>
    <t>Cuadro 5</t>
  </si>
  <si>
    <t>Población con carencias sociales, según entidad federativa (porcentaje)</t>
  </si>
  <si>
    <t>Cuadro 6</t>
  </si>
  <si>
    <t>Cuadro 7</t>
  </si>
  <si>
    <t xml:space="preserve">Medidas de profundidad e intensidad de la pobreza, según entidad federativa </t>
  </si>
  <si>
    <t>Cuadro 8</t>
  </si>
  <si>
    <t xml:space="preserve">Contribución de cada indicador de carencia social a la intensidad de la pobreza, según entidad federativa </t>
  </si>
  <si>
    <t xml:space="preserve">Distribución porcentual de la población en México, según pobreza multidimensional. 2016 </t>
  </si>
  <si>
    <t xml:space="preserve">Distribución porcentual de la población en México, según pobreza multidimensional. 2018 </t>
  </si>
  <si>
    <t xml:space="preserve">Distribución porcentual de la población en México, según pobreza multidimensional. 2020 </t>
  </si>
  <si>
    <t xml:space="preserve">Distribución porcentual de la población en México, según pobreza multidimensional. 2022 </t>
  </si>
  <si>
    <t xml:space="preserve">Distribución porcentual de la población en México, según pobreza multidimensional. 2024 </t>
  </si>
  <si>
    <t>Población en situación de pobreza según entidad federativa. 2024 (porcentaje)</t>
  </si>
  <si>
    <t xml:space="preserve">Distribución porcentual de indicadodres de pobreza, según entidad federativa. 2024 </t>
  </si>
  <si>
    <t xml:space="preserve">Contribución porcentual de cada componente de carencia social a la intensidad de la pobreza. 2024 </t>
  </si>
  <si>
    <t>IP cuadro 1</t>
  </si>
  <si>
    <t>IP cuadro 2</t>
  </si>
  <si>
    <t>IP cuadro 3</t>
  </si>
  <si>
    <t>IP cuadro 4</t>
  </si>
  <si>
    <t>IP cuadro 5</t>
  </si>
  <si>
    <t>IP cuadro 6</t>
  </si>
  <si>
    <t xml:space="preserve">Indicadores de profundidad e intensidad de la pobreza </t>
  </si>
  <si>
    <t>IP cuadro 7</t>
  </si>
  <si>
    <t>IP cuadro 8</t>
  </si>
  <si>
    <t>(indicadores de precisión)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</si>
  <si>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</si>
  <si>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</si>
  <si>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</si>
  <si>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</si>
  <si>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</si>
  <si>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El índice FGT(1) es una medida de las brechas promedio a la línea de pobreza por ingresos o pobreza extrema por ingresos, según corresponda. El índice FGT(2) es una medida de las brechas promedio al cuadrado. FGT(1) y FGT(2) son dos medidas de profundidad e intensidad respectivamente. Para mayor detalle consultar Foster, J., Greer, J., y Thorbecke, E. (1984) A Class of Decomposable Poverty Measures. Econometrica, Vol. 52, No. 3 (May, 1984), pp. 761-766.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</si>
  <si>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</si>
  <si>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 xml:space="preserve">Nota 1: </t>
  </si>
  <si>
    <t>Para las pruebas de hipótesis de 2016 a 2022 consultar en: https://www.coneval.org.mx/Medicion/MP/Documents/MMP_2022/AE_PH_2022.zip</t>
  </si>
  <si>
    <t>Nota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</si>
</sst>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0.0"/>
    <numFmt numFmtId="166" formatCode="#\ ##0"/>
    <numFmt numFmtId="167" formatCode="#\ ##0.0"/>
    <numFmt numFmtId="168" formatCode="#\ ##0.000"/>
    <numFmt numFmtId="169" formatCode="#\ ##0.00"/>
    <numFmt numFmtId="170" formatCode="##\ ##0.0"/>
    <numFmt numFmtId="171" formatCode="0.000"/>
  </numFmts>
  <fonts count="55" x14ac:knownFonts="1">
    <font>
      <sz val="11"/>
      <color theme="1"/>
      <name val="Arial"/>
      <family val="2"/>
      <scheme val="minor"/>
    </font>
    <font>
      <sz val="9"/>
      <color rgb="FF000080"/>
      <name val="Arial"/>
      <family val="2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theme="5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Arial"/>
      <family val="2"/>
      <scheme val="minor"/>
    </font>
    <font>
      <sz val="6"/>
      <name val="Arial"/>
      <family val="2"/>
      <scheme val="major"/>
    </font>
    <font>
      <sz val="11"/>
      <color theme="1"/>
      <name val="Arial"/>
      <family val="2"/>
      <scheme val="minor"/>
    </font>
    <font>
      <vertAlign val="superscript"/>
      <sz val="8"/>
      <color rgb="FFFF0000"/>
      <name val="Arial"/>
      <family val="2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4"/>
      <name val="Arial"/>
      <family val="2"/>
    </font>
    <font>
      <sz val="14"/>
      <color theme="1"/>
      <name val="Arial"/>
      <family val="2"/>
      <scheme val="minor"/>
    </font>
    <font>
      <sz val="11"/>
      <color theme="10"/>
      <name val="Arial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color theme="5"/>
      <name val="Arial"/>
      <family val="2"/>
    </font>
    <font>
      <sz val="10"/>
      <color theme="1"/>
      <name val="Arial"/>
      <family val="2"/>
      <scheme val="minor"/>
    </font>
    <font>
      <sz val="9"/>
      <color rgb="FF000080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rgb="FF003057"/>
      <name val="Arial"/>
      <family val="2"/>
      <scheme val="minor"/>
    </font>
    <font>
      <sz val="10"/>
      <color rgb="FF4D565E"/>
      <name val="Arial"/>
      <family val="2"/>
      <scheme val="minor"/>
    </font>
    <font>
      <sz val="10"/>
      <color rgb="FF27251F"/>
      <name val="Arial"/>
      <family val="2"/>
      <scheme val="minor"/>
    </font>
    <font>
      <sz val="9"/>
      <color theme="5"/>
      <name val="Arial"/>
      <family val="2"/>
      <scheme val="minor"/>
    </font>
    <font>
      <sz val="9"/>
      <color rgb="FF27251F"/>
      <name val="Arial"/>
      <family val="2"/>
      <scheme val="minor"/>
    </font>
    <font>
      <b/>
      <sz val="9"/>
      <color rgb="FF27251F"/>
      <name val="Arial"/>
      <family val="2"/>
      <scheme val="minor"/>
    </font>
    <font>
      <b/>
      <sz val="11"/>
      <color rgb="FF003057"/>
      <name val="Arial"/>
      <family val="2"/>
    </font>
    <font>
      <sz val="11"/>
      <color rgb="FF27251F"/>
      <name val="Arial"/>
      <family val="2"/>
    </font>
    <font>
      <b/>
      <sz val="11"/>
      <color rgb="FF27251F"/>
      <name val="Arial"/>
      <family val="2"/>
    </font>
    <font>
      <sz val="10"/>
      <color theme="10"/>
      <name val="Arial"/>
      <family val="2"/>
      <scheme val="minor"/>
    </font>
    <font>
      <sz val="11"/>
      <color rgb="FF003057"/>
      <name val="Arial"/>
      <family val="2"/>
    </font>
    <font>
      <b/>
      <sz val="10"/>
      <color rgb="FF27251F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vertAlign val="superscript"/>
      <sz val="8"/>
      <color rgb="FF27251F"/>
      <name val="Arial"/>
      <family val="2"/>
    </font>
    <font>
      <sz val="11"/>
      <color rgb="FF27251F"/>
      <name val="Arial"/>
      <family val="2"/>
      <scheme val="minor"/>
    </font>
    <font>
      <sz val="8"/>
      <color rgb="FF4D565E"/>
      <name val="Arial"/>
      <family val="2"/>
    </font>
    <font>
      <sz val="8"/>
      <color rgb="FF008387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</cellStyleXfs>
  <cellXfs count="233">
    <xf numFmtId="0" fontId="0" fillId="0" borderId="0" xfId="0"/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2" xfId="0" applyFont="1" applyFill="1" applyBorder="1" applyAlignment="1">
      <alignment horizontal="left"/>
    </xf>
    <xf numFmtId="0" fontId="10" fillId="2" borderId="0" xfId="0" applyFont="1" applyFill="1"/>
    <xf numFmtId="164" fontId="10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0" xfId="0" applyFont="1" applyFill="1"/>
    <xf numFmtId="0" fontId="5" fillId="2" borderId="3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/>
    <xf numFmtId="0" fontId="10" fillId="2" borderId="1" xfId="0" applyFont="1" applyFill="1" applyBorder="1"/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2" borderId="0" xfId="1" applyFont="1" applyFill="1" applyAlignment="1">
      <alignment horizontal="right" wrapText="1"/>
    </xf>
    <xf numFmtId="0" fontId="5" fillId="2" borderId="0" xfId="0" applyFont="1" applyFill="1" applyAlignment="1">
      <alignment horizontal="right" vertical="center" wrapText="1"/>
    </xf>
    <xf numFmtId="2" fontId="10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2" xfId="0" applyFont="1" applyFill="1" applyBorder="1"/>
    <xf numFmtId="0" fontId="8" fillId="2" borderId="1" xfId="0" applyFont="1" applyFill="1" applyBorder="1"/>
    <xf numFmtId="0" fontId="0" fillId="2" borderId="0" xfId="0" applyFill="1"/>
    <xf numFmtId="0" fontId="4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vertical="center"/>
    </xf>
    <xf numFmtId="167" fontId="10" fillId="2" borderId="0" xfId="0" applyNumberFormat="1" applyFont="1" applyFill="1" applyAlignment="1">
      <alignment horizontal="right" vertical="center"/>
    </xf>
    <xf numFmtId="167" fontId="10" fillId="2" borderId="0" xfId="0" applyNumberFormat="1" applyFont="1" applyFill="1"/>
    <xf numFmtId="167" fontId="8" fillId="2" borderId="0" xfId="0" applyNumberFormat="1" applyFont="1" applyFill="1"/>
    <xf numFmtId="167" fontId="5" fillId="2" borderId="2" xfId="3" applyNumberFormat="1" applyFont="1" applyFill="1" applyBorder="1" applyAlignment="1">
      <alignment horizontal="right" vertical="center" wrapText="1"/>
    </xf>
    <xf numFmtId="167" fontId="5" fillId="2" borderId="2" xfId="4" applyNumberFormat="1" applyFont="1" applyFill="1" applyBorder="1" applyAlignment="1">
      <alignment horizontal="right" vertical="center"/>
    </xf>
    <xf numFmtId="167" fontId="10" fillId="2" borderId="0" xfId="3" applyNumberFormat="1" applyFont="1" applyFill="1" applyAlignment="1">
      <alignment horizontal="right" vertical="center" wrapText="1"/>
    </xf>
    <xf numFmtId="2" fontId="5" fillId="2" borderId="0" xfId="3" applyNumberFormat="1" applyFont="1" applyFill="1" applyAlignment="1">
      <alignment horizontal="right" vertical="center" wrapText="1"/>
    </xf>
    <xf numFmtId="0" fontId="0" fillId="2" borderId="0" xfId="0" applyFill="1" applyAlignment="1">
      <alignment wrapText="1"/>
    </xf>
    <xf numFmtId="0" fontId="19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7" xfId="0" applyFont="1" applyBorder="1"/>
    <xf numFmtId="0" fontId="19" fillId="0" borderId="8" xfId="0" applyFont="1" applyBorder="1"/>
    <xf numFmtId="0" fontId="20" fillId="0" borderId="0" xfId="0" applyFont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right" vertical="center" wrapText="1"/>
    </xf>
    <xf numFmtId="0" fontId="20" fillId="0" borderId="8" xfId="0" applyFont="1" applyBorder="1" applyAlignment="1">
      <alignment horizontal="right" vertical="center" wrapText="1"/>
    </xf>
    <xf numFmtId="165" fontId="21" fillId="0" borderId="0" xfId="0" applyNumberFormat="1" applyFont="1"/>
    <xf numFmtId="0" fontId="22" fillId="0" borderId="7" xfId="0" applyFont="1" applyBorder="1"/>
    <xf numFmtId="0" fontId="22" fillId="0" borderId="0" xfId="0" applyFont="1"/>
    <xf numFmtId="0" fontId="22" fillId="0" borderId="8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 indent="1"/>
    </xf>
    <xf numFmtId="165" fontId="21" fillId="0" borderId="8" xfId="0" applyNumberFormat="1" applyFont="1" applyBorder="1"/>
    <xf numFmtId="165" fontId="3" fillId="0" borderId="0" xfId="0" applyNumberFormat="1" applyFont="1" applyAlignment="1">
      <alignment horizontal="left"/>
    </xf>
    <xf numFmtId="165" fontId="19" fillId="0" borderId="0" xfId="0" applyNumberFormat="1" applyFont="1"/>
    <xf numFmtId="165" fontId="19" fillId="0" borderId="8" xfId="0" applyNumberFormat="1" applyFont="1" applyBorder="1"/>
    <xf numFmtId="165" fontId="3" fillId="0" borderId="0" xfId="0" applyNumberFormat="1" applyFont="1"/>
    <xf numFmtId="0" fontId="4" fillId="0" borderId="0" xfId="0" applyFont="1" applyAlignment="1">
      <alignment horizontal="left" indent="1"/>
    </xf>
    <xf numFmtId="0" fontId="4" fillId="0" borderId="7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4" fillId="0" borderId="9" xfId="0" applyFont="1" applyBorder="1" applyAlignment="1">
      <alignment horizontal="left"/>
    </xf>
    <xf numFmtId="165" fontId="19" fillId="0" borderId="10" xfId="0" applyNumberFormat="1" applyFont="1" applyBorder="1"/>
    <xf numFmtId="165" fontId="19" fillId="0" borderId="11" xfId="0" applyNumberFormat="1" applyFont="1" applyBorder="1"/>
    <xf numFmtId="165" fontId="23" fillId="0" borderId="0" xfId="0" applyNumberFormat="1" applyFont="1"/>
    <xf numFmtId="165" fontId="23" fillId="0" borderId="8" xfId="0" applyNumberFormat="1" applyFont="1" applyBorder="1"/>
    <xf numFmtId="0" fontId="19" fillId="0" borderId="9" xfId="0" applyFont="1" applyBorder="1"/>
    <xf numFmtId="0" fontId="19" fillId="0" borderId="10" xfId="0" applyFont="1" applyBorder="1"/>
    <xf numFmtId="0" fontId="23" fillId="0" borderId="0" xfId="0" applyFont="1"/>
    <xf numFmtId="0" fontId="4" fillId="0" borderId="10" xfId="0" applyFont="1" applyBorder="1" applyAlignment="1">
      <alignment horizontal="left" indent="1"/>
    </xf>
    <xf numFmtId="165" fontId="4" fillId="0" borderId="10" xfId="0" applyNumberFormat="1" applyFont="1" applyBorder="1" applyAlignment="1">
      <alignment horizontal="left"/>
    </xf>
    <xf numFmtId="165" fontId="4" fillId="0" borderId="10" xfId="0" applyNumberFormat="1" applyFont="1" applyBorder="1"/>
    <xf numFmtId="0" fontId="0" fillId="3" borderId="0" xfId="0" applyFill="1"/>
    <xf numFmtId="0" fontId="10" fillId="2" borderId="0" xfId="0" applyFont="1" applyFill="1" applyAlignment="1">
      <alignment horizontal="left" vertical="top" wrapText="1"/>
    </xf>
    <xf numFmtId="2" fontId="7" fillId="2" borderId="0" xfId="0" applyNumberFormat="1" applyFont="1" applyFill="1"/>
    <xf numFmtId="2" fontId="10" fillId="2" borderId="0" xfId="0" applyNumberFormat="1" applyFont="1" applyFill="1"/>
    <xf numFmtId="166" fontId="10" fillId="2" borderId="0" xfId="0" applyNumberFormat="1" applyFont="1" applyFill="1" applyAlignment="1">
      <alignment horizontal="right" vertical="center"/>
    </xf>
    <xf numFmtId="0" fontId="26" fillId="2" borderId="0" xfId="0" applyFont="1" applyFill="1"/>
    <xf numFmtId="0" fontId="24" fillId="2" borderId="0" xfId="0" applyFont="1" applyFill="1"/>
    <xf numFmtId="167" fontId="15" fillId="2" borderId="0" xfId="0" applyNumberFormat="1" applyFont="1" applyFill="1" applyAlignment="1">
      <alignment horizontal="right" vertical="center"/>
    </xf>
    <xf numFmtId="166" fontId="5" fillId="2" borderId="0" xfId="3" applyNumberFormat="1" applyFont="1" applyFill="1" applyAlignment="1">
      <alignment horizontal="right" vertical="center" wrapText="1"/>
    </xf>
    <xf numFmtId="0" fontId="27" fillId="2" borderId="0" xfId="1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28" fillId="2" borderId="0" xfId="0" applyFont="1" applyFill="1"/>
    <xf numFmtId="168" fontId="10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8" fontId="5" fillId="2" borderId="0" xfId="0" applyNumberFormat="1" applyFont="1" applyFill="1" applyAlignment="1">
      <alignment horizontal="right" vertical="center"/>
    </xf>
    <xf numFmtId="168" fontId="5" fillId="2" borderId="2" xfId="3" applyNumberFormat="1" applyFont="1" applyFill="1" applyBorder="1" applyAlignment="1">
      <alignment horizontal="right" vertical="center" wrapText="1"/>
    </xf>
    <xf numFmtId="167" fontId="5" fillId="2" borderId="0" xfId="3" applyNumberFormat="1" applyFont="1" applyFill="1" applyAlignment="1">
      <alignment horizontal="right" vertical="center" wrapText="1"/>
    </xf>
    <xf numFmtId="169" fontId="10" fillId="2" borderId="0" xfId="0" applyNumberFormat="1" applyFont="1" applyFill="1" applyAlignment="1">
      <alignment horizontal="right" vertical="center"/>
    </xf>
    <xf numFmtId="2" fontId="5" fillId="2" borderId="2" xfId="3" applyNumberFormat="1" applyFont="1" applyFill="1" applyBorder="1" applyAlignment="1">
      <alignment horizontal="right" vertical="center" wrapText="1"/>
    </xf>
    <xf numFmtId="170" fontId="5" fillId="2" borderId="0" xfId="0" applyNumberFormat="1" applyFont="1" applyFill="1" applyAlignment="1">
      <alignment horizontal="right" vertical="center"/>
    </xf>
    <xf numFmtId="170" fontId="10" fillId="2" borderId="0" xfId="0" applyNumberFormat="1" applyFont="1" applyFill="1" applyAlignment="1">
      <alignment horizontal="right" vertical="center"/>
    </xf>
    <xf numFmtId="0" fontId="27" fillId="2" borderId="0" xfId="1" applyFont="1" applyFill="1" applyBorder="1" applyAlignment="1">
      <alignment vertical="center"/>
    </xf>
    <xf numFmtId="0" fontId="27" fillId="2" borderId="2" xfId="1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 wrapText="1"/>
    </xf>
    <xf numFmtId="0" fontId="14" fillId="2" borderId="0" xfId="0" applyFont="1" applyFill="1" applyAlignment="1">
      <alignment vertical="top"/>
    </xf>
    <xf numFmtId="165" fontId="30" fillId="6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31" fillId="2" borderId="0" xfId="1" applyFont="1" applyFill="1" applyAlignment="1">
      <alignment horizontal="right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1" fillId="2" borderId="0" xfId="1" applyFont="1" applyFill="1" applyAlignment="1">
      <alignment horizontal="right" wrapText="1"/>
    </xf>
    <xf numFmtId="0" fontId="31" fillId="2" borderId="0" xfId="1" applyFont="1" applyFill="1" applyAlignment="1">
      <alignment horizontal="right" vertical="center" wrapText="1"/>
    </xf>
    <xf numFmtId="0" fontId="19" fillId="3" borderId="0" xfId="0" applyFont="1" applyFill="1"/>
    <xf numFmtId="0" fontId="32" fillId="2" borderId="0" xfId="0" applyFont="1" applyFill="1"/>
    <xf numFmtId="0" fontId="32" fillId="3" borderId="0" xfId="0" applyFont="1" applyFill="1"/>
    <xf numFmtId="0" fontId="32" fillId="2" borderId="0" xfId="0" applyFont="1" applyFill="1" applyAlignment="1">
      <alignment wrapText="1"/>
    </xf>
    <xf numFmtId="0" fontId="33" fillId="2" borderId="0" xfId="0" applyFont="1" applyFill="1"/>
    <xf numFmtId="0" fontId="19" fillId="2" borderId="0" xfId="0" applyFont="1" applyFill="1"/>
    <xf numFmtId="0" fontId="18" fillId="0" borderId="0" xfId="0" applyFont="1"/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/>
    <xf numFmtId="0" fontId="39" fillId="0" borderId="0" xfId="0" applyFont="1"/>
    <xf numFmtId="0" fontId="40" fillId="0" borderId="7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 indent="1"/>
    </xf>
    <xf numFmtId="0" fontId="40" fillId="0" borderId="0" xfId="0" applyFont="1" applyAlignment="1">
      <alignment horizontal="right" vertical="center" wrapText="1"/>
    </xf>
    <xf numFmtId="0" fontId="40" fillId="0" borderId="8" xfId="0" applyFont="1" applyBorder="1" applyAlignment="1">
      <alignment horizontal="right" vertical="center" wrapText="1"/>
    </xf>
    <xf numFmtId="0" fontId="41" fillId="2" borderId="0" xfId="0" applyFont="1" applyFill="1" applyAlignment="1">
      <alignment horizontal="left" vertical="center"/>
    </xf>
    <xf numFmtId="0" fontId="44" fillId="2" borderId="0" xfId="1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vertical="center" wrapText="1"/>
    </xf>
    <xf numFmtId="0" fontId="44" fillId="2" borderId="0" xfId="1" applyFont="1" applyFill="1" applyBorder="1" applyAlignment="1">
      <alignment vertical="center"/>
    </xf>
    <xf numFmtId="0" fontId="44" fillId="2" borderId="1" xfId="1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 wrapText="1"/>
    </xf>
    <xf numFmtId="0" fontId="45" fillId="2" borderId="0" xfId="0" applyFont="1" applyFill="1"/>
    <xf numFmtId="0" fontId="46" fillId="2" borderId="0" xfId="0" applyFont="1" applyFill="1" applyAlignment="1">
      <alignment vertical="center"/>
    </xf>
    <xf numFmtId="164" fontId="46" fillId="2" borderId="0" xfId="0" applyNumberFormat="1" applyFont="1" applyFill="1" applyAlignment="1">
      <alignment vertical="center"/>
    </xf>
    <xf numFmtId="0" fontId="47" fillId="2" borderId="0" xfId="0" applyFont="1" applyFill="1" applyAlignment="1">
      <alignment vertical="center"/>
    </xf>
    <xf numFmtId="0" fontId="47" fillId="2" borderId="0" xfId="0" applyFont="1" applyFill="1" applyAlignment="1">
      <alignment horizontal="left" vertical="center"/>
    </xf>
    <xf numFmtId="0" fontId="48" fillId="2" borderId="0" xfId="0" applyFont="1" applyFill="1" applyAlignment="1">
      <alignment vertical="center"/>
    </xf>
    <xf numFmtId="0" fontId="49" fillId="2" borderId="2" xfId="0" applyFont="1" applyFill="1" applyBorder="1" applyAlignment="1">
      <alignment vertical="top"/>
    </xf>
    <xf numFmtId="0" fontId="49" fillId="2" borderId="0" xfId="0" applyFont="1" applyFill="1" applyAlignment="1">
      <alignment horizontal="left" vertical="top" wrapText="1" readingOrder="1"/>
    </xf>
    <xf numFmtId="0" fontId="49" fillId="2" borderId="0" xfId="0" applyFont="1" applyFill="1" applyAlignment="1">
      <alignment vertical="top"/>
    </xf>
    <xf numFmtId="0" fontId="49" fillId="2" borderId="0" xfId="0" applyFont="1" applyFill="1" applyAlignment="1">
      <alignment horizontal="left" vertical="top"/>
    </xf>
    <xf numFmtId="0" fontId="49" fillId="2" borderId="0" xfId="3" applyFont="1" applyFill="1" applyAlignment="1">
      <alignment horizontal="left" vertical="top"/>
    </xf>
    <xf numFmtId="0" fontId="50" fillId="2" borderId="0" xfId="0" applyFont="1" applyFill="1" applyAlignment="1">
      <alignment vertical="top"/>
    </xf>
    <xf numFmtId="0" fontId="50" fillId="4" borderId="0" xfId="0" applyFont="1" applyFill="1" applyAlignment="1">
      <alignment vertical="top"/>
    </xf>
    <xf numFmtId="0" fontId="50" fillId="5" borderId="0" xfId="0" applyFont="1" applyFill="1" applyAlignment="1">
      <alignment vertical="top"/>
    </xf>
    <xf numFmtId="0" fontId="49" fillId="2" borderId="0" xfId="0" applyFont="1" applyFill="1"/>
    <xf numFmtId="164" fontId="49" fillId="2" borderId="0" xfId="0" applyNumberFormat="1" applyFont="1" applyFill="1" applyAlignment="1">
      <alignment horizontal="right" vertical="center"/>
    </xf>
    <xf numFmtId="0" fontId="49" fillId="2" borderId="2" xfId="0" applyFont="1" applyFill="1" applyBorder="1"/>
    <xf numFmtId="0" fontId="49" fillId="2" borderId="0" xfId="0" applyFont="1" applyFill="1" applyAlignment="1">
      <alignment vertical="top" readingOrder="1"/>
    </xf>
    <xf numFmtId="0" fontId="49" fillId="2" borderId="0" xfId="0" applyFont="1" applyFill="1" applyAlignment="1">
      <alignment horizontal="left" vertical="top" wrapText="1"/>
    </xf>
    <xf numFmtId="0" fontId="51" fillId="2" borderId="0" xfId="0" applyFont="1" applyFill="1" applyAlignment="1">
      <alignment horizontal="left" vertical="top"/>
    </xf>
    <xf numFmtId="0" fontId="49" fillId="2" borderId="0" xfId="0" applyFont="1" applyFill="1" applyAlignment="1">
      <alignment wrapText="1"/>
    </xf>
    <xf numFmtId="0" fontId="52" fillId="2" borderId="0" xfId="0" applyFont="1" applyFill="1"/>
    <xf numFmtId="165" fontId="29" fillId="7" borderId="0" xfId="0" applyNumberFormat="1" applyFont="1" applyFill="1" applyAlignment="1">
      <alignment horizontal="left"/>
    </xf>
    <xf numFmtId="165" fontId="29" fillId="8" borderId="0" xfId="0" applyNumberFormat="1" applyFont="1" applyFill="1" applyAlignment="1">
      <alignment horizontal="left"/>
    </xf>
    <xf numFmtId="165" fontId="29" fillId="9" borderId="0" xfId="0" applyNumberFormat="1" applyFont="1" applyFill="1" applyAlignment="1">
      <alignment horizontal="left"/>
    </xf>
    <xf numFmtId="165" fontId="29" fillId="10" borderId="0" xfId="0" applyNumberFormat="1" applyFont="1" applyFill="1" applyAlignment="1">
      <alignment horizontal="left"/>
    </xf>
    <xf numFmtId="165" fontId="29" fillId="11" borderId="0" xfId="0" applyNumberFormat="1" applyFont="1" applyFill="1" applyAlignment="1">
      <alignment horizontal="left"/>
    </xf>
    <xf numFmtId="168" fontId="10" fillId="2" borderId="1" xfId="0" applyNumberFormat="1" applyFont="1" applyFill="1" applyBorder="1" applyAlignment="1">
      <alignment horizontal="right" vertical="center"/>
    </xf>
    <xf numFmtId="168" fontId="10" fillId="2" borderId="0" xfId="3" applyNumberFormat="1" applyFont="1" applyFill="1" applyAlignment="1">
      <alignment horizontal="right" vertical="center" wrapText="1"/>
    </xf>
    <xf numFmtId="1" fontId="29" fillId="8" borderId="0" xfId="0" applyNumberFormat="1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right" vertical="center"/>
    </xf>
    <xf numFmtId="171" fontId="10" fillId="2" borderId="0" xfId="0" applyNumberFormat="1" applyFont="1" applyFill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167" fontId="3" fillId="2" borderId="0" xfId="0" applyNumberFormat="1" applyFont="1" applyFill="1" applyAlignment="1">
      <alignment vertical="center" wrapText="1"/>
    </xf>
    <xf numFmtId="167" fontId="31" fillId="2" borderId="0" xfId="1" applyNumberFormat="1" applyFont="1" applyFill="1" applyAlignment="1">
      <alignment horizontal="right" vertical="center" wrapText="1"/>
    </xf>
    <xf numFmtId="0" fontId="42" fillId="2" borderId="1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9" fillId="2" borderId="0" xfId="0" applyFont="1" applyFill="1" applyAlignment="1">
      <alignment horizontal="left" wrapText="1"/>
    </xf>
    <xf numFmtId="0" fontId="53" fillId="2" borderId="0" xfId="0" applyFont="1" applyFill="1" applyAlignment="1">
      <alignment horizontal="right" vertical="top"/>
    </xf>
    <xf numFmtId="0" fontId="5" fillId="2" borderId="3" xfId="0" applyFont="1" applyFill="1" applyBorder="1" applyAlignment="1">
      <alignment horizontal="center" vertical="center" wrapText="1"/>
    </xf>
    <xf numFmtId="0" fontId="41" fillId="2" borderId="0" xfId="0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9" fillId="2" borderId="2" xfId="0" applyFont="1" applyFill="1" applyBorder="1" applyAlignment="1">
      <alignment horizontal="left" vertical="top" wrapText="1" readingOrder="1"/>
    </xf>
    <xf numFmtId="0" fontId="54" fillId="2" borderId="1" xfId="1" applyFont="1" applyFill="1" applyBorder="1" applyAlignment="1">
      <alignment horizontal="right" wrapText="1"/>
    </xf>
    <xf numFmtId="0" fontId="17" fillId="2" borderId="0" xfId="0" applyFont="1" applyFill="1" applyAlignment="1">
      <alignment horizontal="right" vertical="top"/>
    </xf>
    <xf numFmtId="0" fontId="10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9" fillId="2" borderId="0" xfId="0" applyFont="1" applyFill="1" applyAlignment="1">
      <alignment horizontal="left" vertical="top" wrapText="1" readingOrder="1"/>
    </xf>
    <xf numFmtId="0" fontId="4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2" borderId="3" xfId="0" applyFont="1" applyFill="1" applyBorder="1" applyAlignment="1">
      <alignment horizontal="left" vertical="center"/>
    </xf>
    <xf numFmtId="0" fontId="49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right" vertical="center" wrapText="1"/>
    </xf>
    <xf numFmtId="0" fontId="49" fillId="2" borderId="2" xfId="0" applyFont="1" applyFill="1" applyBorder="1" applyAlignment="1">
      <alignment vertical="top" wrapText="1" readingOrder="1"/>
    </xf>
    <xf numFmtId="0" fontId="49" fillId="2" borderId="0" xfId="0" applyFont="1" applyFill="1" applyAlignment="1">
      <alignment horizontal="left" vertical="top" wrapText="1"/>
    </xf>
    <xf numFmtId="0" fontId="49" fillId="2" borderId="0" xfId="0" applyFont="1" applyFill="1" applyAlignment="1">
      <alignment wrapText="1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8" xfId="0" applyFont="1" applyBorder="1" applyAlignment="1">
      <alignment horizontal="center"/>
    </xf>
    <xf numFmtId="0" fontId="34" fillId="0" borderId="7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 wrapText="1"/>
    </xf>
    <xf numFmtId="0" fontId="37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vertical="top" wrapText="1"/>
    </xf>
    <xf numFmtId="0" fontId="34" fillId="2" borderId="0" xfId="0" applyFont="1" applyFill="1" applyAlignment="1">
      <alignment horizont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left" vertical="top"/>
    </xf>
    <xf numFmtId="0" fontId="47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41" fillId="2" borderId="0" xfId="0" applyFont="1" applyFill="1" applyAlignment="1">
      <alignment horizontal="left" vertical="center"/>
    </xf>
  </cellXfs>
  <cellStyles count="7">
    <cellStyle name="Hipervínculo" xfId="1" builtinId="8"/>
    <cellStyle name="Normal" xfId="0" builtinId="0"/>
    <cellStyle name="Normal 11 2" xfId="5" xr:uid="{484EB18A-0882-434A-A69E-90E00DB4EF7C}"/>
    <cellStyle name="Normal 2 2 2" xfId="3" xr:uid="{7E6A134F-F815-46C8-8F01-C583A78B8461}"/>
    <cellStyle name="Normal 3" xfId="2" xr:uid="{3060E165-8BC4-4C42-B077-83306402E92D}"/>
    <cellStyle name="Normal 9 2" xfId="6" xr:uid="{2F66EC44-01C8-40CC-85B4-5ABA64C1DF15}"/>
    <cellStyle name="Normal_Propuesta_AnexoV4" xfId="4" xr:uid="{9C6C9C81-3D60-4140-B926-192EFBE5D060}"/>
  </cellStyles>
  <dxfs count="50"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00839B"/>
      <color rgb="FF73A950"/>
      <color rgb="FF7D4082"/>
      <color rgb="FFECAA00"/>
      <color rgb="FFF97800"/>
      <color rgb="FF606CB1"/>
      <color rgb="FF3C3C3B"/>
      <color rgb="FF575756"/>
      <color rgb="FF828281"/>
      <color rgb="FF98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2</a:t>
            </a:r>
          </a:p>
          <a:p>
            <a:pPr>
              <a:defRPr/>
            </a:pPr>
            <a:r>
              <a:rPr lang="es-MX" sz="1100" b="1">
                <a:solidFill>
                  <a:schemeClr val="accent2"/>
                </a:solidFill>
              </a:rPr>
              <a:t>Población en situación de pobreza, según entidad federativa</a:t>
            </a:r>
          </a:p>
          <a:p>
            <a:pPr>
              <a:defRPr/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  <a:p>
            <a:pPr>
              <a:defRPr/>
            </a:pPr>
            <a:r>
              <a:rPr lang="es-MX" sz="900" b="0">
                <a:solidFill>
                  <a:srgbClr val="27251F"/>
                </a:solidFill>
              </a:rPr>
              <a:t>(porcentaje)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2444857613690566E-2"/>
          <c:y val="0.12155856711760328"/>
          <c:w val="0.94159576625283103"/>
          <c:h val="0.744790776738913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Gráficas!$Y$8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28281"/>
              </a:solidFill>
              <a:ln w="19050">
                <a:solidFill>
                  <a:srgbClr val="FF6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D-44E7-8D61-C0A976F61E1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AD-44E7-8D61-C0A976F61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Gráficas!$W$9:$W$42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Tlax.</c:v>
                </c:pt>
                <c:pt idx="8">
                  <c:v>Camp.</c:v>
                </c:pt>
                <c:pt idx="9">
                  <c:v>Zac.</c:v>
                </c:pt>
                <c:pt idx="10">
                  <c:v>Mor.</c:v>
                </c:pt>
                <c:pt idx="11">
                  <c:v>Hgo.</c:v>
                </c:pt>
                <c:pt idx="12">
                  <c:v>Tab.</c:v>
                </c:pt>
                <c:pt idx="13">
                  <c:v>Mich.</c:v>
                </c:pt>
                <c:pt idx="14">
                  <c:v>Mex.</c:v>
                </c:pt>
                <c:pt idx="15">
                  <c:v>SLP</c:v>
                </c:pt>
                <c:pt idx="16">
                  <c:v>Dgo.</c:v>
                </c:pt>
                <c:pt idx="17">
                  <c:v>Yuc.</c:v>
                </c:pt>
                <c:pt idx="18">
                  <c:v>Gto.</c:v>
                </c:pt>
                <c:pt idx="19">
                  <c:v>Nay.</c:v>
                </c:pt>
                <c:pt idx="20">
                  <c:v>Tamps.</c:v>
                </c:pt>
                <c:pt idx="21">
                  <c:v>CDMX</c:v>
                </c:pt>
                <c:pt idx="22">
                  <c:v>Jal.</c:v>
                </c:pt>
                <c:pt idx="23">
                  <c:v>Q. Roo</c:v>
                </c:pt>
                <c:pt idx="24">
                  <c:v>Ags.</c:v>
                </c:pt>
                <c:pt idx="25">
                  <c:v>Sin.</c:v>
                </c:pt>
                <c:pt idx="26">
                  <c:v>Qro.</c:v>
                </c:pt>
                <c:pt idx="27">
                  <c:v>Chih.</c:v>
                </c:pt>
                <c:pt idx="28">
                  <c:v>Col.</c:v>
                </c:pt>
                <c:pt idx="29">
                  <c:v>Son.</c:v>
                </c:pt>
                <c:pt idx="30">
                  <c:v>Coah.</c:v>
                </c:pt>
                <c:pt idx="31">
                  <c:v>NL</c:v>
                </c:pt>
                <c:pt idx="32">
                  <c:v>BCS</c:v>
                </c:pt>
                <c:pt idx="33">
                  <c:v>BC</c:v>
                </c:pt>
              </c:strCache>
            </c:strRef>
          </c:cat>
          <c:val>
            <c:numRef>
              <c:f>Gráficas!$Y$9:$Y$42</c:f>
              <c:numCache>
                <c:formatCode>General</c:formatCode>
                <c:ptCount val="34"/>
                <c:pt idx="0" formatCode="0.0">
                  <c:v>24.2204098313</c:v>
                </c:pt>
                <c:pt idx="2" formatCode="0.0">
                  <c:v>38.841488542100002</c:v>
                </c:pt>
                <c:pt idx="3" formatCode="0.0">
                  <c:v>36.724795501199999</c:v>
                </c:pt>
                <c:pt idx="4" formatCode="0.0">
                  <c:v>35.3444772402</c:v>
                </c:pt>
                <c:pt idx="5" formatCode="0.0">
                  <c:v>35.6809552932</c:v>
                </c:pt>
                <c:pt idx="6" formatCode="0.0">
                  <c:v>36.146029412300003</c:v>
                </c:pt>
                <c:pt idx="7" formatCode="0.0">
                  <c:v>36.450705300499997</c:v>
                </c:pt>
                <c:pt idx="8" formatCode="0.0">
                  <c:v>30.902612148300001</c:v>
                </c:pt>
                <c:pt idx="9" formatCode="0.0">
                  <c:v>32.903921932099998</c:v>
                </c:pt>
                <c:pt idx="10" formatCode="0.0">
                  <c:v>30.468061456200001</c:v>
                </c:pt>
                <c:pt idx="11" formatCode="0.0">
                  <c:v>29.656244466</c:v>
                </c:pt>
                <c:pt idx="12" formatCode="0.0">
                  <c:v>28.3222303774</c:v>
                </c:pt>
                <c:pt idx="13" formatCode="0.0">
                  <c:v>28.85187698</c:v>
                </c:pt>
                <c:pt idx="14" formatCode="0.0">
                  <c:v>27.4892357411</c:v>
                </c:pt>
                <c:pt idx="15" formatCode="0.0">
                  <c:v>25.340683737799999</c:v>
                </c:pt>
                <c:pt idx="16" formatCode="0.0">
                  <c:v>23.5443725226</c:v>
                </c:pt>
                <c:pt idx="17" formatCode="0.0">
                  <c:v>23.054054974500001</c:v>
                </c:pt>
                <c:pt idx="18" formatCode="0.0">
                  <c:v>24.264146245100001</c:v>
                </c:pt>
                <c:pt idx="19" formatCode="0.0">
                  <c:v>19.785011474400001</c:v>
                </c:pt>
                <c:pt idx="20" formatCode="0.0">
                  <c:v>18.688401141</c:v>
                </c:pt>
                <c:pt idx="21" formatCode="0.0">
                  <c:v>17.9118777636</c:v>
                </c:pt>
                <c:pt idx="22" formatCode="0.0">
                  <c:v>17.323802870800002</c:v>
                </c:pt>
                <c:pt idx="23" formatCode="0.0">
                  <c:v>15.1341347316</c:v>
                </c:pt>
                <c:pt idx="24" formatCode="0.0">
                  <c:v>16.489346774099999</c:v>
                </c:pt>
                <c:pt idx="25" formatCode="0.0">
                  <c:v>15.542978424599999</c:v>
                </c:pt>
                <c:pt idx="26" formatCode="0.0">
                  <c:v>15.2116244065</c:v>
                </c:pt>
                <c:pt idx="27" formatCode="0.0">
                  <c:v>12.875962124100001</c:v>
                </c:pt>
                <c:pt idx="28" formatCode="0.0">
                  <c:v>14.024611054699999</c:v>
                </c:pt>
                <c:pt idx="29" formatCode="0.0">
                  <c:v>12.637078245</c:v>
                </c:pt>
                <c:pt idx="30" formatCode="0.0">
                  <c:v>11.6301049288</c:v>
                </c:pt>
                <c:pt idx="31" formatCode="0.0">
                  <c:v>10.0970462269</c:v>
                </c:pt>
                <c:pt idx="32" formatCode="0.0">
                  <c:v>8.9489811027999995</c:v>
                </c:pt>
                <c:pt idx="33" formatCode="0.0">
                  <c:v>9.5164537794000008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D-44E7-8D61-C0A976F61E14}"/>
            </c:ext>
          </c:extLst>
        </c:ser>
        <c:ser>
          <c:idx val="1"/>
          <c:order val="1"/>
          <c:tx>
            <c:strRef>
              <c:f>Gráficas!$Z$8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5756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AD-44E7-8D61-C0A976F61E14}"/>
              </c:ext>
            </c:extLst>
          </c:dPt>
          <c:dLbls>
            <c:dLbl>
              <c:idx val="0"/>
              <c:layout>
                <c:manualLayout>
                  <c:x val="-1.3435621642553417E-17"/>
                  <c:y val="-4.7561217629252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AD-44E7-8D61-C0A976F61E14}"/>
                </c:ext>
              </c:extLst>
            </c:dLbl>
            <c:dLbl>
              <c:idx val="2"/>
              <c:layout>
                <c:manualLayout>
                  <c:x val="-2.6871243285106834E-17"/>
                  <c:y val="-0.121336276673088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AD-44E7-8D61-C0A976F61E14}"/>
                </c:ext>
              </c:extLst>
            </c:dLbl>
            <c:dLbl>
              <c:idx val="3"/>
              <c:layout>
                <c:manualLayout>
                  <c:x val="-2.6871243285106834E-17"/>
                  <c:y val="-0.103798682939209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AD-44E7-8D61-C0A976F61E14}"/>
                </c:ext>
              </c:extLst>
            </c:dLbl>
            <c:dLbl>
              <c:idx val="4"/>
              <c:layout>
                <c:manualLayout>
                  <c:x val="0"/>
                  <c:y val="-9.0559537750208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AD-44E7-8D61-C0A976F61E14}"/>
                </c:ext>
              </c:extLst>
            </c:dLbl>
            <c:dLbl>
              <c:idx val="5"/>
              <c:layout>
                <c:manualLayout>
                  <c:x val="-1.4508523757707653E-3"/>
                  <c:y val="-5.46154195912135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AD-44E7-8D61-C0A976F61E14}"/>
                </c:ext>
              </c:extLst>
            </c:dLbl>
            <c:dLbl>
              <c:idx val="6"/>
              <c:layout>
                <c:manualLayout>
                  <c:x val="0"/>
                  <c:y val="-5.0588818080221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AD-44E7-8D61-C0A976F61E14}"/>
                </c:ext>
              </c:extLst>
            </c:dLbl>
            <c:dLbl>
              <c:idx val="7"/>
              <c:layout>
                <c:manualLayout>
                  <c:x val="-2.6871243285106834E-17"/>
                  <c:y val="-4.10051732132760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AD-44E7-8D61-C0A976F61E14}"/>
                </c:ext>
              </c:extLst>
            </c:dLbl>
            <c:dLbl>
              <c:idx val="8"/>
              <c:layout>
                <c:manualLayout>
                  <c:x val="-5.3197305905110744E-17"/>
                  <c:y val="-4.10080303889637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AD-44E7-8D61-C0A976F61E14}"/>
                </c:ext>
              </c:extLst>
            </c:dLbl>
            <c:dLbl>
              <c:idx val="9"/>
              <c:layout>
                <c:manualLayout>
                  <c:x val="-5.3742486570213668E-17"/>
                  <c:y val="-3.6577919099925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AD-44E7-8D61-C0A976F61E14}"/>
                </c:ext>
              </c:extLst>
            </c:dLbl>
            <c:dLbl>
              <c:idx val="10"/>
              <c:layout>
                <c:manualLayout>
                  <c:x val="0"/>
                  <c:y val="-3.81092741917530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9AD-44E7-8D61-C0A976F61E14}"/>
                </c:ext>
              </c:extLst>
            </c:dLbl>
            <c:dLbl>
              <c:idx val="11"/>
              <c:layout>
                <c:manualLayout>
                  <c:x val="0"/>
                  <c:y val="-4.2937256740347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9AD-44E7-8D61-C0A976F61E14}"/>
                </c:ext>
              </c:extLst>
            </c:dLbl>
            <c:dLbl>
              <c:idx val="12"/>
              <c:layout>
                <c:manualLayout>
                  <c:x val="0"/>
                  <c:y val="-4.73897446819712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AD-44E7-8D61-C0A976F61E14}"/>
                </c:ext>
              </c:extLst>
            </c:dLbl>
            <c:dLbl>
              <c:idx val="13"/>
              <c:layout>
                <c:manualLayout>
                  <c:x val="-5.3742486570213668E-17"/>
                  <c:y val="-4.63932214558910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9AD-44E7-8D61-C0A976F61E14}"/>
                </c:ext>
              </c:extLst>
            </c:dLbl>
            <c:dLbl>
              <c:idx val="14"/>
              <c:layout>
                <c:manualLayout>
                  <c:x val="1.4851244791301093E-5"/>
                  <c:y val="-3.365137406839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9AD-44E7-8D61-C0A976F61E14}"/>
                </c:ext>
              </c:extLst>
            </c:dLbl>
            <c:dLbl>
              <c:idx val="15"/>
              <c:layout>
                <c:manualLayout>
                  <c:x val="1.4657211111273969E-3"/>
                  <c:y val="-4.07295929044351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9AD-44E7-8D61-C0A976F61E14}"/>
                </c:ext>
              </c:extLst>
            </c:dLbl>
            <c:dLbl>
              <c:idx val="16"/>
              <c:layout>
                <c:manualLayout>
                  <c:x val="0"/>
                  <c:y val="-3.6519241007622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9AD-44E7-8D61-C0A976F61E14}"/>
                </c:ext>
              </c:extLst>
            </c:dLbl>
            <c:dLbl>
              <c:idx val="17"/>
              <c:layout>
                <c:manualLayout>
                  <c:x val="1.4657211111273431E-3"/>
                  <c:y val="-4.09695529079209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9AD-44E7-8D61-C0A976F61E14}"/>
                </c:ext>
              </c:extLst>
            </c:dLbl>
            <c:dLbl>
              <c:idx val="18"/>
              <c:layout>
                <c:manualLayout>
                  <c:x val="0"/>
                  <c:y val="-2.69865158061925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9AD-44E7-8D61-C0A976F61E14}"/>
                </c:ext>
              </c:extLst>
            </c:dLbl>
            <c:dLbl>
              <c:idx val="19"/>
              <c:layout>
                <c:manualLayout>
                  <c:x val="1.4657211111272894E-3"/>
                  <c:y val="-3.80959165772449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9AD-44E7-8D61-C0A976F61E14}"/>
                </c:ext>
              </c:extLst>
            </c:dLbl>
            <c:dLbl>
              <c:idx val="20"/>
              <c:layout>
                <c:manualLayout>
                  <c:x val="-1.0748497314042734E-16"/>
                  <c:y val="-3.03306900098401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9AD-44E7-8D61-C0A976F61E14}"/>
                </c:ext>
              </c:extLst>
            </c:dLbl>
            <c:dLbl>
              <c:idx val="21"/>
              <c:layout>
                <c:manualLayout>
                  <c:x val="0"/>
                  <c:y val="-2.60692893261317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9AD-44E7-8D61-C0A976F61E14}"/>
                </c:ext>
              </c:extLst>
            </c:dLbl>
            <c:dLbl>
              <c:idx val="22"/>
              <c:layout>
                <c:manualLayout>
                  <c:x val="1.4657211111272894E-3"/>
                  <c:y val="-2.48159034486180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52-45A1-9A27-051C54759A09}"/>
                </c:ext>
              </c:extLst>
            </c:dLbl>
            <c:dLbl>
              <c:idx val="23"/>
              <c:layout>
                <c:manualLayout>
                  <c:x val="1.4657211111273969E-3"/>
                  <c:y val="-3.18911456189888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AB-4F5F-A46C-9F1D06FFE43A}"/>
                </c:ext>
              </c:extLst>
            </c:dLbl>
            <c:dLbl>
              <c:idx val="27"/>
              <c:layout>
                <c:manualLayout>
                  <c:x val="1.4657211111275045E-3"/>
                  <c:y val="-2.69314951559565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AB-4F5F-A46C-9F1D06FFE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Gráficas!$W$9:$W$42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Tlax.</c:v>
                </c:pt>
                <c:pt idx="8">
                  <c:v>Camp.</c:v>
                </c:pt>
                <c:pt idx="9">
                  <c:v>Zac.</c:v>
                </c:pt>
                <c:pt idx="10">
                  <c:v>Mor.</c:v>
                </c:pt>
                <c:pt idx="11">
                  <c:v>Hgo.</c:v>
                </c:pt>
                <c:pt idx="12">
                  <c:v>Tab.</c:v>
                </c:pt>
                <c:pt idx="13">
                  <c:v>Mich.</c:v>
                </c:pt>
                <c:pt idx="14">
                  <c:v>Mex.</c:v>
                </c:pt>
                <c:pt idx="15">
                  <c:v>SLP</c:v>
                </c:pt>
                <c:pt idx="16">
                  <c:v>Dgo.</c:v>
                </c:pt>
                <c:pt idx="17">
                  <c:v>Yuc.</c:v>
                </c:pt>
                <c:pt idx="18">
                  <c:v>Gto.</c:v>
                </c:pt>
                <c:pt idx="19">
                  <c:v>Nay.</c:v>
                </c:pt>
                <c:pt idx="20">
                  <c:v>Tamps.</c:v>
                </c:pt>
                <c:pt idx="21">
                  <c:v>CDMX</c:v>
                </c:pt>
                <c:pt idx="22">
                  <c:v>Jal.</c:v>
                </c:pt>
                <c:pt idx="23">
                  <c:v>Q. Roo</c:v>
                </c:pt>
                <c:pt idx="24">
                  <c:v>Ags.</c:v>
                </c:pt>
                <c:pt idx="25">
                  <c:v>Sin.</c:v>
                </c:pt>
                <c:pt idx="26">
                  <c:v>Qro.</c:v>
                </c:pt>
                <c:pt idx="27">
                  <c:v>Chih.</c:v>
                </c:pt>
                <c:pt idx="28">
                  <c:v>Col.</c:v>
                </c:pt>
                <c:pt idx="29">
                  <c:v>Son.</c:v>
                </c:pt>
                <c:pt idx="30">
                  <c:v>Coah.</c:v>
                </c:pt>
                <c:pt idx="31">
                  <c:v>NL</c:v>
                </c:pt>
                <c:pt idx="32">
                  <c:v>BCS</c:v>
                </c:pt>
                <c:pt idx="33">
                  <c:v>BC</c:v>
                </c:pt>
              </c:strCache>
            </c:strRef>
          </c:cat>
          <c:val>
            <c:numRef>
              <c:f>Gráficas!$Z$9:$Z$42</c:f>
              <c:numCache>
                <c:formatCode>General</c:formatCode>
                <c:ptCount val="34"/>
                <c:pt idx="0" formatCode="0.0">
                  <c:v>5.3381295562000002</c:v>
                </c:pt>
                <c:pt idx="2" formatCode="0.0">
                  <c:v>27.126723335499999</c:v>
                </c:pt>
                <c:pt idx="3" formatCode="0.0">
                  <c:v>21.3362936015</c:v>
                </c:pt>
                <c:pt idx="4" formatCode="0.0">
                  <c:v>16.269287373499999</c:v>
                </c:pt>
                <c:pt idx="5" formatCode="0.0">
                  <c:v>8.8208331016999999</c:v>
                </c:pt>
                <c:pt idx="6" formatCode="0.0">
                  <c:v>7.2967397017</c:v>
                </c:pt>
                <c:pt idx="7" formatCode="0.0">
                  <c:v>4.3544878050999998</c:v>
                </c:pt>
                <c:pt idx="8" formatCode="0.0">
                  <c:v>5.8464229846000002</c:v>
                </c:pt>
                <c:pt idx="9" formatCode="0.0">
                  <c:v>3.5236728906999999</c:v>
                </c:pt>
                <c:pt idx="10" formatCode="0.0">
                  <c:v>4.8884739701999997</c:v>
                </c:pt>
                <c:pt idx="11" formatCode="0.0">
                  <c:v>5.6527683351000002</c:v>
                </c:pt>
                <c:pt idx="12" formatCode="0.0">
                  <c:v>6.4816968038000002</c:v>
                </c:pt>
                <c:pt idx="13" formatCode="0.0">
                  <c:v>5.4467678625999998</c:v>
                </c:pt>
                <c:pt idx="14" formatCode="0.0">
                  <c:v>3.7067994759</c:v>
                </c:pt>
                <c:pt idx="15" formatCode="0.0">
                  <c:v>5.0644666427000002</c:v>
                </c:pt>
                <c:pt idx="16" formatCode="0.0">
                  <c:v>4.3392616176000001</c:v>
                </c:pt>
                <c:pt idx="17" formatCode="0.0">
                  <c:v>3.5861751178999999</c:v>
                </c:pt>
                <c:pt idx="18" formatCode="0.0">
                  <c:v>1.7259924326</c:v>
                </c:pt>
                <c:pt idx="19" formatCode="0.0">
                  <c:v>3.7171981165000001</c:v>
                </c:pt>
                <c:pt idx="20" formatCode="0.0">
                  <c:v>1.4647916005999999</c:v>
                </c:pt>
                <c:pt idx="21" formatCode="0.0">
                  <c:v>1.8141976235999999</c:v>
                </c:pt>
                <c:pt idx="22" formatCode="0.0">
                  <c:v>1.3078076217000001</c:v>
                </c:pt>
                <c:pt idx="23" formatCode="0.0">
                  <c:v>2.6127171976999999</c:v>
                </c:pt>
                <c:pt idx="24" formatCode="0.0">
                  <c:v>0.57913509940000008</c:v>
                </c:pt>
                <c:pt idx="25" formatCode="0.0">
                  <c:v>1.4556316001</c:v>
                </c:pt>
                <c:pt idx="26" formatCode="0.0">
                  <c:v>1.1143855065999999</c:v>
                </c:pt>
                <c:pt idx="27" formatCode="0.0">
                  <c:v>2.2368397013000001</c:v>
                </c:pt>
                <c:pt idx="28" formatCode="0.0">
                  <c:v>0.95227735560000004</c:v>
                </c:pt>
                <c:pt idx="29" formatCode="0.0">
                  <c:v>1.4771867861000001</c:v>
                </c:pt>
                <c:pt idx="30" formatCode="0.0">
                  <c:v>0.750577418</c:v>
                </c:pt>
                <c:pt idx="31" formatCode="0.0">
                  <c:v>0.48249838029999997</c:v>
                </c:pt>
                <c:pt idx="32" formatCode="0.0">
                  <c:v>1.2192593774</c:v>
                </c:pt>
                <c:pt idx="33" formatCode="0.0">
                  <c:v>0.35523222679999999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AD-44E7-8D61-C0A976F6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34969826268998"/>
          <c:y val="0.9609442467491961"/>
          <c:w val="0.39620230822616159"/>
          <c:h val="3.9055753250803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1">
                <a:solidFill>
                  <a:schemeClr val="accent2"/>
                </a:solidFill>
              </a:rPr>
              <a:t>Distribución porcentual de indicadores de pobreza, según entidad federativa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6138662230651104E-2"/>
          <c:y val="0.11001959935003865"/>
          <c:w val="0.9477383742487292"/>
          <c:h val="0.77379877202932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Gráficas!$AD$8</c:f>
              <c:strCache>
                <c:ptCount val="1"/>
                <c:pt idx="0">
                  <c:v>Pobreza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Gráficas!$AD$9:$AD$42</c:f>
            </c:numRef>
          </c:val>
          <c:extLst>
            <c:ext xmlns:c16="http://schemas.microsoft.com/office/drawing/2014/chart" uri="{C3380CC4-5D6E-409C-BE32-E72D297353CC}">
              <c16:uniqueId val="{00000001-2568-4706-991A-6D041167E915}"/>
            </c:ext>
          </c:extLst>
        </c:ser>
        <c:ser>
          <c:idx val="1"/>
          <c:order val="1"/>
          <c:tx>
            <c:strRef>
              <c:f>Gráficas!$AE$8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5756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A49-4FF6-B4BF-C9CC7F44E384}"/>
              </c:ext>
            </c:extLst>
          </c:dPt>
          <c:dLbls>
            <c:dLbl>
              <c:idx val="15"/>
              <c:layout>
                <c:manualLayout>
                  <c:x val="-1.4582648159362708E-16"/>
                  <c:y val="-2.608779583491874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52-4875-AD0B-AB4330B711DE}"/>
                </c:ext>
              </c:extLst>
            </c:dLbl>
            <c:dLbl>
              <c:idx val="17"/>
              <c:layout>
                <c:manualLayout>
                  <c:x val="-7.2913240796813542E-17"/>
                  <c:y val="-1.044181896645934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2-4433-98BF-F57E2BFFBC44}"/>
                </c:ext>
              </c:extLst>
            </c:dLbl>
            <c:dLbl>
              <c:idx val="19"/>
              <c:layout>
                <c:manualLayout>
                  <c:x val="0"/>
                  <c:y val="-1.25518800459154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52-4875-AD0B-AB4330B711DE}"/>
                </c:ext>
              </c:extLst>
            </c:dLbl>
            <c:dLbl>
              <c:idx val="20"/>
              <c:layout>
                <c:manualLayout>
                  <c:x val="0"/>
                  <c:y val="-1.7896272613637541E-2"/>
                </c:manualLayout>
              </c:layout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7905F4-63A5-4102-82E1-A797F195ECE9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A52-4875-AD0B-AB4330B711DE}"/>
                </c:ext>
              </c:extLst>
            </c:dLbl>
            <c:dLbl>
              <c:idx val="21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7C44C8-7981-499B-A01F-6FFDA14C3D4D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A52-4875-AD0B-AB4330B711DE}"/>
                </c:ext>
              </c:extLst>
            </c:dLbl>
            <c:dLbl>
              <c:idx val="22"/>
              <c:layout>
                <c:manualLayout>
                  <c:x val="0"/>
                  <c:y val="-1.4710281402633828E-2"/>
                </c:manualLayout>
              </c:layout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557D61-37ED-41A4-AE95-A174AD12737A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A52-4875-AD0B-AB4330B711DE}"/>
                </c:ext>
              </c:extLst>
            </c:dLbl>
            <c:dLbl>
              <c:idx val="23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3E47DF-09C6-43C4-ACCC-FD23E341EC6C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B9-4D70-A024-8E1D271BB337}"/>
                </c:ext>
              </c:extLst>
            </c:dLbl>
            <c:dLbl>
              <c:idx val="24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54F33B-ABBE-4AE4-9A68-46F7350D7E34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A52-4875-AD0B-AB4330B711DE}"/>
                </c:ext>
              </c:extLst>
            </c:dLbl>
            <c:dLbl>
              <c:idx val="25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FDCD1A-386D-4ACC-8386-D5FE1B8306FC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A52-4875-AD0B-AB4330B711DE}"/>
                </c:ext>
              </c:extLst>
            </c:dLbl>
            <c:dLbl>
              <c:idx val="26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72127B-D568-4B5E-A2A6-3D73F1261E2E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A52-4875-AD0B-AB4330B711DE}"/>
                </c:ext>
              </c:extLst>
            </c:dLbl>
            <c:dLbl>
              <c:idx val="27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BD0D8C-B1E6-4B8F-8756-5DE1B66668A3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A52-4875-AD0B-AB4330B711DE}"/>
                </c:ext>
              </c:extLst>
            </c:dLbl>
            <c:dLbl>
              <c:idx val="28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7F4AE0-BBF2-4A93-8DED-BC903283EF52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B9-4D70-A024-8E1D271BB337}"/>
                </c:ext>
              </c:extLst>
            </c:dLbl>
            <c:dLbl>
              <c:idx val="29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49A467-679A-45D7-8D2B-9017AAB3102D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B9-4D70-A024-8E1D271BB337}"/>
                </c:ext>
              </c:extLst>
            </c:dLbl>
            <c:dLbl>
              <c:idx val="30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652D19-1331-40DB-8DEE-F247C83AFD4F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A52-4875-AD0B-AB4330B711DE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D53A1C-6A6C-4F6C-A4A5-5DE5FCFC4454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5B9-4D70-A024-8E1D271BB337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907C62-9E26-48C5-968D-3402BAD1B4FF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5B9-4D70-A024-8E1D271BB337}"/>
                </c:ext>
              </c:extLst>
            </c:dLbl>
            <c:dLbl>
              <c:idx val="33"/>
              <c:tx>
                <c:rich>
                  <a:bodyPr rot="0" spcFirstLastPara="1" vertOverflow="ellipsis" vert="horz" wrap="square" lIns="0" tIns="0" rIns="0" bIns="0" anchor="ctr" anchorCtr="0">
                    <a:spAutoFit/>
                  </a:bodyPr>
                  <a:lstStyle/>
                  <a:p>
                    <a:pPr algn="ctr">
                      <a:defRPr lang="en-US" sz="900" b="1" i="0" u="none" strike="noStrike" kern="1200" baseline="0">
                        <a:solidFill>
                          <a:schemeClr val="accent3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E177DAB-2B3A-49D9-B856-2D13C74101F9}" type="VALUE">
                      <a:rPr lang="en-US">
                        <a:solidFill>
                          <a:schemeClr val="bg1"/>
                        </a:solidFill>
                      </a:rPr>
                      <a:pPr algn="ctr">
                        <a:defRPr lang="en-US" sz="900" b="1" i="0" u="none" strike="noStrike" kern="1200" baseline="0">
                          <a:solidFill>
                            <a:schemeClr val="accent3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A52-4875-AD0B-AB4330B71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Gráficas!$AE$9:$AE$42</c:f>
              <c:numCache>
                <c:formatCode>General</c:formatCode>
                <c:ptCount val="34"/>
                <c:pt idx="0" formatCode="0.0">
                  <c:v>5.3381295562000002</c:v>
                </c:pt>
                <c:pt idx="2" formatCode="0.0">
                  <c:v>27.126723335499999</c:v>
                </c:pt>
                <c:pt idx="3" formatCode="0.0">
                  <c:v>21.3362936015</c:v>
                </c:pt>
                <c:pt idx="4" formatCode="0.0">
                  <c:v>16.269287373499999</c:v>
                </c:pt>
                <c:pt idx="5" formatCode="0.0">
                  <c:v>8.8208331016999999</c:v>
                </c:pt>
                <c:pt idx="6" formatCode="0.0">
                  <c:v>7.2967397017</c:v>
                </c:pt>
                <c:pt idx="7" formatCode="0.0">
                  <c:v>6.4816968038000002</c:v>
                </c:pt>
                <c:pt idx="8" formatCode="0.0">
                  <c:v>5.8464229846000002</c:v>
                </c:pt>
                <c:pt idx="9" formatCode="0.0">
                  <c:v>5.6527683351000002</c:v>
                </c:pt>
                <c:pt idx="10" formatCode="0.0">
                  <c:v>5.4467678625999998</c:v>
                </c:pt>
                <c:pt idx="11" formatCode="0.0">
                  <c:v>5.0644666427000002</c:v>
                </c:pt>
                <c:pt idx="12" formatCode="0.0">
                  <c:v>4.8884739701999997</c:v>
                </c:pt>
                <c:pt idx="13" formatCode="0.0">
                  <c:v>4.3544878050999998</c:v>
                </c:pt>
                <c:pt idx="14" formatCode="0.0">
                  <c:v>4.3392616176000001</c:v>
                </c:pt>
                <c:pt idx="15" formatCode="0.0">
                  <c:v>3.7171981165000001</c:v>
                </c:pt>
                <c:pt idx="16" formatCode="0.0">
                  <c:v>3.7067994759</c:v>
                </c:pt>
                <c:pt idx="17" formatCode="0.0">
                  <c:v>3.5861751178999999</c:v>
                </c:pt>
                <c:pt idx="18" formatCode="0.0">
                  <c:v>3.5236728906999999</c:v>
                </c:pt>
                <c:pt idx="19" formatCode="0.0">
                  <c:v>2.6127171976999999</c:v>
                </c:pt>
                <c:pt idx="20" formatCode="0.0">
                  <c:v>2.2368397013000001</c:v>
                </c:pt>
                <c:pt idx="21" formatCode="0.0">
                  <c:v>1.8141976235999999</c:v>
                </c:pt>
                <c:pt idx="22" formatCode="0.0">
                  <c:v>1.7259924326</c:v>
                </c:pt>
                <c:pt idx="23" formatCode="0.0">
                  <c:v>1.4771867861000001</c:v>
                </c:pt>
                <c:pt idx="24" formatCode="0.0">
                  <c:v>1.4647916005999999</c:v>
                </c:pt>
                <c:pt idx="25" formatCode="0.0">
                  <c:v>1.4556316001</c:v>
                </c:pt>
                <c:pt idx="26" formatCode="0.0">
                  <c:v>1.3078076217000001</c:v>
                </c:pt>
                <c:pt idx="27" formatCode="0.0">
                  <c:v>1.2192593774</c:v>
                </c:pt>
                <c:pt idx="28" formatCode="0.0">
                  <c:v>1.1143855065999999</c:v>
                </c:pt>
                <c:pt idx="29" formatCode="0.0">
                  <c:v>0.95227735560000004</c:v>
                </c:pt>
                <c:pt idx="30" formatCode="0.0">
                  <c:v>0.750577418</c:v>
                </c:pt>
                <c:pt idx="31" formatCode="0.0">
                  <c:v>0.57913509940000008</c:v>
                </c:pt>
                <c:pt idx="32" formatCode="0.0">
                  <c:v>0.48249838029999997</c:v>
                </c:pt>
                <c:pt idx="33" formatCode="0.0">
                  <c:v>0.35523222679999999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8-4706-991A-6D041167E915}"/>
            </c:ext>
          </c:extLst>
        </c:ser>
        <c:ser>
          <c:idx val="2"/>
          <c:order val="2"/>
          <c:tx>
            <c:strRef>
              <c:f>Gráficas!$AF$8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28281"/>
              </a:solidFill>
              <a:ln w="19050">
                <a:solidFill>
                  <a:srgbClr val="FF6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49-4FF6-B4BF-C9CC7F44E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Gráficas!$AF$9:$AF$42</c:f>
              <c:numCache>
                <c:formatCode>General</c:formatCode>
                <c:ptCount val="34"/>
                <c:pt idx="0" formatCode="0.0">
                  <c:v>24.2204098313</c:v>
                </c:pt>
                <c:pt idx="2" formatCode="0.0">
                  <c:v>38.841488542100002</c:v>
                </c:pt>
                <c:pt idx="3" formatCode="0.0">
                  <c:v>36.724795501199999</c:v>
                </c:pt>
                <c:pt idx="4" formatCode="0.0">
                  <c:v>35.3444772402</c:v>
                </c:pt>
                <c:pt idx="5" formatCode="0.0">
                  <c:v>35.6809552932</c:v>
                </c:pt>
                <c:pt idx="6" formatCode="0.0">
                  <c:v>36.146029412300003</c:v>
                </c:pt>
                <c:pt idx="7" formatCode="0.0">
                  <c:v>28.3222303774</c:v>
                </c:pt>
                <c:pt idx="8" formatCode="0.0">
                  <c:v>30.902612148300001</c:v>
                </c:pt>
                <c:pt idx="9" formatCode="0.0">
                  <c:v>29.656244466</c:v>
                </c:pt>
                <c:pt idx="10" formatCode="0.0">
                  <c:v>28.85187698</c:v>
                </c:pt>
                <c:pt idx="11" formatCode="0.0">
                  <c:v>25.340683737799999</c:v>
                </c:pt>
                <c:pt idx="12" formatCode="0.0">
                  <c:v>30.468061456200001</c:v>
                </c:pt>
                <c:pt idx="13" formatCode="0.0">
                  <c:v>36.450705300499997</c:v>
                </c:pt>
                <c:pt idx="14" formatCode="0.0">
                  <c:v>23.5443725226</c:v>
                </c:pt>
                <c:pt idx="15" formatCode="0.0">
                  <c:v>19.785011474400001</c:v>
                </c:pt>
                <c:pt idx="16" formatCode="0.0">
                  <c:v>27.4892357411</c:v>
                </c:pt>
                <c:pt idx="17" formatCode="0.0">
                  <c:v>23.054054974500001</c:v>
                </c:pt>
                <c:pt idx="18" formatCode="0.0">
                  <c:v>32.903921932099998</c:v>
                </c:pt>
                <c:pt idx="19" formatCode="0.0">
                  <c:v>15.1341347316</c:v>
                </c:pt>
                <c:pt idx="20" formatCode="0.0">
                  <c:v>12.875962124100001</c:v>
                </c:pt>
                <c:pt idx="21" formatCode="0.0">
                  <c:v>17.9118777636</c:v>
                </c:pt>
                <c:pt idx="22" formatCode="0.0">
                  <c:v>24.264146245100001</c:v>
                </c:pt>
                <c:pt idx="23" formatCode="0.0">
                  <c:v>12.637078245</c:v>
                </c:pt>
                <c:pt idx="24" formatCode="0.0">
                  <c:v>18.688401141</c:v>
                </c:pt>
                <c:pt idx="25" formatCode="0.0">
                  <c:v>15.542978424599999</c:v>
                </c:pt>
                <c:pt idx="26" formatCode="0.0">
                  <c:v>17.323802870800002</c:v>
                </c:pt>
                <c:pt idx="27" formatCode="0.0">
                  <c:v>8.9489811027999995</c:v>
                </c:pt>
                <c:pt idx="28" formatCode="0.0">
                  <c:v>15.2116244065</c:v>
                </c:pt>
                <c:pt idx="29" formatCode="0.0">
                  <c:v>14.024611054699999</c:v>
                </c:pt>
                <c:pt idx="30" formatCode="0.0">
                  <c:v>11.6301049288</c:v>
                </c:pt>
                <c:pt idx="31" formatCode="0.0">
                  <c:v>16.489346774099999</c:v>
                </c:pt>
                <c:pt idx="32" formatCode="0.0">
                  <c:v>10.0970462269</c:v>
                </c:pt>
                <c:pt idx="33" formatCode="0.0">
                  <c:v>9.5164537794000008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8-4706-991A-6D041167E915}"/>
            </c:ext>
          </c:extLst>
        </c:ser>
        <c:ser>
          <c:idx val="3"/>
          <c:order val="3"/>
          <c:tx>
            <c:strRef>
              <c:f>Gráficas!$AG$8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9898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49-4FF6-B4BF-C9CC7F44E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Gráficas!$AG$9:$AG$42</c:f>
              <c:numCache>
                <c:formatCode>General</c:formatCode>
                <c:ptCount val="34"/>
                <c:pt idx="0" formatCode="0.0">
                  <c:v>32.151193094999996</c:v>
                </c:pt>
                <c:pt idx="2" formatCode="0.0">
                  <c:v>20.010033504700001</c:v>
                </c:pt>
                <c:pt idx="3" formatCode="0.0">
                  <c:v>28.221247674200001</c:v>
                </c:pt>
                <c:pt idx="4" formatCode="0.0">
                  <c:v>32.189093031699997</c:v>
                </c:pt>
                <c:pt idx="5" formatCode="0.0">
                  <c:v>29.523181180800002</c:v>
                </c:pt>
                <c:pt idx="6" formatCode="0.0">
                  <c:v>32.1921515931</c:v>
                </c:pt>
                <c:pt idx="7" formatCode="0.0">
                  <c:v>39.381532519799997</c:v>
                </c:pt>
                <c:pt idx="8" formatCode="0.0">
                  <c:v>31.3285392298</c:v>
                </c:pt>
                <c:pt idx="9" formatCode="0.0">
                  <c:v>37.027511835799999</c:v>
                </c:pt>
                <c:pt idx="10" formatCode="0.0">
                  <c:v>40.610524402000003</c:v>
                </c:pt>
                <c:pt idx="11" formatCode="0.0">
                  <c:v>33.944646755900003</c:v>
                </c:pt>
                <c:pt idx="12" formatCode="0.0">
                  <c:v>33.354614539700002</c:v>
                </c:pt>
                <c:pt idx="13" formatCode="0.0">
                  <c:v>28.965713724899999</c:v>
                </c:pt>
                <c:pt idx="14" formatCode="0.0">
                  <c:v>30.220808383200001</c:v>
                </c:pt>
                <c:pt idx="15" formatCode="0.0">
                  <c:v>37.580345101699997</c:v>
                </c:pt>
                <c:pt idx="16" formatCode="0.0">
                  <c:v>31.180788047899998</c:v>
                </c:pt>
                <c:pt idx="17" formatCode="0.0">
                  <c:v>36.557014584299999</c:v>
                </c:pt>
                <c:pt idx="18" formatCode="0.0">
                  <c:v>29.054444399000001</c:v>
                </c:pt>
                <c:pt idx="19" formatCode="0.0">
                  <c:v>38.4502504827</c:v>
                </c:pt>
                <c:pt idx="20" formatCode="0.0">
                  <c:v>31.009044372200002</c:v>
                </c:pt>
                <c:pt idx="21" formatCode="0.0">
                  <c:v>27.390695735400001</c:v>
                </c:pt>
                <c:pt idx="22" formatCode="0.0">
                  <c:v>37.358676766000002</c:v>
                </c:pt>
                <c:pt idx="23" formatCode="0.0">
                  <c:v>35.766864886999997</c:v>
                </c:pt>
                <c:pt idx="24" formatCode="0.0">
                  <c:v>32.046050693700003</c:v>
                </c:pt>
                <c:pt idx="25" formatCode="0.0">
                  <c:v>34.648649389799999</c:v>
                </c:pt>
                <c:pt idx="26" formatCode="0.0">
                  <c:v>35.776144410400001</c:v>
                </c:pt>
                <c:pt idx="27" formatCode="0.0">
                  <c:v>36.934082081299998</c:v>
                </c:pt>
                <c:pt idx="28" formatCode="0.0">
                  <c:v>34.718201524800001</c:v>
                </c:pt>
                <c:pt idx="29" formatCode="0.0">
                  <c:v>36.155008061899998</c:v>
                </c:pt>
                <c:pt idx="30" formatCode="0.0">
                  <c:v>26.121984386699999</c:v>
                </c:pt>
                <c:pt idx="31" formatCode="0.0">
                  <c:v>30.372619011000001</c:v>
                </c:pt>
                <c:pt idx="32" formatCode="0.0">
                  <c:v>28.602655388900001</c:v>
                </c:pt>
                <c:pt idx="33" formatCode="0.0">
                  <c:v>38.0044287045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8-4706-991A-6D041167E915}"/>
            </c:ext>
          </c:extLst>
        </c:ser>
        <c:ser>
          <c:idx val="4"/>
          <c:order val="4"/>
          <c:tx>
            <c:strRef>
              <c:f>Gráficas!$AH$8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49-4FF6-B4BF-C9CC7F44E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Gráficas!$AH$9:$AH$42</c:f>
              <c:numCache>
                <c:formatCode>General</c:formatCode>
                <c:ptCount val="34"/>
                <c:pt idx="0" formatCode="0.0">
                  <c:v>5.8043968595000006</c:v>
                </c:pt>
                <c:pt idx="2" formatCode="0.0">
                  <c:v>4.0755993867000004</c:v>
                </c:pt>
                <c:pt idx="3" formatCode="0.0">
                  <c:v>2.7032793607999999</c:v>
                </c:pt>
                <c:pt idx="4" formatCode="0.0">
                  <c:v>2.5439317489</c:v>
                </c:pt>
                <c:pt idx="5" formatCode="0.0">
                  <c:v>5.6905428195000001</c:v>
                </c:pt>
                <c:pt idx="6" formatCode="0.0">
                  <c:v>5.7831651584000001</c:v>
                </c:pt>
                <c:pt idx="7" formatCode="0.0">
                  <c:v>4.4768476423000001</c:v>
                </c:pt>
                <c:pt idx="8" formatCode="0.0">
                  <c:v>7.3656722021999999</c:v>
                </c:pt>
                <c:pt idx="9" formatCode="0.0">
                  <c:v>5.8221476717999998</c:v>
                </c:pt>
                <c:pt idx="10" formatCode="0.0">
                  <c:v>4.1370435407000006</c:v>
                </c:pt>
                <c:pt idx="11" formatCode="0.0">
                  <c:v>4.8956279180999998</c:v>
                </c:pt>
                <c:pt idx="12" formatCode="0.0">
                  <c:v>5.9418683310000002</c:v>
                </c:pt>
                <c:pt idx="13" formatCode="0.0">
                  <c:v>9.6159560951999996</c:v>
                </c:pt>
                <c:pt idx="14" formatCode="0.0">
                  <c:v>7.4842392678999996</c:v>
                </c:pt>
                <c:pt idx="15" formatCode="0.0">
                  <c:v>4.6443250689999998</c:v>
                </c:pt>
                <c:pt idx="16" formatCode="0.0">
                  <c:v>7.0728306446000007</c:v>
                </c:pt>
                <c:pt idx="17" formatCode="0.0">
                  <c:v>5.3132973697999999</c:v>
                </c:pt>
                <c:pt idx="18" formatCode="0.0">
                  <c:v>8.3967210116000004</c:v>
                </c:pt>
                <c:pt idx="19" formatCode="0.0">
                  <c:v>4.3625708456000014</c:v>
                </c:pt>
                <c:pt idx="20" formatCode="0.0">
                  <c:v>5.7453777768999998</c:v>
                </c:pt>
                <c:pt idx="21" formatCode="0.0">
                  <c:v>5.9596831181000001</c:v>
                </c:pt>
                <c:pt idx="22" formatCode="0.0">
                  <c:v>6.0736658209000014</c:v>
                </c:pt>
                <c:pt idx="23" formatCode="0.0">
                  <c:v>4.5185671766000004</c:v>
                </c:pt>
                <c:pt idx="24" formatCode="0.0">
                  <c:v>6.7629823184000006</c:v>
                </c:pt>
                <c:pt idx="25" formatCode="0.0">
                  <c:v>6.2739574627000003</c:v>
                </c:pt>
                <c:pt idx="26" formatCode="0.0">
                  <c:v>5.4353123065000002</c:v>
                </c:pt>
                <c:pt idx="27" formatCode="0.0">
                  <c:v>3.9923226754000001</c:v>
                </c:pt>
                <c:pt idx="28" formatCode="0.0">
                  <c:v>4.7781856640999996</c:v>
                </c:pt>
                <c:pt idx="29" formatCode="0.0">
                  <c:v>4.4636968354000004</c:v>
                </c:pt>
                <c:pt idx="30" formatCode="0.0">
                  <c:v>9.9247514732000006</c:v>
                </c:pt>
                <c:pt idx="31" formatCode="0.0">
                  <c:v>7.7598223104000006</c:v>
                </c:pt>
                <c:pt idx="32" formatCode="0.0">
                  <c:v>7.3534750112999996</c:v>
                </c:pt>
                <c:pt idx="33" formatCode="0.0">
                  <c:v>4.887939394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68-4706-991A-6D041167E915}"/>
            </c:ext>
          </c:extLst>
        </c:ser>
        <c:ser>
          <c:idx val="5"/>
          <c:order val="5"/>
          <c:tx>
            <c:strRef>
              <c:f>Gráficas!$AI$8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CDCDC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49-4FF6-B4BF-C9CC7F44E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Gráficas!$AC$9:$AC$42</c:f>
              <c:strCache>
                <c:ptCount val="34"/>
                <c:pt idx="0">
                  <c:v>EUM</c:v>
                </c:pt>
                <c:pt idx="2">
                  <c:v>Chis.</c:v>
                </c:pt>
                <c:pt idx="3">
                  <c:v>Gro.</c:v>
                </c:pt>
                <c:pt idx="4">
                  <c:v>Oax.</c:v>
                </c:pt>
                <c:pt idx="5">
                  <c:v>Ver.</c:v>
                </c:pt>
                <c:pt idx="6">
                  <c:v>Pue.</c:v>
                </c:pt>
                <c:pt idx="7">
                  <c:v>Tab.</c:v>
                </c:pt>
                <c:pt idx="8">
                  <c:v>Camp.</c:v>
                </c:pt>
                <c:pt idx="9">
                  <c:v>Hgo.</c:v>
                </c:pt>
                <c:pt idx="10">
                  <c:v>Mich.</c:v>
                </c:pt>
                <c:pt idx="11">
                  <c:v>SLP</c:v>
                </c:pt>
                <c:pt idx="12">
                  <c:v>Mor.</c:v>
                </c:pt>
                <c:pt idx="13">
                  <c:v>Tlax.</c:v>
                </c:pt>
                <c:pt idx="14">
                  <c:v>Dgo.</c:v>
                </c:pt>
                <c:pt idx="15">
                  <c:v>Nay.</c:v>
                </c:pt>
                <c:pt idx="16">
                  <c:v>Mex.</c:v>
                </c:pt>
                <c:pt idx="17">
                  <c:v>Yuc.</c:v>
                </c:pt>
                <c:pt idx="18">
                  <c:v>Zac.</c:v>
                </c:pt>
                <c:pt idx="19">
                  <c:v>Q. Roo</c:v>
                </c:pt>
                <c:pt idx="20">
                  <c:v>Chih.</c:v>
                </c:pt>
                <c:pt idx="21">
                  <c:v>CDMX</c:v>
                </c:pt>
                <c:pt idx="22">
                  <c:v>Gto.</c:v>
                </c:pt>
                <c:pt idx="23">
                  <c:v>Son.</c:v>
                </c:pt>
                <c:pt idx="24">
                  <c:v>Tamps.</c:v>
                </c:pt>
                <c:pt idx="25">
                  <c:v>Sin.</c:v>
                </c:pt>
                <c:pt idx="26">
                  <c:v>Jal.</c:v>
                </c:pt>
                <c:pt idx="27">
                  <c:v>BCS</c:v>
                </c:pt>
                <c:pt idx="28">
                  <c:v>Qro.</c:v>
                </c:pt>
                <c:pt idx="29">
                  <c:v>Col.</c:v>
                </c:pt>
                <c:pt idx="30">
                  <c:v>Coah.</c:v>
                </c:pt>
                <c:pt idx="31">
                  <c:v>Ags.</c:v>
                </c:pt>
                <c:pt idx="32">
                  <c:v>NL</c:v>
                </c:pt>
                <c:pt idx="33">
                  <c:v>BC</c:v>
                </c:pt>
              </c:strCache>
            </c:strRef>
          </c:cat>
          <c:val>
            <c:numRef>
              <c:f>Gráficas!$AI$9:$AI$42</c:f>
              <c:numCache>
                <c:formatCode>General</c:formatCode>
                <c:ptCount val="34"/>
                <c:pt idx="0" formatCode="0.0">
                  <c:v>32.485870658099998</c:v>
                </c:pt>
                <c:pt idx="2" formatCode="0.0">
                  <c:v>9.9461552309000005</c:v>
                </c:pt>
                <c:pt idx="3" formatCode="0.0">
                  <c:v>11.014383862300001</c:v>
                </c:pt>
                <c:pt idx="4" formatCode="0.0">
                  <c:v>13.6532106056</c:v>
                </c:pt>
                <c:pt idx="5" formatCode="0.0">
                  <c:v>20.284487604799999</c:v>
                </c:pt>
                <c:pt idx="6" formatCode="0.0">
                  <c:v>18.5819141345</c:v>
                </c:pt>
                <c:pt idx="7" formatCode="0.0">
                  <c:v>21.3376926567</c:v>
                </c:pt>
                <c:pt idx="8" formatCode="0.0">
                  <c:v>24.556753435099999</c:v>
                </c:pt>
                <c:pt idx="9" formatCode="0.0">
                  <c:v>21.841327691299998</c:v>
                </c:pt>
                <c:pt idx="10" formatCode="0.0">
                  <c:v>20.953787214799998</c:v>
                </c:pt>
                <c:pt idx="11" formatCode="0.0">
                  <c:v>30.754574945600002</c:v>
                </c:pt>
                <c:pt idx="12" formatCode="0.0">
                  <c:v>25.346981702899999</c:v>
                </c:pt>
                <c:pt idx="13" formatCode="0.0">
                  <c:v>20.613137074200001</c:v>
                </c:pt>
                <c:pt idx="14" formatCode="0.0">
                  <c:v>34.411318208700003</c:v>
                </c:pt>
                <c:pt idx="15" formatCode="0.0">
                  <c:v>34.273120238399997</c:v>
                </c:pt>
                <c:pt idx="16" formatCode="0.0">
                  <c:v>30.550346090400001</c:v>
                </c:pt>
                <c:pt idx="17" formatCode="0.0">
                  <c:v>31.489457953500001</c:v>
                </c:pt>
                <c:pt idx="18" formatCode="0.0">
                  <c:v>26.1212397667</c:v>
                </c:pt>
                <c:pt idx="19" formatCode="0.0">
                  <c:v>39.440326742400003</c:v>
                </c:pt>
                <c:pt idx="20" formatCode="0.0">
                  <c:v>48.1327760255</c:v>
                </c:pt>
                <c:pt idx="21" formatCode="0.0">
                  <c:v>46.923545759299998</c:v>
                </c:pt>
                <c:pt idx="22" formatCode="0.0">
                  <c:v>30.577518735400002</c:v>
                </c:pt>
                <c:pt idx="23" formatCode="0.0">
                  <c:v>45.6003029054</c:v>
                </c:pt>
                <c:pt idx="24" formatCode="0.0">
                  <c:v>41.037774246300003</c:v>
                </c:pt>
                <c:pt idx="25" formatCode="0.0">
                  <c:v>42.078783122700003</c:v>
                </c:pt>
                <c:pt idx="26" formatCode="0.0">
                  <c:v>40.156932790600003</c:v>
                </c:pt>
                <c:pt idx="27" formatCode="0.0">
                  <c:v>48.905354762999998</c:v>
                </c:pt>
                <c:pt idx="28" formatCode="0.0">
                  <c:v>44.177602898000004</c:v>
                </c:pt>
                <c:pt idx="29" formatCode="0.0">
                  <c:v>44.404406692400002</c:v>
                </c:pt>
                <c:pt idx="30" formatCode="0.0">
                  <c:v>51.572581793200001</c:v>
                </c:pt>
                <c:pt idx="31" formatCode="0.0">
                  <c:v>44.7990768051</c:v>
                </c:pt>
                <c:pt idx="32" formatCode="0.0">
                  <c:v>53.464324992500003</c:v>
                </c:pt>
                <c:pt idx="33" formatCode="0.0">
                  <c:v>47.2359458954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9-4D70-A024-8E1D271B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6210904003069531"/>
          <c:w val="1"/>
          <c:h val="3.7890959969304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4</a:t>
            </a:r>
          </a:p>
          <a:p>
            <a:pPr>
              <a:defRPr/>
            </a:pPr>
            <a:r>
              <a:rPr lang="es-MX" sz="1100" b="1">
                <a:solidFill>
                  <a:schemeClr val="accent2"/>
                </a:solidFill>
              </a:rPr>
              <a:t>Contribución</a:t>
            </a:r>
            <a:r>
              <a:rPr lang="es-MX" sz="1100" b="1" baseline="0">
                <a:solidFill>
                  <a:schemeClr val="accent2"/>
                </a:solidFill>
              </a:rPr>
              <a:t> porcentual de cada componente de carencia social a la intensidad de la pobreza</a:t>
            </a:r>
            <a:endParaRPr lang="es-MX" sz="1100" b="1">
              <a:solidFill>
                <a:schemeClr val="accent2"/>
              </a:solidFill>
            </a:endParaRPr>
          </a:p>
          <a:p>
            <a:pPr>
              <a:defRPr/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8766467242035106E-2"/>
          <c:y val="0.11204574298447764"/>
          <c:w val="0.94511060817157666"/>
          <c:h val="0.73327589934054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Gráficas!$AM$8</c:f>
              <c:strCache>
                <c:ptCount val="1"/>
                <c:pt idx="0">
                  <c:v>Rezago educativo</c:v>
                </c:pt>
              </c:strCache>
            </c:strRef>
          </c:tx>
          <c:spPr>
            <a:solidFill>
              <a:srgbClr val="00839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CDCDC"/>
              </a:solidFill>
              <a:ln w="19050">
                <a:solidFill>
                  <a:srgbClr val="00839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D0-4154-9A9E-8CD935BBC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Gráficas!$AM$9:$AM$42</c:f>
              <c:numCache>
                <c:formatCode>0.0</c:formatCode>
                <c:ptCount val="34"/>
                <c:pt idx="0">
                  <c:v>12.4050453501</c:v>
                </c:pt>
                <c:pt idx="2">
                  <c:v>15.6235753959</c:v>
                </c:pt>
                <c:pt idx="3">
                  <c:v>14.144358974399999</c:v>
                </c:pt>
                <c:pt idx="4">
                  <c:v>12.7479978382</c:v>
                </c:pt>
                <c:pt idx="5">
                  <c:v>11.6128745868</c:v>
                </c:pt>
                <c:pt idx="6">
                  <c:v>15.7546949199</c:v>
                </c:pt>
                <c:pt idx="7">
                  <c:v>13.922940305399999</c:v>
                </c:pt>
                <c:pt idx="8">
                  <c:v>12.767828377900001</c:v>
                </c:pt>
                <c:pt idx="9">
                  <c:v>15.918352439</c:v>
                </c:pt>
                <c:pt idx="10">
                  <c:v>10.8531951508</c:v>
                </c:pt>
                <c:pt idx="11">
                  <c:v>12.773707507299999</c:v>
                </c:pt>
                <c:pt idx="12">
                  <c:v>14.8031641868</c:v>
                </c:pt>
                <c:pt idx="13">
                  <c:v>11.376683212</c:v>
                </c:pt>
                <c:pt idx="14">
                  <c:v>11.0764330406</c:v>
                </c:pt>
                <c:pt idx="15">
                  <c:v>15.891324306</c:v>
                </c:pt>
                <c:pt idx="16">
                  <c:v>10.0965186885</c:v>
                </c:pt>
                <c:pt idx="17">
                  <c:v>13.180123800300001</c:v>
                </c:pt>
                <c:pt idx="18">
                  <c:v>11.204502853599999</c:v>
                </c:pt>
                <c:pt idx="19">
                  <c:v>13.485313380299999</c:v>
                </c:pt>
                <c:pt idx="20">
                  <c:v>17.076326542899999</c:v>
                </c:pt>
                <c:pt idx="21">
                  <c:v>12.326597720500001</c:v>
                </c:pt>
                <c:pt idx="22">
                  <c:v>12.034382665200001</c:v>
                </c:pt>
                <c:pt idx="23">
                  <c:v>13.7536138258</c:v>
                </c:pt>
                <c:pt idx="24">
                  <c:v>10.967642463100001</c:v>
                </c:pt>
                <c:pt idx="25">
                  <c:v>11.315574744699999</c:v>
                </c:pt>
                <c:pt idx="26">
                  <c:v>13.465083201500001</c:v>
                </c:pt>
                <c:pt idx="27">
                  <c:v>12.3050349092</c:v>
                </c:pt>
                <c:pt idx="28">
                  <c:v>9.1970456635000009</c:v>
                </c:pt>
                <c:pt idx="29">
                  <c:v>14.225963290699999</c:v>
                </c:pt>
                <c:pt idx="30">
                  <c:v>9.1545118292000005</c:v>
                </c:pt>
                <c:pt idx="31">
                  <c:v>13.994931233399999</c:v>
                </c:pt>
                <c:pt idx="32">
                  <c:v>12.3269867774</c:v>
                </c:pt>
                <c:pt idx="33">
                  <c:v>13.3404601106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439F-9152-E04AA0A6658C}"/>
            </c:ext>
          </c:extLst>
        </c:ser>
        <c:ser>
          <c:idx val="1"/>
          <c:order val="1"/>
          <c:tx>
            <c:strRef>
              <c:f>Gráficas!$AN$8</c:f>
              <c:strCache>
                <c:ptCount val="1"/>
                <c:pt idx="0">
                  <c:v>Carencia por acceso a los servicios de salud</c:v>
                </c:pt>
              </c:strCache>
            </c:strRef>
          </c:tx>
          <c:spPr>
            <a:solidFill>
              <a:srgbClr val="73A9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9050">
                <a:solidFill>
                  <a:srgbClr val="73A9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D0-4154-9A9E-8CD935BBC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Gráficas!$AN$9:$AN$42</c:f>
              <c:numCache>
                <c:formatCode>General</c:formatCode>
                <c:ptCount val="34"/>
                <c:pt idx="0" formatCode="0.0">
                  <c:v>23.283959241200002</c:v>
                </c:pt>
                <c:pt idx="2" formatCode="0.0">
                  <c:v>28.795860752199999</c:v>
                </c:pt>
                <c:pt idx="3" formatCode="0.0">
                  <c:v>26.786025640999998</c:v>
                </c:pt>
                <c:pt idx="4" formatCode="0.0">
                  <c:v>22.036063479599999</c:v>
                </c:pt>
                <c:pt idx="5" formatCode="0.0">
                  <c:v>16.889870789700002</c:v>
                </c:pt>
                <c:pt idx="6" formatCode="0.0">
                  <c:v>30.325211911</c:v>
                </c:pt>
                <c:pt idx="7" formatCode="0.0">
                  <c:v>23.183043914399999</c:v>
                </c:pt>
                <c:pt idx="8" formatCode="0.0">
                  <c:v>23.420085657600001</c:v>
                </c:pt>
                <c:pt idx="9" formatCode="0.0">
                  <c:v>21.7083553535</c:v>
                </c:pt>
                <c:pt idx="10" formatCode="0.0">
                  <c:v>24.054967603800002</c:v>
                </c:pt>
                <c:pt idx="11" formatCode="0.0">
                  <c:v>24.5890555113</c:v>
                </c:pt>
                <c:pt idx="12" formatCode="0.0">
                  <c:v>24.788322181600002</c:v>
                </c:pt>
                <c:pt idx="13" formatCode="0.0">
                  <c:v>14.8308808261</c:v>
                </c:pt>
                <c:pt idx="14" formatCode="0.0">
                  <c:v>24.4538291607</c:v>
                </c:pt>
                <c:pt idx="15" formatCode="0.0">
                  <c:v>30.745645915299999</c:v>
                </c:pt>
                <c:pt idx="16" formatCode="0.0">
                  <c:v>30.243396178299999</c:v>
                </c:pt>
                <c:pt idx="17" formatCode="0.0">
                  <c:v>23.743860873100001</c:v>
                </c:pt>
                <c:pt idx="18" formatCode="0.0">
                  <c:v>26.1615585833</c:v>
                </c:pt>
                <c:pt idx="19" formatCode="0.0">
                  <c:v>17.420436262300001</c:v>
                </c:pt>
                <c:pt idx="20" formatCode="0.0">
                  <c:v>20.062530697300001</c:v>
                </c:pt>
                <c:pt idx="21" formatCode="0.0">
                  <c:v>16.594259646200001</c:v>
                </c:pt>
                <c:pt idx="22" formatCode="0.0">
                  <c:v>23.843067236700001</c:v>
                </c:pt>
                <c:pt idx="23" formatCode="0.0">
                  <c:v>22.524386165100001</c:v>
                </c:pt>
                <c:pt idx="24" formatCode="0.0">
                  <c:v>22.930565112</c:v>
                </c:pt>
                <c:pt idx="25" formatCode="0.0">
                  <c:v>21.5022285115</c:v>
                </c:pt>
                <c:pt idx="26" formatCode="0.0">
                  <c:v>22.1990352563</c:v>
                </c:pt>
                <c:pt idx="27" formatCode="0.0">
                  <c:v>23.6788556401</c:v>
                </c:pt>
                <c:pt idx="28" formatCode="0.0">
                  <c:v>18.6378354579</c:v>
                </c:pt>
                <c:pt idx="29" formatCode="0.0">
                  <c:v>23.3095679939</c:v>
                </c:pt>
                <c:pt idx="30" formatCode="0.0">
                  <c:v>26.873215461499999</c:v>
                </c:pt>
                <c:pt idx="31" formatCode="0.0">
                  <c:v>21.431389912099998</c:v>
                </c:pt>
                <c:pt idx="32" formatCode="0.0">
                  <c:v>16.8540694012</c:v>
                </c:pt>
                <c:pt idx="33" formatCode="0.0">
                  <c:v>27.362653451300002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C-439F-9152-E04AA0A6658C}"/>
            </c:ext>
          </c:extLst>
        </c:ser>
        <c:ser>
          <c:idx val="2"/>
          <c:order val="2"/>
          <c:tx>
            <c:strRef>
              <c:f>Gráficas!$AO$8</c:f>
              <c:strCache>
                <c:ptCount val="1"/>
                <c:pt idx="0">
                  <c:v>Carencia por acceso a la seguridad social</c:v>
                </c:pt>
              </c:strCache>
            </c:strRef>
          </c:tx>
          <c:spPr>
            <a:solidFill>
              <a:srgbClr val="7D40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9898"/>
              </a:solidFill>
              <a:ln w="19050">
                <a:solidFill>
                  <a:srgbClr val="7D408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D0-4154-9A9E-8CD935BBC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Gráficas!$AO$9:$AO$42</c:f>
              <c:numCache>
                <c:formatCode>General</c:formatCode>
                <c:ptCount val="34"/>
                <c:pt idx="0" formatCode="0.0">
                  <c:v>33.720882174700002</c:v>
                </c:pt>
                <c:pt idx="2" formatCode="0.0">
                  <c:v>37.111153359500001</c:v>
                </c:pt>
                <c:pt idx="3" formatCode="0.0">
                  <c:v>36.098846153799997</c:v>
                </c:pt>
                <c:pt idx="4" formatCode="0.0">
                  <c:v>33.909988699499998</c:v>
                </c:pt>
                <c:pt idx="5" formatCode="0.0">
                  <c:v>32.122499339800001</c:v>
                </c:pt>
                <c:pt idx="6" formatCode="0.0">
                  <c:v>34.133705947899998</c:v>
                </c:pt>
                <c:pt idx="7" formatCode="0.0">
                  <c:v>39.165135981299997</c:v>
                </c:pt>
                <c:pt idx="8" formatCode="0.0">
                  <c:v>28.764317127199998</c:v>
                </c:pt>
                <c:pt idx="9" formatCode="0.0">
                  <c:v>33.906144363599999</c:v>
                </c:pt>
                <c:pt idx="10" formatCode="0.0">
                  <c:v>42.6644598082</c:v>
                </c:pt>
                <c:pt idx="11" formatCode="0.0">
                  <c:v>34.849120108999998</c:v>
                </c:pt>
                <c:pt idx="12" formatCode="0.0">
                  <c:v>35.453310630899999</c:v>
                </c:pt>
                <c:pt idx="13" formatCode="0.0">
                  <c:v>29.3896468318</c:v>
                </c:pt>
                <c:pt idx="14" formatCode="0.0">
                  <c:v>36.130011536700003</c:v>
                </c:pt>
                <c:pt idx="15" formatCode="0.0">
                  <c:v>37.900061450099997</c:v>
                </c:pt>
                <c:pt idx="16" formatCode="0.0">
                  <c:v>36.256341604799999</c:v>
                </c:pt>
                <c:pt idx="17" formatCode="0.0">
                  <c:v>32.484982285400001</c:v>
                </c:pt>
                <c:pt idx="18" formatCode="0.0">
                  <c:v>34.040911295100003</c:v>
                </c:pt>
                <c:pt idx="19" formatCode="0.0">
                  <c:v>37.092013421600001</c:v>
                </c:pt>
                <c:pt idx="20" formatCode="0.0">
                  <c:v>37.764665394799998</c:v>
                </c:pt>
                <c:pt idx="21" formatCode="0.0">
                  <c:v>30.0740190488</c:v>
                </c:pt>
                <c:pt idx="22" formatCode="0.0">
                  <c:v>36.413893525900001</c:v>
                </c:pt>
                <c:pt idx="23" formatCode="0.0">
                  <c:v>36.791609968000003</c:v>
                </c:pt>
                <c:pt idx="24" formatCode="0.0">
                  <c:v>31.0969253321</c:v>
                </c:pt>
                <c:pt idx="25" formatCode="0.0">
                  <c:v>35.390773744599997</c:v>
                </c:pt>
                <c:pt idx="26" formatCode="0.0">
                  <c:v>34.690718499900001</c:v>
                </c:pt>
                <c:pt idx="27" formatCode="0.0">
                  <c:v>30.056891287399999</c:v>
                </c:pt>
                <c:pt idx="28" formatCode="0.0">
                  <c:v>29.467572810499998</c:v>
                </c:pt>
                <c:pt idx="29" formatCode="0.0">
                  <c:v>39.108907786300001</c:v>
                </c:pt>
                <c:pt idx="30" formatCode="0.0">
                  <c:v>39.780150925299999</c:v>
                </c:pt>
                <c:pt idx="31" formatCode="0.0">
                  <c:v>32.203333057800002</c:v>
                </c:pt>
                <c:pt idx="32" formatCode="0.0">
                  <c:v>28.9311925638</c:v>
                </c:pt>
                <c:pt idx="33" formatCode="0.0">
                  <c:v>42.624807891900012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C-439F-9152-E04AA0A6658C}"/>
            </c:ext>
          </c:extLst>
        </c:ser>
        <c:ser>
          <c:idx val="3"/>
          <c:order val="3"/>
          <c:tx>
            <c:strRef>
              <c:f>Gráficas!$AP$8</c:f>
              <c:strCache>
                <c:ptCount val="1"/>
                <c:pt idx="0">
                  <c:v>Carencia por calidad y espacios en la vivienda</c:v>
                </c:pt>
              </c:strCache>
            </c:strRef>
          </c:tx>
          <c:spPr>
            <a:solidFill>
              <a:srgbClr val="ECAA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28281"/>
              </a:solidFill>
              <a:ln w="19050">
                <a:solidFill>
                  <a:srgbClr val="ECAA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D0-4154-9A9E-8CD935BBCE71}"/>
              </c:ext>
            </c:extLst>
          </c:dPt>
          <c:dLbls>
            <c:dLbl>
              <c:idx val="2"/>
              <c:layout>
                <c:manualLayout>
                  <c:x val="-1.9570986439870606E-17"/>
                  <c:y val="1.4853866384601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FC-439F-9152-E04AA0A6658C}"/>
                </c:ext>
              </c:extLst>
            </c:dLbl>
            <c:dLbl>
              <c:idx val="6"/>
              <c:layout>
                <c:manualLayout>
                  <c:x val="0"/>
                  <c:y val="1.812872074555707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FC-439F-9152-E04AA0A6658C}"/>
                </c:ext>
              </c:extLst>
            </c:dLbl>
            <c:dLbl>
              <c:idx val="10"/>
              <c:layout>
                <c:manualLayout>
                  <c:x val="-1.0675206832132373E-3"/>
                  <c:y val="9.268729663779810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98-4D56-BABD-28AFB4958D97}"/>
                </c:ext>
              </c:extLst>
            </c:dLbl>
            <c:dLbl>
              <c:idx val="12"/>
              <c:layout>
                <c:manualLayout>
                  <c:x val="0"/>
                  <c:y val="3.014965543592799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98-4D56-BABD-28AFB4958D97}"/>
                </c:ext>
              </c:extLst>
            </c:dLbl>
            <c:dLbl>
              <c:idx val="15"/>
              <c:layout>
                <c:manualLayout>
                  <c:x val="0"/>
                  <c:y val="1.82775705101972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0-4154-9A9E-8CD935BBCE71}"/>
                </c:ext>
              </c:extLst>
            </c:dLbl>
            <c:dLbl>
              <c:idx val="20"/>
              <c:layout>
                <c:manualLayout>
                  <c:x val="0"/>
                  <c:y val="3.33436235903747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98-4D56-BABD-28AFB4958D97}"/>
                </c:ext>
              </c:extLst>
            </c:dLbl>
            <c:dLbl>
              <c:idx val="33"/>
              <c:layout>
                <c:manualLayout>
                  <c:x val="0"/>
                  <c:y val="1.23905862495043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0-4154-9A9E-8CD935BBC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Gráficas!$AP$9:$AP$42</c:f>
              <c:numCache>
                <c:formatCode>General</c:formatCode>
                <c:ptCount val="34"/>
                <c:pt idx="0" formatCode="0.0">
                  <c:v>7.1785578895000004</c:v>
                </c:pt>
                <c:pt idx="2" formatCode="0.0">
                  <c:v>4.7627516758000006</c:v>
                </c:pt>
                <c:pt idx="3" formatCode="0.0">
                  <c:v>7.9083333332999999</c:v>
                </c:pt>
                <c:pt idx="4" formatCode="0.0">
                  <c:v>11.1870485923</c:v>
                </c:pt>
                <c:pt idx="5" formatCode="0.0">
                  <c:v>10.1667713825</c:v>
                </c:pt>
                <c:pt idx="6" formatCode="0.0">
                  <c:v>3.2763143576</c:v>
                </c:pt>
                <c:pt idx="7" formatCode="0.0">
                  <c:v>7.4471642154</c:v>
                </c:pt>
                <c:pt idx="8" formatCode="0.0">
                  <c:v>7.9495300648000002</c:v>
                </c:pt>
                <c:pt idx="9" formatCode="0.0">
                  <c:v>8.6222048628000003</c:v>
                </c:pt>
                <c:pt idx="10" formatCode="0.0">
                  <c:v>6.4064157653000002</c:v>
                </c:pt>
                <c:pt idx="11" formatCode="0.0">
                  <c:v>7.8042580130000001</c:v>
                </c:pt>
                <c:pt idx="12" formatCode="0.0">
                  <c:v>4.8677429989999998</c:v>
                </c:pt>
                <c:pt idx="13" formatCode="0.0">
                  <c:v>12.334272525099999</c:v>
                </c:pt>
                <c:pt idx="14" formatCode="0.0">
                  <c:v>4.7003112956000006</c:v>
                </c:pt>
                <c:pt idx="15" formatCode="0.0">
                  <c:v>4.5503924243</c:v>
                </c:pt>
                <c:pt idx="16" formatCode="0.0">
                  <c:v>4.6084375485000004</c:v>
                </c:pt>
                <c:pt idx="17" formatCode="0.0">
                  <c:v>8.1638170595999995</c:v>
                </c:pt>
                <c:pt idx="18" formatCode="0.0">
                  <c:v>7.2572203260000014</c:v>
                </c:pt>
                <c:pt idx="19" formatCode="0.0">
                  <c:v>7.9116649620000006</c:v>
                </c:pt>
                <c:pt idx="20" formatCode="0.0">
                  <c:v>4.9319563104000004</c:v>
                </c:pt>
                <c:pt idx="21" formatCode="0.0">
                  <c:v>9.322908558</c:v>
                </c:pt>
                <c:pt idx="22" formatCode="0.0">
                  <c:v>7.3494262331</c:v>
                </c:pt>
                <c:pt idx="23" formatCode="0.0">
                  <c:v>7.7000261158000001</c:v>
                </c:pt>
                <c:pt idx="24" formatCode="0.0">
                  <c:v>10.8586794185</c:v>
                </c:pt>
                <c:pt idx="25" formatCode="0.0">
                  <c:v>6.3873184975999999</c:v>
                </c:pt>
                <c:pt idx="26" formatCode="0.0">
                  <c:v>7.6227315623000003</c:v>
                </c:pt>
                <c:pt idx="27" formatCode="0.0">
                  <c:v>9.2146340283000008</c:v>
                </c:pt>
                <c:pt idx="28" formatCode="0.0">
                  <c:v>5.5797544118000006</c:v>
                </c:pt>
                <c:pt idx="29" formatCode="0.0">
                  <c:v>5.8493954368000001</c:v>
                </c:pt>
                <c:pt idx="30" formatCode="0.0">
                  <c:v>4.7893903212</c:v>
                </c:pt>
                <c:pt idx="31" formatCode="0.0">
                  <c:v>7.6442264666000002</c:v>
                </c:pt>
                <c:pt idx="32" formatCode="0.0">
                  <c:v>8.8546360400000008</c:v>
                </c:pt>
                <c:pt idx="33" formatCode="0.0">
                  <c:v>2.2147537377000002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C-439F-9152-E04AA0A6658C}"/>
            </c:ext>
          </c:extLst>
        </c:ser>
        <c:ser>
          <c:idx val="4"/>
          <c:order val="4"/>
          <c:tx>
            <c:strRef>
              <c:f>Gráficas!$AQ$8</c:f>
              <c:strCache>
                <c:ptCount val="1"/>
                <c:pt idx="0">
                  <c:v>Carencia por acceso a los servicios básicos de la vivienda</c:v>
                </c:pt>
              </c:strCache>
            </c:strRef>
          </c:tx>
          <c:spPr>
            <a:solidFill>
              <a:srgbClr val="F978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5756"/>
              </a:solidFill>
              <a:ln w="19050">
                <a:solidFill>
                  <a:srgbClr val="F978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D0-4154-9A9E-8CD935BBCE71}"/>
              </c:ext>
            </c:extLst>
          </c:dPt>
          <c:dLbls>
            <c:dLbl>
              <c:idx val="2"/>
              <c:layout>
                <c:manualLayout>
                  <c:x val="-1.9570986439870606E-17"/>
                  <c:y val="-4.0522872688780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FC-439F-9152-E04AA0A66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Gráficas!$AQ$9:$AQ$42</c:f>
              <c:numCache>
                <c:formatCode>General</c:formatCode>
                <c:ptCount val="34"/>
                <c:pt idx="0" formatCode="0.0">
                  <c:v>12.292423961300001</c:v>
                </c:pt>
                <c:pt idx="2" formatCode="0.0">
                  <c:v>1.9802891013999999</c:v>
                </c:pt>
                <c:pt idx="3" formatCode="0.0">
                  <c:v>4.9808974359000002</c:v>
                </c:pt>
                <c:pt idx="4" formatCode="0.0">
                  <c:v>9.9921387510000006</c:v>
                </c:pt>
                <c:pt idx="5" formatCode="0.0">
                  <c:v>18.600609173100001</c:v>
                </c:pt>
                <c:pt idx="6" formatCode="0.0">
                  <c:v>2.633924747</c:v>
                </c:pt>
                <c:pt idx="7" formatCode="0.0">
                  <c:v>6.3594005792999999</c:v>
                </c:pt>
                <c:pt idx="8" formatCode="0.0">
                  <c:v>18.9205271724</c:v>
                </c:pt>
                <c:pt idx="9" formatCode="0.0">
                  <c:v>7.1223215170999996</c:v>
                </c:pt>
                <c:pt idx="10" formatCode="0.0">
                  <c:v>2.1480846364000001</c:v>
                </c:pt>
                <c:pt idx="11" formatCode="0.0">
                  <c:v>6.6853157050999998</c:v>
                </c:pt>
                <c:pt idx="12" formatCode="0.0">
                  <c:v>4.0761317523000002</c:v>
                </c:pt>
                <c:pt idx="13" formatCode="0.0">
                  <c:v>20.407334139300001</c:v>
                </c:pt>
                <c:pt idx="14" formatCode="0.0">
                  <c:v>13.740621131599999</c:v>
                </c:pt>
                <c:pt idx="15" formatCode="0.0">
                  <c:v>3.0887107520999999</c:v>
                </c:pt>
                <c:pt idx="16" formatCode="0.0">
                  <c:v>6.5277545418000003</c:v>
                </c:pt>
                <c:pt idx="17" formatCode="0.0">
                  <c:v>10.246883247</c:v>
                </c:pt>
                <c:pt idx="18" formatCode="0.0">
                  <c:v>9.1943752798000009</c:v>
                </c:pt>
                <c:pt idx="19" formatCode="0.0">
                  <c:v>11.1142511947</c:v>
                </c:pt>
                <c:pt idx="20" formatCode="0.0">
                  <c:v>5.0396267203000003</c:v>
                </c:pt>
                <c:pt idx="21" formatCode="0.0">
                  <c:v>20.728218907399999</c:v>
                </c:pt>
                <c:pt idx="22" formatCode="0.0">
                  <c:v>10.5075092293</c:v>
                </c:pt>
                <c:pt idx="23" formatCode="0.0">
                  <c:v>7.3281055993000006</c:v>
                </c:pt>
                <c:pt idx="24" formatCode="0.0">
                  <c:v>13.996515944</c:v>
                </c:pt>
                <c:pt idx="25" formatCode="0.0">
                  <c:v>16.670489355099999</c:v>
                </c:pt>
                <c:pt idx="26" formatCode="0.0">
                  <c:v>6.8519040279999999</c:v>
                </c:pt>
                <c:pt idx="27" formatCode="0.0">
                  <c:v>7.0534306192000003</c:v>
                </c:pt>
                <c:pt idx="28" formatCode="0.0">
                  <c:v>19.083041159899999</c:v>
                </c:pt>
                <c:pt idx="29" formatCode="0.0">
                  <c:v>5.6153192711000006</c:v>
                </c:pt>
                <c:pt idx="30" formatCode="0.0">
                  <c:v>4.4469713290000001</c:v>
                </c:pt>
                <c:pt idx="31" formatCode="0.0">
                  <c:v>16.686413334800001</c:v>
                </c:pt>
                <c:pt idx="32" formatCode="0.0">
                  <c:v>22.100964190199999</c:v>
                </c:pt>
                <c:pt idx="33" formatCode="0.0">
                  <c:v>4.2928336628000006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C-439F-9152-E04AA0A6658C}"/>
            </c:ext>
          </c:extLst>
        </c:ser>
        <c:ser>
          <c:idx val="5"/>
          <c:order val="5"/>
          <c:tx>
            <c:strRef>
              <c:f>Gráficas!$AR$8</c:f>
              <c:strCache>
                <c:ptCount val="1"/>
                <c:pt idx="0">
                  <c:v>Carencia por acceso a la alimentación nutritiva y de calidad</c:v>
                </c:pt>
              </c:strCache>
            </c:strRef>
          </c:tx>
          <c:spPr>
            <a:solidFill>
              <a:srgbClr val="606C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C3C3B"/>
              </a:solidFill>
              <a:ln w="19050">
                <a:solidFill>
                  <a:srgbClr val="606CB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D0-4154-9A9E-8CD935BBC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0" tIns="0" rIns="0" bIns="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Gráficas!$AL$9:$AL$42</c:f>
              <c:strCache>
                <c:ptCount val="34"/>
                <c:pt idx="0">
                  <c:v>EUM</c:v>
                </c:pt>
                <c:pt idx="2">
                  <c:v>Ags.</c:v>
                </c:pt>
                <c:pt idx="3">
                  <c:v>BC</c:v>
                </c:pt>
                <c:pt idx="4">
                  <c:v>BCS</c:v>
                </c:pt>
                <c:pt idx="5">
                  <c:v>Camp.</c:v>
                </c:pt>
                <c:pt idx="6">
                  <c:v>Coah.</c:v>
                </c:pt>
                <c:pt idx="7">
                  <c:v>Col.</c:v>
                </c:pt>
                <c:pt idx="8">
                  <c:v>Chis.</c:v>
                </c:pt>
                <c:pt idx="9">
                  <c:v>Chih.</c:v>
                </c:pt>
                <c:pt idx="10">
                  <c:v>CDMX</c:v>
                </c:pt>
                <c:pt idx="11">
                  <c:v>Dgo.</c:v>
                </c:pt>
                <c:pt idx="12">
                  <c:v>Gto.</c:v>
                </c:pt>
                <c:pt idx="13">
                  <c:v>Gro.</c:v>
                </c:pt>
                <c:pt idx="14">
                  <c:v>Hgo.</c:v>
                </c:pt>
                <c:pt idx="15">
                  <c:v>Jal.</c:v>
                </c:pt>
                <c:pt idx="16">
                  <c:v>Mex.</c:v>
                </c:pt>
                <c:pt idx="17">
                  <c:v>Mich.</c:v>
                </c:pt>
                <c:pt idx="18">
                  <c:v>Mor.</c:v>
                </c:pt>
                <c:pt idx="19">
                  <c:v>Nay.</c:v>
                </c:pt>
                <c:pt idx="20">
                  <c:v>NL</c:v>
                </c:pt>
                <c:pt idx="21">
                  <c:v>Oax.</c:v>
                </c:pt>
                <c:pt idx="22">
                  <c:v>Pue.</c:v>
                </c:pt>
                <c:pt idx="23">
                  <c:v>Qro.</c:v>
                </c:pt>
                <c:pt idx="24">
                  <c:v>Q. Roo</c:v>
                </c:pt>
                <c:pt idx="25">
                  <c:v>SLP</c:v>
                </c:pt>
                <c:pt idx="26">
                  <c:v>Sin.</c:v>
                </c:pt>
                <c:pt idx="27">
                  <c:v>Son.</c:v>
                </c:pt>
                <c:pt idx="28">
                  <c:v>Tab.</c:v>
                </c:pt>
                <c:pt idx="29">
                  <c:v>Tamps.</c:v>
                </c:pt>
                <c:pt idx="30">
                  <c:v>Tlax.</c:v>
                </c:pt>
                <c:pt idx="31">
                  <c:v>Ver.</c:v>
                </c:pt>
                <c:pt idx="32">
                  <c:v>Yuc.</c:v>
                </c:pt>
                <c:pt idx="33">
                  <c:v>Zac.</c:v>
                </c:pt>
              </c:strCache>
            </c:strRef>
          </c:cat>
          <c:val>
            <c:numRef>
              <c:f>Gráficas!$AR$9:$AR$42</c:f>
              <c:numCache>
                <c:formatCode>General</c:formatCode>
                <c:ptCount val="34"/>
                <c:pt idx="0" formatCode="0.0">
                  <c:v>11.119131383299999</c:v>
                </c:pt>
                <c:pt idx="2" formatCode="0.0">
                  <c:v>11.726369715300001</c:v>
                </c:pt>
                <c:pt idx="3" formatCode="0.0">
                  <c:v>10.081538461499999</c:v>
                </c:pt>
                <c:pt idx="4" formatCode="0.0">
                  <c:v>10.126762639400001</c:v>
                </c:pt>
                <c:pt idx="5" formatCode="0.0">
                  <c:v>10.607374728</c:v>
                </c:pt>
                <c:pt idx="6" formatCode="0.0">
                  <c:v>13.8761481166</c:v>
                </c:pt>
                <c:pt idx="7" formatCode="0.0">
                  <c:v>9.9223150041999997</c:v>
                </c:pt>
                <c:pt idx="8" formatCode="0.0">
                  <c:v>8.1777116000000003</c:v>
                </c:pt>
                <c:pt idx="9" formatCode="0.0">
                  <c:v>12.722621463899999</c:v>
                </c:pt>
                <c:pt idx="10" formatCode="0.0">
                  <c:v>13.8728770354</c:v>
                </c:pt>
                <c:pt idx="11" formatCode="0.0">
                  <c:v>13.298543154400001</c:v>
                </c:pt>
                <c:pt idx="12" formatCode="0.0">
                  <c:v>16.011328249400002</c:v>
                </c:pt>
                <c:pt idx="13" formatCode="0.0">
                  <c:v>11.6611824657</c:v>
                </c:pt>
                <c:pt idx="14" formatCode="0.0">
                  <c:v>9.8987938347000011</c:v>
                </c:pt>
                <c:pt idx="15" formatCode="0.0">
                  <c:v>7.8238651523000007</c:v>
                </c:pt>
                <c:pt idx="16" formatCode="0.0">
                  <c:v>12.2675514383</c:v>
                </c:pt>
                <c:pt idx="17" formatCode="0.0">
                  <c:v>12.1803327346</c:v>
                </c:pt>
                <c:pt idx="18" formatCode="0.0">
                  <c:v>12.1414316622</c:v>
                </c:pt>
                <c:pt idx="19" formatCode="0.0">
                  <c:v>12.976320779</c:v>
                </c:pt>
                <c:pt idx="20" formatCode="0.0">
                  <c:v>15.1248943343</c:v>
                </c:pt>
                <c:pt idx="21" formatCode="0.0">
                  <c:v>10.953996119099999</c:v>
                </c:pt>
                <c:pt idx="22" formatCode="0.0">
                  <c:v>9.8517211097999997</c:v>
                </c:pt>
                <c:pt idx="23" formatCode="0.0">
                  <c:v>11.9022583261</c:v>
                </c:pt>
                <c:pt idx="24" formatCode="0.0">
                  <c:v>10.1496717301</c:v>
                </c:pt>
                <c:pt idx="25" formatCode="0.0">
                  <c:v>8.7336151466</c:v>
                </c:pt>
                <c:pt idx="26" formatCode="0.0">
                  <c:v>15.1705274521</c:v>
                </c:pt>
                <c:pt idx="27" formatCode="0.0">
                  <c:v>17.691153515700002</c:v>
                </c:pt>
                <c:pt idx="28" formatCode="0.0">
                  <c:v>18.034750496299999</c:v>
                </c:pt>
                <c:pt idx="29" formatCode="0.0">
                  <c:v>11.8908462212</c:v>
                </c:pt>
                <c:pt idx="30" formatCode="0.0">
                  <c:v>14.9557601338</c:v>
                </c:pt>
                <c:pt idx="31" formatCode="0.0">
                  <c:v>8.0397059954000003</c:v>
                </c:pt>
                <c:pt idx="32" formatCode="0.0">
                  <c:v>10.9321510273</c:v>
                </c:pt>
                <c:pt idx="33" formatCode="0.0">
                  <c:v>10.1644911456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FC-439F-9152-E04AA0A6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552975713904458E-2"/>
          <c:y val="0.94387374732074414"/>
          <c:w val="0.95623165198825733"/>
          <c:h val="5.6126252679255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hyperlink" Target="#&#205;ndice!A4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hyperlink" Target="#&#205;ndice!A4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30.emf"/><Relationship Id="rId2" Type="http://schemas.openxmlformats.org/officeDocument/2006/relationships/image" Target="../media/image25.emf"/><Relationship Id="rId1" Type="http://schemas.openxmlformats.org/officeDocument/2006/relationships/hyperlink" Target="#&#205;ndice!A4"/><Relationship Id="rId6" Type="http://schemas.openxmlformats.org/officeDocument/2006/relationships/image" Target="../media/image29.emf"/><Relationship Id="rId5" Type="http://schemas.openxmlformats.org/officeDocument/2006/relationships/image" Target="../media/image28.emf"/><Relationship Id="rId4" Type="http://schemas.openxmlformats.org/officeDocument/2006/relationships/image" Target="../media/image2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hyperlink" Target="#&#205;ndice!A4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hyperlink" Target="#&#205;ndice!A4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4.emf"/><Relationship Id="rId1" Type="http://schemas.openxmlformats.org/officeDocument/2006/relationships/image" Target="../media/image43.emf"/><Relationship Id="rId6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4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6.emf"/><Relationship Id="rId1" Type="http://schemas.openxmlformats.org/officeDocument/2006/relationships/image" Target="../media/image55.emf"/><Relationship Id="rId6" Type="http://schemas.openxmlformats.org/officeDocument/2006/relationships/image" Target="../media/image60.emf"/><Relationship Id="rId5" Type="http://schemas.openxmlformats.org/officeDocument/2006/relationships/image" Target="../media/image59.emf"/><Relationship Id="rId4" Type="http://schemas.openxmlformats.org/officeDocument/2006/relationships/image" Target="../media/image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0</xdr:rowOff>
    </xdr:from>
    <xdr:to>
      <xdr:col>9</xdr:col>
      <xdr:colOff>19035</xdr:colOff>
      <xdr:row>2</xdr:row>
      <xdr:rowOff>190486</xdr:rowOff>
    </xdr:to>
    <xdr:sp macro="" textlink="">
      <xdr:nvSpPr>
        <xdr:cNvPr id="4" name="CuadroTexto 1">
          <a:hlinkClick xmlns:r="http://schemas.openxmlformats.org/officeDocument/2006/relationships" r:id="rId1" tooltip="Índice"/>
          <a:extLst>
            <a:ext uri="{FF2B5EF4-FFF2-40B4-BE49-F238E27FC236}">
              <a16:creationId xmlns:a16="http://schemas.microsoft.com/office/drawing/2014/main" id="{1D3EEA45-8A98-9B8A-FFCF-DB0CF93CFBFE}"/>
            </a:ext>
          </a:extLst>
        </xdr:cNvPr>
        <xdr:cNvSpPr txBox="1"/>
      </xdr:nvSpPr>
      <xdr:spPr>
        <a:xfrm>
          <a:off x="6353175" y="0"/>
          <a:ext cx="647685" cy="1904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  <xdr:twoCellAnchor>
    <xdr:from>
      <xdr:col>1</xdr:col>
      <xdr:colOff>142873</xdr:colOff>
      <xdr:row>5</xdr:row>
      <xdr:rowOff>149700</xdr:rowOff>
    </xdr:from>
    <xdr:to>
      <xdr:col>8</xdr:col>
      <xdr:colOff>1019175</xdr:colOff>
      <xdr:row>30</xdr:row>
      <xdr:rowOff>152400</xdr:rowOff>
    </xdr:to>
    <xdr:grpSp>
      <xdr:nvGrpSpPr>
        <xdr:cNvPr id="55" name="Grupo 54">
          <a:extLst>
            <a:ext uri="{FF2B5EF4-FFF2-40B4-BE49-F238E27FC236}">
              <a16:creationId xmlns:a16="http://schemas.microsoft.com/office/drawing/2014/main" id="{00F8D35E-00CF-6603-3D27-B010164DB4B4}"/>
            </a:ext>
          </a:extLst>
        </xdr:cNvPr>
        <xdr:cNvGrpSpPr/>
      </xdr:nvGrpSpPr>
      <xdr:grpSpPr>
        <a:xfrm>
          <a:off x="219073" y="1006950"/>
          <a:ext cx="7410452" cy="4527075"/>
          <a:chOff x="219073" y="1054575"/>
          <a:chExt cx="7410452" cy="4527075"/>
        </a:xfrm>
      </xdr:grpSpPr>
      <xdr:grpSp>
        <xdr:nvGrpSpPr>
          <xdr:cNvPr id="52" name="Grupo 51">
            <a:extLst>
              <a:ext uri="{FF2B5EF4-FFF2-40B4-BE49-F238E27FC236}">
                <a16:creationId xmlns:a16="http://schemas.microsoft.com/office/drawing/2014/main" id="{2595D70A-1D45-3E8C-8A36-5E31D492AF1C}"/>
              </a:ext>
            </a:extLst>
          </xdr:cNvPr>
          <xdr:cNvGrpSpPr/>
        </xdr:nvGrpSpPr>
        <xdr:grpSpPr>
          <a:xfrm>
            <a:off x="219073" y="1054575"/>
            <a:ext cx="7410452" cy="4527075"/>
            <a:chOff x="219073" y="1054575"/>
            <a:chExt cx="7410452" cy="4527075"/>
          </a:xfrm>
        </xdr:grpSpPr>
        <xdr:grpSp>
          <xdr:nvGrpSpPr>
            <xdr:cNvPr id="34" name="Grupo 33">
              <a:extLst>
                <a:ext uri="{FF2B5EF4-FFF2-40B4-BE49-F238E27FC236}">
                  <a16:creationId xmlns:a16="http://schemas.microsoft.com/office/drawing/2014/main" id="{06B74D71-66BA-6F08-98E2-425FDC635D15}"/>
                </a:ext>
              </a:extLst>
            </xdr:cNvPr>
            <xdr:cNvGrpSpPr/>
          </xdr:nvGrpSpPr>
          <xdr:grpSpPr>
            <a:xfrm>
              <a:off x="219073" y="1054575"/>
              <a:ext cx="7410452" cy="4527075"/>
              <a:chOff x="200023" y="1016475"/>
              <a:chExt cx="7410452" cy="4527075"/>
            </a:xfrm>
          </xdr:grpSpPr>
          <xdr:sp macro="" textlink="">
            <xdr:nvSpPr>
              <xdr:cNvPr id="29" name="Rectángulo 28">
                <a:extLst>
                  <a:ext uri="{FF2B5EF4-FFF2-40B4-BE49-F238E27FC236}">
                    <a16:creationId xmlns:a16="http://schemas.microsoft.com/office/drawing/2014/main" id="{827CF25D-7EFD-12C9-9926-708E46BA3853}"/>
                  </a:ext>
                </a:extLst>
              </xdr:cNvPr>
              <xdr:cNvSpPr/>
            </xdr:nvSpPr>
            <xdr:spPr>
              <a:xfrm>
                <a:off x="200023" y="1016475"/>
                <a:ext cx="5076827" cy="1545749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0" name="Rectángulo 29">
                <a:extLst>
                  <a:ext uri="{FF2B5EF4-FFF2-40B4-BE49-F238E27FC236}">
                    <a16:creationId xmlns:a16="http://schemas.microsoft.com/office/drawing/2014/main" id="{F8C830E0-4B7F-4E1F-B927-97C5FC44EC30}"/>
                  </a:ext>
                </a:extLst>
              </xdr:cNvPr>
              <xdr:cNvSpPr/>
            </xdr:nvSpPr>
            <xdr:spPr>
              <a:xfrm>
                <a:off x="5286375" y="1016475"/>
                <a:ext cx="2324100" cy="974250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1" name="Rectángulo 30">
                <a:extLst>
                  <a:ext uri="{FF2B5EF4-FFF2-40B4-BE49-F238E27FC236}">
                    <a16:creationId xmlns:a16="http://schemas.microsoft.com/office/drawing/2014/main" id="{8F8C1805-8C46-4140-AFCD-9C20297DCC7F}"/>
                  </a:ext>
                </a:extLst>
              </xdr:cNvPr>
              <xdr:cNvSpPr/>
            </xdr:nvSpPr>
            <xdr:spPr>
              <a:xfrm>
                <a:off x="200024" y="2571751"/>
                <a:ext cx="4019551" cy="2971799"/>
              </a:xfrm>
              <a:prstGeom prst="rect">
                <a:avLst/>
              </a:prstGeom>
              <a:solidFill>
                <a:srgbClr val="FF66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2" name="Rectángulo 31">
                <a:extLst>
                  <a:ext uri="{FF2B5EF4-FFF2-40B4-BE49-F238E27FC236}">
                    <a16:creationId xmlns:a16="http://schemas.microsoft.com/office/drawing/2014/main" id="{D5A62824-F2A4-4A8B-94DE-7ECEABA12FD2}"/>
                  </a:ext>
                </a:extLst>
              </xdr:cNvPr>
              <xdr:cNvSpPr/>
            </xdr:nvSpPr>
            <xdr:spPr>
              <a:xfrm>
                <a:off x="4229101" y="2571751"/>
                <a:ext cx="1047750" cy="2971799"/>
              </a:xfrm>
              <a:prstGeom prst="rect">
                <a:avLst/>
              </a:prstGeom>
              <a:solidFill>
                <a:srgbClr val="C00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33" name="Rectángulo 32">
                <a:extLst>
                  <a:ext uri="{FF2B5EF4-FFF2-40B4-BE49-F238E27FC236}">
                    <a16:creationId xmlns:a16="http://schemas.microsoft.com/office/drawing/2014/main" id="{92AAB014-EAE7-44CF-8082-B69878097886}"/>
                  </a:ext>
                </a:extLst>
              </xdr:cNvPr>
              <xdr:cNvSpPr/>
            </xdr:nvSpPr>
            <xdr:spPr>
              <a:xfrm>
                <a:off x="5286375" y="1981200"/>
                <a:ext cx="2324100" cy="3562350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</xdr:grpSp>
        <xdr:sp macro="" textlink="">
          <xdr:nvSpPr>
            <xdr:cNvPr id="35" name="Rectángulo 34">
              <a:extLst>
                <a:ext uri="{FF2B5EF4-FFF2-40B4-BE49-F238E27FC236}">
                  <a16:creationId xmlns:a16="http://schemas.microsoft.com/office/drawing/2014/main" id="{39A9E801-E1FC-41D5-B1CA-4DA4F05B80CA}"/>
                </a:ext>
              </a:extLst>
            </xdr:cNvPr>
            <xdr:cNvSpPr/>
          </xdr:nvSpPr>
          <xdr:spPr>
            <a:xfrm>
              <a:off x="257175" y="2657474"/>
              <a:ext cx="4991100" cy="2886075"/>
            </a:xfrm>
            <a:prstGeom prst="rect">
              <a:avLst/>
            </a:prstGeom>
            <a:noFill/>
            <a:ln w="76200">
              <a:solidFill>
                <a:srgbClr val="C0C0C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endParaRPr lang="es-MX" sz="1100" b="1" i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274FE066-059B-7D2B-C3D9-53AD8F531F4E}"/>
                </a:ext>
              </a:extLst>
            </xdr:cNvPr>
            <xdr:cNvSpPr txBox="1"/>
          </xdr:nvSpPr>
          <xdr:spPr>
            <a:xfrm>
              <a:off x="361950" y="4895850"/>
              <a:ext cx="1638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Pobreza moderada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41" name="Imagen 40">
                  <a:extLst>
                    <a:ext uri="{FF2B5EF4-FFF2-40B4-BE49-F238E27FC236}">
                      <a16:creationId xmlns:a16="http://schemas.microsoft.com/office/drawing/2014/main" id="{0CECF60A-3BD6-7010-2C0D-47A532DE8ECB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D$19" spid="_x0000_s162450"/>
                    </a:ext>
                  </a:extLst>
                </xdr:cNvPicPr>
              </xdr:nvPicPr>
              <xdr:blipFill>
                <a:blip xmlns:r="http://schemas.openxmlformats.org/officeDocument/2006/relationships" r:embed="rId2"/>
                <a:srcRect/>
                <a:stretch>
                  <a:fillRect/>
                </a:stretch>
              </xdr:blipFill>
              <xdr:spPr bwMode="auto">
                <a:xfrm>
                  <a:off x="323850" y="50863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A695FE97-FBF8-8F0B-1985-067D38658579}"/>
                </a:ext>
              </a:extLst>
            </xdr:cNvPr>
            <xdr:cNvSpPr txBox="1"/>
          </xdr:nvSpPr>
          <xdr:spPr>
            <a:xfrm>
              <a:off x="4305300" y="4752975"/>
              <a:ext cx="876300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Pobreza </a:t>
              </a:r>
            </a:p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extrema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45" name="Imagen 44">
                  <a:extLst>
                    <a:ext uri="{FF2B5EF4-FFF2-40B4-BE49-F238E27FC236}">
                      <a16:creationId xmlns:a16="http://schemas.microsoft.com/office/drawing/2014/main" id="{660E212B-7F57-9C84-616C-61E0392A0079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D$21" spid="_x0000_s162451"/>
                    </a:ext>
                  </a:extLst>
                </xdr:cNvPicPr>
              </xdr:nvPicPr>
              <xdr:blipFill>
                <a:blip xmlns:r="http://schemas.openxmlformats.org/officeDocument/2006/relationships" r:embed="rId3"/>
                <a:srcRect/>
                <a:stretch>
                  <a:fillRect/>
                </a:stretch>
              </xdr:blipFill>
              <xdr:spPr bwMode="auto">
                <a:xfrm>
                  <a:off x="4286251" y="5106322"/>
                  <a:ext cx="918986" cy="28659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40DDB8A3-EC15-6DDE-D003-19935579555C}"/>
                </a:ext>
              </a:extLst>
            </xdr:cNvPr>
            <xdr:cNvSpPr txBox="1"/>
          </xdr:nvSpPr>
          <xdr:spPr>
            <a:xfrm>
              <a:off x="361950" y="1304925"/>
              <a:ext cx="32956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carencias sociales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47" name="Imagen 46">
                  <a:extLst>
                    <a:ext uri="{FF2B5EF4-FFF2-40B4-BE49-F238E27FC236}">
                      <a16:creationId xmlns:a16="http://schemas.microsoft.com/office/drawing/2014/main" id="{0BCD9D92-54E8-64A1-7E99-2166653FB646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D$23" spid="_x0000_s162452"/>
                    </a:ext>
                  </a:extLst>
                </xdr:cNvPicPr>
              </xdr:nvPicPr>
              <xdr:blipFill>
                <a:blip xmlns:r="http://schemas.openxmlformats.org/officeDocument/2006/relationships" r:embed="rId4"/>
                <a:srcRect/>
                <a:stretch>
                  <a:fillRect/>
                </a:stretch>
              </xdr:blipFill>
              <xdr:spPr bwMode="auto">
                <a:xfrm>
                  <a:off x="323850" y="15049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42A32142-3608-AF12-8000-D5F0AA1F4BFD}"/>
                </a:ext>
              </a:extLst>
            </xdr:cNvPr>
            <xdr:cNvSpPr txBox="1"/>
          </xdr:nvSpPr>
          <xdr:spPr>
            <a:xfrm>
              <a:off x="5391150" y="1143000"/>
              <a:ext cx="15049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ingresos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49" name="Imagen 48">
                  <a:extLst>
                    <a:ext uri="{FF2B5EF4-FFF2-40B4-BE49-F238E27FC236}">
                      <a16:creationId xmlns:a16="http://schemas.microsoft.com/office/drawing/2014/main" id="{59534B8F-5B81-22D3-6378-AE55CF025481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D$25" spid="_x0000_s162453"/>
                    </a:ext>
                  </a:extLst>
                </xdr:cNvPicPr>
              </xdr:nvPicPr>
              <xdr:blipFill>
                <a:blip xmlns:r="http://schemas.openxmlformats.org/officeDocument/2006/relationships" r:embed="rId5"/>
                <a:srcRect/>
                <a:stretch>
                  <a:fillRect/>
                </a:stretch>
              </xdr:blipFill>
              <xdr:spPr bwMode="auto">
                <a:xfrm>
                  <a:off x="5372100" y="1552575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6C0059F3-6957-4CA6-9F04-370143CC6C4C}"/>
                </a:ext>
              </a:extLst>
            </xdr:cNvPr>
            <xdr:cNvSpPr txBox="1"/>
          </xdr:nvSpPr>
          <xdr:spPr>
            <a:xfrm>
              <a:off x="5410200" y="4914900"/>
              <a:ext cx="19240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No pobre y no vulnerable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1" name="Imagen 50">
                  <a:extLst>
                    <a:ext uri="{FF2B5EF4-FFF2-40B4-BE49-F238E27FC236}">
                      <a16:creationId xmlns:a16="http://schemas.microsoft.com/office/drawing/2014/main" id="{89E91FE1-3E02-3815-5633-2E8E9B2342D7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D$27" spid="_x0000_s162454"/>
                    </a:ext>
                  </a:extLst>
                </xdr:cNvPicPr>
              </xdr:nvPicPr>
              <xdr:blipFill>
                <a:blip xmlns:r="http://schemas.openxmlformats.org/officeDocument/2006/relationships" r:embed="rId6"/>
                <a:srcRect/>
                <a:stretch>
                  <a:fillRect/>
                </a:stretch>
              </xdr:blipFill>
              <xdr:spPr bwMode="auto">
                <a:xfrm>
                  <a:off x="5391150" y="51244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</xdr:grp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B9D34927-8FC3-4550-990B-395ED5D9C8AE}"/>
              </a:ext>
            </a:extLst>
          </xdr:cNvPr>
          <xdr:cNvSpPr txBox="1"/>
        </xdr:nvSpPr>
        <xdr:spPr>
          <a:xfrm>
            <a:off x="3667123" y="2664300"/>
            <a:ext cx="1543050" cy="559275"/>
          </a:xfrm>
          <a:prstGeom prst="rect">
            <a:avLst/>
          </a:prstGeom>
          <a:solidFill>
            <a:srgbClr val="C0C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200" b="1" i="1">
                <a:solidFill>
                  <a:sysClr val="windowText" lastClr="000000"/>
                </a:solidFill>
              </a:rPr>
              <a:t>Pobreza 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54" name="Imagen 53">
                <a:extLst>
                  <a:ext uri="{FF2B5EF4-FFF2-40B4-BE49-F238E27FC236}">
                    <a16:creationId xmlns:a16="http://schemas.microsoft.com/office/drawing/2014/main" id="{87669E41-D14F-4774-B1CE-0DA839031159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D$17" spid="_x0000_s162455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4093141" y="2868850"/>
                <a:ext cx="1061049" cy="2785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</xdr:row>
      <xdr:rowOff>9525</xdr:rowOff>
    </xdr:from>
    <xdr:to>
      <xdr:col>8</xdr:col>
      <xdr:colOff>1019160</xdr:colOff>
      <xdr:row>3</xdr:row>
      <xdr:rowOff>9511</xdr:rowOff>
    </xdr:to>
    <xdr:sp macro="" textlink="">
      <xdr:nvSpPr>
        <xdr:cNvPr id="4" name="CuadroTexto 1">
          <a:hlinkClick xmlns:r="http://schemas.openxmlformats.org/officeDocument/2006/relationships" r:id="rId1" tooltip="Índice"/>
          <a:extLst>
            <a:ext uri="{FF2B5EF4-FFF2-40B4-BE49-F238E27FC236}">
              <a16:creationId xmlns:a16="http://schemas.microsoft.com/office/drawing/2014/main" id="{72535EBB-0276-43EE-BF4D-3FD18E812D2D}"/>
            </a:ext>
          </a:extLst>
        </xdr:cNvPr>
        <xdr:cNvSpPr txBox="1"/>
      </xdr:nvSpPr>
      <xdr:spPr>
        <a:xfrm>
          <a:off x="6981825" y="314325"/>
          <a:ext cx="647685" cy="16191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  <xdr:twoCellAnchor>
    <xdr:from>
      <xdr:col>1</xdr:col>
      <xdr:colOff>95250</xdr:colOff>
      <xdr:row>5</xdr:row>
      <xdr:rowOff>27214</xdr:rowOff>
    </xdr:from>
    <xdr:to>
      <xdr:col>8</xdr:col>
      <xdr:colOff>971552</xdr:colOff>
      <xdr:row>30</xdr:row>
      <xdr:rowOff>29914</xdr:rowOff>
    </xdr:to>
    <xdr:grpSp>
      <xdr:nvGrpSpPr>
        <xdr:cNvPr id="126" name="Grupo 125">
          <a:extLst>
            <a:ext uri="{FF2B5EF4-FFF2-40B4-BE49-F238E27FC236}">
              <a16:creationId xmlns:a16="http://schemas.microsoft.com/office/drawing/2014/main" id="{EFDCD7AF-3873-487B-938E-78D9BF5EA435}"/>
            </a:ext>
          </a:extLst>
        </xdr:cNvPr>
        <xdr:cNvGrpSpPr/>
      </xdr:nvGrpSpPr>
      <xdr:grpSpPr>
        <a:xfrm>
          <a:off x="171450" y="874939"/>
          <a:ext cx="7410452" cy="4527075"/>
          <a:chOff x="161925" y="981075"/>
          <a:chExt cx="7410452" cy="4527075"/>
        </a:xfrm>
      </xdr:grpSpPr>
      <xdr:grpSp>
        <xdr:nvGrpSpPr>
          <xdr:cNvPr id="127" name="Grupo 126">
            <a:extLst>
              <a:ext uri="{FF2B5EF4-FFF2-40B4-BE49-F238E27FC236}">
                <a16:creationId xmlns:a16="http://schemas.microsoft.com/office/drawing/2014/main" id="{7F991716-AB1D-DB9C-8139-33D473AE4DF1}"/>
              </a:ext>
            </a:extLst>
          </xdr:cNvPr>
          <xdr:cNvGrpSpPr/>
        </xdr:nvGrpSpPr>
        <xdr:grpSpPr>
          <a:xfrm>
            <a:off x="161925" y="981075"/>
            <a:ext cx="7410452" cy="4527075"/>
            <a:chOff x="161925" y="981075"/>
            <a:chExt cx="7410452" cy="4527075"/>
          </a:xfrm>
        </xdr:grpSpPr>
        <xdr:sp macro="" textlink="">
          <xdr:nvSpPr>
            <xdr:cNvPr id="141" name="Rectángulo 140">
              <a:extLst>
                <a:ext uri="{FF2B5EF4-FFF2-40B4-BE49-F238E27FC236}">
                  <a16:creationId xmlns:a16="http://schemas.microsoft.com/office/drawing/2014/main" id="{FEFD07EC-6454-76A2-411B-BEF3D72E417D}"/>
                </a:ext>
              </a:extLst>
            </xdr:cNvPr>
            <xdr:cNvSpPr/>
          </xdr:nvSpPr>
          <xdr:spPr>
            <a:xfrm>
              <a:off x="161925" y="981075"/>
              <a:ext cx="5076827" cy="1712279"/>
            </a:xfrm>
            <a:prstGeom prst="rect">
              <a:avLst/>
            </a:prstGeom>
            <a:solidFill>
              <a:srgbClr val="FFC00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42" name="Rectángulo 141">
              <a:extLst>
                <a:ext uri="{FF2B5EF4-FFF2-40B4-BE49-F238E27FC236}">
                  <a16:creationId xmlns:a16="http://schemas.microsoft.com/office/drawing/2014/main" id="{B871D171-15B5-08B2-41DB-B92EAD38BF08}"/>
                </a:ext>
              </a:extLst>
            </xdr:cNvPr>
            <xdr:cNvSpPr/>
          </xdr:nvSpPr>
          <xdr:spPr>
            <a:xfrm>
              <a:off x="5248277" y="981075"/>
              <a:ext cx="2324100" cy="1057993"/>
            </a:xfrm>
            <a:prstGeom prst="rect">
              <a:avLst/>
            </a:prstGeom>
            <a:solidFill>
              <a:srgbClr val="92D05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43" name="Rectángulo 142">
              <a:extLst>
                <a:ext uri="{FF2B5EF4-FFF2-40B4-BE49-F238E27FC236}">
                  <a16:creationId xmlns:a16="http://schemas.microsoft.com/office/drawing/2014/main" id="{623101EC-D67B-CBF2-374B-CAF85307F854}"/>
                </a:ext>
              </a:extLst>
            </xdr:cNvPr>
            <xdr:cNvSpPr/>
          </xdr:nvSpPr>
          <xdr:spPr>
            <a:xfrm>
              <a:off x="191635" y="2727039"/>
              <a:ext cx="4019551" cy="2769045"/>
            </a:xfrm>
            <a:prstGeom prst="rect">
              <a:avLst/>
            </a:prstGeom>
            <a:solidFill>
              <a:srgbClr val="FF660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44" name="Rectángulo 143">
              <a:extLst>
                <a:ext uri="{FF2B5EF4-FFF2-40B4-BE49-F238E27FC236}">
                  <a16:creationId xmlns:a16="http://schemas.microsoft.com/office/drawing/2014/main" id="{B7D4698A-7AD4-5561-F4E3-98D5D4F76BF0}"/>
                </a:ext>
              </a:extLst>
            </xdr:cNvPr>
            <xdr:cNvSpPr/>
          </xdr:nvSpPr>
          <xdr:spPr>
            <a:xfrm>
              <a:off x="4191003" y="2707274"/>
              <a:ext cx="1047750" cy="2800875"/>
            </a:xfrm>
            <a:prstGeom prst="rect">
              <a:avLst/>
            </a:prstGeom>
            <a:solidFill>
              <a:srgbClr val="C0000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  <xdr:sp macro="" textlink="">
          <xdr:nvSpPr>
            <xdr:cNvPr id="145" name="Rectángulo 144">
              <a:extLst>
                <a:ext uri="{FF2B5EF4-FFF2-40B4-BE49-F238E27FC236}">
                  <a16:creationId xmlns:a16="http://schemas.microsoft.com/office/drawing/2014/main" id="{E9A5269A-C34F-3389-1F47-5C347AD45B34}"/>
                </a:ext>
              </a:extLst>
            </xdr:cNvPr>
            <xdr:cNvSpPr/>
          </xdr:nvSpPr>
          <xdr:spPr>
            <a:xfrm>
              <a:off x="5248277" y="2039068"/>
              <a:ext cx="2324100" cy="3469082"/>
            </a:xfrm>
            <a:prstGeom prst="rect">
              <a:avLst/>
            </a:prstGeom>
            <a:solidFill>
              <a:srgbClr val="00B0F0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MX" sz="1100"/>
            </a:p>
          </xdr:txBody>
        </xdr:sp>
      </xdr:grpSp>
      <xdr:sp macro="" textlink="">
        <xdr:nvSpPr>
          <xdr:cNvPr id="128" name="Rectángulo 127">
            <a:extLst>
              <a:ext uri="{FF2B5EF4-FFF2-40B4-BE49-F238E27FC236}">
                <a16:creationId xmlns:a16="http://schemas.microsoft.com/office/drawing/2014/main" id="{D0622B80-EF75-BFE8-974D-1170840C4853}"/>
              </a:ext>
            </a:extLst>
          </xdr:cNvPr>
          <xdr:cNvSpPr/>
        </xdr:nvSpPr>
        <xdr:spPr>
          <a:xfrm>
            <a:off x="200027" y="2749037"/>
            <a:ext cx="4991100" cy="2721012"/>
          </a:xfrm>
          <a:prstGeom prst="rect">
            <a:avLst/>
          </a:prstGeom>
          <a:noFill/>
          <a:ln w="76200">
            <a:solidFill>
              <a:srgbClr val="C0C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endParaRPr lang="es-MX" sz="1100" b="1" i="1">
              <a:solidFill>
                <a:schemeClr val="bg1"/>
              </a:solidFill>
            </a:endParaRPr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FF003BD4-5FA6-C6F4-82FB-BB6F03DBA292}"/>
              </a:ext>
            </a:extLst>
          </xdr:cNvPr>
          <xdr:cNvSpPr txBox="1"/>
        </xdr:nvSpPr>
        <xdr:spPr>
          <a:xfrm>
            <a:off x="3638552" y="2756153"/>
            <a:ext cx="1543050" cy="559275"/>
          </a:xfrm>
          <a:prstGeom prst="rect">
            <a:avLst/>
          </a:prstGeom>
          <a:solidFill>
            <a:srgbClr val="C0C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200" b="1" i="1">
                <a:solidFill>
                  <a:sysClr val="windowText" lastClr="000000"/>
                </a:solidFill>
              </a:rPr>
              <a:t>Pobreza 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30" name="Imagen 129">
                <a:extLst>
                  <a:ext uri="{FF2B5EF4-FFF2-40B4-BE49-F238E27FC236}">
                    <a16:creationId xmlns:a16="http://schemas.microsoft.com/office/drawing/2014/main" id="{B9BBB78B-1283-914E-A8C0-FC4789DBD4FE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H$17" spid="_x0000_s188817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4083961" y="2960703"/>
                <a:ext cx="1061049" cy="2785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  <xdr:sp macro="" textlink="">
        <xdr:nvSpPr>
          <xdr:cNvPr id="131" name="CuadroTexto 130">
            <a:extLst>
              <a:ext uri="{FF2B5EF4-FFF2-40B4-BE49-F238E27FC236}">
                <a16:creationId xmlns:a16="http://schemas.microsoft.com/office/drawing/2014/main" id="{F171B78F-7E10-5687-8692-145AAA7F7EC8}"/>
              </a:ext>
            </a:extLst>
          </xdr:cNvPr>
          <xdr:cNvSpPr txBox="1"/>
        </xdr:nvSpPr>
        <xdr:spPr>
          <a:xfrm>
            <a:off x="304802" y="4822350"/>
            <a:ext cx="16383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indent="0" algn="l"/>
            <a:r>
              <a: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Pobreza moderada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32" name="Imagen 131">
                <a:extLst>
                  <a:ext uri="{FF2B5EF4-FFF2-40B4-BE49-F238E27FC236}">
                    <a16:creationId xmlns:a16="http://schemas.microsoft.com/office/drawing/2014/main" id="{054F7E9D-24C4-1737-979D-0C0CFABB0AAE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H$19" spid="_x0000_s188818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266702" y="5012850"/>
                <a:ext cx="1088568" cy="2857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  <xdr:sp macro="" textlink="">
        <xdr:nvSpPr>
          <xdr:cNvPr id="133" name="CuadroTexto 132">
            <a:extLst>
              <a:ext uri="{FF2B5EF4-FFF2-40B4-BE49-F238E27FC236}">
                <a16:creationId xmlns:a16="http://schemas.microsoft.com/office/drawing/2014/main" id="{A2A1D353-25FF-05CF-17B2-392E3882A611}"/>
              </a:ext>
            </a:extLst>
          </xdr:cNvPr>
          <xdr:cNvSpPr txBox="1"/>
        </xdr:nvSpPr>
        <xdr:spPr>
          <a:xfrm>
            <a:off x="4248152" y="4679475"/>
            <a:ext cx="876300" cy="447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l"/>
            <a:r>
              <a:rPr lang="es-MX" sz="1200" b="1" i="0">
                <a:solidFill>
                  <a:schemeClr val="bg1"/>
                </a:solidFill>
              </a:rPr>
              <a:t>Pobreza </a:t>
            </a:r>
          </a:p>
          <a:p>
            <a:pPr algn="l"/>
            <a:r>
              <a:rPr lang="es-MX" sz="1200" b="1" i="0">
                <a:solidFill>
                  <a:schemeClr val="bg1"/>
                </a:solidFill>
              </a:rPr>
              <a:t>extrema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34" name="Imagen 133">
                <a:extLst>
                  <a:ext uri="{FF2B5EF4-FFF2-40B4-BE49-F238E27FC236}">
                    <a16:creationId xmlns:a16="http://schemas.microsoft.com/office/drawing/2014/main" id="{9B093255-954B-9D01-3EC5-9D48FBE05EA6}"/>
                  </a:ext>
                </a:extLst>
              </xdr:cNvPr>
              <xdr:cNvPicPr preferRelativeResize="0">
                <a:picLocks noChangeAspect="1" noChangeArrowheads="1"/>
                <a:extLst>
                  <a:ext uri="{84589F7E-364E-4C9E-8A38-B11213B215E9}">
                    <a14:cameraTool cellRange="Gráficas!$H$21" spid="_x0000_s188819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4229103" y="5041425"/>
                <a:ext cx="916234" cy="289337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4C73EB9C-C0CD-E1D2-4561-E624735631CF}"/>
              </a:ext>
            </a:extLst>
          </xdr:cNvPr>
          <xdr:cNvSpPr txBox="1"/>
        </xdr:nvSpPr>
        <xdr:spPr>
          <a:xfrm>
            <a:off x="304802" y="1231425"/>
            <a:ext cx="32956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indent="0" algn="l"/>
            <a:r>
              <a: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Vulnerable</a:t>
            </a:r>
            <a:r>
              <a:rPr lang="es-MX" sz="1200" b="1" i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por carencias sociales</a:t>
            </a:r>
            <a:endParaRPr lang="es-MX" sz="1200" b="1" i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36" name="Imagen 135">
                <a:extLst>
                  <a:ext uri="{FF2B5EF4-FFF2-40B4-BE49-F238E27FC236}">
                    <a16:creationId xmlns:a16="http://schemas.microsoft.com/office/drawing/2014/main" id="{6DA85AA0-4303-EDFF-1670-87F44DE99531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H$23" spid="_x0000_s188820"/>
                  </a:ext>
                </a:extLst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266702" y="1431450"/>
                <a:ext cx="1088568" cy="2857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  <xdr:sp macro="" textlink="">
        <xdr:nvSpPr>
          <xdr:cNvPr id="137" name="CuadroTexto 136">
            <a:extLst>
              <a:ext uri="{FF2B5EF4-FFF2-40B4-BE49-F238E27FC236}">
                <a16:creationId xmlns:a16="http://schemas.microsoft.com/office/drawing/2014/main" id="{6927611B-6CC3-9DA4-3360-D8AD16AE9DC9}"/>
              </a:ext>
            </a:extLst>
          </xdr:cNvPr>
          <xdr:cNvSpPr txBox="1"/>
        </xdr:nvSpPr>
        <xdr:spPr>
          <a:xfrm>
            <a:off x="5334002" y="1069500"/>
            <a:ext cx="1476373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indent="0" algn="l"/>
            <a:r>
              <a: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Vulnerable</a:t>
            </a:r>
            <a:r>
              <a:rPr lang="es-MX" sz="1200" b="1" i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por ingresos</a:t>
            </a:r>
            <a:endParaRPr lang="es-MX" sz="1200" b="1" i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38" name="Imagen 137">
                <a:extLst>
                  <a:ext uri="{FF2B5EF4-FFF2-40B4-BE49-F238E27FC236}">
                    <a16:creationId xmlns:a16="http://schemas.microsoft.com/office/drawing/2014/main" id="{0C256C4C-27A9-6BB2-C4DF-64E1555D4169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H$25" spid="_x0000_s188821"/>
                  </a:ext>
                </a:extLst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5314952" y="1479075"/>
                <a:ext cx="1088568" cy="2857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  <xdr:sp macro="" textlink="">
        <xdr:nvSpPr>
          <xdr:cNvPr id="139" name="CuadroTexto 138">
            <a:extLst>
              <a:ext uri="{FF2B5EF4-FFF2-40B4-BE49-F238E27FC236}">
                <a16:creationId xmlns:a16="http://schemas.microsoft.com/office/drawing/2014/main" id="{D3616B9C-4852-D46D-F174-6A0ED73511D4}"/>
              </a:ext>
            </a:extLst>
          </xdr:cNvPr>
          <xdr:cNvSpPr txBox="1"/>
        </xdr:nvSpPr>
        <xdr:spPr>
          <a:xfrm>
            <a:off x="5353052" y="4841400"/>
            <a:ext cx="19240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indent="0" algn="l"/>
            <a:r>
              <a: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No pobre y no vulnerable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140" name="Imagen 139">
                <a:extLst>
                  <a:ext uri="{FF2B5EF4-FFF2-40B4-BE49-F238E27FC236}">
                    <a16:creationId xmlns:a16="http://schemas.microsoft.com/office/drawing/2014/main" id="{DB616444-0302-0FA3-BCED-E1E3E628C84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H$27" spid="_x0000_s188822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5334002" y="5050950"/>
                <a:ext cx="1088568" cy="2857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0</xdr:rowOff>
    </xdr:from>
    <xdr:to>
      <xdr:col>9</xdr:col>
      <xdr:colOff>19035</xdr:colOff>
      <xdr:row>2</xdr:row>
      <xdr:rowOff>190486</xdr:rowOff>
    </xdr:to>
    <xdr:sp macro="" textlink="">
      <xdr:nvSpPr>
        <xdr:cNvPr id="4" name="CuadroTexto 1">
          <a:hlinkClick xmlns:r="http://schemas.openxmlformats.org/officeDocument/2006/relationships" r:id="rId1" tooltip="Índice"/>
          <a:extLst>
            <a:ext uri="{FF2B5EF4-FFF2-40B4-BE49-F238E27FC236}">
              <a16:creationId xmlns:a16="http://schemas.microsoft.com/office/drawing/2014/main" id="{A1538ED9-7818-418A-B2DC-68E3F9DF1726}"/>
            </a:ext>
          </a:extLst>
        </xdr:cNvPr>
        <xdr:cNvSpPr txBox="1"/>
      </xdr:nvSpPr>
      <xdr:spPr>
        <a:xfrm>
          <a:off x="6915150" y="0"/>
          <a:ext cx="647685" cy="1904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  <xdr:twoCellAnchor>
    <xdr:from>
      <xdr:col>1</xdr:col>
      <xdr:colOff>66675</xdr:colOff>
      <xdr:row>5</xdr:row>
      <xdr:rowOff>47625</xdr:rowOff>
    </xdr:from>
    <xdr:to>
      <xdr:col>8</xdr:col>
      <xdr:colOff>942977</xdr:colOff>
      <xdr:row>30</xdr:row>
      <xdr:rowOff>50325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CF8A9E6C-405C-32A1-219C-8F60E7D8A6D6}"/>
            </a:ext>
          </a:extLst>
        </xdr:cNvPr>
        <xdr:cNvGrpSpPr/>
      </xdr:nvGrpSpPr>
      <xdr:grpSpPr>
        <a:xfrm>
          <a:off x="142875" y="895350"/>
          <a:ext cx="7410452" cy="4527075"/>
          <a:chOff x="142875" y="952500"/>
          <a:chExt cx="7410452" cy="4527075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F1F479F3-D900-41F6-B9F8-094D9F01EE4A}"/>
              </a:ext>
            </a:extLst>
          </xdr:cNvPr>
          <xdr:cNvGrpSpPr/>
        </xdr:nvGrpSpPr>
        <xdr:grpSpPr>
          <a:xfrm>
            <a:off x="142875" y="952500"/>
            <a:ext cx="7410452" cy="4527075"/>
            <a:chOff x="219073" y="1054575"/>
            <a:chExt cx="7410452" cy="4527075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52FB99A9-AC29-37F2-E1FE-5A7C37DB256B}"/>
                </a:ext>
              </a:extLst>
            </xdr:cNvPr>
            <xdr:cNvGrpSpPr/>
          </xdr:nvGrpSpPr>
          <xdr:grpSpPr>
            <a:xfrm>
              <a:off x="219073" y="1054575"/>
              <a:ext cx="7410452" cy="4527075"/>
              <a:chOff x="200023" y="1016475"/>
              <a:chExt cx="7410452" cy="4527075"/>
            </a:xfrm>
          </xdr:grpSpPr>
          <xdr:sp macro="" textlink="">
            <xdr:nvSpPr>
              <xdr:cNvPr id="20" name="Rectángulo 19">
                <a:extLst>
                  <a:ext uri="{FF2B5EF4-FFF2-40B4-BE49-F238E27FC236}">
                    <a16:creationId xmlns:a16="http://schemas.microsoft.com/office/drawing/2014/main" id="{2BC54E0B-D50F-4FC7-4378-723754C9B51C}"/>
                  </a:ext>
                </a:extLst>
              </xdr:cNvPr>
              <xdr:cNvSpPr/>
            </xdr:nvSpPr>
            <xdr:spPr>
              <a:xfrm>
                <a:off x="200023" y="1016476"/>
                <a:ext cx="5060100" cy="1454740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1" name="Rectángulo 20">
                <a:extLst>
                  <a:ext uri="{FF2B5EF4-FFF2-40B4-BE49-F238E27FC236}">
                    <a16:creationId xmlns:a16="http://schemas.microsoft.com/office/drawing/2014/main" id="{D73C347C-2237-3A6E-9AA3-1FD6E3354333}"/>
                  </a:ext>
                </a:extLst>
              </xdr:cNvPr>
              <xdr:cNvSpPr/>
            </xdr:nvSpPr>
            <xdr:spPr>
              <a:xfrm>
                <a:off x="5286375" y="1016475"/>
                <a:ext cx="2324100" cy="1148479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2" name="Rectángulo 21">
                <a:extLst>
                  <a:ext uri="{FF2B5EF4-FFF2-40B4-BE49-F238E27FC236}">
                    <a16:creationId xmlns:a16="http://schemas.microsoft.com/office/drawing/2014/main" id="{C3E5A3CE-EB9F-11E6-1408-552C1CF51C24}"/>
                  </a:ext>
                </a:extLst>
              </xdr:cNvPr>
              <xdr:cNvSpPr/>
            </xdr:nvSpPr>
            <xdr:spPr>
              <a:xfrm>
                <a:off x="200025" y="2499057"/>
                <a:ext cx="3880177" cy="3044493"/>
              </a:xfrm>
              <a:prstGeom prst="rect">
                <a:avLst/>
              </a:prstGeom>
              <a:solidFill>
                <a:srgbClr val="FF66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3" name="Rectángulo 22">
                <a:extLst>
                  <a:ext uri="{FF2B5EF4-FFF2-40B4-BE49-F238E27FC236}">
                    <a16:creationId xmlns:a16="http://schemas.microsoft.com/office/drawing/2014/main" id="{68932CDB-3C03-E3EB-44EB-5CD83406FFD3}"/>
                  </a:ext>
                </a:extLst>
              </xdr:cNvPr>
              <xdr:cNvSpPr/>
            </xdr:nvSpPr>
            <xdr:spPr>
              <a:xfrm>
                <a:off x="4077218" y="2499056"/>
                <a:ext cx="1169525" cy="3044493"/>
              </a:xfrm>
              <a:prstGeom prst="rect">
                <a:avLst/>
              </a:prstGeom>
              <a:solidFill>
                <a:srgbClr val="C00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4" name="Rectángulo 23">
                <a:extLst>
                  <a:ext uri="{FF2B5EF4-FFF2-40B4-BE49-F238E27FC236}">
                    <a16:creationId xmlns:a16="http://schemas.microsoft.com/office/drawing/2014/main" id="{63F71B2A-6A3D-AA58-B1E1-09BCFFB3C91B}"/>
                  </a:ext>
                </a:extLst>
              </xdr:cNvPr>
              <xdr:cNvSpPr/>
            </xdr:nvSpPr>
            <xdr:spPr>
              <a:xfrm>
                <a:off x="5286375" y="2178874"/>
                <a:ext cx="2324100" cy="336467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</xdr:grp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AE7D64BA-C0DD-1989-98C2-99F9467E5A0A}"/>
                </a:ext>
              </a:extLst>
            </xdr:cNvPr>
            <xdr:cNvSpPr/>
          </xdr:nvSpPr>
          <xdr:spPr>
            <a:xfrm>
              <a:off x="257175" y="2562021"/>
              <a:ext cx="4967749" cy="2981529"/>
            </a:xfrm>
            <a:prstGeom prst="rect">
              <a:avLst/>
            </a:prstGeom>
            <a:noFill/>
            <a:ln w="76200">
              <a:solidFill>
                <a:srgbClr val="C0C0C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endParaRPr lang="es-MX" sz="1100" b="1" i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53C7AD3-7DEA-4F6F-D0D9-FFB9BC278541}"/>
                </a:ext>
              </a:extLst>
            </xdr:cNvPr>
            <xdr:cNvSpPr txBox="1"/>
          </xdr:nvSpPr>
          <xdr:spPr>
            <a:xfrm>
              <a:off x="361950" y="4895850"/>
              <a:ext cx="1638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Pobreza moderada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1" name="Imagen 10">
                  <a:extLst>
                    <a:ext uri="{FF2B5EF4-FFF2-40B4-BE49-F238E27FC236}">
                      <a16:creationId xmlns:a16="http://schemas.microsoft.com/office/drawing/2014/main" id="{464BBC0D-D6E7-522B-D0C9-4766CAB532AB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L$19" spid="_x0000_s138169"/>
                    </a:ext>
                  </a:extLst>
                </xdr:cNvPicPr>
              </xdr:nvPicPr>
              <xdr:blipFill>
                <a:blip xmlns:r="http://schemas.openxmlformats.org/officeDocument/2006/relationships" r:embed="rId2"/>
                <a:srcRect/>
                <a:stretch>
                  <a:fillRect/>
                </a:stretch>
              </xdr:blipFill>
              <xdr:spPr bwMode="auto">
                <a:xfrm>
                  <a:off x="323850" y="50863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F92C22FD-80E7-A24E-37FA-2C67BD9B105A}"/>
                </a:ext>
              </a:extLst>
            </xdr:cNvPr>
            <xdr:cNvSpPr txBox="1"/>
          </xdr:nvSpPr>
          <xdr:spPr>
            <a:xfrm>
              <a:off x="4305300" y="4752975"/>
              <a:ext cx="876300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Pobreza </a:t>
              </a:r>
            </a:p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extrema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3" name="Imagen 12">
                  <a:extLst>
                    <a:ext uri="{FF2B5EF4-FFF2-40B4-BE49-F238E27FC236}">
                      <a16:creationId xmlns:a16="http://schemas.microsoft.com/office/drawing/2014/main" id="{C53D6536-87E3-4FA5-B901-C8F76E2D914B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L$21" spid="_x0000_s138170"/>
                    </a:ext>
                  </a:extLst>
                </xdr:cNvPicPr>
              </xdr:nvPicPr>
              <xdr:blipFill>
                <a:blip xmlns:r="http://schemas.openxmlformats.org/officeDocument/2006/relationships" r:embed="rId3"/>
                <a:srcRect/>
                <a:stretch>
                  <a:fillRect/>
                </a:stretch>
              </xdr:blipFill>
              <xdr:spPr bwMode="auto">
                <a:xfrm>
                  <a:off x="4286251" y="5114924"/>
                  <a:ext cx="904874" cy="311625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10C3D23-7B42-E838-12FF-7ED8B55A15EE}"/>
                </a:ext>
              </a:extLst>
            </xdr:cNvPr>
            <xdr:cNvSpPr txBox="1"/>
          </xdr:nvSpPr>
          <xdr:spPr>
            <a:xfrm>
              <a:off x="361950" y="1304925"/>
              <a:ext cx="32956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carencias sociales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5" name="Imagen 14">
                  <a:extLst>
                    <a:ext uri="{FF2B5EF4-FFF2-40B4-BE49-F238E27FC236}">
                      <a16:creationId xmlns:a16="http://schemas.microsoft.com/office/drawing/2014/main" id="{94778E6A-3CD2-EC24-8F10-8D1AE9F56C9B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L$23" spid="_x0000_s138171"/>
                    </a:ext>
                  </a:extLst>
                </xdr:cNvPicPr>
              </xdr:nvPicPr>
              <xdr:blipFill>
                <a:blip xmlns:r="http://schemas.openxmlformats.org/officeDocument/2006/relationships" r:embed="rId4"/>
                <a:srcRect/>
                <a:stretch>
                  <a:fillRect/>
                </a:stretch>
              </xdr:blipFill>
              <xdr:spPr bwMode="auto">
                <a:xfrm>
                  <a:off x="323850" y="15049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BF25DCE-5873-6243-AAF0-03B6C627D37C}"/>
                </a:ext>
              </a:extLst>
            </xdr:cNvPr>
            <xdr:cNvSpPr txBox="1"/>
          </xdr:nvSpPr>
          <xdr:spPr>
            <a:xfrm>
              <a:off x="5391150" y="1143000"/>
              <a:ext cx="1590673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ingresos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7" name="Imagen 16">
                  <a:extLst>
                    <a:ext uri="{FF2B5EF4-FFF2-40B4-BE49-F238E27FC236}">
                      <a16:creationId xmlns:a16="http://schemas.microsoft.com/office/drawing/2014/main" id="{767DA283-F6AE-189C-45EE-B4B640FC9704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L$25" spid="_x0000_s138172"/>
                    </a:ext>
                  </a:extLst>
                </xdr:cNvPicPr>
              </xdr:nvPicPr>
              <xdr:blipFill>
                <a:blip xmlns:r="http://schemas.openxmlformats.org/officeDocument/2006/relationships" r:embed="rId5"/>
                <a:srcRect/>
                <a:stretch>
                  <a:fillRect/>
                </a:stretch>
              </xdr:blipFill>
              <xdr:spPr bwMode="auto">
                <a:xfrm>
                  <a:off x="5372100" y="1552575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CAB1684-1371-6C2B-C3A0-EFE79B9BAC74}"/>
                </a:ext>
              </a:extLst>
            </xdr:cNvPr>
            <xdr:cNvSpPr txBox="1"/>
          </xdr:nvSpPr>
          <xdr:spPr>
            <a:xfrm>
              <a:off x="5410200" y="4914900"/>
              <a:ext cx="19240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No pobre y no vulnerable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9" name="Imagen 18">
                  <a:extLst>
                    <a:ext uri="{FF2B5EF4-FFF2-40B4-BE49-F238E27FC236}">
                      <a16:creationId xmlns:a16="http://schemas.microsoft.com/office/drawing/2014/main" id="{1A49501C-6C7C-5A6D-A12A-FA49339DBF71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L$27" spid="_x0000_s138173"/>
                    </a:ext>
                  </a:extLst>
                </xdr:cNvPicPr>
              </xdr:nvPicPr>
              <xdr:blipFill>
                <a:blip xmlns:r="http://schemas.openxmlformats.org/officeDocument/2006/relationships" r:embed="rId6"/>
                <a:srcRect/>
                <a:stretch>
                  <a:fillRect/>
                </a:stretch>
              </xdr:blipFill>
              <xdr:spPr bwMode="auto">
                <a:xfrm>
                  <a:off x="5391150" y="51244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</xdr:grp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1062AC80-AFE6-44AF-B7FC-8F5F43B23FAE}"/>
              </a:ext>
            </a:extLst>
          </xdr:cNvPr>
          <xdr:cNvSpPr txBox="1"/>
        </xdr:nvSpPr>
        <xdr:spPr>
          <a:xfrm>
            <a:off x="3600424" y="2476292"/>
            <a:ext cx="1543050" cy="559275"/>
          </a:xfrm>
          <a:prstGeom prst="rect">
            <a:avLst/>
          </a:prstGeom>
          <a:solidFill>
            <a:srgbClr val="C0C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200" b="1" i="1">
                <a:solidFill>
                  <a:sysClr val="windowText" lastClr="000000"/>
                </a:solidFill>
              </a:rPr>
              <a:t>Pobreza 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26" name="Imagen 25">
                <a:extLst>
                  <a:ext uri="{FF2B5EF4-FFF2-40B4-BE49-F238E27FC236}">
                    <a16:creationId xmlns:a16="http://schemas.microsoft.com/office/drawing/2014/main" id="{23906FA9-DF21-403E-A13F-199B7C29003A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L$17" spid="_x0000_s138174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4033009" y="2706696"/>
                <a:ext cx="1061049" cy="2785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</xdr:row>
      <xdr:rowOff>0</xdr:rowOff>
    </xdr:from>
    <xdr:to>
      <xdr:col>8</xdr:col>
      <xdr:colOff>1038210</xdr:colOff>
      <xdr:row>2</xdr:row>
      <xdr:rowOff>161911</xdr:rowOff>
    </xdr:to>
    <xdr:sp macro="" textlink="">
      <xdr:nvSpPr>
        <xdr:cNvPr id="4" name="CuadroTexto 1">
          <a:hlinkClick xmlns:r="http://schemas.openxmlformats.org/officeDocument/2006/relationships" r:id="rId1" tooltip="Índice"/>
          <a:extLst>
            <a:ext uri="{FF2B5EF4-FFF2-40B4-BE49-F238E27FC236}">
              <a16:creationId xmlns:a16="http://schemas.microsoft.com/office/drawing/2014/main" id="{D0997B23-6FEF-4C76-A4C3-D247B20D13D9}"/>
            </a:ext>
          </a:extLst>
        </xdr:cNvPr>
        <xdr:cNvSpPr txBox="1"/>
      </xdr:nvSpPr>
      <xdr:spPr>
        <a:xfrm>
          <a:off x="7000875" y="304800"/>
          <a:ext cx="647685" cy="16191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  <xdr:twoCellAnchor>
    <xdr:from>
      <xdr:col>1</xdr:col>
      <xdr:colOff>95251</xdr:colOff>
      <xdr:row>5</xdr:row>
      <xdr:rowOff>76200</xdr:rowOff>
    </xdr:from>
    <xdr:to>
      <xdr:col>8</xdr:col>
      <xdr:colOff>971552</xdr:colOff>
      <xdr:row>30</xdr:row>
      <xdr:rowOff>123826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FDCD472C-BF59-8D54-E200-DFEC9BE830BA}"/>
            </a:ext>
          </a:extLst>
        </xdr:cNvPr>
        <xdr:cNvGrpSpPr/>
      </xdr:nvGrpSpPr>
      <xdr:grpSpPr>
        <a:xfrm>
          <a:off x="171451" y="923925"/>
          <a:ext cx="7410451" cy="4572001"/>
          <a:chOff x="171451" y="981075"/>
          <a:chExt cx="7410451" cy="4572317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19C9ECB9-06A5-4C74-937A-5392FC3A3A8F}"/>
              </a:ext>
            </a:extLst>
          </xdr:cNvPr>
          <xdr:cNvGrpSpPr/>
        </xdr:nvGrpSpPr>
        <xdr:grpSpPr>
          <a:xfrm>
            <a:off x="171451" y="981075"/>
            <a:ext cx="7410451" cy="4572317"/>
            <a:chOff x="219074" y="1054575"/>
            <a:chExt cx="7410451" cy="4572317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6A3CCCF8-1374-5171-82DD-DBDDEF62013E}"/>
                </a:ext>
              </a:extLst>
            </xdr:cNvPr>
            <xdr:cNvGrpSpPr/>
          </xdr:nvGrpSpPr>
          <xdr:grpSpPr>
            <a:xfrm>
              <a:off x="219074" y="1054575"/>
              <a:ext cx="7410451" cy="4572317"/>
              <a:chOff x="200024" y="1016475"/>
              <a:chExt cx="7410451" cy="4572317"/>
            </a:xfrm>
          </xdr:grpSpPr>
          <xdr:sp macro="" textlink="">
            <xdr:nvSpPr>
              <xdr:cNvPr id="20" name="Rectángulo 19">
                <a:extLst>
                  <a:ext uri="{FF2B5EF4-FFF2-40B4-BE49-F238E27FC236}">
                    <a16:creationId xmlns:a16="http://schemas.microsoft.com/office/drawing/2014/main" id="{90F362E1-EDD1-3E77-0F55-88315FD242D8}"/>
                  </a:ext>
                </a:extLst>
              </xdr:cNvPr>
              <xdr:cNvSpPr/>
            </xdr:nvSpPr>
            <xdr:spPr>
              <a:xfrm>
                <a:off x="200024" y="1016475"/>
                <a:ext cx="4963808" cy="1731767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1" name="Rectángulo 20">
                <a:extLst>
                  <a:ext uri="{FF2B5EF4-FFF2-40B4-BE49-F238E27FC236}">
                    <a16:creationId xmlns:a16="http://schemas.microsoft.com/office/drawing/2014/main" id="{2409B26D-FFD4-2A63-1602-423B81E7888A}"/>
                  </a:ext>
                </a:extLst>
              </xdr:cNvPr>
              <xdr:cNvSpPr/>
            </xdr:nvSpPr>
            <xdr:spPr>
              <a:xfrm>
                <a:off x="5175895" y="1016475"/>
                <a:ext cx="2434580" cy="845727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2" name="Rectángulo 21">
                <a:extLst>
                  <a:ext uri="{FF2B5EF4-FFF2-40B4-BE49-F238E27FC236}">
                    <a16:creationId xmlns:a16="http://schemas.microsoft.com/office/drawing/2014/main" id="{62208B87-50AE-FDAB-086B-17FF47F3A920}"/>
                  </a:ext>
                </a:extLst>
              </xdr:cNvPr>
              <xdr:cNvSpPr/>
            </xdr:nvSpPr>
            <xdr:spPr>
              <a:xfrm>
                <a:off x="200024" y="2776083"/>
                <a:ext cx="4019551" cy="2767466"/>
              </a:xfrm>
              <a:prstGeom prst="rect">
                <a:avLst/>
              </a:prstGeom>
              <a:solidFill>
                <a:srgbClr val="FF66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3" name="Rectángulo 22">
                <a:extLst>
                  <a:ext uri="{FF2B5EF4-FFF2-40B4-BE49-F238E27FC236}">
                    <a16:creationId xmlns:a16="http://schemas.microsoft.com/office/drawing/2014/main" id="{EAA02404-9874-8A32-FCF5-CD43D0A2A4A4}"/>
                  </a:ext>
                </a:extLst>
              </xdr:cNvPr>
              <xdr:cNvSpPr/>
            </xdr:nvSpPr>
            <xdr:spPr>
              <a:xfrm>
                <a:off x="4052791" y="2790004"/>
                <a:ext cx="1047750" cy="2767466"/>
              </a:xfrm>
              <a:prstGeom prst="rect">
                <a:avLst/>
              </a:prstGeom>
              <a:solidFill>
                <a:srgbClr val="C00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4" name="Rectángulo 23">
                <a:extLst>
                  <a:ext uri="{FF2B5EF4-FFF2-40B4-BE49-F238E27FC236}">
                    <a16:creationId xmlns:a16="http://schemas.microsoft.com/office/drawing/2014/main" id="{470DC0D2-545B-0FDB-F0BE-11A31322BD06}"/>
                  </a:ext>
                </a:extLst>
              </xdr:cNvPr>
              <xdr:cNvSpPr/>
            </xdr:nvSpPr>
            <xdr:spPr>
              <a:xfrm>
                <a:off x="5175895" y="1878655"/>
                <a:ext cx="2434580" cy="3710137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</xdr:grp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6D575E27-A573-C5E6-3877-FC6689EBE7D0}"/>
                </a:ext>
              </a:extLst>
            </xdr:cNvPr>
            <xdr:cNvSpPr/>
          </xdr:nvSpPr>
          <xdr:spPr>
            <a:xfrm>
              <a:off x="257175" y="2854622"/>
              <a:ext cx="4888135" cy="2715115"/>
            </a:xfrm>
            <a:prstGeom prst="rect">
              <a:avLst/>
            </a:prstGeom>
            <a:noFill/>
            <a:ln w="76200">
              <a:solidFill>
                <a:srgbClr val="C0C0C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endParaRPr lang="es-MX" sz="1100" b="1" i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5E2551F-E1E8-AA90-F71E-CEF7D993F32D}"/>
                </a:ext>
              </a:extLst>
            </xdr:cNvPr>
            <xdr:cNvSpPr txBox="1"/>
          </xdr:nvSpPr>
          <xdr:spPr>
            <a:xfrm>
              <a:off x="361950" y="4895850"/>
              <a:ext cx="1638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Pobreza moderada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1" name="Imagen 10">
                  <a:extLst>
                    <a:ext uri="{FF2B5EF4-FFF2-40B4-BE49-F238E27FC236}">
                      <a16:creationId xmlns:a16="http://schemas.microsoft.com/office/drawing/2014/main" id="{C560A3C3-45FB-93F7-FC5F-ECDAB475E5BD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P$19" spid="_x0000_s139163"/>
                    </a:ext>
                  </a:extLst>
                </xdr:cNvPicPr>
              </xdr:nvPicPr>
              <xdr:blipFill>
                <a:blip xmlns:r="http://schemas.openxmlformats.org/officeDocument/2006/relationships" r:embed="rId2"/>
                <a:srcRect/>
                <a:stretch>
                  <a:fillRect/>
                </a:stretch>
              </xdr:blipFill>
              <xdr:spPr bwMode="auto">
                <a:xfrm>
                  <a:off x="323850" y="50863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7D503D9-9F00-F805-8538-7A7F5C1796D4}"/>
                </a:ext>
              </a:extLst>
            </xdr:cNvPr>
            <xdr:cNvSpPr txBox="1"/>
          </xdr:nvSpPr>
          <xdr:spPr>
            <a:xfrm>
              <a:off x="4196803" y="4752975"/>
              <a:ext cx="876300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Pobreza </a:t>
              </a:r>
            </a:p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extrema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3" name="Imagen 12">
                  <a:extLst>
                    <a:ext uri="{FF2B5EF4-FFF2-40B4-BE49-F238E27FC236}">
                      <a16:creationId xmlns:a16="http://schemas.microsoft.com/office/drawing/2014/main" id="{70793325-850B-59DB-EF06-A1C861CAA6BA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P$21" spid="_x0000_s139164"/>
                    </a:ext>
                  </a:extLst>
                </xdr:cNvPicPr>
              </xdr:nvPicPr>
              <xdr:blipFill>
                <a:blip xmlns:r="http://schemas.openxmlformats.org/officeDocument/2006/relationships" r:embed="rId3"/>
                <a:srcRect/>
                <a:stretch>
                  <a:fillRect/>
                </a:stretch>
              </xdr:blipFill>
              <xdr:spPr bwMode="auto">
                <a:xfrm>
                  <a:off x="4177754" y="5114925"/>
                  <a:ext cx="904874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D51AA6D-967B-88C0-92E6-1552D09A3ED3}"/>
                </a:ext>
              </a:extLst>
            </xdr:cNvPr>
            <xdr:cNvSpPr txBox="1"/>
          </xdr:nvSpPr>
          <xdr:spPr>
            <a:xfrm>
              <a:off x="361950" y="1304925"/>
              <a:ext cx="32956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carencias sociales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5" name="Imagen 14">
                  <a:extLst>
                    <a:ext uri="{FF2B5EF4-FFF2-40B4-BE49-F238E27FC236}">
                      <a16:creationId xmlns:a16="http://schemas.microsoft.com/office/drawing/2014/main" id="{EB74DC7B-0DEF-8EF2-9844-40AD0A2D9321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P$23" spid="_x0000_s139165"/>
                    </a:ext>
                  </a:extLst>
                </xdr:cNvPicPr>
              </xdr:nvPicPr>
              <xdr:blipFill>
                <a:blip xmlns:r="http://schemas.openxmlformats.org/officeDocument/2006/relationships" r:embed="rId4"/>
                <a:srcRect/>
                <a:stretch>
                  <a:fillRect/>
                </a:stretch>
              </xdr:blipFill>
              <xdr:spPr bwMode="auto">
                <a:xfrm>
                  <a:off x="323850" y="15049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9D39338-739F-C183-2E37-705641551383}"/>
                </a:ext>
              </a:extLst>
            </xdr:cNvPr>
            <xdr:cNvSpPr txBox="1"/>
          </xdr:nvSpPr>
          <xdr:spPr>
            <a:xfrm>
              <a:off x="5391150" y="1143000"/>
              <a:ext cx="1619248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ingresos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7" name="Imagen 16">
                  <a:extLst>
                    <a:ext uri="{FF2B5EF4-FFF2-40B4-BE49-F238E27FC236}">
                      <a16:creationId xmlns:a16="http://schemas.microsoft.com/office/drawing/2014/main" id="{1D86A38E-CFB7-DA51-0E94-6CEB42133A22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P$25" spid="_x0000_s139166"/>
                    </a:ext>
                  </a:extLst>
                </xdr:cNvPicPr>
              </xdr:nvPicPr>
              <xdr:blipFill>
                <a:blip xmlns:r="http://schemas.openxmlformats.org/officeDocument/2006/relationships" r:embed="rId5"/>
                <a:srcRect/>
                <a:stretch>
                  <a:fillRect/>
                </a:stretch>
              </xdr:blipFill>
              <xdr:spPr bwMode="auto">
                <a:xfrm>
                  <a:off x="5372100" y="1552575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56F0301-7EE1-156E-0634-311967B3AC98}"/>
                </a:ext>
              </a:extLst>
            </xdr:cNvPr>
            <xdr:cNvSpPr txBox="1"/>
          </xdr:nvSpPr>
          <xdr:spPr>
            <a:xfrm>
              <a:off x="5410200" y="4914900"/>
              <a:ext cx="19240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No pobre y no vulnerable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9" name="Imagen 18">
                  <a:extLst>
                    <a:ext uri="{FF2B5EF4-FFF2-40B4-BE49-F238E27FC236}">
                      <a16:creationId xmlns:a16="http://schemas.microsoft.com/office/drawing/2014/main" id="{B951D117-8BE7-D841-5089-C0FDEFE10871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P$27" spid="_x0000_s139167"/>
                    </a:ext>
                  </a:extLst>
                </xdr:cNvPicPr>
              </xdr:nvPicPr>
              <xdr:blipFill>
                <a:blip xmlns:r="http://schemas.openxmlformats.org/officeDocument/2006/relationships" r:embed="rId6"/>
                <a:srcRect/>
                <a:stretch>
                  <a:fillRect/>
                </a:stretch>
              </xdr:blipFill>
              <xdr:spPr bwMode="auto">
                <a:xfrm>
                  <a:off x="5391150" y="51244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</xdr:grp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A917BD85-CC44-441A-ADC0-EDA882987712}"/>
              </a:ext>
            </a:extLst>
          </xdr:cNvPr>
          <xdr:cNvSpPr txBox="1"/>
        </xdr:nvSpPr>
        <xdr:spPr>
          <a:xfrm>
            <a:off x="3564095" y="2815395"/>
            <a:ext cx="1543050" cy="559275"/>
          </a:xfrm>
          <a:prstGeom prst="rect">
            <a:avLst/>
          </a:prstGeom>
          <a:solidFill>
            <a:srgbClr val="C0C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200" b="1" i="1">
                <a:solidFill>
                  <a:sysClr val="windowText" lastClr="000000"/>
                </a:solidFill>
              </a:rPr>
              <a:t>Pobreza 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26" name="Imagen 25">
                <a:extLst>
                  <a:ext uri="{FF2B5EF4-FFF2-40B4-BE49-F238E27FC236}">
                    <a16:creationId xmlns:a16="http://schemas.microsoft.com/office/drawing/2014/main" id="{4A3CC29C-E819-43A5-A773-5EBF80363085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P$17" spid="_x0000_s139168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3990112" y="3019944"/>
                <a:ext cx="1061049" cy="2785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38100</xdr:rowOff>
    </xdr:from>
    <xdr:to>
      <xdr:col>8</xdr:col>
      <xdr:colOff>1028685</xdr:colOff>
      <xdr:row>3</xdr:row>
      <xdr:rowOff>9511</xdr:rowOff>
    </xdr:to>
    <xdr:sp macro="" textlink="">
      <xdr:nvSpPr>
        <xdr:cNvPr id="4" name="CuadroTexto 1">
          <a:hlinkClick xmlns:r="http://schemas.openxmlformats.org/officeDocument/2006/relationships" r:id="rId1" tooltip="Índice"/>
          <a:extLst>
            <a:ext uri="{FF2B5EF4-FFF2-40B4-BE49-F238E27FC236}">
              <a16:creationId xmlns:a16="http://schemas.microsoft.com/office/drawing/2014/main" id="{89B87DA7-DD7D-4F50-BE1F-F4AE1F69D93F}"/>
            </a:ext>
          </a:extLst>
        </xdr:cNvPr>
        <xdr:cNvSpPr txBox="1"/>
      </xdr:nvSpPr>
      <xdr:spPr>
        <a:xfrm>
          <a:off x="6991350" y="342900"/>
          <a:ext cx="647685" cy="13333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  <xdr:twoCellAnchor>
    <xdr:from>
      <xdr:col>1</xdr:col>
      <xdr:colOff>95252</xdr:colOff>
      <xdr:row>5</xdr:row>
      <xdr:rowOff>123824</xdr:rowOff>
    </xdr:from>
    <xdr:to>
      <xdr:col>8</xdr:col>
      <xdr:colOff>971552</xdr:colOff>
      <xdr:row>30</xdr:row>
      <xdr:rowOff>97950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5616B856-39D3-B858-FEB2-E5902A9E0E35}"/>
            </a:ext>
          </a:extLst>
        </xdr:cNvPr>
        <xdr:cNvGrpSpPr/>
      </xdr:nvGrpSpPr>
      <xdr:grpSpPr>
        <a:xfrm>
          <a:off x="171452" y="971549"/>
          <a:ext cx="7410450" cy="4498501"/>
          <a:chOff x="171452" y="1028699"/>
          <a:chExt cx="7410450" cy="4498501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E52FE061-25CA-4EF2-B7EA-4955750053D8}"/>
              </a:ext>
            </a:extLst>
          </xdr:cNvPr>
          <xdr:cNvGrpSpPr/>
        </xdr:nvGrpSpPr>
        <xdr:grpSpPr>
          <a:xfrm>
            <a:off x="171452" y="1028699"/>
            <a:ext cx="7410450" cy="4498501"/>
            <a:chOff x="219075" y="1083149"/>
            <a:chExt cx="7410450" cy="4498501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4E0328BB-ABA5-76E7-8047-6F0B7BA698E1}"/>
                </a:ext>
              </a:extLst>
            </xdr:cNvPr>
            <xdr:cNvGrpSpPr/>
          </xdr:nvGrpSpPr>
          <xdr:grpSpPr>
            <a:xfrm>
              <a:off x="219075" y="1083149"/>
              <a:ext cx="7410450" cy="4498501"/>
              <a:chOff x="200025" y="1045049"/>
              <a:chExt cx="7410450" cy="4498501"/>
            </a:xfrm>
          </xdr:grpSpPr>
          <xdr:sp macro="" textlink="">
            <xdr:nvSpPr>
              <xdr:cNvPr id="20" name="Rectángulo 19">
                <a:extLst>
                  <a:ext uri="{FF2B5EF4-FFF2-40B4-BE49-F238E27FC236}">
                    <a16:creationId xmlns:a16="http://schemas.microsoft.com/office/drawing/2014/main" id="{B34DCB6B-11DD-C17D-B424-0724ACC131ED}"/>
                  </a:ext>
                </a:extLst>
              </xdr:cNvPr>
              <xdr:cNvSpPr/>
            </xdr:nvSpPr>
            <xdr:spPr>
              <a:xfrm>
                <a:off x="209549" y="1045049"/>
                <a:ext cx="4876799" cy="1704975"/>
              </a:xfrm>
              <a:prstGeom prst="rect">
                <a:avLst/>
              </a:prstGeom>
              <a:solidFill>
                <a:srgbClr val="FFC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1" name="Rectángulo 20">
                <a:extLst>
                  <a:ext uri="{FF2B5EF4-FFF2-40B4-BE49-F238E27FC236}">
                    <a16:creationId xmlns:a16="http://schemas.microsoft.com/office/drawing/2014/main" id="{B12F2340-55DA-CAED-64FE-6D7CD05E6114}"/>
                  </a:ext>
                </a:extLst>
              </xdr:cNvPr>
              <xdr:cNvSpPr/>
            </xdr:nvSpPr>
            <xdr:spPr>
              <a:xfrm>
                <a:off x="5086348" y="1045050"/>
                <a:ext cx="2524127" cy="781050"/>
              </a:xfrm>
              <a:prstGeom prst="rect">
                <a:avLst/>
              </a:prstGeom>
              <a:solidFill>
                <a:srgbClr val="92D05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2" name="Rectángulo 21">
                <a:extLst>
                  <a:ext uri="{FF2B5EF4-FFF2-40B4-BE49-F238E27FC236}">
                    <a16:creationId xmlns:a16="http://schemas.microsoft.com/office/drawing/2014/main" id="{FB514200-EB43-0EA2-A3C6-66CEF6102BB6}"/>
                  </a:ext>
                </a:extLst>
              </xdr:cNvPr>
              <xdr:cNvSpPr/>
            </xdr:nvSpPr>
            <xdr:spPr>
              <a:xfrm>
                <a:off x="200025" y="2769075"/>
                <a:ext cx="3676648" cy="2774475"/>
              </a:xfrm>
              <a:prstGeom prst="rect">
                <a:avLst/>
              </a:prstGeom>
              <a:solidFill>
                <a:srgbClr val="FF66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3" name="Rectángulo 22">
                <a:extLst>
                  <a:ext uri="{FF2B5EF4-FFF2-40B4-BE49-F238E27FC236}">
                    <a16:creationId xmlns:a16="http://schemas.microsoft.com/office/drawing/2014/main" id="{4D7D9457-3B65-7EC6-3814-2C1D35D9DA1E}"/>
                  </a:ext>
                </a:extLst>
              </xdr:cNvPr>
              <xdr:cNvSpPr/>
            </xdr:nvSpPr>
            <xdr:spPr>
              <a:xfrm>
                <a:off x="3887517" y="2807175"/>
                <a:ext cx="1198832" cy="2736375"/>
              </a:xfrm>
              <a:prstGeom prst="rect">
                <a:avLst/>
              </a:prstGeom>
              <a:solidFill>
                <a:srgbClr val="C0000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  <xdr:sp macro="" textlink="">
            <xdr:nvSpPr>
              <xdr:cNvPr id="24" name="Rectángulo 23">
                <a:extLst>
                  <a:ext uri="{FF2B5EF4-FFF2-40B4-BE49-F238E27FC236}">
                    <a16:creationId xmlns:a16="http://schemas.microsoft.com/office/drawing/2014/main" id="{A12B6E16-A0EF-921E-31A9-45FD4812AB45}"/>
                  </a:ext>
                </a:extLst>
              </xdr:cNvPr>
              <xdr:cNvSpPr/>
            </xdr:nvSpPr>
            <xdr:spPr>
              <a:xfrm>
                <a:off x="5095873" y="1835625"/>
                <a:ext cx="2514602" cy="3707925"/>
              </a:xfrm>
              <a:prstGeom prst="rect">
                <a:avLst/>
              </a:prstGeom>
              <a:solidFill>
                <a:srgbClr val="00B0F0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MX" sz="1100"/>
              </a:p>
            </xdr:txBody>
          </xdr:sp>
        </xdr:grp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6F34B59A-421A-D03B-CE5A-FBAF98614772}"/>
                </a:ext>
              </a:extLst>
            </xdr:cNvPr>
            <xdr:cNvSpPr/>
          </xdr:nvSpPr>
          <xdr:spPr>
            <a:xfrm>
              <a:off x="257174" y="2845275"/>
              <a:ext cx="4811790" cy="2698274"/>
            </a:xfrm>
            <a:prstGeom prst="rect">
              <a:avLst/>
            </a:prstGeom>
            <a:noFill/>
            <a:ln w="76200">
              <a:solidFill>
                <a:srgbClr val="C0C0C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r"/>
              <a:endParaRPr lang="es-MX" sz="1100" b="1" i="1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32380C1-D694-765B-61E6-B505C966E84A}"/>
                </a:ext>
              </a:extLst>
            </xdr:cNvPr>
            <xdr:cNvSpPr txBox="1"/>
          </xdr:nvSpPr>
          <xdr:spPr>
            <a:xfrm>
              <a:off x="361950" y="4895850"/>
              <a:ext cx="163830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Pobreza moderada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1" name="Imagen 10">
                  <a:extLst>
                    <a:ext uri="{FF2B5EF4-FFF2-40B4-BE49-F238E27FC236}">
                      <a16:creationId xmlns:a16="http://schemas.microsoft.com/office/drawing/2014/main" id="{58A74A82-41A3-7EC7-6F90-A5F763805A85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T$19" spid="_x0000_s140181"/>
                    </a:ext>
                  </a:extLst>
                </xdr:cNvPicPr>
              </xdr:nvPicPr>
              <xdr:blipFill>
                <a:blip xmlns:r="http://schemas.openxmlformats.org/officeDocument/2006/relationships" r:embed="rId2"/>
                <a:srcRect/>
                <a:stretch>
                  <a:fillRect/>
                </a:stretch>
              </xdr:blipFill>
              <xdr:spPr bwMode="auto">
                <a:xfrm>
                  <a:off x="323850" y="50863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7A12BFF-A5ED-2873-A4B8-211B4FD7EF4E}"/>
                </a:ext>
              </a:extLst>
            </xdr:cNvPr>
            <xdr:cNvSpPr txBox="1"/>
          </xdr:nvSpPr>
          <xdr:spPr>
            <a:xfrm>
              <a:off x="4048125" y="4762500"/>
              <a:ext cx="876300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Pobreza </a:t>
              </a:r>
            </a:p>
            <a:p>
              <a:pPr algn="l"/>
              <a:r>
                <a:rPr lang="es-MX" sz="1200" b="1" i="0">
                  <a:solidFill>
                    <a:schemeClr val="bg1"/>
                  </a:solidFill>
                </a:rPr>
                <a:t>extrema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3" name="Imagen 12">
                  <a:extLst>
                    <a:ext uri="{FF2B5EF4-FFF2-40B4-BE49-F238E27FC236}">
                      <a16:creationId xmlns:a16="http://schemas.microsoft.com/office/drawing/2014/main" id="{20B9FE84-55DD-11B9-C896-404C493CC188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T$21" spid="_x0000_s140182"/>
                    </a:ext>
                  </a:extLst>
                </xdr:cNvPicPr>
              </xdr:nvPicPr>
              <xdr:blipFill>
                <a:blip xmlns:r="http://schemas.openxmlformats.org/officeDocument/2006/relationships" r:embed="rId3"/>
                <a:srcRect/>
                <a:stretch>
                  <a:fillRect/>
                </a:stretch>
              </xdr:blipFill>
              <xdr:spPr bwMode="auto">
                <a:xfrm>
                  <a:off x="4029076" y="5124450"/>
                  <a:ext cx="904874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14237B7-A934-861F-FD4F-E1F4E55A7EB9}"/>
                </a:ext>
              </a:extLst>
            </xdr:cNvPr>
            <xdr:cNvSpPr txBox="1"/>
          </xdr:nvSpPr>
          <xdr:spPr>
            <a:xfrm>
              <a:off x="361950" y="1304925"/>
              <a:ext cx="3295650" cy="3333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carencias sociales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5" name="Imagen 14">
                  <a:extLst>
                    <a:ext uri="{FF2B5EF4-FFF2-40B4-BE49-F238E27FC236}">
                      <a16:creationId xmlns:a16="http://schemas.microsoft.com/office/drawing/2014/main" id="{687CBFA7-C5D8-C425-4901-D1895A4AD3FE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T$23" spid="_x0000_s140183"/>
                    </a:ext>
                  </a:extLst>
                </xdr:cNvPicPr>
              </xdr:nvPicPr>
              <xdr:blipFill>
                <a:blip xmlns:r="http://schemas.openxmlformats.org/officeDocument/2006/relationships" r:embed="rId4"/>
                <a:srcRect/>
                <a:stretch>
                  <a:fillRect/>
                </a:stretch>
              </xdr:blipFill>
              <xdr:spPr bwMode="auto">
                <a:xfrm>
                  <a:off x="323850" y="15049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EB73CC6-2295-3DC7-39DD-15DB45BB2D8F}"/>
                </a:ext>
              </a:extLst>
            </xdr:cNvPr>
            <xdr:cNvSpPr txBox="1"/>
          </xdr:nvSpPr>
          <xdr:spPr>
            <a:xfrm>
              <a:off x="5391150" y="1143000"/>
              <a:ext cx="1638298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Vulnerable</a:t>
              </a:r>
              <a:r>
                <a:rPr lang="es-MX" sz="1200" b="1" i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 por ingresos</a:t>
              </a:r>
              <a:endParaRPr lang="es-MX" sz="1200" b="1" i="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7" name="Imagen 16">
                  <a:extLst>
                    <a:ext uri="{FF2B5EF4-FFF2-40B4-BE49-F238E27FC236}">
                      <a16:creationId xmlns:a16="http://schemas.microsoft.com/office/drawing/2014/main" id="{D0CFD101-7749-CAE0-3E60-68A20D79A1D0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T$25" spid="_x0000_s140184"/>
                    </a:ext>
                  </a:extLst>
                </xdr:cNvPicPr>
              </xdr:nvPicPr>
              <xdr:blipFill>
                <a:blip xmlns:r="http://schemas.openxmlformats.org/officeDocument/2006/relationships" r:embed="rId5"/>
                <a:srcRect/>
                <a:stretch>
                  <a:fillRect/>
                </a:stretch>
              </xdr:blipFill>
              <xdr:spPr bwMode="auto">
                <a:xfrm>
                  <a:off x="5365533" y="152026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B312DE9-6CF1-0DF4-B3CB-25A6E93AF894}"/>
                </a:ext>
              </a:extLst>
            </xdr:cNvPr>
            <xdr:cNvSpPr txBox="1"/>
          </xdr:nvSpPr>
          <xdr:spPr>
            <a:xfrm>
              <a:off x="5410200" y="4914900"/>
              <a:ext cx="19240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pPr marL="0" indent="0" algn="l"/>
              <a:r>
                <a:rPr lang="es-MX" sz="1200" b="1" i="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No pobre y no vulnerable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9" name="Imagen 18">
                  <a:extLst>
                    <a:ext uri="{FF2B5EF4-FFF2-40B4-BE49-F238E27FC236}">
                      <a16:creationId xmlns:a16="http://schemas.microsoft.com/office/drawing/2014/main" id="{7FC5BA42-1127-DE47-F3D7-797EB524B682}"/>
                    </a:ext>
                  </a:extLst>
                </xdr:cNvPr>
                <xdr:cNvPicPr>
                  <a:picLocks noChangeAspect="1" noChangeArrowheads="1"/>
                  <a:extLst>
                    <a:ext uri="{84589F7E-364E-4C9E-8A38-B11213B215E9}">
                      <a14:cameraTool cellRange="Gráficas!$T$27" spid="_x0000_s140185"/>
                    </a:ext>
                  </a:extLst>
                </xdr:cNvPicPr>
              </xdr:nvPicPr>
              <xdr:blipFill>
                <a:blip xmlns:r="http://schemas.openxmlformats.org/officeDocument/2006/relationships" r:embed="rId6"/>
                <a:srcRect/>
                <a:stretch>
                  <a:fillRect/>
                </a:stretch>
              </xdr:blipFill>
              <xdr:spPr bwMode="auto">
                <a:xfrm>
                  <a:off x="5391150" y="5124450"/>
                  <a:ext cx="1088568" cy="285750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mc:Choice>
          <mc:Fallback xmlns=""/>
        </mc:AlternateContent>
      </xdr:grp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8F140962-DA41-4B47-B092-50FE18DC9525}"/>
              </a:ext>
            </a:extLst>
          </xdr:cNvPr>
          <xdr:cNvSpPr txBox="1"/>
        </xdr:nvSpPr>
        <xdr:spPr>
          <a:xfrm>
            <a:off x="3448050" y="2800350"/>
            <a:ext cx="1543050" cy="559275"/>
          </a:xfrm>
          <a:prstGeom prst="rect">
            <a:avLst/>
          </a:prstGeom>
          <a:solidFill>
            <a:srgbClr val="C0C0C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200" b="1" i="1">
                <a:solidFill>
                  <a:sysClr val="windowText" lastClr="000000"/>
                </a:solidFill>
              </a:rPr>
              <a:t>Pobreza 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26" name="Imagen 25">
                <a:extLst>
                  <a:ext uri="{FF2B5EF4-FFF2-40B4-BE49-F238E27FC236}">
                    <a16:creationId xmlns:a16="http://schemas.microsoft.com/office/drawing/2014/main" id="{03D72357-58AD-4DC6-B5A6-B615515F37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Gráficas!$T$17" spid="_x0000_s140186"/>
                  </a:ext>
                </a:extLst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3880635" y="3004900"/>
                <a:ext cx="1061049" cy="2785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150" y="304800"/>
    <xdr:ext cx="8753475" cy="62680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669C76-9707-4572-8E23-2DE591F198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552450</xdr:colOff>
      <xdr:row>2</xdr:row>
      <xdr:rowOff>0</xdr:rowOff>
    </xdr:from>
    <xdr:to>
      <xdr:col>10</xdr:col>
      <xdr:colOff>361935</xdr:colOff>
      <xdr:row>3</xdr:row>
      <xdr:rowOff>9511</xdr:rowOff>
    </xdr:to>
    <xdr:sp macro="" textlink="">
      <xdr:nvSpPr>
        <xdr:cNvPr id="3" name="CuadroTexto 1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id="{1589F779-6DA6-4AFD-99E3-508C46977F26}"/>
            </a:ext>
          </a:extLst>
        </xdr:cNvPr>
        <xdr:cNvSpPr txBox="1"/>
      </xdr:nvSpPr>
      <xdr:spPr>
        <a:xfrm>
          <a:off x="8096250" y="0"/>
          <a:ext cx="647685" cy="19048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38100" y="314325"/>
    <xdr:ext cx="12773024" cy="62680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739EE6-6A72-4609-9418-CFB1540329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14</xdr:col>
      <xdr:colOff>361950</xdr:colOff>
      <xdr:row>2</xdr:row>
      <xdr:rowOff>57150</xdr:rowOff>
    </xdr:from>
    <xdr:to>
      <xdr:col>15</xdr:col>
      <xdr:colOff>171435</xdr:colOff>
      <xdr:row>3</xdr:row>
      <xdr:rowOff>38086</xdr:rowOff>
    </xdr:to>
    <xdr:sp macro="" textlink="">
      <xdr:nvSpPr>
        <xdr:cNvPr id="3" name="CuadroTexto 1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id="{9F322E54-43BC-4AAB-B39D-22641B829A92}"/>
            </a:ext>
          </a:extLst>
        </xdr:cNvPr>
        <xdr:cNvSpPr txBox="1"/>
      </xdr:nvSpPr>
      <xdr:spPr>
        <a:xfrm>
          <a:off x="12096750" y="361950"/>
          <a:ext cx="647685" cy="16191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38100" y="314325"/>
    <xdr:ext cx="11896725" cy="62680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FBBD1-89F4-49F2-99F7-A1D00D85A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13</xdr:col>
      <xdr:colOff>323850</xdr:colOff>
      <xdr:row>2</xdr:row>
      <xdr:rowOff>76200</xdr:rowOff>
    </xdr:from>
    <xdr:to>
      <xdr:col>14</xdr:col>
      <xdr:colOff>133335</xdr:colOff>
      <xdr:row>3</xdr:row>
      <xdr:rowOff>57136</xdr:rowOff>
    </xdr:to>
    <xdr:sp macro="" textlink="">
      <xdr:nvSpPr>
        <xdr:cNvPr id="3" name="CuadroTexto 1">
          <a:hlinkClick xmlns:r="http://schemas.openxmlformats.org/officeDocument/2006/relationships" r:id="rId2" tooltip="Índice"/>
          <a:extLst>
            <a:ext uri="{FF2B5EF4-FFF2-40B4-BE49-F238E27FC236}">
              <a16:creationId xmlns:a16="http://schemas.microsoft.com/office/drawing/2014/main" id="{356D12D3-AC34-49EB-9EA4-1CBC300BB33A}"/>
            </a:ext>
          </a:extLst>
        </xdr:cNvPr>
        <xdr:cNvSpPr txBox="1"/>
      </xdr:nvSpPr>
      <xdr:spPr>
        <a:xfrm>
          <a:off x="11220450" y="381000"/>
          <a:ext cx="647685" cy="16191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98C-65DB-40C8-8E9D-D70BA64544AC}">
  <sheetPr>
    <tabColor theme="5"/>
  </sheetPr>
  <dimension ref="A1:C34"/>
  <sheetViews>
    <sheetView tabSelected="1" workbookViewId="0">
      <pane ySplit="4" topLeftCell="A5" activePane="bottomLeft" state="frozen"/>
      <selection sqref="A1:XFD1048576"/>
      <selection pane="bottomLeft"/>
    </sheetView>
  </sheetViews>
  <sheetFormatPr baseColWidth="10" defaultRowHeight="14.25" x14ac:dyDescent="0.2"/>
  <cols>
    <col min="1" max="1" width="11" style="28" customWidth="1"/>
    <col min="2" max="2" width="0.625" style="28" customWidth="1"/>
    <col min="3" max="3" width="88.5" style="39" customWidth="1"/>
    <col min="4" max="4" width="11.875" style="28" customWidth="1"/>
    <col min="5" max="16384" width="11" style="28"/>
  </cols>
  <sheetData>
    <row r="1" spans="1:3" x14ac:dyDescent="0.2">
      <c r="A1" s="7" t="s">
        <v>179</v>
      </c>
      <c r="B1" s="7"/>
    </row>
    <row r="2" spans="1:3" s="122" customFormat="1" ht="12.75" x14ac:dyDescent="0.2">
      <c r="C2" s="124"/>
    </row>
    <row r="3" spans="1:3" s="83" customFormat="1" ht="18" x14ac:dyDescent="0.25">
      <c r="A3" s="139" t="s">
        <v>160</v>
      </c>
      <c r="B3" s="106"/>
      <c r="C3" s="106"/>
    </row>
    <row r="4" spans="1:3" s="83" customFormat="1" ht="18" x14ac:dyDescent="0.25">
      <c r="A4" s="186" t="s">
        <v>161</v>
      </c>
      <c r="B4" s="186"/>
      <c r="C4" s="186"/>
    </row>
    <row r="5" spans="1:3" s="88" customFormat="1" x14ac:dyDescent="0.2">
      <c r="A5" s="87"/>
      <c r="C5" s="89"/>
    </row>
    <row r="6" spans="1:3" s="84" customFormat="1" ht="15" x14ac:dyDescent="0.2">
      <c r="A6" s="187" t="s">
        <v>153</v>
      </c>
      <c r="B6" s="187"/>
      <c r="C6" s="187"/>
    </row>
    <row r="7" spans="1:3" s="141" customFormat="1" ht="12.75" x14ac:dyDescent="0.2">
      <c r="A7" s="140" t="s">
        <v>180</v>
      </c>
      <c r="C7" s="142" t="s">
        <v>162</v>
      </c>
    </row>
    <row r="8" spans="1:3" s="141" customFormat="1" ht="12.75" x14ac:dyDescent="0.2">
      <c r="A8" s="140" t="s">
        <v>181</v>
      </c>
      <c r="C8" s="142" t="s">
        <v>182</v>
      </c>
    </row>
    <row r="9" spans="1:3" s="141" customFormat="1" ht="12.75" x14ac:dyDescent="0.2">
      <c r="A9" s="140" t="s">
        <v>183</v>
      </c>
      <c r="C9" s="142" t="s">
        <v>184</v>
      </c>
    </row>
    <row r="10" spans="1:3" s="141" customFormat="1" ht="12.75" x14ac:dyDescent="0.2">
      <c r="A10" s="140" t="s">
        <v>185</v>
      </c>
      <c r="C10" s="142" t="s">
        <v>186</v>
      </c>
    </row>
    <row r="11" spans="1:3" s="141" customFormat="1" ht="12.75" x14ac:dyDescent="0.2">
      <c r="A11" s="140" t="s">
        <v>187</v>
      </c>
      <c r="C11" s="142" t="s">
        <v>188</v>
      </c>
    </row>
    <row r="12" spans="1:3" s="141" customFormat="1" ht="12.75" x14ac:dyDescent="0.2">
      <c r="A12" s="140" t="s">
        <v>189</v>
      </c>
      <c r="C12" s="142" t="s">
        <v>24</v>
      </c>
    </row>
    <row r="13" spans="1:3" s="141" customFormat="1" ht="12.75" x14ac:dyDescent="0.2">
      <c r="A13" s="143" t="s">
        <v>190</v>
      </c>
      <c r="C13" s="142" t="s">
        <v>191</v>
      </c>
    </row>
    <row r="14" spans="1:3" s="141" customFormat="1" ht="12.75" x14ac:dyDescent="0.2">
      <c r="A14" s="144" t="s">
        <v>192</v>
      </c>
      <c r="B14" s="145"/>
      <c r="C14" s="146" t="s">
        <v>193</v>
      </c>
    </row>
    <row r="15" spans="1:3" s="88" customFormat="1" x14ac:dyDescent="0.2">
      <c r="A15" s="100"/>
      <c r="C15" s="89"/>
    </row>
    <row r="16" spans="1:3" s="84" customFormat="1" ht="15" x14ac:dyDescent="0.2">
      <c r="A16" s="187" t="s">
        <v>73</v>
      </c>
      <c r="B16" s="187"/>
      <c r="C16" s="187"/>
    </row>
    <row r="17" spans="1:3" s="141" customFormat="1" ht="12.75" x14ac:dyDescent="0.2">
      <c r="A17" s="140" t="s">
        <v>75</v>
      </c>
      <c r="C17" s="142" t="s">
        <v>194</v>
      </c>
    </row>
    <row r="18" spans="1:3" s="141" customFormat="1" ht="12.75" x14ac:dyDescent="0.2">
      <c r="A18" s="140" t="s">
        <v>76</v>
      </c>
      <c r="C18" s="142" t="s">
        <v>195</v>
      </c>
    </row>
    <row r="19" spans="1:3" s="141" customFormat="1" ht="12.75" x14ac:dyDescent="0.2">
      <c r="A19" s="140" t="s">
        <v>77</v>
      </c>
      <c r="C19" s="142" t="s">
        <v>196</v>
      </c>
    </row>
    <row r="20" spans="1:3" s="141" customFormat="1" ht="12.75" x14ac:dyDescent="0.2">
      <c r="A20" s="140" t="s">
        <v>78</v>
      </c>
      <c r="C20" s="142" t="s">
        <v>197</v>
      </c>
    </row>
    <row r="21" spans="1:3" s="141" customFormat="1" ht="12.75" x14ac:dyDescent="0.2">
      <c r="A21" s="140" t="s">
        <v>79</v>
      </c>
      <c r="C21" s="142" t="s">
        <v>198</v>
      </c>
    </row>
    <row r="22" spans="1:3" s="141" customFormat="1" ht="12.75" x14ac:dyDescent="0.2">
      <c r="A22" s="140" t="s">
        <v>114</v>
      </c>
      <c r="C22" s="142" t="s">
        <v>199</v>
      </c>
    </row>
    <row r="23" spans="1:3" s="141" customFormat="1" ht="12.75" x14ac:dyDescent="0.2">
      <c r="A23" s="140" t="s">
        <v>115</v>
      </c>
      <c r="C23" s="142" t="s">
        <v>200</v>
      </c>
    </row>
    <row r="24" spans="1:3" s="141" customFormat="1" ht="12.75" x14ac:dyDescent="0.2">
      <c r="A24" s="140" t="s">
        <v>116</v>
      </c>
      <c r="C24" s="142" t="s">
        <v>201</v>
      </c>
    </row>
    <row r="25" spans="1:3" s="88" customFormat="1" x14ac:dyDescent="0.2">
      <c r="A25" s="101"/>
      <c r="B25" s="102"/>
      <c r="C25" s="103"/>
    </row>
    <row r="26" spans="1:3" s="84" customFormat="1" ht="15" x14ac:dyDescent="0.2">
      <c r="A26" s="187" t="s">
        <v>154</v>
      </c>
      <c r="B26" s="187"/>
      <c r="C26" s="187"/>
    </row>
    <row r="27" spans="1:3" s="141" customFormat="1" ht="12.75" x14ac:dyDescent="0.2">
      <c r="A27" s="140" t="s">
        <v>202</v>
      </c>
      <c r="C27" s="142" t="s">
        <v>162</v>
      </c>
    </row>
    <row r="28" spans="1:3" s="141" customFormat="1" ht="12.75" x14ac:dyDescent="0.2">
      <c r="A28" s="140" t="s">
        <v>203</v>
      </c>
      <c r="C28" s="142" t="s">
        <v>182</v>
      </c>
    </row>
    <row r="29" spans="1:3" s="141" customFormat="1" ht="12.75" x14ac:dyDescent="0.2">
      <c r="A29" s="140" t="s">
        <v>204</v>
      </c>
      <c r="C29" s="142" t="s">
        <v>184</v>
      </c>
    </row>
    <row r="30" spans="1:3" s="141" customFormat="1" ht="12.75" x14ac:dyDescent="0.2">
      <c r="A30" s="140" t="s">
        <v>205</v>
      </c>
      <c r="C30" s="142" t="s">
        <v>186</v>
      </c>
    </row>
    <row r="31" spans="1:3" s="141" customFormat="1" ht="12.75" x14ac:dyDescent="0.2">
      <c r="A31" s="140" t="s">
        <v>206</v>
      </c>
      <c r="C31" s="142" t="s">
        <v>188</v>
      </c>
    </row>
    <row r="32" spans="1:3" s="141" customFormat="1" ht="12.75" x14ac:dyDescent="0.2">
      <c r="A32" s="140" t="s">
        <v>207</v>
      </c>
      <c r="C32" s="142" t="s">
        <v>208</v>
      </c>
    </row>
    <row r="33" spans="1:3" s="141" customFormat="1" ht="12.75" x14ac:dyDescent="0.2">
      <c r="A33" s="140" t="s">
        <v>209</v>
      </c>
      <c r="C33" s="142" t="s">
        <v>169</v>
      </c>
    </row>
    <row r="34" spans="1:3" s="141" customFormat="1" ht="12.75" x14ac:dyDescent="0.2">
      <c r="A34" s="144" t="s">
        <v>210</v>
      </c>
      <c r="B34" s="145"/>
      <c r="C34" s="146" t="s">
        <v>193</v>
      </c>
    </row>
  </sheetData>
  <mergeCells count="4">
    <mergeCell ref="A4:C4"/>
    <mergeCell ref="A6:C6"/>
    <mergeCell ref="A16:C16"/>
    <mergeCell ref="A26:C26"/>
  </mergeCells>
  <hyperlinks>
    <hyperlink ref="A7" location="'Cuadro 1'!A5" tooltip="Cuadro 1" display="'Cuadro 1'!A5" xr:uid="{B14E7DE9-3736-4F21-BC43-A92BCF7D33A9}"/>
    <hyperlink ref="A12" location="'Cuadro 6'!A5" tooltip="Cuadro 6" display="'Cuadro 6'!A5" xr:uid="{8EC34303-6DC5-4C47-AE68-54A339047CD7}"/>
    <hyperlink ref="A8" location="'Cuadro 2'!A5" tooltip="Cuadro 2" display="'Cuadro 2'!A5" xr:uid="{71CF9D71-2030-4D88-B433-B1FAF3F17FF8}"/>
    <hyperlink ref="A9" location="'Cuadro 3'!A5" tooltip="Cuadro 3" display="'Cuadro 3'!A5" xr:uid="{C01524FF-0D8A-447A-9769-438A4649B676}"/>
    <hyperlink ref="A11" location="'Cuadro 5'!A5" tooltip="Cuadro 5" display="'Cuadro 5'!A5" xr:uid="{8777667B-6422-4817-AD12-E267A2A68BA0}"/>
    <hyperlink ref="A10" location="'Cuadro 4'!A5" tooltip="Cuadro 4" display="'Cuadro 4'!A5" xr:uid="{C0D1B42E-18FB-4233-9A78-67E53F65120F}"/>
    <hyperlink ref="A13" location="'Cuadro 7'!A5" tooltip="Cuadro 7" display="'Cuadro 7'!A5" xr:uid="{E5ADEEA3-5F35-4F72-B1C4-2FB2E0CBBD56}"/>
    <hyperlink ref="A14" location="'Cuadro 8'!A5" tooltip="Cuadro 8" display="'Cuadro 8'!A5" xr:uid="{41C5B873-9AB1-4C76-8891-11930419796E}"/>
    <hyperlink ref="A17" location="'Gráfica 1a'!A5" tooltip="Gráfica 1a" display="Gráfica 1a" xr:uid="{9A6046E0-DCB2-4A5C-A235-9F439F72ABD7}"/>
    <hyperlink ref="A18" location="'Gráfica 1b'!A5" tooltip="Gráfica 1b" display="Gráfica 1b" xr:uid="{B00A0F4B-A42E-4C5F-A4B2-B008519EC109}"/>
    <hyperlink ref="A19" location="'Gráfica 1c'!A3" tooltip="Gráfica 1c" display="Gráfica 1c" xr:uid="{266AFE00-3B9F-4FE9-8357-928A18B0AB21}"/>
    <hyperlink ref="A20" location="'Gráfica 1d'!A5" tooltip="Gráfica 1d" display="Gráfica 1d" xr:uid="{AEEA5A0F-F587-4B2A-B90E-71E1E1AD1DDC}"/>
    <hyperlink ref="A21" location="'Gráfica 1e'!A5" tooltip="Gráfica 1e" display="Gráfica 1e" xr:uid="{6509E007-FE3B-4C3D-86E1-3D399DC3CF45}"/>
    <hyperlink ref="A22" location="'Gráfica 2'!A5" tooltip="Gráfica 2" display="Gráfica 2" xr:uid="{AB7056B1-816D-498F-B38F-435424E8E045}"/>
    <hyperlink ref="A24" location="'Gráfica 4'!A5" tooltip="Gráfica 4" display="Gráfica 4" xr:uid="{C8F61C5C-72EF-4F95-AF22-BFF52C81FDF7}"/>
    <hyperlink ref="A23" location="'Gráfica 3'!A5" tooltip="Gráfica 3" display="Gráfica 3" xr:uid="{1D372213-AABC-4A6B-98AB-46BEA7CAE0CC}"/>
    <hyperlink ref="A27" location="'IP cuadro 1'!A5" tooltip="IP cuadro 1" display="'IP cuadro 1'!A5" xr:uid="{4551C09F-2EB5-4379-A439-156145C77D19}"/>
    <hyperlink ref="A33" location="'IP cuadro 7'!A5" tooltip="IP cuadro 7" display="'IP cuadro 7'!A5" xr:uid="{070BC8CD-8C80-446B-9654-F83719082DF5}"/>
    <hyperlink ref="A28" location="'IP cuadro 2'!A5" tooltip="IP cuadro 2" display="'IP cuadro 2'!A5" xr:uid="{6F3DB19E-2664-40C7-887D-CF4ED196C402}"/>
    <hyperlink ref="A29" location="'IP cuadro 3'!A5" tooltip="IP cuadro 3" display="'IP cuadro 3'!A5" xr:uid="{7559FF3C-3591-4859-ABA4-81422A191876}"/>
    <hyperlink ref="A31" location="'IP cuadro 5'!A5" tooltip="IP cuadro 5" display="'IP cuadro 5'!A5" xr:uid="{657BB5B4-5A62-4C16-8C05-5EB14021FCE4}"/>
    <hyperlink ref="A30" location="'IP cuadro 4'!A5" tooltip="IP cuadro 4" display="'IP cuadro 4'!A5" xr:uid="{E93F09FF-1A8B-445B-8213-633E03425926}"/>
    <hyperlink ref="A34" location="'IP cuadro 8'!A5" tooltip="IP cuadro 8" display="'IP cuadro 8'!A5" xr:uid="{56030DE7-A9F9-4DF7-B21F-12D4261D8661}"/>
    <hyperlink ref="A32" location="'IP cuadro 6'!A5" tooltip="IP cuadro 6" display="'IP cuadro 6'!A5" xr:uid="{FACE92BA-0D91-42CA-BC6A-7EC074975D0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9F58-0144-4044-96FB-B24FE5035645}">
  <sheetPr>
    <tabColor theme="4" tint="-0.249977111117893"/>
  </sheetPr>
  <dimension ref="A1:AS42"/>
  <sheetViews>
    <sheetView zoomScaleNormal="100" workbookViewId="0">
      <pane ySplit="3" topLeftCell="A4" activePane="bottomLeft" state="frozen"/>
      <selection pane="bottomLeft"/>
    </sheetView>
  </sheetViews>
  <sheetFormatPr baseColWidth="10" defaultRowHeight="12" x14ac:dyDescent="0.2"/>
  <cols>
    <col min="1" max="1" width="1" style="40" customWidth="1"/>
    <col min="2" max="2" width="4.5" style="40" customWidth="1"/>
    <col min="3" max="3" width="25.25" style="40" customWidth="1"/>
    <col min="4" max="4" width="9.875" style="40" customWidth="1"/>
    <col min="5" max="5" width="1.75" style="40" customWidth="1"/>
    <col min="6" max="6" width="4.5" style="40" customWidth="1"/>
    <col min="7" max="7" width="25.25" style="40" customWidth="1"/>
    <col min="8" max="8" width="9.875" style="40" customWidth="1"/>
    <col min="9" max="9" width="1.75" style="40" customWidth="1"/>
    <col min="10" max="10" width="4.5" style="40" customWidth="1"/>
    <col min="11" max="11" width="25.25" style="40" customWidth="1"/>
    <col min="12" max="12" width="9.875" style="40" customWidth="1"/>
    <col min="13" max="13" width="1.75" style="40" customWidth="1"/>
    <col min="14" max="14" width="4.5" style="40" customWidth="1"/>
    <col min="15" max="15" width="25.25" style="40" customWidth="1"/>
    <col min="16" max="16" width="9.875" style="40" customWidth="1"/>
    <col min="17" max="17" width="1.75" style="40" customWidth="1"/>
    <col min="18" max="18" width="4.5" style="40" customWidth="1"/>
    <col min="19" max="19" width="25.25" style="40" customWidth="1"/>
    <col min="20" max="20" width="9.875" style="40" customWidth="1"/>
    <col min="21" max="21" width="1.375" style="40" customWidth="1"/>
    <col min="22" max="22" width="24.75" style="40" bestFit="1" customWidth="1"/>
    <col min="23" max="23" width="10" style="40" customWidth="1"/>
    <col min="24" max="26" width="7.625" style="40" customWidth="1"/>
    <col min="27" max="27" width="1.75" style="40" customWidth="1"/>
    <col min="28" max="28" width="9.75" style="40" customWidth="1"/>
    <col min="29" max="29" width="10" style="40" customWidth="1"/>
    <col min="30" max="30" width="8" style="40" hidden="1" customWidth="1"/>
    <col min="31" max="32" width="9.625" style="40" customWidth="1"/>
    <col min="33" max="35" width="8.75" style="40" customWidth="1"/>
    <col min="36" max="36" width="1.125" style="40" customWidth="1"/>
    <col min="37" max="37" width="23.25" style="40" customWidth="1"/>
    <col min="38" max="39" width="11.25" style="40" customWidth="1"/>
    <col min="40" max="42" width="9.625" style="40" bestFit="1" customWidth="1"/>
    <col min="43" max="43" width="9.875" style="40" bestFit="1" customWidth="1"/>
    <col min="44" max="44" width="9.75" style="40" bestFit="1" customWidth="1"/>
    <col min="45" max="16384" width="11" style="40"/>
  </cols>
  <sheetData>
    <row r="1" spans="1:45" s="9" customFormat="1" x14ac:dyDescent="0.2">
      <c r="A1" s="7" t="str">
        <f>+Índice!$A$1</f>
        <v>INEGI. Pobreza Multidimensional (PM) 2024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45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</row>
    <row r="3" spans="1:45" ht="15.75" thickBot="1" x14ac:dyDescent="0.3">
      <c r="A3" s="127" t="s">
        <v>73</v>
      </c>
    </row>
    <row r="4" spans="1:45" s="128" customFormat="1" ht="12.75" x14ac:dyDescent="0.2">
      <c r="B4" s="209" t="s">
        <v>75</v>
      </c>
      <c r="C4" s="210"/>
      <c r="D4" s="211"/>
      <c r="F4" s="209" t="s">
        <v>76</v>
      </c>
      <c r="G4" s="210"/>
      <c r="H4" s="211"/>
      <c r="J4" s="209" t="s">
        <v>77</v>
      </c>
      <c r="K4" s="210"/>
      <c r="L4" s="211"/>
      <c r="N4" s="209" t="s">
        <v>78</v>
      </c>
      <c r="O4" s="210"/>
      <c r="P4" s="211"/>
      <c r="R4" s="209" t="s">
        <v>79</v>
      </c>
      <c r="S4" s="210"/>
      <c r="T4" s="211"/>
      <c r="V4" s="209" t="s">
        <v>117</v>
      </c>
      <c r="W4" s="210"/>
      <c r="X4" s="210"/>
      <c r="Y4" s="210"/>
      <c r="Z4" s="211"/>
      <c r="AB4" s="209" t="s">
        <v>118</v>
      </c>
      <c r="AC4" s="210"/>
      <c r="AD4" s="210"/>
      <c r="AE4" s="210"/>
      <c r="AF4" s="210"/>
      <c r="AG4" s="210"/>
      <c r="AH4" s="210"/>
      <c r="AI4" s="211"/>
      <c r="AK4" s="209" t="s">
        <v>119</v>
      </c>
      <c r="AL4" s="210"/>
      <c r="AM4" s="210"/>
      <c r="AN4" s="210"/>
      <c r="AO4" s="210"/>
      <c r="AP4" s="210"/>
      <c r="AQ4" s="210"/>
      <c r="AR4" s="211"/>
    </row>
    <row r="5" spans="1:45" s="42" customFormat="1" ht="42" customHeight="1" x14ac:dyDescent="0.2">
      <c r="A5" s="41"/>
      <c r="B5" s="218" t="s">
        <v>170</v>
      </c>
      <c r="C5" s="219"/>
      <c r="D5" s="220"/>
      <c r="F5" s="218" t="str">
        <f>+B5</f>
        <v>Distribución porcentual de la población en México, según pobreza multidimensional</v>
      </c>
      <c r="G5" s="219"/>
      <c r="H5" s="220"/>
      <c r="I5" s="129"/>
      <c r="J5" s="218" t="str">
        <f>+F5</f>
        <v>Distribución porcentual de la población en México, según pobreza multidimensional</v>
      </c>
      <c r="K5" s="219"/>
      <c r="L5" s="220"/>
      <c r="M5" s="129"/>
      <c r="N5" s="218" t="str">
        <f>+J5</f>
        <v>Distribución porcentual de la población en México, según pobreza multidimensional</v>
      </c>
      <c r="O5" s="219"/>
      <c r="P5" s="220"/>
      <c r="Q5" s="129"/>
      <c r="R5" s="218" t="str">
        <f>+N5</f>
        <v>Distribución porcentual de la población en México, según pobreza multidimensional</v>
      </c>
      <c r="S5" s="219"/>
      <c r="T5" s="220"/>
      <c r="V5" s="218" t="s">
        <v>123</v>
      </c>
      <c r="W5" s="219"/>
      <c r="X5" s="219"/>
      <c r="Y5" s="219"/>
      <c r="Z5" s="220"/>
      <c r="AA5" s="129"/>
      <c r="AB5" s="218" t="s">
        <v>126</v>
      </c>
      <c r="AC5" s="219"/>
      <c r="AD5" s="219"/>
      <c r="AE5" s="219"/>
      <c r="AF5" s="219"/>
      <c r="AG5" s="219"/>
      <c r="AH5" s="219"/>
      <c r="AI5" s="220"/>
      <c r="AK5" s="218" t="s">
        <v>125</v>
      </c>
      <c r="AL5" s="219"/>
      <c r="AM5" s="219"/>
      <c r="AN5" s="219"/>
      <c r="AO5" s="219"/>
      <c r="AP5" s="219"/>
      <c r="AQ5" s="219"/>
      <c r="AR5" s="220"/>
    </row>
    <row r="6" spans="1:45" s="130" customFormat="1" ht="12.75" x14ac:dyDescent="0.2">
      <c r="B6" s="215">
        <v>2016</v>
      </c>
      <c r="C6" s="216"/>
      <c r="D6" s="217"/>
      <c r="F6" s="215">
        <f>+B6+2</f>
        <v>2018</v>
      </c>
      <c r="G6" s="216"/>
      <c r="H6" s="217"/>
      <c r="J6" s="215">
        <f>+F6+2</f>
        <v>2020</v>
      </c>
      <c r="K6" s="216"/>
      <c r="L6" s="217"/>
      <c r="N6" s="215">
        <f>+J6+2</f>
        <v>2022</v>
      </c>
      <c r="O6" s="216"/>
      <c r="P6" s="217"/>
      <c r="R6" s="215">
        <f>+N6+2</f>
        <v>2024</v>
      </c>
      <c r="S6" s="216"/>
      <c r="T6" s="217"/>
      <c r="V6" s="215">
        <v>2024</v>
      </c>
      <c r="W6" s="216"/>
      <c r="X6" s="216"/>
      <c r="Y6" s="216"/>
      <c r="Z6" s="217"/>
      <c r="AB6" s="215">
        <v>2024</v>
      </c>
      <c r="AC6" s="216"/>
      <c r="AD6" s="216"/>
      <c r="AE6" s="216"/>
      <c r="AF6" s="216"/>
      <c r="AG6" s="216"/>
      <c r="AH6" s="216"/>
      <c r="AI6" s="217"/>
      <c r="AK6" s="215">
        <v>2024</v>
      </c>
      <c r="AL6" s="216"/>
      <c r="AM6" s="216"/>
      <c r="AN6" s="216"/>
      <c r="AO6" s="216"/>
      <c r="AP6" s="216"/>
      <c r="AQ6" s="216"/>
      <c r="AR6" s="217"/>
    </row>
    <row r="7" spans="1:45" s="131" customFormat="1" x14ac:dyDescent="0.2">
      <c r="B7" s="132"/>
      <c r="C7" s="133"/>
      <c r="D7" s="134"/>
      <c r="F7" s="132"/>
      <c r="G7" s="133"/>
      <c r="H7" s="134"/>
      <c r="J7" s="132"/>
      <c r="K7" s="133"/>
      <c r="L7" s="134"/>
      <c r="N7" s="132"/>
      <c r="O7" s="133"/>
      <c r="P7" s="134"/>
      <c r="R7" s="132"/>
      <c r="S7" s="133"/>
      <c r="T7" s="134"/>
      <c r="U7" s="133"/>
      <c r="V7" s="212" t="s">
        <v>124</v>
      </c>
      <c r="W7" s="213"/>
      <c r="X7" s="213"/>
      <c r="Y7" s="213"/>
      <c r="Z7" s="214"/>
      <c r="AA7" s="133"/>
      <c r="AB7" s="135"/>
      <c r="AC7" s="136"/>
      <c r="AD7" s="136"/>
      <c r="AE7" s="137"/>
      <c r="AF7" s="137"/>
      <c r="AG7" s="137"/>
      <c r="AH7" s="137"/>
      <c r="AI7" s="138"/>
      <c r="AJ7" s="133"/>
      <c r="AK7" s="135"/>
      <c r="AL7" s="136"/>
      <c r="AM7" s="136"/>
      <c r="AN7" s="137"/>
      <c r="AO7" s="137"/>
      <c r="AP7" s="137"/>
      <c r="AQ7" s="137"/>
      <c r="AR7" s="138"/>
      <c r="AS7" s="133"/>
    </row>
    <row r="8" spans="1:45" s="45" customFormat="1" ht="66.75" customHeight="1" x14ac:dyDescent="0.2">
      <c r="B8" s="46"/>
      <c r="D8" s="47"/>
      <c r="F8" s="46"/>
      <c r="H8" s="47"/>
      <c r="J8" s="46"/>
      <c r="L8" s="47"/>
      <c r="N8" s="46"/>
      <c r="P8" s="47"/>
      <c r="R8" s="46"/>
      <c r="T8" s="47"/>
      <c r="V8" s="48" t="s">
        <v>62</v>
      </c>
      <c r="W8" s="49" t="s">
        <v>62</v>
      </c>
      <c r="X8" s="50" t="s">
        <v>2</v>
      </c>
      <c r="Y8" s="50" t="s">
        <v>63</v>
      </c>
      <c r="Z8" s="51" t="s">
        <v>64</v>
      </c>
      <c r="AB8" s="48" t="s">
        <v>62</v>
      </c>
      <c r="AC8" s="49" t="s">
        <v>62</v>
      </c>
      <c r="AD8" s="49" t="s">
        <v>2</v>
      </c>
      <c r="AE8" s="50" t="s">
        <v>64</v>
      </c>
      <c r="AF8" s="50" t="s">
        <v>63</v>
      </c>
      <c r="AG8" s="50" t="s">
        <v>65</v>
      </c>
      <c r="AH8" s="50" t="s">
        <v>66</v>
      </c>
      <c r="AI8" s="51" t="s">
        <v>67</v>
      </c>
      <c r="AK8" s="48" t="s">
        <v>62</v>
      </c>
      <c r="AL8" s="49" t="s">
        <v>62</v>
      </c>
      <c r="AM8" s="49" t="s">
        <v>10</v>
      </c>
      <c r="AN8" s="50" t="s">
        <v>11</v>
      </c>
      <c r="AO8" s="50" t="s">
        <v>12</v>
      </c>
      <c r="AP8" s="50" t="s">
        <v>122</v>
      </c>
      <c r="AQ8" s="50" t="s">
        <v>74</v>
      </c>
      <c r="AR8" s="51" t="s">
        <v>15</v>
      </c>
    </row>
    <row r="9" spans="1:45" ht="12.75" x14ac:dyDescent="0.2">
      <c r="A9" s="52"/>
      <c r="B9" s="53" t="s">
        <v>75</v>
      </c>
      <c r="C9" s="54"/>
      <c r="D9" s="55">
        <v>2016</v>
      </c>
      <c r="F9" s="53" t="s">
        <v>76</v>
      </c>
      <c r="G9" s="54"/>
      <c r="H9" s="55">
        <v>2018</v>
      </c>
      <c r="J9" s="53" t="s">
        <v>77</v>
      </c>
      <c r="K9" s="54"/>
      <c r="L9" s="55">
        <v>2020</v>
      </c>
      <c r="N9" s="53" t="s">
        <v>78</v>
      </c>
      <c r="O9" s="54"/>
      <c r="P9" s="55">
        <v>2022</v>
      </c>
      <c r="R9" s="53" t="s">
        <v>79</v>
      </c>
      <c r="S9" s="54"/>
      <c r="T9" s="55">
        <v>2024</v>
      </c>
      <c r="V9" s="56" t="s">
        <v>0</v>
      </c>
      <c r="W9" s="57" t="s">
        <v>80</v>
      </c>
      <c r="X9" s="52">
        <f>+SUMIF('Cuadro 2'!$A$9:$A$41,$V9,'Cuadro 2'!$O$9:$O$41)</f>
        <v>29.5585393874</v>
      </c>
      <c r="Y9" s="52">
        <f>+SUMIF('Cuadro 2'!$A$9:$A$41,$V9,'Cuadro 2'!$AG$9:$AG$41)</f>
        <v>24.2204098313</v>
      </c>
      <c r="Z9" s="58">
        <f>+SUMIF('Cuadro 2'!$A$9:$A$41,$V9,'Cuadro 2'!$AY$9:$AY$41)</f>
        <v>5.3381295562000002</v>
      </c>
      <c r="AB9" s="56" t="s">
        <v>0</v>
      </c>
      <c r="AC9" s="57" t="s">
        <v>80</v>
      </c>
      <c r="AD9" s="59">
        <f>+AE9+AF9</f>
        <v>29.558539387499998</v>
      </c>
      <c r="AE9" s="52">
        <f>+SUMIF('Cuadro 2'!$A$9:$A$41,$AB9,'Cuadro 2'!$AY$9:$AY$41)</f>
        <v>5.3381295562000002</v>
      </c>
      <c r="AF9" s="52">
        <f>+SUMIF('Cuadro 2'!$A$9:$A$41,$AB9,'Cuadro 2'!$AG$9:$AG$41)</f>
        <v>24.2204098313</v>
      </c>
      <c r="AG9" s="52">
        <f>+SUMIF('Cuadro 3'!$A$9:$A$41,$AB9,'Cuadro 3'!$O$9:$O$41)</f>
        <v>32.151193094999996</v>
      </c>
      <c r="AH9" s="52">
        <f>+SUMIF('Cuadro 3'!$A$9:$A$41,$AB9,'Cuadro 3'!$AG$9:$AG$41)</f>
        <v>5.8043968595000006</v>
      </c>
      <c r="AI9" s="58">
        <f>+SUMIF('Cuadro 3'!$A$9:$A$41,$AB9,'Cuadro 3'!$AS$9:$AS$41)</f>
        <v>32.485870658099998</v>
      </c>
      <c r="AK9" s="56" t="s">
        <v>0</v>
      </c>
      <c r="AL9" s="57" t="s">
        <v>80</v>
      </c>
      <c r="AM9" s="62">
        <f>+SUMIF('Cuadro 8'!$A$8:$A$40,$AK9,'Cuadro 8'!$I$8:$I$40)</f>
        <v>12.4050453501</v>
      </c>
      <c r="AN9" s="52">
        <f>+SUMIF('Cuadro 8'!$A$8:$A$40,$AK9,'Cuadro 8'!$O$8:$O$40)</f>
        <v>23.283959241200002</v>
      </c>
      <c r="AO9" s="52">
        <f>+SUMIF('Cuadro 8'!$A$8:$A$40,$AK9,'Cuadro 8'!$U$8:$U$40)</f>
        <v>33.720882174700002</v>
      </c>
      <c r="AP9" s="52">
        <f>+SUMIF('Cuadro 8'!$A$8:$A$40,$AK9,'Cuadro 8'!$AA$8:$AA$40)</f>
        <v>7.1785578895000004</v>
      </c>
      <c r="AQ9" s="52">
        <f>+SUMIF('Cuadro 8'!$A$8:$A$40,$AK9,'Cuadro 8'!$AG$8:$AG$40)</f>
        <v>12.292423961300001</v>
      </c>
      <c r="AR9" s="58">
        <f>+SUMIF('Cuadro 8'!$A$8:$A$40,$AK9,'Cuadro 8'!$AM$8:$AM$40)</f>
        <v>11.119131383299999</v>
      </c>
    </row>
    <row r="10" spans="1:45" ht="12.75" x14ac:dyDescent="0.2">
      <c r="B10" s="43" t="s">
        <v>2</v>
      </c>
      <c r="C10" s="40" t="s">
        <v>2</v>
      </c>
      <c r="D10" s="61">
        <f>+ROUND('Cuadro 1'!$K10,1)</f>
        <v>43.2</v>
      </c>
      <c r="F10" s="43" t="s">
        <v>2</v>
      </c>
      <c r="G10" s="40" t="s">
        <v>2</v>
      </c>
      <c r="H10" s="61">
        <f>+'Cuadro 1'!$L10</f>
        <v>41.905910510799998</v>
      </c>
      <c r="J10" s="43" t="s">
        <v>2</v>
      </c>
      <c r="K10" s="40" t="s">
        <v>2</v>
      </c>
      <c r="L10" s="61">
        <f>+'Cuadro 1'!$M10</f>
        <v>43.911354778400003</v>
      </c>
      <c r="N10" s="43" t="s">
        <v>2</v>
      </c>
      <c r="O10" s="40" t="s">
        <v>2</v>
      </c>
      <c r="P10" s="61">
        <f>+'Cuadro 1'!$N10</f>
        <v>36.314190484299999</v>
      </c>
      <c r="R10" s="43" t="s">
        <v>2</v>
      </c>
      <c r="S10" s="40" t="s">
        <v>2</v>
      </c>
      <c r="T10" s="61">
        <f>+'Cuadro 1'!$O10</f>
        <v>29.5585393874</v>
      </c>
      <c r="V10" s="56"/>
      <c r="W10" s="57"/>
      <c r="Z10" s="44"/>
      <c r="AB10" s="56"/>
      <c r="AC10" s="57"/>
      <c r="AD10" s="59"/>
      <c r="AI10" s="44"/>
      <c r="AK10" s="56"/>
      <c r="AL10" s="57"/>
      <c r="AM10" s="62"/>
      <c r="AR10" s="44"/>
    </row>
    <row r="11" spans="1:45" ht="12.75" x14ac:dyDescent="0.2">
      <c r="B11" s="43" t="s">
        <v>2</v>
      </c>
      <c r="C11" s="40" t="s">
        <v>63</v>
      </c>
      <c r="D11" s="61">
        <f>+ROUND('Cuadro 1'!$K11,1)</f>
        <v>36</v>
      </c>
      <c r="F11" s="43" t="s">
        <v>2</v>
      </c>
      <c r="G11" s="40" t="s">
        <v>63</v>
      </c>
      <c r="H11" s="61">
        <f>+'Cuadro 1'!$L11</f>
        <v>34.882886514799999</v>
      </c>
      <c r="J11" s="43" t="s">
        <v>2</v>
      </c>
      <c r="K11" s="40" t="s">
        <v>63</v>
      </c>
      <c r="L11" s="61">
        <f>+'Cuadro 1'!$M11</f>
        <v>35.395654824300003</v>
      </c>
      <c r="N11" s="43" t="s">
        <v>2</v>
      </c>
      <c r="O11" s="40" t="s">
        <v>63</v>
      </c>
      <c r="P11" s="61">
        <f>+'Cuadro 1'!$N11</f>
        <v>29.251052655100001</v>
      </c>
      <c r="R11" s="43" t="s">
        <v>2</v>
      </c>
      <c r="S11" s="40" t="s">
        <v>63</v>
      </c>
      <c r="T11" s="61">
        <f>+'Cuadro 1'!$O11</f>
        <v>24.2204098313</v>
      </c>
      <c r="V11" s="64" t="s">
        <v>36</v>
      </c>
      <c r="W11" s="63" t="s">
        <v>82</v>
      </c>
      <c r="X11" s="60">
        <f>+SUMIF('Cuadro 2'!$A$9:$A$41,$V11,'Cuadro 2'!$O$9:$O$41)</f>
        <v>65.968211877599998</v>
      </c>
      <c r="Y11" s="60">
        <f>+SUMIF('Cuadro 2'!$A$9:$A$41,$V11,'Cuadro 2'!$AG$9:$AG$41)</f>
        <v>38.841488542100002</v>
      </c>
      <c r="Z11" s="61">
        <f>+SUMIF('Cuadro 2'!$A$9:$A$41,$V11,'Cuadro 2'!$AY$9:$AY$41)</f>
        <v>27.126723335499999</v>
      </c>
      <c r="AB11" s="64" t="s">
        <v>36</v>
      </c>
      <c r="AC11" s="63" t="s">
        <v>82</v>
      </c>
      <c r="AD11" s="65">
        <f t="shared" ref="AD11:AD42" si="0">+AE11+AF11</f>
        <v>65.968211877599998</v>
      </c>
      <c r="AE11" s="60">
        <f>+SUMIF('Cuadro 2'!$A$9:$A$41,$AB11,'Cuadro 2'!$AY$9:$AY$41)</f>
        <v>27.126723335499999</v>
      </c>
      <c r="AF11" s="60">
        <f>+SUMIF('Cuadro 2'!$A$9:$A$41,$AB11,'Cuadro 2'!$AG$9:$AG$41)</f>
        <v>38.841488542100002</v>
      </c>
      <c r="AG11" s="60">
        <f>+SUMIF('Cuadro 3'!$A$9:$A$41,$AB11,'Cuadro 3'!$O$9:$O$41)</f>
        <v>20.010033504700001</v>
      </c>
      <c r="AH11" s="60">
        <f>+SUMIF('Cuadro 3'!$A$9:$A$41,$AB11,'Cuadro 3'!$AG$9:$AG$41)</f>
        <v>4.0755993867000004</v>
      </c>
      <c r="AI11" s="61">
        <f>+SUMIF('Cuadro 3'!$A$9:$A$41,$AB11,'Cuadro 3'!$AS$9:$AS$41)</f>
        <v>9.9461552309000005</v>
      </c>
      <c r="AK11" s="64" t="s">
        <v>30</v>
      </c>
      <c r="AL11" s="63" t="s">
        <v>81</v>
      </c>
      <c r="AM11" s="60">
        <f>+SUMIF('Cuadro 8'!$A$8:$A$40,$AK11,'Cuadro 8'!$I$8:$I$40)</f>
        <v>15.6235753959</v>
      </c>
      <c r="AN11" s="60">
        <f>+SUMIF('Cuadro 8'!$A$8:$A$40,$AK11,'Cuadro 8'!$O$8:$O$40)</f>
        <v>28.795860752199999</v>
      </c>
      <c r="AO11" s="60">
        <f>+SUMIF('Cuadro 8'!$A$8:$A$40,$AK11,'Cuadro 8'!$U$8:$U$40)</f>
        <v>37.111153359500001</v>
      </c>
      <c r="AP11" s="60">
        <f>+SUMIF('Cuadro 8'!$A$8:$A$40,$AK11,'Cuadro 8'!$AA$8:$AA$40)</f>
        <v>4.7627516758000006</v>
      </c>
      <c r="AQ11" s="60">
        <f>+SUMIF('Cuadro 8'!$A$8:$A$40,$AK11,'Cuadro 8'!$AG$8:$AG$40)</f>
        <v>1.9802891013999999</v>
      </c>
      <c r="AR11" s="61">
        <f>+SUMIF('Cuadro 8'!$A$8:$A$40,$AK11,'Cuadro 8'!$AM$8:$AM$40)</f>
        <v>11.726369715300001</v>
      </c>
    </row>
    <row r="12" spans="1:45" ht="12.75" x14ac:dyDescent="0.2">
      <c r="B12" s="43" t="s">
        <v>2</v>
      </c>
      <c r="C12" s="40" t="s">
        <v>64</v>
      </c>
      <c r="D12" s="61">
        <f>+ROUND('Cuadro 1'!$K12,1)</f>
        <v>7.2</v>
      </c>
      <c r="F12" s="43" t="s">
        <v>2</v>
      </c>
      <c r="G12" s="40" t="s">
        <v>64</v>
      </c>
      <c r="H12" s="61">
        <f>+'Cuadro 1'!$L12</f>
        <v>7.023023996</v>
      </c>
      <c r="J12" s="43" t="s">
        <v>2</v>
      </c>
      <c r="K12" s="40" t="s">
        <v>64</v>
      </c>
      <c r="L12" s="61">
        <f>+'Cuadro 1'!$M12</f>
        <v>8.5156999541000005</v>
      </c>
      <c r="N12" s="43" t="s">
        <v>2</v>
      </c>
      <c r="O12" s="40" t="s">
        <v>64</v>
      </c>
      <c r="P12" s="61">
        <f>+'Cuadro 1'!$N12</f>
        <v>7.0631378292000004</v>
      </c>
      <c r="R12" s="43" t="s">
        <v>2</v>
      </c>
      <c r="S12" s="40" t="s">
        <v>64</v>
      </c>
      <c r="T12" s="61">
        <f>+'Cuadro 1'!$O12</f>
        <v>5.3381295562000002</v>
      </c>
      <c r="V12" s="64" t="s">
        <v>41</v>
      </c>
      <c r="W12" s="63" t="s">
        <v>84</v>
      </c>
      <c r="X12" s="60">
        <f>+SUMIF('Cuadro 2'!$A$9:$A$41,$V12,'Cuadro 2'!$O$9:$O$41)</f>
        <v>58.061089102700002</v>
      </c>
      <c r="Y12" s="60">
        <f>+SUMIF('Cuadro 2'!$A$9:$A$41,$V12,'Cuadro 2'!$AG$9:$AG$41)</f>
        <v>36.724795501199999</v>
      </c>
      <c r="Z12" s="61">
        <f>+SUMIF('Cuadro 2'!$A$9:$A$41,$V12,'Cuadro 2'!$AY$9:$AY$41)</f>
        <v>21.3362936015</v>
      </c>
      <c r="AB12" s="64" t="s">
        <v>41</v>
      </c>
      <c r="AC12" s="63" t="s">
        <v>84</v>
      </c>
      <c r="AD12" s="65">
        <f t="shared" si="0"/>
        <v>58.061089102699995</v>
      </c>
      <c r="AE12" s="60">
        <f>+SUMIF('Cuadro 2'!$A$9:$A$41,$AB12,'Cuadro 2'!$AY$9:$AY$41)</f>
        <v>21.3362936015</v>
      </c>
      <c r="AF12" s="60">
        <f>+SUMIF('Cuadro 2'!$A$9:$A$41,$AB12,'Cuadro 2'!$AG$9:$AG$41)</f>
        <v>36.724795501199999</v>
      </c>
      <c r="AG12" s="60">
        <f>+SUMIF('Cuadro 3'!$A$9:$A$41,$AB12,'Cuadro 3'!$O$9:$O$41)</f>
        <v>28.221247674200001</v>
      </c>
      <c r="AH12" s="60">
        <f>+SUMIF('Cuadro 3'!$A$9:$A$41,$AB12,'Cuadro 3'!$AG$9:$AG$41)</f>
        <v>2.7032793607999999</v>
      </c>
      <c r="AI12" s="61">
        <f>+SUMIF('Cuadro 3'!$A$9:$A$41,$AB12,'Cuadro 3'!$AS$9:$AS$41)</f>
        <v>11.014383862300001</v>
      </c>
      <c r="AK12" s="64" t="s">
        <v>31</v>
      </c>
      <c r="AL12" s="63" t="s">
        <v>83</v>
      </c>
      <c r="AM12" s="66">
        <f>+SUMIF('Cuadro 8'!$A$8:$A$40,$AK12,'Cuadro 8'!$I$8:$I$40)</f>
        <v>14.144358974399999</v>
      </c>
      <c r="AN12" s="60">
        <f>+SUMIF('Cuadro 8'!$A$8:$A$40,$AK12,'Cuadro 8'!$O$8:$O$40)</f>
        <v>26.786025640999998</v>
      </c>
      <c r="AO12" s="60">
        <f>+SUMIF('Cuadro 8'!$A$8:$A$40,$AK12,'Cuadro 8'!$U$8:$U$40)</f>
        <v>36.098846153799997</v>
      </c>
      <c r="AP12" s="60">
        <f>+SUMIF('Cuadro 8'!$A$8:$A$40,$AK12,'Cuadro 8'!$AA$8:$AA$40)</f>
        <v>7.9083333332999999</v>
      </c>
      <c r="AQ12" s="60">
        <f>+SUMIF('Cuadro 8'!$A$8:$A$40,$AK12,'Cuadro 8'!$AG$8:$AG$40)</f>
        <v>4.9808974359000002</v>
      </c>
      <c r="AR12" s="61">
        <f>+SUMIF('Cuadro 8'!$A$8:$A$40,$AK12,'Cuadro 8'!$AM$8:$AM$40)</f>
        <v>10.081538461499999</v>
      </c>
    </row>
    <row r="13" spans="1:45" ht="12.75" x14ac:dyDescent="0.2">
      <c r="B13" s="43" t="s">
        <v>87</v>
      </c>
      <c r="C13" s="40" t="s">
        <v>65</v>
      </c>
      <c r="D13" s="61">
        <f>+ROUND('Cuadro 1'!$K13,1)</f>
        <v>25.3</v>
      </c>
      <c r="F13" s="43" t="s">
        <v>87</v>
      </c>
      <c r="G13" s="40" t="s">
        <v>65</v>
      </c>
      <c r="H13" s="61">
        <f>+'Cuadro 1'!$L13</f>
        <v>26.435097837800001</v>
      </c>
      <c r="J13" s="43" t="s">
        <v>87</v>
      </c>
      <c r="K13" s="40" t="s">
        <v>65</v>
      </c>
      <c r="L13" s="61">
        <f>+'Cuadro 1'!$M13</f>
        <v>23.7027917564</v>
      </c>
      <c r="N13" s="43" t="s">
        <v>87</v>
      </c>
      <c r="O13" s="40" t="s">
        <v>65</v>
      </c>
      <c r="P13" s="61">
        <f>+'Cuadro 1'!$N13</f>
        <v>29.4141148145</v>
      </c>
      <c r="R13" s="43" t="s">
        <v>87</v>
      </c>
      <c r="S13" s="40" t="s">
        <v>65</v>
      </c>
      <c r="T13" s="61">
        <f>+'Cuadro 1'!$O13</f>
        <v>32.151193094999996</v>
      </c>
      <c r="V13" s="64" t="s">
        <v>49</v>
      </c>
      <c r="W13" s="63" t="s">
        <v>85</v>
      </c>
      <c r="X13" s="60">
        <f>+SUMIF('Cuadro 2'!$A$9:$A$41,$V13,'Cuadro 2'!$O$9:$O$41)</f>
        <v>51.613764613800001</v>
      </c>
      <c r="Y13" s="60">
        <f>+SUMIF('Cuadro 2'!$A$9:$A$41,$V13,'Cuadro 2'!$AG$9:$AG$41)</f>
        <v>35.3444772402</v>
      </c>
      <c r="Z13" s="61">
        <f>+SUMIF('Cuadro 2'!$A$9:$A$41,$V13,'Cuadro 2'!$AY$9:$AY$41)</f>
        <v>16.269287373499999</v>
      </c>
      <c r="AB13" s="64" t="s">
        <v>49</v>
      </c>
      <c r="AC13" s="63" t="s">
        <v>85</v>
      </c>
      <c r="AD13" s="65">
        <f t="shared" si="0"/>
        <v>51.613764613699999</v>
      </c>
      <c r="AE13" s="60">
        <f>+SUMIF('Cuadro 2'!$A$9:$A$41,$AB13,'Cuadro 2'!$AY$9:$AY$41)</f>
        <v>16.269287373499999</v>
      </c>
      <c r="AF13" s="60">
        <f>+SUMIF('Cuadro 2'!$A$9:$A$41,$AB13,'Cuadro 2'!$AG$9:$AG$41)</f>
        <v>35.3444772402</v>
      </c>
      <c r="AG13" s="60">
        <f>+SUMIF('Cuadro 3'!$A$9:$A$41,$AB13,'Cuadro 3'!$O$9:$O$41)</f>
        <v>32.189093031699997</v>
      </c>
      <c r="AH13" s="60">
        <f>+SUMIF('Cuadro 3'!$A$9:$A$41,$AB13,'Cuadro 3'!$AG$9:$AG$41)</f>
        <v>2.5439317489</v>
      </c>
      <c r="AI13" s="61">
        <f>+SUMIF('Cuadro 3'!$A$9:$A$41,$AB13,'Cuadro 3'!$AS$9:$AS$41)</f>
        <v>13.6532106056</v>
      </c>
      <c r="AK13" s="64" t="s">
        <v>32</v>
      </c>
      <c r="AL13" s="63" t="s">
        <v>86</v>
      </c>
      <c r="AM13" s="66">
        <f>+SUMIF('Cuadro 8'!$A$8:$A$40,$AK13,'Cuadro 8'!$I$8:$I$40)</f>
        <v>12.7479978382</v>
      </c>
      <c r="AN13" s="60">
        <f>+SUMIF('Cuadro 8'!$A$8:$A$40,$AK13,'Cuadro 8'!$O$8:$O$40)</f>
        <v>22.036063479599999</v>
      </c>
      <c r="AO13" s="60">
        <f>+SUMIF('Cuadro 8'!$A$8:$A$40,$AK13,'Cuadro 8'!$U$8:$U$40)</f>
        <v>33.909988699499998</v>
      </c>
      <c r="AP13" s="60">
        <f>+SUMIF('Cuadro 8'!$A$8:$A$40,$AK13,'Cuadro 8'!$AA$8:$AA$40)</f>
        <v>11.1870485923</v>
      </c>
      <c r="AQ13" s="60">
        <f>+SUMIF('Cuadro 8'!$A$8:$A$40,$AK13,'Cuadro 8'!$AG$8:$AG$40)</f>
        <v>9.9921387510000006</v>
      </c>
      <c r="AR13" s="61">
        <f>+SUMIF('Cuadro 8'!$A$8:$A$40,$AK13,'Cuadro 8'!$AM$8:$AM$40)</f>
        <v>10.126762639400001</v>
      </c>
    </row>
    <row r="14" spans="1:45" ht="12.75" x14ac:dyDescent="0.2">
      <c r="B14" s="43" t="s">
        <v>87</v>
      </c>
      <c r="C14" s="40" t="s">
        <v>66</v>
      </c>
      <c r="D14" s="61">
        <f>+ROUND('Cuadro 1'!$K14,1)</f>
        <v>7.6</v>
      </c>
      <c r="F14" s="43" t="s">
        <v>87</v>
      </c>
      <c r="G14" s="40" t="s">
        <v>66</v>
      </c>
      <c r="H14" s="61">
        <f>+'Cuadro 1'!$L14</f>
        <v>7.9784286341000001</v>
      </c>
      <c r="J14" s="43" t="s">
        <v>87</v>
      </c>
      <c r="K14" s="40" t="s">
        <v>66</v>
      </c>
      <c r="L14" s="61">
        <f>+'Cuadro 1'!$M14</f>
        <v>8.8621062320000004</v>
      </c>
      <c r="N14" s="43" t="s">
        <v>87</v>
      </c>
      <c r="O14" s="40" t="s">
        <v>66</v>
      </c>
      <c r="P14" s="61">
        <f>+'Cuadro 1'!$N14</f>
        <v>7.2152392806000005</v>
      </c>
      <c r="R14" s="43" t="s">
        <v>87</v>
      </c>
      <c r="S14" s="40" t="s">
        <v>66</v>
      </c>
      <c r="T14" s="61">
        <f>+'Cuadro 1'!$O14</f>
        <v>5.8043968595000006</v>
      </c>
      <c r="V14" s="64" t="s">
        <v>59</v>
      </c>
      <c r="W14" s="63" t="s">
        <v>94</v>
      </c>
      <c r="X14" s="70">
        <f>+SUMIF('Cuadro 2'!$A$9:$A$41,$V14,'Cuadro 2'!$O$9:$O$41)</f>
        <v>44.501788394899997</v>
      </c>
      <c r="Y14" s="70">
        <f>+SUMIF('Cuadro 2'!$A$9:$A$41,$V14,'Cuadro 2'!$AG$9:$AG$41)</f>
        <v>35.6809552932</v>
      </c>
      <c r="Z14" s="71">
        <f>+SUMIF('Cuadro 2'!$A$9:$A$41,$V14,'Cuadro 2'!$AY$9:$AY$41)</f>
        <v>8.8208331016999999</v>
      </c>
      <c r="AB14" s="64" t="s">
        <v>59</v>
      </c>
      <c r="AC14" s="63" t="s">
        <v>94</v>
      </c>
      <c r="AD14" s="65">
        <f t="shared" si="0"/>
        <v>44.501788394900004</v>
      </c>
      <c r="AE14" s="70">
        <f>+SUMIF('Cuadro 2'!$A$9:$A$41,$AB14,'Cuadro 2'!$AY$9:$AY$41)</f>
        <v>8.8208331016999999</v>
      </c>
      <c r="AF14" s="70">
        <f>+SUMIF('Cuadro 2'!$A$9:$A$41,$AB14,'Cuadro 2'!$AG$9:$AG$41)</f>
        <v>35.6809552932</v>
      </c>
      <c r="AG14" s="70">
        <f>+SUMIF('Cuadro 3'!$A$9:$A$41,$AB14,'Cuadro 3'!$O$9:$O$41)</f>
        <v>29.523181180800002</v>
      </c>
      <c r="AH14" s="70">
        <f>+SUMIF('Cuadro 3'!$A$9:$A$41,$AB14,'Cuadro 3'!$AG$9:$AG$41)</f>
        <v>5.6905428195000001</v>
      </c>
      <c r="AI14" s="71">
        <f>+SUMIF('Cuadro 3'!$A$9:$A$41,$AB14,'Cuadro 3'!$AS$9:$AS$41)</f>
        <v>20.284487604799999</v>
      </c>
      <c r="AK14" s="64" t="s">
        <v>33</v>
      </c>
      <c r="AL14" s="63" t="s">
        <v>88</v>
      </c>
      <c r="AM14" s="66">
        <f>+SUMIF('Cuadro 8'!$A$8:$A$40,$AK14,'Cuadro 8'!$I$8:$I$40)</f>
        <v>11.6128745868</v>
      </c>
      <c r="AN14" s="60">
        <f>+SUMIF('Cuadro 8'!$A$8:$A$40,$AK14,'Cuadro 8'!$O$8:$O$40)</f>
        <v>16.889870789700002</v>
      </c>
      <c r="AO14" s="60">
        <f>+SUMIF('Cuadro 8'!$A$8:$A$40,$AK14,'Cuadro 8'!$U$8:$U$40)</f>
        <v>32.122499339800001</v>
      </c>
      <c r="AP14" s="60">
        <f>+SUMIF('Cuadro 8'!$A$8:$A$40,$AK14,'Cuadro 8'!$AA$8:$AA$40)</f>
        <v>10.1667713825</v>
      </c>
      <c r="AQ14" s="60">
        <f>+SUMIF('Cuadro 8'!$A$8:$A$40,$AK14,'Cuadro 8'!$AG$8:$AG$40)</f>
        <v>18.600609173100001</v>
      </c>
      <c r="AR14" s="61">
        <f>+SUMIF('Cuadro 8'!$A$8:$A$40,$AK14,'Cuadro 8'!$AM$8:$AM$40)</f>
        <v>10.607374728</v>
      </c>
    </row>
    <row r="15" spans="1:45" ht="13.5" thickBot="1" x14ac:dyDescent="0.25">
      <c r="B15" s="72" t="s">
        <v>67</v>
      </c>
      <c r="C15" s="73" t="s">
        <v>67</v>
      </c>
      <c r="D15" s="69">
        <f>+ROUND('Cuadro 1'!$K15,1)</f>
        <v>24</v>
      </c>
      <c r="F15" s="72" t="s">
        <v>67</v>
      </c>
      <c r="G15" s="73" t="s">
        <v>67</v>
      </c>
      <c r="H15" s="69">
        <f>+'Cuadro 1'!$L15</f>
        <v>23.680563017200001</v>
      </c>
      <c r="J15" s="72" t="s">
        <v>67</v>
      </c>
      <c r="K15" s="73" t="s">
        <v>67</v>
      </c>
      <c r="L15" s="69">
        <f>+'Cuadro 1'!$M15</f>
        <v>23.5237472331</v>
      </c>
      <c r="N15" s="72" t="s">
        <v>67</v>
      </c>
      <c r="O15" s="73" t="s">
        <v>67</v>
      </c>
      <c r="P15" s="69">
        <f>+'Cuadro 1'!$N15</f>
        <v>27.056455420600003</v>
      </c>
      <c r="R15" s="72" t="s">
        <v>67</v>
      </c>
      <c r="S15" s="73" t="s">
        <v>67</v>
      </c>
      <c r="T15" s="69">
        <f>+'Cuadro 1'!$O15</f>
        <v>32.485870658099998</v>
      </c>
      <c r="V15" s="64" t="s">
        <v>50</v>
      </c>
      <c r="W15" s="63" t="s">
        <v>89</v>
      </c>
      <c r="X15" s="60">
        <f>+SUMIF('Cuadro 2'!$A$9:$A$41,$V15,'Cuadro 2'!$O$9:$O$41)</f>
        <v>43.442769114000001</v>
      </c>
      <c r="Y15" s="60">
        <f>+SUMIF('Cuadro 2'!$A$9:$A$41,$V15,'Cuadro 2'!$AG$9:$AG$41)</f>
        <v>36.146029412300003</v>
      </c>
      <c r="Z15" s="61">
        <f>+SUMIF('Cuadro 2'!$A$9:$A$41,$V15,'Cuadro 2'!$AY$9:$AY$41)</f>
        <v>7.2967397017</v>
      </c>
      <c r="AB15" s="64" t="s">
        <v>50</v>
      </c>
      <c r="AC15" s="63" t="s">
        <v>89</v>
      </c>
      <c r="AD15" s="65">
        <f t="shared" si="0"/>
        <v>43.442769114000001</v>
      </c>
      <c r="AE15" s="60">
        <f>+SUMIF('Cuadro 2'!$A$9:$A$41,$AB15,'Cuadro 2'!$AY$9:$AY$41)</f>
        <v>7.2967397017</v>
      </c>
      <c r="AF15" s="60">
        <f>+SUMIF('Cuadro 2'!$A$9:$A$41,$AB15,'Cuadro 2'!$AG$9:$AG$41)</f>
        <v>36.146029412300003</v>
      </c>
      <c r="AG15" s="60">
        <f>+SUMIF('Cuadro 3'!$A$9:$A$41,$AB15,'Cuadro 3'!$O$9:$O$41)</f>
        <v>32.1921515931</v>
      </c>
      <c r="AH15" s="60">
        <f>+SUMIF('Cuadro 3'!$A$9:$A$41,$AB15,'Cuadro 3'!$AG$9:$AG$41)</f>
        <v>5.7831651584000001</v>
      </c>
      <c r="AI15" s="61">
        <f>+SUMIF('Cuadro 3'!$A$9:$A$41,$AB15,'Cuadro 3'!$AS$9:$AS$41)</f>
        <v>18.5819141345</v>
      </c>
      <c r="AK15" s="64" t="s">
        <v>34</v>
      </c>
      <c r="AL15" s="63" t="s">
        <v>91</v>
      </c>
      <c r="AM15" s="66">
        <f>+SUMIF('Cuadro 8'!$A$8:$A$40,$AK15,'Cuadro 8'!$I$8:$I$40)</f>
        <v>15.7546949199</v>
      </c>
      <c r="AN15" s="60">
        <f>+SUMIF('Cuadro 8'!$A$8:$A$40,$AK15,'Cuadro 8'!$O$8:$O$40)</f>
        <v>30.325211911</v>
      </c>
      <c r="AO15" s="60">
        <f>+SUMIF('Cuadro 8'!$A$8:$A$40,$AK15,'Cuadro 8'!$U$8:$U$40)</f>
        <v>34.133705947899998</v>
      </c>
      <c r="AP15" s="60">
        <f>+SUMIF('Cuadro 8'!$A$8:$A$40,$AK15,'Cuadro 8'!$AA$8:$AA$40)</f>
        <v>3.2763143576</v>
      </c>
      <c r="AQ15" s="60">
        <f>+SUMIF('Cuadro 8'!$A$8:$A$40,$AK15,'Cuadro 8'!$AG$8:$AG$40)</f>
        <v>2.633924747</v>
      </c>
      <c r="AR15" s="61">
        <f>+SUMIF('Cuadro 8'!$A$8:$A$40,$AK15,'Cuadro 8'!$AM$8:$AM$40)</f>
        <v>13.8761481166</v>
      </c>
    </row>
    <row r="16" spans="1:45" s="74" customFormat="1" ht="12.75" x14ac:dyDescent="0.2">
      <c r="B16" s="40"/>
      <c r="C16" s="40"/>
      <c r="D16" s="40"/>
      <c r="F16" s="40"/>
      <c r="G16" s="40"/>
      <c r="H16" s="40"/>
      <c r="J16" s="40"/>
      <c r="K16" s="40"/>
      <c r="L16" s="40"/>
      <c r="N16" s="40"/>
      <c r="O16" s="40"/>
      <c r="P16" s="40"/>
      <c r="R16" s="40"/>
      <c r="S16" s="40"/>
      <c r="T16" s="40"/>
      <c r="V16" s="64" t="s">
        <v>58</v>
      </c>
      <c r="W16" s="63" t="s">
        <v>92</v>
      </c>
      <c r="X16" s="60">
        <f>+SUMIF('Cuadro 2'!$A$9:$A$41,$V16,'Cuadro 2'!$O$9:$O$41)</f>
        <v>40.805193105699999</v>
      </c>
      <c r="Y16" s="60">
        <f>+SUMIF('Cuadro 2'!$A$9:$A$41,$V16,'Cuadro 2'!$AG$9:$AG$41)</f>
        <v>36.450705300499997</v>
      </c>
      <c r="Z16" s="61">
        <f>+SUMIF('Cuadro 2'!$A$9:$A$41,$V16,'Cuadro 2'!$AY$9:$AY$41)</f>
        <v>4.3544878050999998</v>
      </c>
      <c r="AB16" s="64" t="s">
        <v>56</v>
      </c>
      <c r="AC16" s="63" t="s">
        <v>90</v>
      </c>
      <c r="AD16" s="65">
        <f t="shared" si="0"/>
        <v>34.803927181200002</v>
      </c>
      <c r="AE16" s="70">
        <f>+SUMIF('Cuadro 2'!$A$9:$A$41,$AB16,'Cuadro 2'!$AY$9:$AY$41)</f>
        <v>6.4816968038000002</v>
      </c>
      <c r="AF16" s="70">
        <f>+SUMIF('Cuadro 2'!$A$9:$A$41,$AB16,'Cuadro 2'!$AG$9:$AG$41)</f>
        <v>28.3222303774</v>
      </c>
      <c r="AG16" s="70">
        <f>+SUMIF('Cuadro 3'!$A$9:$A$41,$AB16,'Cuadro 3'!$O$9:$O$41)</f>
        <v>39.381532519799997</v>
      </c>
      <c r="AH16" s="70">
        <f>+SUMIF('Cuadro 3'!$A$9:$A$41,$AB16,'Cuadro 3'!$AG$9:$AG$41)</f>
        <v>4.4768476423000001</v>
      </c>
      <c r="AI16" s="71">
        <f>+SUMIF('Cuadro 3'!$A$9:$A$41,$AB16,'Cuadro 3'!$AS$9:$AS$41)</f>
        <v>21.3376926567</v>
      </c>
      <c r="AK16" s="64" t="s">
        <v>35</v>
      </c>
      <c r="AL16" s="63" t="s">
        <v>93</v>
      </c>
      <c r="AM16" s="66">
        <f>+SUMIF('Cuadro 8'!$A$8:$A$40,$AK16,'Cuadro 8'!$I$8:$I$40)</f>
        <v>13.922940305399999</v>
      </c>
      <c r="AN16" s="70">
        <f>+SUMIF('Cuadro 8'!$A$8:$A$40,$AK16,'Cuadro 8'!$O$8:$O$40)</f>
        <v>23.183043914399999</v>
      </c>
      <c r="AO16" s="70">
        <f>+SUMIF('Cuadro 8'!$A$8:$A$40,$AK16,'Cuadro 8'!$U$8:$U$40)</f>
        <v>39.165135981299997</v>
      </c>
      <c r="AP16" s="70">
        <f>+SUMIF('Cuadro 8'!$A$8:$A$40,$AK16,'Cuadro 8'!$AA$8:$AA$40)</f>
        <v>7.4471642154</v>
      </c>
      <c r="AQ16" s="70">
        <f>+SUMIF('Cuadro 8'!$A$8:$A$40,$AK16,'Cuadro 8'!$AG$8:$AG$40)</f>
        <v>6.3594005792999999</v>
      </c>
      <c r="AR16" s="71">
        <f>+SUMIF('Cuadro 8'!$A$8:$A$40,$AK16,'Cuadro 8'!$AM$8:$AM$40)</f>
        <v>9.9223150041999997</v>
      </c>
    </row>
    <row r="17" spans="2:44" s="74" customFormat="1" ht="14.25" x14ac:dyDescent="0.2">
      <c r="B17" s="40"/>
      <c r="C17" s="40"/>
      <c r="D17" s="105" t="str">
        <f>+CONCATENATE(D10," %")</f>
        <v>43.2 %</v>
      </c>
      <c r="F17" s="40"/>
      <c r="G17" s="40"/>
      <c r="H17" s="105" t="str">
        <f>+CONCATENATE(ROUND(H10,1)," %")</f>
        <v>41.9 %</v>
      </c>
      <c r="J17" s="40"/>
      <c r="K17" s="40"/>
      <c r="L17" s="105" t="str">
        <f>+CONCATENATE(ROUND(L10,1)," %")</f>
        <v>43.9 %</v>
      </c>
      <c r="N17" s="40"/>
      <c r="O17" s="40"/>
      <c r="P17" s="105" t="str">
        <f>+CONCATENATE(ROUND(P10,1)," %")</f>
        <v>36.3 %</v>
      </c>
      <c r="R17" s="40"/>
      <c r="S17" s="40"/>
      <c r="T17" s="105" t="str">
        <f>+CONCATENATE(ROUND(T10,1)," %")</f>
        <v>29.6 %</v>
      </c>
      <c r="V17" s="64" t="s">
        <v>33</v>
      </c>
      <c r="W17" s="63" t="s">
        <v>88</v>
      </c>
      <c r="X17" s="60">
        <f>+SUMIF('Cuadro 2'!$A$9:$A$41,$V17,'Cuadro 2'!$O$9:$O$41)</f>
        <v>36.749035132899998</v>
      </c>
      <c r="Y17" s="60">
        <f>+SUMIF('Cuadro 2'!$A$9:$A$41,$V17,'Cuadro 2'!$AG$9:$AG$41)</f>
        <v>30.902612148300001</v>
      </c>
      <c r="Z17" s="61">
        <f>+SUMIF('Cuadro 2'!$A$9:$A$41,$V17,'Cuadro 2'!$AY$9:$AY$41)</f>
        <v>5.8464229846000002</v>
      </c>
      <c r="AB17" s="64" t="s">
        <v>33</v>
      </c>
      <c r="AC17" s="63" t="s">
        <v>88</v>
      </c>
      <c r="AD17" s="65">
        <f t="shared" si="0"/>
        <v>36.749035132900005</v>
      </c>
      <c r="AE17" s="60">
        <f>+SUMIF('Cuadro 2'!$A$9:$A$41,$AB17,'Cuadro 2'!$AY$9:$AY$41)</f>
        <v>5.8464229846000002</v>
      </c>
      <c r="AF17" s="60">
        <f>+SUMIF('Cuadro 2'!$A$9:$A$41,$AB17,'Cuadro 2'!$AG$9:$AG$41)</f>
        <v>30.902612148300001</v>
      </c>
      <c r="AG17" s="60">
        <f>+SUMIF('Cuadro 3'!$A$9:$A$41,$AB17,'Cuadro 3'!$O$9:$O$41)</f>
        <v>31.3285392298</v>
      </c>
      <c r="AH17" s="60">
        <f>+SUMIF('Cuadro 3'!$A$9:$A$41,$AB17,'Cuadro 3'!$AG$9:$AG$41)</f>
        <v>7.3656722021999999</v>
      </c>
      <c r="AI17" s="61">
        <f>+SUMIF('Cuadro 3'!$A$9:$A$41,$AB17,'Cuadro 3'!$AS$9:$AS$41)</f>
        <v>24.556753435099999</v>
      </c>
      <c r="AK17" s="64" t="s">
        <v>36</v>
      </c>
      <c r="AL17" s="63" t="s">
        <v>82</v>
      </c>
      <c r="AM17" s="66">
        <f>+SUMIF('Cuadro 8'!$A$8:$A$40,$AK17,'Cuadro 8'!$I$8:$I$40)</f>
        <v>12.767828377900001</v>
      </c>
      <c r="AN17" s="70">
        <f>+SUMIF('Cuadro 8'!$A$8:$A$40,$AK17,'Cuadro 8'!$O$8:$O$40)</f>
        <v>23.420085657600001</v>
      </c>
      <c r="AO17" s="70">
        <f>+SUMIF('Cuadro 8'!$A$8:$A$40,$AK17,'Cuadro 8'!$U$8:$U$40)</f>
        <v>28.764317127199998</v>
      </c>
      <c r="AP17" s="70">
        <f>+SUMIF('Cuadro 8'!$A$8:$A$40,$AK17,'Cuadro 8'!$AA$8:$AA$40)</f>
        <v>7.9495300648000002</v>
      </c>
      <c r="AQ17" s="70">
        <f>+SUMIF('Cuadro 8'!$A$8:$A$40,$AK17,'Cuadro 8'!$AG$8:$AG$40)</f>
        <v>18.9205271724</v>
      </c>
      <c r="AR17" s="71">
        <f>+SUMIF('Cuadro 8'!$A$8:$A$40,$AK17,'Cuadro 8'!$AM$8:$AM$40)</f>
        <v>8.1777116000000003</v>
      </c>
    </row>
    <row r="18" spans="2:44" ht="12.75" x14ac:dyDescent="0.2">
      <c r="V18" s="64" t="s">
        <v>61</v>
      </c>
      <c r="W18" s="63" t="s">
        <v>99</v>
      </c>
      <c r="X18" s="60">
        <f>+SUMIF('Cuadro 2'!$A$9:$A$41,$V18,'Cuadro 2'!$O$9:$O$41)</f>
        <v>36.427594822800003</v>
      </c>
      <c r="Y18" s="60">
        <f>+SUMIF('Cuadro 2'!$A$9:$A$41,$V18,'Cuadro 2'!$AG$9:$AG$41)</f>
        <v>32.903921932099998</v>
      </c>
      <c r="Z18" s="61">
        <f>+SUMIF('Cuadro 2'!$A$9:$A$41,$V18,'Cuadro 2'!$AY$9:$AY$41)</f>
        <v>3.5236728906999999</v>
      </c>
      <c r="AB18" s="64" t="s">
        <v>42</v>
      </c>
      <c r="AC18" s="63" t="s">
        <v>97</v>
      </c>
      <c r="AD18" s="65">
        <f t="shared" si="0"/>
        <v>35.309012801100003</v>
      </c>
      <c r="AE18" s="60">
        <f>+SUMIF('Cuadro 2'!$A$9:$A$41,$AB18,'Cuadro 2'!$AY$9:$AY$41)</f>
        <v>5.6527683351000002</v>
      </c>
      <c r="AF18" s="60">
        <f>+SUMIF('Cuadro 2'!$A$9:$A$41,$AB18,'Cuadro 2'!$AG$9:$AG$41)</f>
        <v>29.656244466</v>
      </c>
      <c r="AG18" s="60">
        <f>+SUMIF('Cuadro 3'!$A$9:$A$41,$AB18,'Cuadro 3'!$O$9:$O$41)</f>
        <v>37.027511835799999</v>
      </c>
      <c r="AH18" s="60">
        <f>+SUMIF('Cuadro 3'!$A$9:$A$41,$AB18,'Cuadro 3'!$AG$9:$AG$41)</f>
        <v>5.8221476717999998</v>
      </c>
      <c r="AI18" s="61">
        <f>+SUMIF('Cuadro 3'!$A$9:$A$41,$AB18,'Cuadro 3'!$AS$9:$AS$41)</f>
        <v>21.841327691299998</v>
      </c>
      <c r="AK18" s="64" t="s">
        <v>37</v>
      </c>
      <c r="AL18" s="63" t="s">
        <v>96</v>
      </c>
      <c r="AM18" s="66">
        <f>+SUMIF('Cuadro 8'!$A$8:$A$40,$AK18,'Cuadro 8'!$I$8:$I$40)</f>
        <v>15.918352439</v>
      </c>
      <c r="AN18" s="60">
        <f>+SUMIF('Cuadro 8'!$A$8:$A$40,$AK18,'Cuadro 8'!$O$8:$O$40)</f>
        <v>21.7083553535</v>
      </c>
      <c r="AO18" s="60">
        <f>+SUMIF('Cuadro 8'!$A$8:$A$40,$AK18,'Cuadro 8'!$U$8:$U$40)</f>
        <v>33.906144363599999</v>
      </c>
      <c r="AP18" s="60">
        <f>+SUMIF('Cuadro 8'!$A$8:$A$40,$AK18,'Cuadro 8'!$AA$8:$AA$40)</f>
        <v>8.6222048628000003</v>
      </c>
      <c r="AQ18" s="60">
        <f>+SUMIF('Cuadro 8'!$A$8:$A$40,$AK18,'Cuadro 8'!$AG$8:$AG$40)</f>
        <v>7.1223215170999996</v>
      </c>
      <c r="AR18" s="61">
        <f>+SUMIF('Cuadro 8'!$A$8:$A$40,$AK18,'Cuadro 8'!$AM$8:$AM$40)</f>
        <v>12.722621463899999</v>
      </c>
    </row>
    <row r="19" spans="2:44" ht="15" x14ac:dyDescent="0.25">
      <c r="D19" s="176" t="str">
        <f>+CONCATENATE(D11,".0 %")</f>
        <v>36.0 %</v>
      </c>
      <c r="H19" s="170" t="str">
        <f>+CONCATENATE(ROUND(H11,1)," %")</f>
        <v>34.9 %</v>
      </c>
      <c r="L19" s="170" t="str">
        <f>+CONCATENATE(ROUND(L11,1)," %")</f>
        <v>35.4 %</v>
      </c>
      <c r="P19" s="170" t="str">
        <f>+CONCATENATE(ROUND(P11,1)," %")</f>
        <v>29.3 %</v>
      </c>
      <c r="T19" s="170" t="str">
        <f>+CONCATENATE(ROUND(T11,1)," %")</f>
        <v>24.2 %</v>
      </c>
      <c r="V19" s="64" t="s">
        <v>46</v>
      </c>
      <c r="W19" s="63" t="s">
        <v>103</v>
      </c>
      <c r="X19" s="60">
        <f>+SUMIF('Cuadro 2'!$A$9:$A$41,$V19,'Cuadro 2'!$O$9:$O$41)</f>
        <v>35.356535426400001</v>
      </c>
      <c r="Y19" s="60">
        <f>+SUMIF('Cuadro 2'!$A$9:$A$41,$V19,'Cuadro 2'!$AG$9:$AG$41)</f>
        <v>30.468061456200001</v>
      </c>
      <c r="Z19" s="61">
        <f>+SUMIF('Cuadro 2'!$A$9:$A$41,$V19,'Cuadro 2'!$AY$9:$AY$41)</f>
        <v>4.8884739701999997</v>
      </c>
      <c r="AB19" s="64" t="s">
        <v>45</v>
      </c>
      <c r="AC19" s="63" t="s">
        <v>95</v>
      </c>
      <c r="AD19" s="65">
        <f t="shared" si="0"/>
        <v>34.298644842599998</v>
      </c>
      <c r="AE19" s="60">
        <f>+SUMIF('Cuadro 2'!$A$9:$A$41,$AB19,'Cuadro 2'!$AY$9:$AY$41)</f>
        <v>5.4467678625999998</v>
      </c>
      <c r="AF19" s="60">
        <f>+SUMIF('Cuadro 2'!$A$9:$A$41,$AB19,'Cuadro 2'!$AG$9:$AG$41)</f>
        <v>28.85187698</v>
      </c>
      <c r="AG19" s="60">
        <f>+SUMIF('Cuadro 3'!$A$9:$A$41,$AB19,'Cuadro 3'!$O$9:$O$41)</f>
        <v>40.610524402000003</v>
      </c>
      <c r="AH19" s="60">
        <f>+SUMIF('Cuadro 3'!$A$9:$A$41,$AB19,'Cuadro 3'!$AG$9:$AG$41)</f>
        <v>4.1370435407000006</v>
      </c>
      <c r="AI19" s="61">
        <f>+SUMIF('Cuadro 3'!$A$9:$A$41,$AB19,'Cuadro 3'!$AS$9:$AS$41)</f>
        <v>20.953787214799998</v>
      </c>
      <c r="AK19" s="64" t="s">
        <v>38</v>
      </c>
      <c r="AL19" s="63" t="s">
        <v>98</v>
      </c>
      <c r="AM19" s="66">
        <f>+SUMIF('Cuadro 8'!$A$8:$A$40,$AK19,'Cuadro 8'!$I$8:$I$40)</f>
        <v>10.8531951508</v>
      </c>
      <c r="AN19" s="60">
        <f>+SUMIF('Cuadro 8'!$A$8:$A$40,$AK19,'Cuadro 8'!$O$8:$O$40)</f>
        <v>24.054967603800002</v>
      </c>
      <c r="AO19" s="60">
        <f>+SUMIF('Cuadro 8'!$A$8:$A$40,$AK19,'Cuadro 8'!$U$8:$U$40)</f>
        <v>42.6644598082</v>
      </c>
      <c r="AP19" s="60">
        <f>+SUMIF('Cuadro 8'!$A$8:$A$40,$AK19,'Cuadro 8'!$AA$8:$AA$40)</f>
        <v>6.4064157653000002</v>
      </c>
      <c r="AQ19" s="60">
        <f>+SUMIF('Cuadro 8'!$A$8:$A$40,$AK19,'Cuadro 8'!$AG$8:$AG$40)</f>
        <v>2.1480846364000001</v>
      </c>
      <c r="AR19" s="61">
        <f>+SUMIF('Cuadro 8'!$A$8:$A$40,$AK19,'Cuadro 8'!$AM$8:$AM$40)</f>
        <v>13.8728770354</v>
      </c>
    </row>
    <row r="20" spans="2:44" ht="12.75" x14ac:dyDescent="0.2">
      <c r="V20" s="64" t="s">
        <v>42</v>
      </c>
      <c r="W20" s="63" t="s">
        <v>97</v>
      </c>
      <c r="X20" s="60">
        <f>+SUMIF('Cuadro 2'!$A$9:$A$41,$V20,'Cuadro 2'!$O$9:$O$41)</f>
        <v>35.309012801100003</v>
      </c>
      <c r="Y20" s="60">
        <f>+SUMIF('Cuadro 2'!$A$9:$A$41,$V20,'Cuadro 2'!$AG$9:$AG$41)</f>
        <v>29.656244466</v>
      </c>
      <c r="Z20" s="61">
        <f>+SUMIF('Cuadro 2'!$A$9:$A$41,$V20,'Cuadro 2'!$AY$9:$AY$41)</f>
        <v>5.6527683351000002</v>
      </c>
      <c r="AB20" s="64" t="s">
        <v>53</v>
      </c>
      <c r="AC20" s="63" t="s">
        <v>106</v>
      </c>
      <c r="AD20" s="65">
        <f t="shared" si="0"/>
        <v>30.4051503805</v>
      </c>
      <c r="AE20" s="60">
        <f>+SUMIF('Cuadro 2'!$A$9:$A$41,$AB20,'Cuadro 2'!$AY$9:$AY$41)</f>
        <v>5.0644666427000002</v>
      </c>
      <c r="AF20" s="60">
        <f>+SUMIF('Cuadro 2'!$A$9:$A$41,$AB20,'Cuadro 2'!$AG$9:$AG$41)</f>
        <v>25.340683737799999</v>
      </c>
      <c r="AG20" s="60">
        <f>+SUMIF('Cuadro 3'!$A$9:$A$41,$AB20,'Cuadro 3'!$O$9:$O$41)</f>
        <v>33.944646755900003</v>
      </c>
      <c r="AH20" s="60">
        <f>+SUMIF('Cuadro 3'!$A$9:$A$41,$AB20,'Cuadro 3'!$AG$9:$AG$41)</f>
        <v>4.8956279180999998</v>
      </c>
      <c r="AI20" s="61">
        <f>+SUMIF('Cuadro 3'!$A$9:$A$41,$AB20,'Cuadro 3'!$AS$9:$AS$41)</f>
        <v>30.754574945600002</v>
      </c>
      <c r="AK20" s="64" t="s">
        <v>39</v>
      </c>
      <c r="AL20" s="63" t="s">
        <v>100</v>
      </c>
      <c r="AM20" s="66">
        <f>+SUMIF('Cuadro 8'!$A$8:$A$40,$AK20,'Cuadro 8'!$I$8:$I$40)</f>
        <v>12.773707507299999</v>
      </c>
      <c r="AN20" s="60">
        <f>+SUMIF('Cuadro 8'!$A$8:$A$40,$AK20,'Cuadro 8'!$O$8:$O$40)</f>
        <v>24.5890555113</v>
      </c>
      <c r="AO20" s="60">
        <f>+SUMIF('Cuadro 8'!$A$8:$A$40,$AK20,'Cuadro 8'!$U$8:$U$40)</f>
        <v>34.849120108999998</v>
      </c>
      <c r="AP20" s="60">
        <f>+SUMIF('Cuadro 8'!$A$8:$A$40,$AK20,'Cuadro 8'!$AA$8:$AA$40)</f>
        <v>7.8042580130000001</v>
      </c>
      <c r="AQ20" s="60">
        <f>+SUMIF('Cuadro 8'!$A$8:$A$40,$AK20,'Cuadro 8'!$AG$8:$AG$40)</f>
        <v>6.6853157050999998</v>
      </c>
      <c r="AR20" s="61">
        <f>+SUMIF('Cuadro 8'!$A$8:$A$40,$AK20,'Cuadro 8'!$AM$8:$AM$40)</f>
        <v>13.298543154400001</v>
      </c>
    </row>
    <row r="21" spans="2:44" ht="15" x14ac:dyDescent="0.25">
      <c r="D21" s="169" t="str">
        <f>+CONCATENATE(D12,," %")</f>
        <v>7.2 %</v>
      </c>
      <c r="H21" s="169" t="str">
        <f>+CONCATENATE(ROUND(H12,1),".0 %")</f>
        <v>7.0 %</v>
      </c>
      <c r="L21" s="169" t="str">
        <f>+CONCATENATE(ROUND(L12,1)," %")</f>
        <v>8.5 %</v>
      </c>
      <c r="P21" s="169" t="str">
        <f>+CONCATENATE(ROUND(P12,1)," %")</f>
        <v>7.1 %</v>
      </c>
      <c r="T21" s="169" t="str">
        <f>+CONCATENATE(ROUND(T12,1)," %")</f>
        <v>5.3 %</v>
      </c>
      <c r="V21" s="64" t="s">
        <v>56</v>
      </c>
      <c r="W21" s="63" t="s">
        <v>90</v>
      </c>
      <c r="X21" s="70">
        <f>+SUMIF('Cuadro 2'!$A$9:$A$41,$V21,'Cuadro 2'!$O$9:$O$41)</f>
        <v>34.803927181200002</v>
      </c>
      <c r="Y21" s="70">
        <f>+SUMIF('Cuadro 2'!$A$9:$A$41,$V21,'Cuadro 2'!$AG$9:$AG$41)</f>
        <v>28.3222303774</v>
      </c>
      <c r="Z21" s="71">
        <f>+SUMIF('Cuadro 2'!$A$9:$A$41,$V21,'Cuadro 2'!$AY$9:$AY$41)</f>
        <v>6.4816968038000002</v>
      </c>
      <c r="AB21" s="64" t="s">
        <v>46</v>
      </c>
      <c r="AC21" s="63" t="s">
        <v>103</v>
      </c>
      <c r="AD21" s="65">
        <f t="shared" si="0"/>
        <v>35.356535426400001</v>
      </c>
      <c r="AE21" s="60">
        <f>+SUMIF('Cuadro 2'!$A$9:$A$41,$AB21,'Cuadro 2'!$AY$9:$AY$41)</f>
        <v>4.8884739701999997</v>
      </c>
      <c r="AF21" s="60">
        <f>+SUMIF('Cuadro 2'!$A$9:$A$41,$AB21,'Cuadro 2'!$AG$9:$AG$41)</f>
        <v>30.468061456200001</v>
      </c>
      <c r="AG21" s="60">
        <f>+SUMIF('Cuadro 3'!$A$9:$A$41,$AB21,'Cuadro 3'!$O$9:$O$41)</f>
        <v>33.354614539700002</v>
      </c>
      <c r="AH21" s="60">
        <f>+SUMIF('Cuadro 3'!$A$9:$A$41,$AB21,'Cuadro 3'!$AG$9:$AG$41)</f>
        <v>5.9418683310000002</v>
      </c>
      <c r="AI21" s="61">
        <f>+SUMIF('Cuadro 3'!$A$9:$A$41,$AB21,'Cuadro 3'!$AS$9:$AS$41)</f>
        <v>25.346981702899999</v>
      </c>
      <c r="AK21" s="64" t="s">
        <v>40</v>
      </c>
      <c r="AL21" s="63" t="s">
        <v>102</v>
      </c>
      <c r="AM21" s="66">
        <f>+SUMIF('Cuadro 8'!$A$8:$A$40,$AK21,'Cuadro 8'!$I$8:$I$40)</f>
        <v>14.8031641868</v>
      </c>
      <c r="AN21" s="60">
        <f>+SUMIF('Cuadro 8'!$A$8:$A$40,$AK21,'Cuadro 8'!$O$8:$O$40)</f>
        <v>24.788322181600002</v>
      </c>
      <c r="AO21" s="60">
        <f>+SUMIF('Cuadro 8'!$A$8:$A$40,$AK21,'Cuadro 8'!$U$8:$U$40)</f>
        <v>35.453310630899999</v>
      </c>
      <c r="AP21" s="60">
        <f>+SUMIF('Cuadro 8'!$A$8:$A$40,$AK21,'Cuadro 8'!$AA$8:$AA$40)</f>
        <v>4.8677429989999998</v>
      </c>
      <c r="AQ21" s="60">
        <f>+SUMIF('Cuadro 8'!$A$8:$A$40,$AK21,'Cuadro 8'!$AG$8:$AG$40)</f>
        <v>4.0761317523000002</v>
      </c>
      <c r="AR21" s="61">
        <f>+SUMIF('Cuadro 8'!$A$8:$A$40,$AK21,'Cuadro 8'!$AM$8:$AM$40)</f>
        <v>16.011328249400002</v>
      </c>
    </row>
    <row r="22" spans="2:44" ht="12.75" x14ac:dyDescent="0.2">
      <c r="V22" s="64" t="s">
        <v>45</v>
      </c>
      <c r="W22" s="63" t="s">
        <v>95</v>
      </c>
      <c r="X22" s="60">
        <f>+SUMIF('Cuadro 2'!$A$9:$A$41,$V22,'Cuadro 2'!$O$9:$O$41)</f>
        <v>34.298644842599998</v>
      </c>
      <c r="Y22" s="60">
        <f>+SUMIF('Cuadro 2'!$A$9:$A$41,$V22,'Cuadro 2'!$AG$9:$AG$41)</f>
        <v>28.85187698</v>
      </c>
      <c r="Z22" s="61">
        <f>+SUMIF('Cuadro 2'!$A$9:$A$41,$V22,'Cuadro 2'!$AY$9:$AY$41)</f>
        <v>5.4467678625999998</v>
      </c>
      <c r="AB22" s="64" t="s">
        <v>58</v>
      </c>
      <c r="AC22" s="63" t="s">
        <v>92</v>
      </c>
      <c r="AD22" s="65">
        <f t="shared" si="0"/>
        <v>40.805193105599997</v>
      </c>
      <c r="AE22" s="60">
        <f>+SUMIF('Cuadro 2'!$A$9:$A$41,$AB22,'Cuadro 2'!$AY$9:$AY$41)</f>
        <v>4.3544878050999998</v>
      </c>
      <c r="AF22" s="60">
        <f>+SUMIF('Cuadro 2'!$A$9:$A$41,$AB22,'Cuadro 2'!$AG$9:$AG$41)</f>
        <v>36.450705300499997</v>
      </c>
      <c r="AG22" s="60">
        <f>+SUMIF('Cuadro 3'!$A$9:$A$41,$AB22,'Cuadro 3'!$O$9:$O$41)</f>
        <v>28.965713724899999</v>
      </c>
      <c r="AH22" s="60">
        <f>+SUMIF('Cuadro 3'!$A$9:$A$41,$AB22,'Cuadro 3'!$AG$9:$AG$41)</f>
        <v>9.6159560951999996</v>
      </c>
      <c r="AI22" s="61">
        <f>+SUMIF('Cuadro 3'!$A$9:$A$41,$AB22,'Cuadro 3'!$AS$9:$AS$41)</f>
        <v>20.613137074200001</v>
      </c>
      <c r="AK22" s="64" t="s">
        <v>41</v>
      </c>
      <c r="AL22" s="63" t="s">
        <v>84</v>
      </c>
      <c r="AM22" s="66">
        <f>+SUMIF('Cuadro 8'!$A$8:$A$40,$AK22,'Cuadro 8'!$I$8:$I$40)</f>
        <v>11.376683212</v>
      </c>
      <c r="AN22" s="60">
        <f>+SUMIF('Cuadro 8'!$A$8:$A$40,$AK22,'Cuadro 8'!$O$8:$O$40)</f>
        <v>14.8308808261</v>
      </c>
      <c r="AO22" s="60">
        <f>+SUMIF('Cuadro 8'!$A$8:$A$40,$AK22,'Cuadro 8'!$U$8:$U$40)</f>
        <v>29.3896468318</v>
      </c>
      <c r="AP22" s="60">
        <f>+SUMIF('Cuadro 8'!$A$8:$A$40,$AK22,'Cuadro 8'!$AA$8:$AA$40)</f>
        <v>12.334272525099999</v>
      </c>
      <c r="AQ22" s="60">
        <f>+SUMIF('Cuadro 8'!$A$8:$A$40,$AK22,'Cuadro 8'!$AG$8:$AG$40)</f>
        <v>20.407334139300001</v>
      </c>
      <c r="AR22" s="61">
        <f>+SUMIF('Cuadro 8'!$A$8:$A$40,$AK22,'Cuadro 8'!$AM$8:$AM$40)</f>
        <v>11.6611824657</v>
      </c>
    </row>
    <row r="23" spans="2:44" ht="15" x14ac:dyDescent="0.25">
      <c r="D23" s="171" t="str">
        <f>+CONCATENATE(D13," %")</f>
        <v>25.3 %</v>
      </c>
      <c r="H23" s="171" t="str">
        <f>+CONCATENATE(ROUND(H13,1)," %")</f>
        <v>26.4 %</v>
      </c>
      <c r="L23" s="171" t="str">
        <f>+CONCATENATE(ROUND(L13,1)," %")</f>
        <v>23.7 %</v>
      </c>
      <c r="P23" s="171" t="str">
        <f>+CONCATENATE(ROUND(P13,1)," %")</f>
        <v>29.4 %</v>
      </c>
      <c r="T23" s="171" t="str">
        <f>+CONCATENATE(ROUND(T13,1)," %")</f>
        <v>32.2 %</v>
      </c>
      <c r="V23" s="64" t="s">
        <v>44</v>
      </c>
      <c r="W23" s="63" t="s">
        <v>101</v>
      </c>
      <c r="X23" s="60">
        <f>+SUMIF('Cuadro 2'!$A$9:$A$41,$V23,'Cuadro 2'!$O$9:$O$41)</f>
        <v>31.1960352171</v>
      </c>
      <c r="Y23" s="60">
        <f>+SUMIF('Cuadro 2'!$A$9:$A$41,$V23,'Cuadro 2'!$AG$9:$AG$41)</f>
        <v>27.4892357411</v>
      </c>
      <c r="Z23" s="61">
        <f>+SUMIF('Cuadro 2'!$A$9:$A$41,$V23,'Cuadro 2'!$AY$9:$AY$41)</f>
        <v>3.7067994759</v>
      </c>
      <c r="AB23" s="64" t="s">
        <v>39</v>
      </c>
      <c r="AC23" s="63" t="s">
        <v>100</v>
      </c>
      <c r="AD23" s="65">
        <f t="shared" si="0"/>
        <v>27.883634140200002</v>
      </c>
      <c r="AE23" s="60">
        <f>+SUMIF('Cuadro 2'!$A$9:$A$41,$AB23,'Cuadro 2'!$AY$9:$AY$41)</f>
        <v>4.3392616176000001</v>
      </c>
      <c r="AF23" s="60">
        <f>+SUMIF('Cuadro 2'!$A$9:$A$41,$AB23,'Cuadro 2'!$AG$9:$AG$41)</f>
        <v>23.5443725226</v>
      </c>
      <c r="AG23" s="60">
        <f>+SUMIF('Cuadro 3'!$A$9:$A$41,$AB23,'Cuadro 3'!$O$9:$O$41)</f>
        <v>30.220808383200001</v>
      </c>
      <c r="AH23" s="60">
        <f>+SUMIF('Cuadro 3'!$A$9:$A$41,$AB23,'Cuadro 3'!$AG$9:$AG$41)</f>
        <v>7.4842392678999996</v>
      </c>
      <c r="AI23" s="61">
        <f>+SUMIF('Cuadro 3'!$A$9:$A$41,$AB23,'Cuadro 3'!$AS$9:$AS$41)</f>
        <v>34.411318208700003</v>
      </c>
      <c r="AK23" s="64" t="s">
        <v>42</v>
      </c>
      <c r="AL23" s="63" t="s">
        <v>97</v>
      </c>
      <c r="AM23" s="66">
        <f>+SUMIF('Cuadro 8'!$A$8:$A$40,$AK23,'Cuadro 8'!$I$8:$I$40)</f>
        <v>11.0764330406</v>
      </c>
      <c r="AN23" s="60">
        <f>+SUMIF('Cuadro 8'!$A$8:$A$40,$AK23,'Cuadro 8'!$O$8:$O$40)</f>
        <v>24.4538291607</v>
      </c>
      <c r="AO23" s="60">
        <f>+SUMIF('Cuadro 8'!$A$8:$A$40,$AK23,'Cuadro 8'!$U$8:$U$40)</f>
        <v>36.130011536700003</v>
      </c>
      <c r="AP23" s="60">
        <f>+SUMIF('Cuadro 8'!$A$8:$A$40,$AK23,'Cuadro 8'!$AA$8:$AA$40)</f>
        <v>4.7003112956000006</v>
      </c>
      <c r="AQ23" s="60">
        <f>+SUMIF('Cuadro 8'!$A$8:$A$40,$AK23,'Cuadro 8'!$AG$8:$AG$40)</f>
        <v>13.740621131599999</v>
      </c>
      <c r="AR23" s="61">
        <f>+SUMIF('Cuadro 8'!$A$8:$A$40,$AK23,'Cuadro 8'!$AM$8:$AM$40)</f>
        <v>9.8987938347000011</v>
      </c>
    </row>
    <row r="24" spans="2:44" ht="12.75" x14ac:dyDescent="0.2">
      <c r="V24" s="64" t="s">
        <v>53</v>
      </c>
      <c r="W24" s="63" t="s">
        <v>106</v>
      </c>
      <c r="X24" s="60">
        <f>+SUMIF('Cuadro 2'!$A$9:$A$41,$V24,'Cuadro 2'!$O$9:$O$41)</f>
        <v>30.4051503805</v>
      </c>
      <c r="Y24" s="60">
        <f>+SUMIF('Cuadro 2'!$A$9:$A$41,$V24,'Cuadro 2'!$AG$9:$AG$41)</f>
        <v>25.340683737799999</v>
      </c>
      <c r="Z24" s="61">
        <f>+SUMIF('Cuadro 2'!$A$9:$A$41,$V24,'Cuadro 2'!$AY$9:$AY$41)</f>
        <v>5.0644666427000002</v>
      </c>
      <c r="AB24" s="64" t="s">
        <v>47</v>
      </c>
      <c r="AC24" s="63" t="s">
        <v>107</v>
      </c>
      <c r="AD24" s="65">
        <f t="shared" si="0"/>
        <v>23.502209590900002</v>
      </c>
      <c r="AE24" s="60">
        <f>+SUMIF('Cuadro 2'!$A$9:$A$41,$AB24,'Cuadro 2'!$AY$9:$AY$41)</f>
        <v>3.7171981165000001</v>
      </c>
      <c r="AF24" s="60">
        <f>+SUMIF('Cuadro 2'!$A$9:$A$41,$AB24,'Cuadro 2'!$AG$9:$AG$41)</f>
        <v>19.785011474400001</v>
      </c>
      <c r="AG24" s="60">
        <f>+SUMIF('Cuadro 3'!$A$9:$A$41,$AB24,'Cuadro 3'!$O$9:$O$41)</f>
        <v>37.580345101699997</v>
      </c>
      <c r="AH24" s="60">
        <f>+SUMIF('Cuadro 3'!$A$9:$A$41,$AB24,'Cuadro 3'!$AG$9:$AG$41)</f>
        <v>4.6443250689999998</v>
      </c>
      <c r="AI24" s="61">
        <f>+SUMIF('Cuadro 3'!$A$9:$A$41,$AB24,'Cuadro 3'!$AS$9:$AS$41)</f>
        <v>34.273120238399997</v>
      </c>
      <c r="AK24" s="64" t="s">
        <v>43</v>
      </c>
      <c r="AL24" s="63" t="s">
        <v>105</v>
      </c>
      <c r="AM24" s="66">
        <f>+SUMIF('Cuadro 8'!$A$8:$A$40,$AK24,'Cuadro 8'!$I$8:$I$40)</f>
        <v>15.891324306</v>
      </c>
      <c r="AN24" s="60">
        <f>+SUMIF('Cuadro 8'!$A$8:$A$40,$AK24,'Cuadro 8'!$O$8:$O$40)</f>
        <v>30.745645915299999</v>
      </c>
      <c r="AO24" s="60">
        <f>+SUMIF('Cuadro 8'!$A$8:$A$40,$AK24,'Cuadro 8'!$U$8:$U$40)</f>
        <v>37.900061450099997</v>
      </c>
      <c r="AP24" s="60">
        <f>+SUMIF('Cuadro 8'!$A$8:$A$40,$AK24,'Cuadro 8'!$AA$8:$AA$40)</f>
        <v>4.5503924243</v>
      </c>
      <c r="AQ24" s="60">
        <f>+SUMIF('Cuadro 8'!$A$8:$A$40,$AK24,'Cuadro 8'!$AG$8:$AG$40)</f>
        <v>3.0887107520999999</v>
      </c>
      <c r="AR24" s="61">
        <f>+SUMIF('Cuadro 8'!$A$8:$A$40,$AK24,'Cuadro 8'!$AM$8:$AM$40)</f>
        <v>7.8238651523000007</v>
      </c>
    </row>
    <row r="25" spans="2:44" ht="15" x14ac:dyDescent="0.25">
      <c r="D25" s="172" t="str">
        <f>+CONCATENATE(D14," %")</f>
        <v>7.6 %</v>
      </c>
      <c r="H25" s="172" t="str">
        <f>+CONCATENATE(ROUND(H14,1),".0 %")</f>
        <v>8.0 %</v>
      </c>
      <c r="L25" s="172" t="str">
        <f>+CONCATENATE(ROUND(L14,1)," %")</f>
        <v>8.9 %</v>
      </c>
      <c r="P25" s="172" t="str">
        <f>+CONCATENATE(ROUND(P14,1)," %")</f>
        <v>7.2 %</v>
      </c>
      <c r="T25" s="172" t="str">
        <f>+CONCATENATE(ROUND(T14,1)," %")</f>
        <v>5.8 %</v>
      </c>
      <c r="V25" s="64" t="s">
        <v>39</v>
      </c>
      <c r="W25" s="63" t="s">
        <v>100</v>
      </c>
      <c r="X25" s="60">
        <f>+SUMIF('Cuadro 2'!$A$9:$A$41,$V25,'Cuadro 2'!$O$9:$O$41)</f>
        <v>27.883634140200002</v>
      </c>
      <c r="Y25" s="60">
        <f>+SUMIF('Cuadro 2'!$A$9:$A$41,$V25,'Cuadro 2'!$AG$9:$AG$41)</f>
        <v>23.5443725226</v>
      </c>
      <c r="Z25" s="61">
        <f>+SUMIF('Cuadro 2'!$A$9:$A$41,$V25,'Cuadro 2'!$AY$9:$AY$41)</f>
        <v>4.3392616176000001</v>
      </c>
      <c r="AB25" s="64" t="s">
        <v>44</v>
      </c>
      <c r="AC25" s="63" t="s">
        <v>101</v>
      </c>
      <c r="AD25" s="65">
        <f t="shared" si="0"/>
        <v>31.196035216999999</v>
      </c>
      <c r="AE25" s="60">
        <f>+SUMIF('Cuadro 2'!$A$9:$A$41,$AB25,'Cuadro 2'!$AY$9:$AY$41)</f>
        <v>3.7067994759</v>
      </c>
      <c r="AF25" s="60">
        <f>+SUMIF('Cuadro 2'!$A$9:$A$41,$AB25,'Cuadro 2'!$AG$9:$AG$41)</f>
        <v>27.4892357411</v>
      </c>
      <c r="AG25" s="60">
        <f>+SUMIF('Cuadro 3'!$A$9:$A$41,$AB25,'Cuadro 3'!$O$9:$O$41)</f>
        <v>31.180788047899998</v>
      </c>
      <c r="AH25" s="60">
        <f>+SUMIF('Cuadro 3'!$A$9:$A$41,$AB25,'Cuadro 3'!$AG$9:$AG$41)</f>
        <v>7.0728306446000007</v>
      </c>
      <c r="AI25" s="61">
        <f>+SUMIF('Cuadro 3'!$A$9:$A$41,$AB25,'Cuadro 3'!$AS$9:$AS$41)</f>
        <v>30.550346090400001</v>
      </c>
      <c r="AK25" s="64" t="s">
        <v>44</v>
      </c>
      <c r="AL25" s="63" t="s">
        <v>101</v>
      </c>
      <c r="AM25" s="66">
        <f>+SUMIF('Cuadro 8'!$A$8:$A$40,$AK25,'Cuadro 8'!$I$8:$I$40)</f>
        <v>10.0965186885</v>
      </c>
      <c r="AN25" s="60">
        <f>+SUMIF('Cuadro 8'!$A$8:$A$40,$AK25,'Cuadro 8'!$O$8:$O$40)</f>
        <v>30.243396178299999</v>
      </c>
      <c r="AO25" s="60">
        <f>+SUMIF('Cuadro 8'!$A$8:$A$40,$AK25,'Cuadro 8'!$U$8:$U$40)</f>
        <v>36.256341604799999</v>
      </c>
      <c r="AP25" s="60">
        <f>+SUMIF('Cuadro 8'!$A$8:$A$40,$AK25,'Cuadro 8'!$AA$8:$AA$40)</f>
        <v>4.6084375485000004</v>
      </c>
      <c r="AQ25" s="60">
        <f>+SUMIF('Cuadro 8'!$A$8:$A$40,$AK25,'Cuadro 8'!$AG$8:$AG$40)</f>
        <v>6.5277545418000003</v>
      </c>
      <c r="AR25" s="61">
        <f>+SUMIF('Cuadro 8'!$A$8:$A$40,$AK25,'Cuadro 8'!$AM$8:$AM$40)</f>
        <v>12.2675514383</v>
      </c>
    </row>
    <row r="26" spans="2:44" ht="12.75" x14ac:dyDescent="0.2">
      <c r="V26" s="64" t="s">
        <v>60</v>
      </c>
      <c r="W26" s="63" t="s">
        <v>104</v>
      </c>
      <c r="X26" s="60">
        <f>+SUMIF('Cuadro 2'!$A$9:$A$41,$V26,'Cuadro 2'!$O$9:$O$41)</f>
        <v>26.6402300924</v>
      </c>
      <c r="Y26" s="60">
        <f>+SUMIF('Cuadro 2'!$A$9:$A$41,$V26,'Cuadro 2'!$AG$9:$AG$41)</f>
        <v>23.054054974500001</v>
      </c>
      <c r="Z26" s="61">
        <f>+SUMIF('Cuadro 2'!$A$9:$A$41,$V26,'Cuadro 2'!$AY$9:$AY$41)</f>
        <v>3.5861751178999999</v>
      </c>
      <c r="AB26" s="64" t="s">
        <v>60</v>
      </c>
      <c r="AC26" s="63" t="s">
        <v>104</v>
      </c>
      <c r="AD26" s="65">
        <f t="shared" si="0"/>
        <v>26.640230092400003</v>
      </c>
      <c r="AE26" s="60">
        <f>+SUMIF('Cuadro 2'!$A$9:$A$41,$AB26,'Cuadro 2'!$AY$9:$AY$41)</f>
        <v>3.5861751178999999</v>
      </c>
      <c r="AF26" s="60">
        <f>+SUMIF('Cuadro 2'!$A$9:$A$41,$AB26,'Cuadro 2'!$AG$9:$AG$41)</f>
        <v>23.054054974500001</v>
      </c>
      <c r="AG26" s="60">
        <f>+SUMIF('Cuadro 3'!$A$9:$A$41,$AB26,'Cuadro 3'!$O$9:$O$41)</f>
        <v>36.557014584299999</v>
      </c>
      <c r="AH26" s="60">
        <f>+SUMIF('Cuadro 3'!$A$9:$A$41,$AB26,'Cuadro 3'!$AG$9:$AG$41)</f>
        <v>5.3132973697999999</v>
      </c>
      <c r="AI26" s="61">
        <f>+SUMIF('Cuadro 3'!$A$9:$A$41,$AB26,'Cuadro 3'!$AS$9:$AS$41)</f>
        <v>31.489457953500001</v>
      </c>
      <c r="AK26" s="64" t="s">
        <v>45</v>
      </c>
      <c r="AL26" s="63" t="s">
        <v>95</v>
      </c>
      <c r="AM26" s="66">
        <f>+SUMIF('Cuadro 8'!$A$8:$A$40,$AK26,'Cuadro 8'!$I$8:$I$40)</f>
        <v>13.180123800300001</v>
      </c>
      <c r="AN26" s="60">
        <f>+SUMIF('Cuadro 8'!$A$8:$A$40,$AK26,'Cuadro 8'!$O$8:$O$40)</f>
        <v>23.743860873100001</v>
      </c>
      <c r="AO26" s="60">
        <f>+SUMIF('Cuadro 8'!$A$8:$A$40,$AK26,'Cuadro 8'!$U$8:$U$40)</f>
        <v>32.484982285400001</v>
      </c>
      <c r="AP26" s="60">
        <f>+SUMIF('Cuadro 8'!$A$8:$A$40,$AK26,'Cuadro 8'!$AA$8:$AA$40)</f>
        <v>8.1638170595999995</v>
      </c>
      <c r="AQ26" s="60">
        <f>+SUMIF('Cuadro 8'!$A$8:$A$40,$AK26,'Cuadro 8'!$AG$8:$AG$40)</f>
        <v>10.246883247</v>
      </c>
      <c r="AR26" s="61">
        <f>+SUMIF('Cuadro 8'!$A$8:$A$40,$AK26,'Cuadro 8'!$AM$8:$AM$40)</f>
        <v>12.1803327346</v>
      </c>
    </row>
    <row r="27" spans="2:44" ht="15" x14ac:dyDescent="0.25">
      <c r="D27" s="173" t="str">
        <f>+CONCATENATE(D15,".0 %")</f>
        <v>24.0 %</v>
      </c>
      <c r="H27" s="173" t="str">
        <f>+CONCATENATE(ROUND(H15,1)," %")</f>
        <v>23.7 %</v>
      </c>
      <c r="L27" s="173" t="str">
        <f>+CONCATENATE(ROUND(L15,1)," %")</f>
        <v>23.5 %</v>
      </c>
      <c r="P27" s="173" t="str">
        <f>+CONCATENATE(ROUND(P15,1)," %")</f>
        <v>27.1 %</v>
      </c>
      <c r="T27" s="173" t="str">
        <f>+CONCATENATE(ROUND(T15,1)," %")</f>
        <v>32.5 %</v>
      </c>
      <c r="V27" s="64" t="s">
        <v>40</v>
      </c>
      <c r="W27" s="63" t="s">
        <v>102</v>
      </c>
      <c r="X27" s="60">
        <f>+SUMIF('Cuadro 2'!$A$9:$A$41,$V27,'Cuadro 2'!$O$9:$O$41)</f>
        <v>25.990138677699999</v>
      </c>
      <c r="Y27" s="60">
        <f>+SUMIF('Cuadro 2'!$A$9:$A$41,$V27,'Cuadro 2'!$AG$9:$AG$41)</f>
        <v>24.264146245100001</v>
      </c>
      <c r="Z27" s="61">
        <f>+SUMIF('Cuadro 2'!$A$9:$A$41,$V27,'Cuadro 2'!$AY$9:$AY$41)</f>
        <v>1.7259924326</v>
      </c>
      <c r="AB27" s="64" t="s">
        <v>61</v>
      </c>
      <c r="AC27" s="63" t="s">
        <v>99</v>
      </c>
      <c r="AD27" s="65">
        <f t="shared" si="0"/>
        <v>36.427594822799996</v>
      </c>
      <c r="AE27" s="60">
        <f>+SUMIF('Cuadro 2'!$A$9:$A$41,$AB27,'Cuadro 2'!$AY$9:$AY$41)</f>
        <v>3.5236728906999999</v>
      </c>
      <c r="AF27" s="60">
        <f>+SUMIF('Cuadro 2'!$A$9:$A$41,$AB27,'Cuadro 2'!$AG$9:$AG$41)</f>
        <v>32.903921932099998</v>
      </c>
      <c r="AG27" s="60">
        <f>+SUMIF('Cuadro 3'!$A$9:$A$41,$AB27,'Cuadro 3'!$O$9:$O$41)</f>
        <v>29.054444399000001</v>
      </c>
      <c r="AH27" s="60">
        <f>+SUMIF('Cuadro 3'!$A$9:$A$41,$AB27,'Cuadro 3'!$AG$9:$AG$41)</f>
        <v>8.3967210116000004</v>
      </c>
      <c r="AI27" s="61">
        <f>+SUMIF('Cuadro 3'!$A$9:$A$41,$AB27,'Cuadro 3'!$AS$9:$AS$41)</f>
        <v>26.1212397667</v>
      </c>
      <c r="AK27" s="64" t="s">
        <v>46</v>
      </c>
      <c r="AL27" s="63" t="s">
        <v>103</v>
      </c>
      <c r="AM27" s="66">
        <f>+SUMIF('Cuadro 8'!$A$8:$A$40,$AK27,'Cuadro 8'!$I$8:$I$40)</f>
        <v>11.204502853599999</v>
      </c>
      <c r="AN27" s="60">
        <f>+SUMIF('Cuadro 8'!$A$8:$A$40,$AK27,'Cuadro 8'!$O$8:$O$40)</f>
        <v>26.1615585833</v>
      </c>
      <c r="AO27" s="60">
        <f>+SUMIF('Cuadro 8'!$A$8:$A$40,$AK27,'Cuadro 8'!$U$8:$U$40)</f>
        <v>34.040911295100003</v>
      </c>
      <c r="AP27" s="60">
        <f>+SUMIF('Cuadro 8'!$A$8:$A$40,$AK27,'Cuadro 8'!$AA$8:$AA$40)</f>
        <v>7.2572203260000014</v>
      </c>
      <c r="AQ27" s="60">
        <f>+SUMIF('Cuadro 8'!$A$8:$A$40,$AK27,'Cuadro 8'!$AG$8:$AG$40)</f>
        <v>9.1943752798000009</v>
      </c>
      <c r="AR27" s="61">
        <f>+SUMIF('Cuadro 8'!$A$8:$A$40,$AK27,'Cuadro 8'!$AM$8:$AM$40)</f>
        <v>12.1414316622</v>
      </c>
    </row>
    <row r="28" spans="2:44" ht="12.75" x14ac:dyDescent="0.2">
      <c r="V28" s="64" t="s">
        <v>47</v>
      </c>
      <c r="W28" s="63" t="s">
        <v>107</v>
      </c>
      <c r="X28" s="60">
        <f>+SUMIF('Cuadro 2'!$A$9:$A$41,$V28,'Cuadro 2'!$O$9:$O$41)</f>
        <v>23.502209590900002</v>
      </c>
      <c r="Y28" s="60">
        <f>+SUMIF('Cuadro 2'!$A$9:$A$41,$V28,'Cuadro 2'!$AG$9:$AG$41)</f>
        <v>19.785011474400001</v>
      </c>
      <c r="Z28" s="61">
        <f>+SUMIF('Cuadro 2'!$A$9:$A$41,$V28,'Cuadro 2'!$AY$9:$AY$41)</f>
        <v>3.7171981165000001</v>
      </c>
      <c r="AB28" s="64" t="s">
        <v>52</v>
      </c>
      <c r="AC28" s="63" t="s">
        <v>108</v>
      </c>
      <c r="AD28" s="65">
        <f t="shared" si="0"/>
        <v>17.7468519293</v>
      </c>
      <c r="AE28" s="60">
        <f>+SUMIF('Cuadro 2'!$A$9:$A$41,$AB28,'Cuadro 2'!$AY$9:$AY$41)</f>
        <v>2.6127171976999999</v>
      </c>
      <c r="AF28" s="60">
        <f>+SUMIF('Cuadro 2'!$A$9:$A$41,$AB28,'Cuadro 2'!$AG$9:$AG$41)</f>
        <v>15.1341347316</v>
      </c>
      <c r="AG28" s="60">
        <f>+SUMIF('Cuadro 3'!$A$9:$A$41,$AB28,'Cuadro 3'!$O$9:$O$41)</f>
        <v>38.4502504827</v>
      </c>
      <c r="AH28" s="60">
        <f>+SUMIF('Cuadro 3'!$A$9:$A$41,$AB28,'Cuadro 3'!$AG$9:$AG$41)</f>
        <v>4.3625708456000014</v>
      </c>
      <c r="AI28" s="61">
        <f>+SUMIF('Cuadro 3'!$A$9:$A$41,$AB28,'Cuadro 3'!$AS$9:$AS$41)</f>
        <v>39.440326742400003</v>
      </c>
      <c r="AK28" s="64" t="s">
        <v>47</v>
      </c>
      <c r="AL28" s="63" t="s">
        <v>107</v>
      </c>
      <c r="AM28" s="66">
        <f>+SUMIF('Cuadro 8'!$A$8:$A$40,$AK28,'Cuadro 8'!$I$8:$I$40)</f>
        <v>13.485313380299999</v>
      </c>
      <c r="AN28" s="60">
        <f>+SUMIF('Cuadro 8'!$A$8:$A$40,$AK28,'Cuadro 8'!$O$8:$O$40)</f>
        <v>17.420436262300001</v>
      </c>
      <c r="AO28" s="60">
        <f>+SUMIF('Cuadro 8'!$A$8:$A$40,$AK28,'Cuadro 8'!$U$8:$U$40)</f>
        <v>37.092013421600001</v>
      </c>
      <c r="AP28" s="60">
        <f>+SUMIF('Cuadro 8'!$A$8:$A$40,$AK28,'Cuadro 8'!$AA$8:$AA$40)</f>
        <v>7.9116649620000006</v>
      </c>
      <c r="AQ28" s="60">
        <f>+SUMIF('Cuadro 8'!$A$8:$A$40,$AK28,'Cuadro 8'!$AG$8:$AG$40)</f>
        <v>11.1142511947</v>
      </c>
      <c r="AR28" s="61">
        <f>+SUMIF('Cuadro 8'!$A$8:$A$40,$AK28,'Cuadro 8'!$AM$8:$AM$40)</f>
        <v>12.976320779</v>
      </c>
    </row>
    <row r="29" spans="2:44" ht="12.75" x14ac:dyDescent="0.2">
      <c r="V29" s="64" t="s">
        <v>57</v>
      </c>
      <c r="W29" s="63" t="s">
        <v>110</v>
      </c>
      <c r="X29" s="60">
        <f>+SUMIF('Cuadro 2'!$A$9:$A$41,$V29,'Cuadro 2'!$O$9:$O$41)</f>
        <v>20.153192741600002</v>
      </c>
      <c r="Y29" s="60">
        <f>+SUMIF('Cuadro 2'!$A$9:$A$41,$V29,'Cuadro 2'!$AG$9:$AG$41)</f>
        <v>18.688401141</v>
      </c>
      <c r="Z29" s="61">
        <f>+SUMIF('Cuadro 2'!$A$9:$A$41,$V29,'Cuadro 2'!$AY$9:$AY$41)</f>
        <v>1.4647916005999999</v>
      </c>
      <c r="AB29" s="64" t="s">
        <v>37</v>
      </c>
      <c r="AC29" s="63" t="s">
        <v>96</v>
      </c>
      <c r="AD29" s="65">
        <f t="shared" si="0"/>
        <v>15.112801825400002</v>
      </c>
      <c r="AE29" s="60">
        <f>+SUMIF('Cuadro 2'!$A$9:$A$41,$AB29,'Cuadro 2'!$AY$9:$AY$41)</f>
        <v>2.2368397013000001</v>
      </c>
      <c r="AF29" s="60">
        <f>+SUMIF('Cuadro 2'!$A$9:$A$41,$AB29,'Cuadro 2'!$AG$9:$AG$41)</f>
        <v>12.875962124100001</v>
      </c>
      <c r="AG29" s="60">
        <f>+SUMIF('Cuadro 3'!$A$9:$A$41,$AB29,'Cuadro 3'!$O$9:$O$41)</f>
        <v>31.009044372200002</v>
      </c>
      <c r="AH29" s="60">
        <f>+SUMIF('Cuadro 3'!$A$9:$A$41,$AB29,'Cuadro 3'!$AG$9:$AG$41)</f>
        <v>5.7453777768999998</v>
      </c>
      <c r="AI29" s="61">
        <f>+SUMIF('Cuadro 3'!$A$9:$A$41,$AB29,'Cuadro 3'!$AS$9:$AS$41)</f>
        <v>48.1327760255</v>
      </c>
      <c r="AK29" s="64" t="s">
        <v>48</v>
      </c>
      <c r="AL29" s="63" t="s">
        <v>109</v>
      </c>
      <c r="AM29" s="66">
        <f>+SUMIF('Cuadro 8'!$A$8:$A$40,$AK29,'Cuadro 8'!$I$8:$I$40)</f>
        <v>17.076326542899999</v>
      </c>
      <c r="AN29" s="60">
        <f>+SUMIF('Cuadro 8'!$A$8:$A$40,$AK29,'Cuadro 8'!$O$8:$O$40)</f>
        <v>20.062530697300001</v>
      </c>
      <c r="AO29" s="60">
        <f>+SUMIF('Cuadro 8'!$A$8:$A$40,$AK29,'Cuadro 8'!$U$8:$U$40)</f>
        <v>37.764665394799998</v>
      </c>
      <c r="AP29" s="60">
        <f>+SUMIF('Cuadro 8'!$A$8:$A$40,$AK29,'Cuadro 8'!$AA$8:$AA$40)</f>
        <v>4.9319563104000004</v>
      </c>
      <c r="AQ29" s="60">
        <f>+SUMIF('Cuadro 8'!$A$8:$A$40,$AK29,'Cuadro 8'!$AG$8:$AG$40)</f>
        <v>5.0396267203000003</v>
      </c>
      <c r="AR29" s="61">
        <f>+SUMIF('Cuadro 8'!$A$8:$A$40,$AK29,'Cuadro 8'!$AM$8:$AM$40)</f>
        <v>15.1248943343</v>
      </c>
    </row>
    <row r="30" spans="2:44" ht="12.75" x14ac:dyDescent="0.2">
      <c r="V30" s="64" t="s">
        <v>38</v>
      </c>
      <c r="W30" s="63" t="s">
        <v>98</v>
      </c>
      <c r="X30" s="60">
        <f>+SUMIF('Cuadro 2'!$A$9:$A$41,$V30,'Cuadro 2'!$O$9:$O$41)</f>
        <v>19.726075387200002</v>
      </c>
      <c r="Y30" s="60">
        <f>+SUMIF('Cuadro 2'!$A$9:$A$41,$V30,'Cuadro 2'!$AG$9:$AG$41)</f>
        <v>17.9118777636</v>
      </c>
      <c r="Z30" s="61">
        <f>+SUMIF('Cuadro 2'!$A$9:$A$41,$V30,'Cuadro 2'!$AY$9:$AY$41)</f>
        <v>1.8141976235999999</v>
      </c>
      <c r="AB30" s="64" t="s">
        <v>38</v>
      </c>
      <c r="AC30" s="63" t="s">
        <v>98</v>
      </c>
      <c r="AD30" s="65">
        <f t="shared" si="0"/>
        <v>19.726075387199998</v>
      </c>
      <c r="AE30" s="60">
        <f>+SUMIF('Cuadro 2'!$A$9:$A$41,$AB30,'Cuadro 2'!$AY$9:$AY$41)</f>
        <v>1.8141976235999999</v>
      </c>
      <c r="AF30" s="60">
        <f>+SUMIF('Cuadro 2'!$A$9:$A$41,$AB30,'Cuadro 2'!$AG$9:$AG$41)</f>
        <v>17.9118777636</v>
      </c>
      <c r="AG30" s="60">
        <f>+SUMIF('Cuadro 3'!$A$9:$A$41,$AB30,'Cuadro 3'!$O$9:$O$41)</f>
        <v>27.390695735400001</v>
      </c>
      <c r="AH30" s="60">
        <f>+SUMIF('Cuadro 3'!$A$9:$A$41,$AB30,'Cuadro 3'!$AG$9:$AG$41)</f>
        <v>5.9596831181000001</v>
      </c>
      <c r="AI30" s="61">
        <f>+SUMIF('Cuadro 3'!$A$9:$A$41,$AB30,'Cuadro 3'!$AS$9:$AS$41)</f>
        <v>46.923545759299998</v>
      </c>
      <c r="AK30" s="64" t="s">
        <v>49</v>
      </c>
      <c r="AL30" s="63" t="s">
        <v>85</v>
      </c>
      <c r="AM30" s="66">
        <f>+SUMIF('Cuadro 8'!$A$8:$A$40,$AK30,'Cuadro 8'!$I$8:$I$40)</f>
        <v>12.326597720500001</v>
      </c>
      <c r="AN30" s="60">
        <f>+SUMIF('Cuadro 8'!$A$8:$A$40,$AK30,'Cuadro 8'!$O$8:$O$40)</f>
        <v>16.594259646200001</v>
      </c>
      <c r="AO30" s="60">
        <f>+SUMIF('Cuadro 8'!$A$8:$A$40,$AK30,'Cuadro 8'!$U$8:$U$40)</f>
        <v>30.0740190488</v>
      </c>
      <c r="AP30" s="60">
        <f>+SUMIF('Cuadro 8'!$A$8:$A$40,$AK30,'Cuadro 8'!$AA$8:$AA$40)</f>
        <v>9.322908558</v>
      </c>
      <c r="AQ30" s="60">
        <f>+SUMIF('Cuadro 8'!$A$8:$A$40,$AK30,'Cuadro 8'!$AG$8:$AG$40)</f>
        <v>20.728218907399999</v>
      </c>
      <c r="AR30" s="61">
        <f>+SUMIF('Cuadro 8'!$A$8:$A$40,$AK30,'Cuadro 8'!$AM$8:$AM$40)</f>
        <v>10.953996119099999</v>
      </c>
    </row>
    <row r="31" spans="2:44" ht="12.75" x14ac:dyDescent="0.2">
      <c r="V31" s="64" t="s">
        <v>43</v>
      </c>
      <c r="W31" s="63" t="s">
        <v>105</v>
      </c>
      <c r="X31" s="60">
        <f>+SUMIF('Cuadro 2'!$A$9:$A$41,$V31,'Cuadro 2'!$O$9:$O$41)</f>
        <v>18.631610492499998</v>
      </c>
      <c r="Y31" s="60">
        <f>+SUMIF('Cuadro 2'!$A$9:$A$41,$V31,'Cuadro 2'!$AG$9:$AG$41)</f>
        <v>17.323802870800002</v>
      </c>
      <c r="Z31" s="61">
        <f>+SUMIF('Cuadro 2'!$A$9:$A$41,$V31,'Cuadro 2'!$AY$9:$AY$41)</f>
        <v>1.3078076217000001</v>
      </c>
      <c r="AB31" s="64" t="s">
        <v>40</v>
      </c>
      <c r="AC31" s="63" t="s">
        <v>102</v>
      </c>
      <c r="AD31" s="65">
        <f t="shared" si="0"/>
        <v>25.990138677700003</v>
      </c>
      <c r="AE31" s="60">
        <f>+SUMIF('Cuadro 2'!$A$9:$A$41,$AB31,'Cuadro 2'!$AY$9:$AY$41)</f>
        <v>1.7259924326</v>
      </c>
      <c r="AF31" s="60">
        <f>+SUMIF('Cuadro 2'!$A$9:$A$41,$AB31,'Cuadro 2'!$AG$9:$AG$41)</f>
        <v>24.264146245100001</v>
      </c>
      <c r="AG31" s="60">
        <f>+SUMIF('Cuadro 3'!$A$9:$A$41,$AB31,'Cuadro 3'!$O$9:$O$41)</f>
        <v>37.358676766000002</v>
      </c>
      <c r="AH31" s="60">
        <f>+SUMIF('Cuadro 3'!$A$9:$A$41,$AB31,'Cuadro 3'!$AG$9:$AG$41)</f>
        <v>6.0736658209000014</v>
      </c>
      <c r="AI31" s="61">
        <f>+SUMIF('Cuadro 3'!$A$9:$A$41,$AB31,'Cuadro 3'!$AS$9:$AS$41)</f>
        <v>30.577518735400002</v>
      </c>
      <c r="AK31" s="64" t="s">
        <v>50</v>
      </c>
      <c r="AL31" s="63" t="s">
        <v>89</v>
      </c>
      <c r="AM31" s="66">
        <f>+SUMIF('Cuadro 8'!$A$8:$A$40,$AK31,'Cuadro 8'!$I$8:$I$40)</f>
        <v>12.034382665200001</v>
      </c>
      <c r="AN31" s="60">
        <f>+SUMIF('Cuadro 8'!$A$8:$A$40,$AK31,'Cuadro 8'!$O$8:$O$40)</f>
        <v>23.843067236700001</v>
      </c>
      <c r="AO31" s="60">
        <f>+SUMIF('Cuadro 8'!$A$8:$A$40,$AK31,'Cuadro 8'!$U$8:$U$40)</f>
        <v>36.413893525900001</v>
      </c>
      <c r="AP31" s="60">
        <f>+SUMIF('Cuadro 8'!$A$8:$A$40,$AK31,'Cuadro 8'!$AA$8:$AA$40)</f>
        <v>7.3494262331</v>
      </c>
      <c r="AQ31" s="60">
        <f>+SUMIF('Cuadro 8'!$A$8:$A$40,$AK31,'Cuadro 8'!$AG$8:$AG$40)</f>
        <v>10.5075092293</v>
      </c>
      <c r="AR31" s="61">
        <f>+SUMIF('Cuadro 8'!$A$8:$A$40,$AK31,'Cuadro 8'!$AM$8:$AM$40)</f>
        <v>9.8517211097999997</v>
      </c>
    </row>
    <row r="32" spans="2:44" ht="12.75" x14ac:dyDescent="0.2">
      <c r="V32" s="64" t="s">
        <v>52</v>
      </c>
      <c r="W32" s="63" t="s">
        <v>108</v>
      </c>
      <c r="X32" s="60">
        <f>+SUMIF('Cuadro 2'!$A$9:$A$41,$V32,'Cuadro 2'!$O$9:$O$41)</f>
        <v>17.7468519293</v>
      </c>
      <c r="Y32" s="60">
        <f>+SUMIF('Cuadro 2'!$A$9:$A$41,$V32,'Cuadro 2'!$AG$9:$AG$41)</f>
        <v>15.1341347316</v>
      </c>
      <c r="Z32" s="61">
        <f>+SUMIF('Cuadro 2'!$A$9:$A$41,$V32,'Cuadro 2'!$AY$9:$AY$41)</f>
        <v>2.6127171976999999</v>
      </c>
      <c r="AB32" s="64" t="s">
        <v>55</v>
      </c>
      <c r="AC32" s="63" t="s">
        <v>113</v>
      </c>
      <c r="AD32" s="65">
        <f>+AE32+AF32</f>
        <v>14.1142650311</v>
      </c>
      <c r="AE32" s="60">
        <f>+SUMIF('Cuadro 2'!$A$9:$A$41,$AB32,'Cuadro 2'!$AY$9:$AY$41)</f>
        <v>1.4771867861000001</v>
      </c>
      <c r="AF32" s="60">
        <f>+SUMIF('Cuadro 2'!$A$9:$A$41,$AB32,'Cuadro 2'!$AG$9:$AG$41)</f>
        <v>12.637078245</v>
      </c>
      <c r="AG32" s="60">
        <f>+SUMIF('Cuadro 3'!$A$9:$A$41,$AB32,'Cuadro 3'!$O$9:$O$41)</f>
        <v>35.766864886999997</v>
      </c>
      <c r="AH32" s="60">
        <f>+SUMIF('Cuadro 3'!$A$9:$A$41,$AB32,'Cuadro 3'!$AG$9:$AG$41)</f>
        <v>4.5185671766000004</v>
      </c>
      <c r="AI32" s="61">
        <f>+SUMIF('Cuadro 3'!$A$9:$A$41,$AB32,'Cuadro 3'!$AS$9:$AS$41)</f>
        <v>45.6003029054</v>
      </c>
      <c r="AK32" s="64" t="s">
        <v>51</v>
      </c>
      <c r="AL32" s="63" t="s">
        <v>111</v>
      </c>
      <c r="AM32" s="66">
        <f>+SUMIF('Cuadro 8'!$A$8:$A$40,$AK32,'Cuadro 8'!$I$8:$I$40)</f>
        <v>13.7536138258</v>
      </c>
      <c r="AN32" s="60">
        <f>+SUMIF('Cuadro 8'!$A$8:$A$40,$AK32,'Cuadro 8'!$O$8:$O$40)</f>
        <v>22.524386165100001</v>
      </c>
      <c r="AO32" s="60">
        <f>+SUMIF('Cuadro 8'!$A$8:$A$40,$AK32,'Cuadro 8'!$U$8:$U$40)</f>
        <v>36.791609968000003</v>
      </c>
      <c r="AP32" s="60">
        <f>+SUMIF('Cuadro 8'!$A$8:$A$40,$AK32,'Cuadro 8'!$AA$8:$AA$40)</f>
        <v>7.7000261158000001</v>
      </c>
      <c r="AQ32" s="60">
        <f>+SUMIF('Cuadro 8'!$A$8:$A$40,$AK32,'Cuadro 8'!$AG$8:$AG$40)</f>
        <v>7.3281055993000006</v>
      </c>
      <c r="AR32" s="61">
        <f>+SUMIF('Cuadro 8'!$A$8:$A$40,$AK32,'Cuadro 8'!$AM$8:$AM$40)</f>
        <v>11.9022583261</v>
      </c>
    </row>
    <row r="33" spans="22:44" ht="12.75" x14ac:dyDescent="0.2">
      <c r="V33" s="64" t="s">
        <v>30</v>
      </c>
      <c r="W33" s="63" t="s">
        <v>81</v>
      </c>
      <c r="X33" s="60">
        <f>+SUMIF('Cuadro 2'!$A$9:$A$41,$V33,'Cuadro 2'!$O$9:$O$41)</f>
        <v>17.068481873500001</v>
      </c>
      <c r="Y33" s="60">
        <f>+SUMIF('Cuadro 2'!$A$9:$A$41,$V33,'Cuadro 2'!$AG$9:$AG$41)</f>
        <v>16.489346774099999</v>
      </c>
      <c r="Z33" s="61">
        <f>+SUMIF('Cuadro 2'!$A$9:$A$41,$V33,'Cuadro 2'!$AY$9:$AY$41)</f>
        <v>0.57913509940000008</v>
      </c>
      <c r="AB33" s="64" t="s">
        <v>57</v>
      </c>
      <c r="AC33" s="63" t="s">
        <v>110</v>
      </c>
      <c r="AD33" s="65">
        <f>+AE33+AF33</f>
        <v>20.153192741600002</v>
      </c>
      <c r="AE33" s="60">
        <f>+SUMIF('Cuadro 2'!$A$9:$A$41,$AB33,'Cuadro 2'!$AY$9:$AY$41)</f>
        <v>1.4647916005999999</v>
      </c>
      <c r="AF33" s="60">
        <f>+SUMIF('Cuadro 2'!$A$9:$A$41,$AB33,'Cuadro 2'!$AG$9:$AG$41)</f>
        <v>18.688401141</v>
      </c>
      <c r="AG33" s="60">
        <f>+SUMIF('Cuadro 3'!$A$9:$A$41,$AB33,'Cuadro 3'!$O$9:$O$41)</f>
        <v>32.046050693700003</v>
      </c>
      <c r="AH33" s="60">
        <f>+SUMIF('Cuadro 3'!$A$9:$A$41,$AB33,'Cuadro 3'!$AG$9:$AG$41)</f>
        <v>6.7629823184000006</v>
      </c>
      <c r="AI33" s="61">
        <f>+SUMIF('Cuadro 3'!$A$9:$A$41,$AB33,'Cuadro 3'!$AS$9:$AS$41)</f>
        <v>41.037774246300003</v>
      </c>
      <c r="AK33" s="64" t="s">
        <v>52</v>
      </c>
      <c r="AL33" s="63" t="s">
        <v>108</v>
      </c>
      <c r="AM33" s="66">
        <f>+SUMIF('Cuadro 8'!$A$8:$A$40,$AK33,'Cuadro 8'!$I$8:$I$40)</f>
        <v>10.967642463100001</v>
      </c>
      <c r="AN33" s="60">
        <f>+SUMIF('Cuadro 8'!$A$8:$A$40,$AK33,'Cuadro 8'!$O$8:$O$40)</f>
        <v>22.930565112</v>
      </c>
      <c r="AO33" s="60">
        <f>+SUMIF('Cuadro 8'!$A$8:$A$40,$AK33,'Cuadro 8'!$U$8:$U$40)</f>
        <v>31.0969253321</v>
      </c>
      <c r="AP33" s="60">
        <f>+SUMIF('Cuadro 8'!$A$8:$A$40,$AK33,'Cuadro 8'!$AA$8:$AA$40)</f>
        <v>10.8586794185</v>
      </c>
      <c r="AQ33" s="60">
        <f>+SUMIF('Cuadro 8'!$A$8:$A$40,$AK33,'Cuadro 8'!$AG$8:$AG$40)</f>
        <v>13.996515944</v>
      </c>
      <c r="AR33" s="61">
        <f>+SUMIF('Cuadro 8'!$A$8:$A$40,$AK33,'Cuadro 8'!$AM$8:$AM$40)</f>
        <v>10.1496717301</v>
      </c>
    </row>
    <row r="34" spans="22:44" ht="12.75" x14ac:dyDescent="0.2">
      <c r="V34" s="64" t="s">
        <v>54</v>
      </c>
      <c r="W34" s="63" t="s">
        <v>112</v>
      </c>
      <c r="X34" s="60">
        <f>+SUMIF('Cuadro 2'!$A$9:$A$41,$V34,'Cuadro 2'!$O$9:$O$41)</f>
        <v>16.9986100247</v>
      </c>
      <c r="Y34" s="60">
        <f>+SUMIF('Cuadro 2'!$A$9:$A$41,$V34,'Cuadro 2'!$AG$9:$AG$41)</f>
        <v>15.542978424599999</v>
      </c>
      <c r="Z34" s="61">
        <f>+SUMIF('Cuadro 2'!$A$9:$A$41,$V34,'Cuadro 2'!$AY$9:$AY$41)</f>
        <v>1.4556316001</v>
      </c>
      <c r="AB34" s="64" t="s">
        <v>54</v>
      </c>
      <c r="AC34" s="63" t="s">
        <v>112</v>
      </c>
      <c r="AD34" s="65">
        <f>+AE34+AF34</f>
        <v>16.9986100247</v>
      </c>
      <c r="AE34" s="60">
        <f>+SUMIF('Cuadro 2'!$A$9:$A$41,$AB34,'Cuadro 2'!$AY$9:$AY$41)</f>
        <v>1.4556316001</v>
      </c>
      <c r="AF34" s="60">
        <f>+SUMIF('Cuadro 2'!$A$9:$A$41,$AB34,'Cuadro 2'!$AG$9:$AG$41)</f>
        <v>15.542978424599999</v>
      </c>
      <c r="AG34" s="60">
        <f>+SUMIF('Cuadro 3'!$A$9:$A$41,$AB34,'Cuadro 3'!$O$9:$O$41)</f>
        <v>34.648649389799999</v>
      </c>
      <c r="AH34" s="60">
        <f>+SUMIF('Cuadro 3'!$A$9:$A$41,$AB34,'Cuadro 3'!$AG$9:$AG$41)</f>
        <v>6.2739574627000003</v>
      </c>
      <c r="AI34" s="61">
        <f>+SUMIF('Cuadro 3'!$A$9:$A$41,$AB34,'Cuadro 3'!$AS$9:$AS$41)</f>
        <v>42.078783122700003</v>
      </c>
      <c r="AK34" s="64" t="s">
        <v>53</v>
      </c>
      <c r="AL34" s="63" t="s">
        <v>106</v>
      </c>
      <c r="AM34" s="66">
        <f>+SUMIF('Cuadro 8'!$A$8:$A$40,$AK34,'Cuadro 8'!$I$8:$I$40)</f>
        <v>11.315574744699999</v>
      </c>
      <c r="AN34" s="60">
        <f>+SUMIF('Cuadro 8'!$A$8:$A$40,$AK34,'Cuadro 8'!$O$8:$O$40)</f>
        <v>21.5022285115</v>
      </c>
      <c r="AO34" s="60">
        <f>+SUMIF('Cuadro 8'!$A$8:$A$40,$AK34,'Cuadro 8'!$U$8:$U$40)</f>
        <v>35.390773744599997</v>
      </c>
      <c r="AP34" s="60">
        <f>+SUMIF('Cuadro 8'!$A$8:$A$40,$AK34,'Cuadro 8'!$AA$8:$AA$40)</f>
        <v>6.3873184975999999</v>
      </c>
      <c r="AQ34" s="60">
        <f>+SUMIF('Cuadro 8'!$A$8:$A$40,$AK34,'Cuadro 8'!$AG$8:$AG$40)</f>
        <v>16.670489355099999</v>
      </c>
      <c r="AR34" s="61">
        <f>+SUMIF('Cuadro 8'!$A$8:$A$40,$AK34,'Cuadro 8'!$AM$8:$AM$40)</f>
        <v>8.7336151466</v>
      </c>
    </row>
    <row r="35" spans="22:44" ht="12.75" x14ac:dyDescent="0.2">
      <c r="V35" s="64" t="s">
        <v>51</v>
      </c>
      <c r="W35" s="63" t="s">
        <v>111</v>
      </c>
      <c r="X35" s="60">
        <f>+SUMIF('Cuadro 2'!$A$9:$A$41,$V35,'Cuadro 2'!$O$9:$O$41)</f>
        <v>16.326009913099998</v>
      </c>
      <c r="Y35" s="60">
        <f>+SUMIF('Cuadro 2'!$A$9:$A$41,$V35,'Cuadro 2'!$AG$9:$AG$41)</f>
        <v>15.2116244065</v>
      </c>
      <c r="Z35" s="61">
        <f>+SUMIF('Cuadro 2'!$A$9:$A$41,$V35,'Cuadro 2'!$AY$9:$AY$41)</f>
        <v>1.1143855065999999</v>
      </c>
      <c r="AB35" s="64" t="s">
        <v>43</v>
      </c>
      <c r="AC35" s="63" t="s">
        <v>105</v>
      </c>
      <c r="AD35" s="65">
        <f t="shared" si="0"/>
        <v>18.631610492500002</v>
      </c>
      <c r="AE35" s="60">
        <f>+SUMIF('Cuadro 2'!$A$9:$A$41,$AB35,'Cuadro 2'!$AY$9:$AY$41)</f>
        <v>1.3078076217000001</v>
      </c>
      <c r="AF35" s="60">
        <f>+SUMIF('Cuadro 2'!$A$9:$A$41,$AB35,'Cuadro 2'!$AG$9:$AG$41)</f>
        <v>17.323802870800002</v>
      </c>
      <c r="AG35" s="60">
        <f>+SUMIF('Cuadro 3'!$A$9:$A$41,$AB35,'Cuadro 3'!$O$9:$O$41)</f>
        <v>35.776144410400001</v>
      </c>
      <c r="AH35" s="60">
        <f>+SUMIF('Cuadro 3'!$A$9:$A$41,$AB35,'Cuadro 3'!$AG$9:$AG$41)</f>
        <v>5.4353123065000002</v>
      </c>
      <c r="AI35" s="61">
        <f>+SUMIF('Cuadro 3'!$A$9:$A$41,$AB35,'Cuadro 3'!$AS$9:$AS$41)</f>
        <v>40.156932790600003</v>
      </c>
      <c r="AK35" s="64" t="s">
        <v>54</v>
      </c>
      <c r="AL35" s="63" t="s">
        <v>112</v>
      </c>
      <c r="AM35" s="66">
        <f>+SUMIF('Cuadro 8'!$A$8:$A$40,$AK35,'Cuadro 8'!$I$8:$I$40)</f>
        <v>13.465083201500001</v>
      </c>
      <c r="AN35" s="60">
        <f>+SUMIF('Cuadro 8'!$A$8:$A$40,$AK35,'Cuadro 8'!$O$8:$O$40)</f>
        <v>22.1990352563</v>
      </c>
      <c r="AO35" s="60">
        <f>+SUMIF('Cuadro 8'!$A$8:$A$40,$AK35,'Cuadro 8'!$U$8:$U$40)</f>
        <v>34.690718499900001</v>
      </c>
      <c r="AP35" s="60">
        <f>+SUMIF('Cuadro 8'!$A$8:$A$40,$AK35,'Cuadro 8'!$AA$8:$AA$40)</f>
        <v>7.6227315623000003</v>
      </c>
      <c r="AQ35" s="60">
        <f>+SUMIF('Cuadro 8'!$A$8:$A$40,$AK35,'Cuadro 8'!$AG$8:$AG$40)</f>
        <v>6.8519040279999999</v>
      </c>
      <c r="AR35" s="61">
        <f>+SUMIF('Cuadro 8'!$A$8:$A$40,$AK35,'Cuadro 8'!$AM$8:$AM$40)</f>
        <v>15.1705274521</v>
      </c>
    </row>
    <row r="36" spans="22:44" ht="12.75" x14ac:dyDescent="0.2">
      <c r="V36" s="64" t="s">
        <v>37</v>
      </c>
      <c r="W36" s="63" t="s">
        <v>96</v>
      </c>
      <c r="X36" s="60">
        <f>+SUMIF('Cuadro 2'!$A$9:$A$41,$V36,'Cuadro 2'!$O$9:$O$41)</f>
        <v>15.1128018254</v>
      </c>
      <c r="Y36" s="60">
        <f>+SUMIF('Cuadro 2'!$A$9:$A$41,$V36,'Cuadro 2'!$AG$9:$AG$41)</f>
        <v>12.875962124100001</v>
      </c>
      <c r="Z36" s="61">
        <f>+SUMIF('Cuadro 2'!$A$9:$A$41,$V36,'Cuadro 2'!$AY$9:$AY$41)</f>
        <v>2.2368397013000001</v>
      </c>
      <c r="AB36" s="64" t="s">
        <v>32</v>
      </c>
      <c r="AC36" s="63" t="s">
        <v>86</v>
      </c>
      <c r="AD36" s="65">
        <f t="shared" si="0"/>
        <v>10.1682404802</v>
      </c>
      <c r="AE36" s="60">
        <f>+SUMIF('Cuadro 2'!$A$9:$A$41,$AB36,'Cuadro 2'!$AY$9:$AY$41)</f>
        <v>1.2192593774</v>
      </c>
      <c r="AF36" s="60">
        <f>+SUMIF('Cuadro 2'!$A$9:$A$41,$AB36,'Cuadro 2'!$AG$9:$AG$41)</f>
        <v>8.9489811027999995</v>
      </c>
      <c r="AG36" s="60">
        <f>+SUMIF('Cuadro 3'!$A$9:$A$41,$AB36,'Cuadro 3'!$O$9:$O$41)</f>
        <v>36.934082081299998</v>
      </c>
      <c r="AH36" s="60">
        <f>+SUMIF('Cuadro 3'!$A$9:$A$41,$AB36,'Cuadro 3'!$AG$9:$AG$41)</f>
        <v>3.9923226754000001</v>
      </c>
      <c r="AI36" s="61">
        <f>+SUMIF('Cuadro 3'!$A$9:$A$41,$AB36,'Cuadro 3'!$AS$9:$AS$41)</f>
        <v>48.905354762999998</v>
      </c>
      <c r="AK36" s="64" t="s">
        <v>55</v>
      </c>
      <c r="AL36" s="63" t="s">
        <v>113</v>
      </c>
      <c r="AM36" s="66">
        <f>+SUMIF('Cuadro 8'!$A$8:$A$40,$AK36,'Cuadro 8'!$I$8:$I$40)</f>
        <v>12.3050349092</v>
      </c>
      <c r="AN36" s="60">
        <f>+SUMIF('Cuadro 8'!$A$8:$A$40,$AK36,'Cuadro 8'!$O$8:$O$40)</f>
        <v>23.6788556401</v>
      </c>
      <c r="AO36" s="60">
        <f>+SUMIF('Cuadro 8'!$A$8:$A$40,$AK36,'Cuadro 8'!$U$8:$U$40)</f>
        <v>30.056891287399999</v>
      </c>
      <c r="AP36" s="60">
        <f>+SUMIF('Cuadro 8'!$A$8:$A$40,$AK36,'Cuadro 8'!$AA$8:$AA$40)</f>
        <v>9.2146340283000008</v>
      </c>
      <c r="AQ36" s="60">
        <f>+SUMIF('Cuadro 8'!$A$8:$A$40,$AK36,'Cuadro 8'!$AG$8:$AG$40)</f>
        <v>7.0534306192000003</v>
      </c>
      <c r="AR36" s="61">
        <f>+SUMIF('Cuadro 8'!$A$8:$A$40,$AK36,'Cuadro 8'!$AM$8:$AM$40)</f>
        <v>17.691153515700002</v>
      </c>
    </row>
    <row r="37" spans="22:44" ht="12.75" x14ac:dyDescent="0.2">
      <c r="V37" s="64" t="s">
        <v>35</v>
      </c>
      <c r="W37" s="63" t="s">
        <v>93</v>
      </c>
      <c r="X37" s="60">
        <f>+SUMIF('Cuadro 2'!$A$9:$A$41,$V37,'Cuadro 2'!$O$9:$O$41)</f>
        <v>14.976888410300001</v>
      </c>
      <c r="Y37" s="60">
        <f>+SUMIF('Cuadro 2'!$A$9:$A$41,$V37,'Cuadro 2'!$AG$9:$AG$41)</f>
        <v>14.024611054699999</v>
      </c>
      <c r="Z37" s="61">
        <f>+SUMIF('Cuadro 2'!$A$9:$A$41,$V37,'Cuadro 2'!$AY$9:$AY$41)</f>
        <v>0.95227735560000004</v>
      </c>
      <c r="AB37" s="64" t="s">
        <v>51</v>
      </c>
      <c r="AC37" s="63" t="s">
        <v>111</v>
      </c>
      <c r="AD37" s="65">
        <f t="shared" si="0"/>
        <v>16.326009913100002</v>
      </c>
      <c r="AE37" s="60">
        <f>+SUMIF('Cuadro 2'!$A$9:$A$41,$AB37,'Cuadro 2'!$AY$9:$AY$41)</f>
        <v>1.1143855065999999</v>
      </c>
      <c r="AF37" s="60">
        <f>+SUMIF('Cuadro 2'!$A$9:$A$41,$AB37,'Cuadro 2'!$AG$9:$AG$41)</f>
        <v>15.2116244065</v>
      </c>
      <c r="AG37" s="60">
        <f>+SUMIF('Cuadro 3'!$A$9:$A$41,$AB37,'Cuadro 3'!$O$9:$O$41)</f>
        <v>34.718201524800001</v>
      </c>
      <c r="AH37" s="60">
        <f>+SUMIF('Cuadro 3'!$A$9:$A$41,$AB37,'Cuadro 3'!$AG$9:$AG$41)</f>
        <v>4.7781856640999996</v>
      </c>
      <c r="AI37" s="61">
        <f>+SUMIF('Cuadro 3'!$A$9:$A$41,$AB37,'Cuadro 3'!$AS$9:$AS$41)</f>
        <v>44.177602898000004</v>
      </c>
      <c r="AK37" s="64" t="s">
        <v>56</v>
      </c>
      <c r="AL37" s="63" t="s">
        <v>90</v>
      </c>
      <c r="AM37" s="66">
        <f>+SUMIF('Cuadro 8'!$A$8:$A$40,$AK37,'Cuadro 8'!$I$8:$I$40)</f>
        <v>9.1970456635000009</v>
      </c>
      <c r="AN37" s="60">
        <f>+SUMIF('Cuadro 8'!$A$8:$A$40,$AK37,'Cuadro 8'!$O$8:$O$40)</f>
        <v>18.6378354579</v>
      </c>
      <c r="AO37" s="60">
        <f>+SUMIF('Cuadro 8'!$A$8:$A$40,$AK37,'Cuadro 8'!$U$8:$U$40)</f>
        <v>29.467572810499998</v>
      </c>
      <c r="AP37" s="60">
        <f>+SUMIF('Cuadro 8'!$A$8:$A$40,$AK37,'Cuadro 8'!$AA$8:$AA$40)</f>
        <v>5.5797544118000006</v>
      </c>
      <c r="AQ37" s="60">
        <f>+SUMIF('Cuadro 8'!$A$8:$A$40,$AK37,'Cuadro 8'!$AG$8:$AG$40)</f>
        <v>19.083041159899999</v>
      </c>
      <c r="AR37" s="61">
        <f>+SUMIF('Cuadro 8'!$A$8:$A$40,$AK37,'Cuadro 8'!$AM$8:$AM$40)</f>
        <v>18.034750496299999</v>
      </c>
    </row>
    <row r="38" spans="22:44" ht="12.75" x14ac:dyDescent="0.2">
      <c r="V38" s="64" t="s">
        <v>55</v>
      </c>
      <c r="W38" s="63" t="s">
        <v>113</v>
      </c>
      <c r="X38" s="60">
        <f>+SUMIF('Cuadro 2'!$A$9:$A$41,$V38,'Cuadro 2'!$O$9:$O$41)</f>
        <v>14.1142650311</v>
      </c>
      <c r="Y38" s="60">
        <f>+SUMIF('Cuadro 2'!$A$9:$A$41,$V38,'Cuadro 2'!$AG$9:$AG$41)</f>
        <v>12.637078245</v>
      </c>
      <c r="Z38" s="61">
        <f>+SUMIF('Cuadro 2'!$A$9:$A$41,$V38,'Cuadro 2'!$AY$9:$AY$41)</f>
        <v>1.4771867861000001</v>
      </c>
      <c r="AB38" s="64" t="s">
        <v>35</v>
      </c>
      <c r="AC38" s="63" t="s">
        <v>93</v>
      </c>
      <c r="AD38" s="65">
        <f t="shared" si="0"/>
        <v>14.976888410299999</v>
      </c>
      <c r="AE38" s="60">
        <f>+SUMIF('Cuadro 2'!$A$9:$A$41,$AB38,'Cuadro 2'!$AY$9:$AY$41)</f>
        <v>0.95227735560000004</v>
      </c>
      <c r="AF38" s="60">
        <f>+SUMIF('Cuadro 2'!$A$9:$A$41,$AB38,'Cuadro 2'!$AG$9:$AG$41)</f>
        <v>14.024611054699999</v>
      </c>
      <c r="AG38" s="60">
        <f>+SUMIF('Cuadro 3'!$A$9:$A$41,$AB38,'Cuadro 3'!$O$9:$O$41)</f>
        <v>36.155008061899998</v>
      </c>
      <c r="AH38" s="60">
        <f>+SUMIF('Cuadro 3'!$A$9:$A$41,$AB38,'Cuadro 3'!$AG$9:$AG$41)</f>
        <v>4.4636968354000004</v>
      </c>
      <c r="AI38" s="61">
        <f>+SUMIF('Cuadro 3'!$A$9:$A$41,$AB38,'Cuadro 3'!$AS$9:$AS$41)</f>
        <v>44.404406692400002</v>
      </c>
      <c r="AK38" s="64" t="s">
        <v>57</v>
      </c>
      <c r="AL38" s="63" t="s">
        <v>110</v>
      </c>
      <c r="AM38" s="66">
        <f>+SUMIF('Cuadro 8'!$A$8:$A$40,$AK38,'Cuadro 8'!$I$8:$I$40)</f>
        <v>14.225963290699999</v>
      </c>
      <c r="AN38" s="60">
        <f>+SUMIF('Cuadro 8'!$A$8:$A$40,$AK38,'Cuadro 8'!$O$8:$O$40)</f>
        <v>23.3095679939</v>
      </c>
      <c r="AO38" s="60">
        <f>+SUMIF('Cuadro 8'!$A$8:$A$40,$AK38,'Cuadro 8'!$U$8:$U$40)</f>
        <v>39.108907786300001</v>
      </c>
      <c r="AP38" s="60">
        <f>+SUMIF('Cuadro 8'!$A$8:$A$40,$AK38,'Cuadro 8'!$AA$8:$AA$40)</f>
        <v>5.8493954368000001</v>
      </c>
      <c r="AQ38" s="60">
        <f>+SUMIF('Cuadro 8'!$A$8:$A$40,$AK38,'Cuadro 8'!$AG$8:$AG$40)</f>
        <v>5.6153192711000006</v>
      </c>
      <c r="AR38" s="61">
        <f>+SUMIF('Cuadro 8'!$A$8:$A$40,$AK38,'Cuadro 8'!$AM$8:$AM$40)</f>
        <v>11.8908462212</v>
      </c>
    </row>
    <row r="39" spans="22:44" ht="12.75" x14ac:dyDescent="0.2">
      <c r="V39" s="64" t="s">
        <v>34</v>
      </c>
      <c r="W39" s="63" t="s">
        <v>91</v>
      </c>
      <c r="X39" s="60">
        <f>+SUMIF('Cuadro 2'!$A$9:$A$41,$V39,'Cuadro 2'!$O$9:$O$41)</f>
        <v>12.3806823468</v>
      </c>
      <c r="Y39" s="60">
        <f>+SUMIF('Cuadro 2'!$A$9:$A$41,$V39,'Cuadro 2'!$AG$9:$AG$41)</f>
        <v>11.6301049288</v>
      </c>
      <c r="Z39" s="61">
        <f>+SUMIF('Cuadro 2'!$A$9:$A$41,$V39,'Cuadro 2'!$AY$9:$AY$41)</f>
        <v>0.750577418</v>
      </c>
      <c r="AB39" s="64" t="s">
        <v>34</v>
      </c>
      <c r="AC39" s="63" t="s">
        <v>91</v>
      </c>
      <c r="AD39" s="65">
        <f t="shared" si="0"/>
        <v>12.3806823468</v>
      </c>
      <c r="AE39" s="60">
        <f>+SUMIF('Cuadro 2'!$A$9:$A$41,$AB39,'Cuadro 2'!$AY$9:$AY$41)</f>
        <v>0.750577418</v>
      </c>
      <c r="AF39" s="60">
        <f>+SUMIF('Cuadro 2'!$A$9:$A$41,$AB39,'Cuadro 2'!$AG$9:$AG$41)</f>
        <v>11.6301049288</v>
      </c>
      <c r="AG39" s="60">
        <f>+SUMIF('Cuadro 3'!$A$9:$A$41,$AB39,'Cuadro 3'!$O$9:$O$41)</f>
        <v>26.121984386699999</v>
      </c>
      <c r="AH39" s="60">
        <f>+SUMIF('Cuadro 3'!$A$9:$A$41,$AB39,'Cuadro 3'!$AG$9:$AG$41)</f>
        <v>9.9247514732000006</v>
      </c>
      <c r="AI39" s="61">
        <f>+SUMIF('Cuadro 3'!$A$9:$A$41,$AB39,'Cuadro 3'!$AS$9:$AS$41)</f>
        <v>51.572581793200001</v>
      </c>
      <c r="AK39" s="64" t="s">
        <v>58</v>
      </c>
      <c r="AL39" s="63" t="s">
        <v>92</v>
      </c>
      <c r="AM39" s="66">
        <f>+SUMIF('Cuadro 8'!$A$8:$A$40,$AK39,'Cuadro 8'!$I$8:$I$40)</f>
        <v>9.1545118292000005</v>
      </c>
      <c r="AN39" s="60">
        <f>+SUMIF('Cuadro 8'!$A$8:$A$40,$AK39,'Cuadro 8'!$O$8:$O$40)</f>
        <v>26.873215461499999</v>
      </c>
      <c r="AO39" s="60">
        <f>+SUMIF('Cuadro 8'!$A$8:$A$40,$AK39,'Cuadro 8'!$U$8:$U$40)</f>
        <v>39.780150925299999</v>
      </c>
      <c r="AP39" s="60">
        <f>+SUMIF('Cuadro 8'!$A$8:$A$40,$AK39,'Cuadro 8'!$AA$8:$AA$40)</f>
        <v>4.7893903212</v>
      </c>
      <c r="AQ39" s="60">
        <f>+SUMIF('Cuadro 8'!$A$8:$A$40,$AK39,'Cuadro 8'!$AG$8:$AG$40)</f>
        <v>4.4469713290000001</v>
      </c>
      <c r="AR39" s="61">
        <f>+SUMIF('Cuadro 8'!$A$8:$A$40,$AK39,'Cuadro 8'!$AM$8:$AM$40)</f>
        <v>14.9557601338</v>
      </c>
    </row>
    <row r="40" spans="22:44" ht="12.75" x14ac:dyDescent="0.2">
      <c r="V40" s="64" t="s">
        <v>48</v>
      </c>
      <c r="W40" s="63" t="s">
        <v>109</v>
      </c>
      <c r="X40" s="60">
        <f>+SUMIF('Cuadro 2'!$A$9:$A$41,$V40,'Cuadro 2'!$O$9:$O$41)</f>
        <v>10.579544607300001</v>
      </c>
      <c r="Y40" s="60">
        <f>+SUMIF('Cuadro 2'!$A$9:$A$41,$V40,'Cuadro 2'!$AG$9:$AG$41)</f>
        <v>10.0970462269</v>
      </c>
      <c r="Z40" s="61">
        <f>+SUMIF('Cuadro 2'!$A$9:$A$41,$V40,'Cuadro 2'!$AY$9:$AY$41)</f>
        <v>0.48249838029999997</v>
      </c>
      <c r="AB40" s="64" t="s">
        <v>30</v>
      </c>
      <c r="AC40" s="63" t="s">
        <v>81</v>
      </c>
      <c r="AD40" s="65">
        <f t="shared" si="0"/>
        <v>17.068481873499998</v>
      </c>
      <c r="AE40" s="60">
        <f>+SUMIF('Cuadro 2'!$A$9:$A$41,$AB40,'Cuadro 2'!$AY$9:$AY$41)</f>
        <v>0.57913509940000008</v>
      </c>
      <c r="AF40" s="60">
        <f>+SUMIF('Cuadro 2'!$A$9:$A$41,$AB40,'Cuadro 2'!$AG$9:$AG$41)</f>
        <v>16.489346774099999</v>
      </c>
      <c r="AG40" s="60">
        <f>+SUMIF('Cuadro 3'!$A$9:$A$41,$AB40,'Cuadro 3'!$O$9:$O$41)</f>
        <v>30.372619011000001</v>
      </c>
      <c r="AH40" s="60">
        <f>+SUMIF('Cuadro 3'!$A$9:$A$41,$AB40,'Cuadro 3'!$AG$9:$AG$41)</f>
        <v>7.7598223104000006</v>
      </c>
      <c r="AI40" s="61">
        <f>+SUMIF('Cuadro 3'!$A$9:$A$41,$AB40,'Cuadro 3'!$AS$9:$AS$41)</f>
        <v>44.7990768051</v>
      </c>
      <c r="AK40" s="64" t="s">
        <v>59</v>
      </c>
      <c r="AL40" s="63" t="s">
        <v>94</v>
      </c>
      <c r="AM40" s="66">
        <f>+SUMIF('Cuadro 8'!$A$8:$A$40,$AK40,'Cuadro 8'!$I$8:$I$40)</f>
        <v>13.994931233399999</v>
      </c>
      <c r="AN40" s="60">
        <f>+SUMIF('Cuadro 8'!$A$8:$A$40,$AK40,'Cuadro 8'!$O$8:$O$40)</f>
        <v>21.431389912099998</v>
      </c>
      <c r="AO40" s="60">
        <f>+SUMIF('Cuadro 8'!$A$8:$A$40,$AK40,'Cuadro 8'!$U$8:$U$40)</f>
        <v>32.203333057800002</v>
      </c>
      <c r="AP40" s="60">
        <f>+SUMIF('Cuadro 8'!$A$8:$A$40,$AK40,'Cuadro 8'!$AA$8:$AA$40)</f>
        <v>7.6442264666000002</v>
      </c>
      <c r="AQ40" s="60">
        <f>+SUMIF('Cuadro 8'!$A$8:$A$40,$AK40,'Cuadro 8'!$AG$8:$AG$40)</f>
        <v>16.686413334800001</v>
      </c>
      <c r="AR40" s="61">
        <f>+SUMIF('Cuadro 8'!$A$8:$A$40,$AK40,'Cuadro 8'!$AM$8:$AM$40)</f>
        <v>8.0397059954000003</v>
      </c>
    </row>
    <row r="41" spans="22:44" ht="12.75" x14ac:dyDescent="0.2">
      <c r="V41" s="64" t="s">
        <v>32</v>
      </c>
      <c r="W41" s="63" t="s">
        <v>86</v>
      </c>
      <c r="X41" s="60">
        <f>+SUMIF('Cuadro 2'!$A$9:$A$41,$V41,'Cuadro 2'!$O$9:$O$41)</f>
        <v>10.1682404802</v>
      </c>
      <c r="Y41" s="60">
        <f>+SUMIF('Cuadro 2'!$A$9:$A$41,$V41,'Cuadro 2'!$AG$9:$AG$41)</f>
        <v>8.9489811027999995</v>
      </c>
      <c r="Z41" s="61">
        <f>+SUMIF('Cuadro 2'!$A$9:$A$41,$V41,'Cuadro 2'!$AY$9:$AY$41)</f>
        <v>1.2192593774</v>
      </c>
      <c r="AB41" s="64" t="s">
        <v>48</v>
      </c>
      <c r="AC41" s="63" t="s">
        <v>109</v>
      </c>
      <c r="AD41" s="65">
        <f t="shared" si="0"/>
        <v>10.579544607199999</v>
      </c>
      <c r="AE41" s="60">
        <f>+SUMIF('Cuadro 2'!$A$9:$A$41,$AB41,'Cuadro 2'!$AY$9:$AY$41)</f>
        <v>0.48249838029999997</v>
      </c>
      <c r="AF41" s="60">
        <f>+SUMIF('Cuadro 2'!$A$9:$A$41,$AB41,'Cuadro 2'!$AG$9:$AG$41)</f>
        <v>10.0970462269</v>
      </c>
      <c r="AG41" s="60">
        <f>+SUMIF('Cuadro 3'!$A$9:$A$41,$AB41,'Cuadro 3'!$O$9:$O$41)</f>
        <v>28.602655388900001</v>
      </c>
      <c r="AH41" s="60">
        <f>+SUMIF('Cuadro 3'!$A$9:$A$41,$AB41,'Cuadro 3'!$AG$9:$AG$41)</f>
        <v>7.3534750112999996</v>
      </c>
      <c r="AI41" s="61">
        <f>+SUMIF('Cuadro 3'!$A$9:$A$41,$AB41,'Cuadro 3'!$AS$9:$AS$41)</f>
        <v>53.464324992500003</v>
      </c>
      <c r="AK41" s="64" t="s">
        <v>60</v>
      </c>
      <c r="AL41" s="63" t="s">
        <v>104</v>
      </c>
      <c r="AM41" s="66">
        <f>+SUMIF('Cuadro 8'!$A$8:$A$40,$AK41,'Cuadro 8'!$I$8:$I$40)</f>
        <v>12.3269867774</v>
      </c>
      <c r="AN41" s="60">
        <f>+SUMIF('Cuadro 8'!$A$8:$A$40,$AK41,'Cuadro 8'!$O$8:$O$40)</f>
        <v>16.8540694012</v>
      </c>
      <c r="AO41" s="60">
        <f>+SUMIF('Cuadro 8'!$A$8:$A$40,$AK41,'Cuadro 8'!$U$8:$U$40)</f>
        <v>28.9311925638</v>
      </c>
      <c r="AP41" s="60">
        <f>+SUMIF('Cuadro 8'!$A$8:$A$40,$AK41,'Cuadro 8'!$AA$8:$AA$40)</f>
        <v>8.8546360400000008</v>
      </c>
      <c r="AQ41" s="60">
        <f>+SUMIF('Cuadro 8'!$A$8:$A$40,$AK41,'Cuadro 8'!$AG$8:$AG$40)</f>
        <v>22.100964190199999</v>
      </c>
      <c r="AR41" s="61">
        <f>+SUMIF('Cuadro 8'!$A$8:$A$40,$AK41,'Cuadro 8'!$AM$8:$AM$40)</f>
        <v>10.9321510273</v>
      </c>
    </row>
    <row r="42" spans="22:44" ht="13.5" thickBot="1" x14ac:dyDescent="0.25">
      <c r="V42" s="67" t="s">
        <v>31</v>
      </c>
      <c r="W42" s="75" t="s">
        <v>83</v>
      </c>
      <c r="X42" s="68">
        <f>+SUMIF('Cuadro 2'!$A$9:$A$41,$V42,'Cuadro 2'!$O$9:$O$41)</f>
        <v>9.8716860061000009</v>
      </c>
      <c r="Y42" s="68">
        <f>+SUMIF('Cuadro 2'!$A$9:$A$41,$V42,'Cuadro 2'!$AG$9:$AG$41)</f>
        <v>9.5164537794000008</v>
      </c>
      <c r="Z42" s="69">
        <f>+SUMIF('Cuadro 2'!$A$9:$A$41,$V42,'Cuadro 2'!$AY$9:$AY$41)</f>
        <v>0.35523222679999999</v>
      </c>
      <c r="AB42" s="67" t="s">
        <v>31</v>
      </c>
      <c r="AC42" s="75" t="s">
        <v>83</v>
      </c>
      <c r="AD42" s="76">
        <f t="shared" si="0"/>
        <v>9.8716860062000009</v>
      </c>
      <c r="AE42" s="68">
        <f>+SUMIF('Cuadro 2'!$A$9:$A$41,$AB42,'Cuadro 2'!$AY$9:$AY$41)</f>
        <v>0.35523222679999999</v>
      </c>
      <c r="AF42" s="68">
        <f>+SUMIF('Cuadro 2'!$A$9:$A$41,$AB42,'Cuadro 2'!$AG$9:$AG$41)</f>
        <v>9.5164537794000008</v>
      </c>
      <c r="AG42" s="68">
        <f>+SUMIF('Cuadro 3'!$A$9:$A$41,$AB42,'Cuadro 3'!$O$9:$O$41)</f>
        <v>38.0044287045</v>
      </c>
      <c r="AH42" s="68">
        <f>+SUMIF('Cuadro 3'!$A$9:$A$41,$AB42,'Cuadro 3'!$AG$9:$AG$41)</f>
        <v>4.887939394</v>
      </c>
      <c r="AI42" s="69">
        <f>+SUMIF('Cuadro 3'!$A$9:$A$41,$AB42,'Cuadro 3'!$AS$9:$AS$41)</f>
        <v>47.2359458954</v>
      </c>
      <c r="AK42" s="67" t="s">
        <v>61</v>
      </c>
      <c r="AL42" s="75" t="s">
        <v>99</v>
      </c>
      <c r="AM42" s="77">
        <f>+SUMIF('Cuadro 8'!$A$8:$A$40,$AK42,'Cuadro 8'!$I$8:$I$40)</f>
        <v>13.3404601106</v>
      </c>
      <c r="AN42" s="68">
        <f>+SUMIF('Cuadro 8'!$A$8:$A$40,$AK42,'Cuadro 8'!$O$8:$O$40)</f>
        <v>27.362653451300002</v>
      </c>
      <c r="AO42" s="68">
        <f>+SUMIF('Cuadro 8'!$A$8:$A$40,$AK42,'Cuadro 8'!$U$8:$U$40)</f>
        <v>42.624807891900012</v>
      </c>
      <c r="AP42" s="68">
        <f>+SUMIF('Cuadro 8'!$A$8:$A$40,$AK42,'Cuadro 8'!$AA$8:$AA$40)</f>
        <v>2.2147537377000002</v>
      </c>
      <c r="AQ42" s="68">
        <f>+SUMIF('Cuadro 8'!$A$8:$A$40,$AK42,'Cuadro 8'!$AG$8:$AG$40)</f>
        <v>4.2928336628000006</v>
      </c>
      <c r="AR42" s="69">
        <f>+SUMIF('Cuadro 8'!$A$8:$A$40,$AK42,'Cuadro 8'!$AM$8:$AM$40)</f>
        <v>10.1644911456</v>
      </c>
    </row>
  </sheetData>
  <sortState xmlns:xlrd2="http://schemas.microsoft.com/office/spreadsheetml/2017/richdata2" ref="AB11:AI42">
    <sortCondition descending="1" ref="AE11:AE42"/>
  </sortState>
  <mergeCells count="25">
    <mergeCell ref="AK5:AR5"/>
    <mergeCell ref="V6:Z6"/>
    <mergeCell ref="B5:D5"/>
    <mergeCell ref="F5:H5"/>
    <mergeCell ref="J5:L5"/>
    <mergeCell ref="N5:P5"/>
    <mergeCell ref="R5:T5"/>
    <mergeCell ref="V5:Z5"/>
    <mergeCell ref="AB6:AI6"/>
    <mergeCell ref="V4:Z4"/>
    <mergeCell ref="AB4:AI4"/>
    <mergeCell ref="AK4:AR4"/>
    <mergeCell ref="V7:Z7"/>
    <mergeCell ref="B4:D4"/>
    <mergeCell ref="F4:H4"/>
    <mergeCell ref="J4:L4"/>
    <mergeCell ref="N4:P4"/>
    <mergeCell ref="R4:T4"/>
    <mergeCell ref="B6:D6"/>
    <mergeCell ref="F6:H6"/>
    <mergeCell ref="J6:L6"/>
    <mergeCell ref="N6:P6"/>
    <mergeCell ref="R6:T6"/>
    <mergeCell ref="AK6:AR6"/>
    <mergeCell ref="AB5:A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785D-901E-48E2-B0C0-BAF1B24F5137}">
  <sheetPr>
    <tabColor theme="4" tint="0.59999389629810485"/>
  </sheetPr>
  <dimension ref="A1:I34"/>
  <sheetViews>
    <sheetView zoomScaleNormal="100"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" width="1" style="78" customWidth="1"/>
    <col min="2" max="2" width="5.375" style="78" bestFit="1" customWidth="1"/>
    <col min="3" max="3" width="11" style="78"/>
    <col min="4" max="9" width="13.875" style="78" customWidth="1"/>
    <col min="10" max="16384" width="11" style="78"/>
  </cols>
  <sheetData>
    <row r="1" spans="1:9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</row>
    <row r="2" spans="1:9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</row>
    <row r="3" spans="1:9" x14ac:dyDescent="0.2">
      <c r="A3" s="28"/>
      <c r="B3" s="221" t="s">
        <v>75</v>
      </c>
      <c r="C3" s="221"/>
      <c r="D3" s="221"/>
      <c r="E3" s="221"/>
      <c r="F3" s="221"/>
      <c r="G3" s="221"/>
      <c r="H3" s="221"/>
      <c r="I3" s="221"/>
    </row>
    <row r="4" spans="1:9" s="123" customFormat="1" ht="15" x14ac:dyDescent="0.25">
      <c r="A4" s="122"/>
      <c r="B4" s="222" t="str">
        <f>+Gráficas!B5</f>
        <v>Distribución porcentual de la población en México, según pobreza multidimensional</v>
      </c>
      <c r="C4" s="222"/>
      <c r="D4" s="222"/>
      <c r="E4" s="222"/>
      <c r="F4" s="222"/>
      <c r="G4" s="222"/>
      <c r="H4" s="222"/>
      <c r="I4" s="222"/>
    </row>
    <row r="5" spans="1:9" x14ac:dyDescent="0.2">
      <c r="A5" s="28"/>
      <c r="B5" s="223">
        <f>+Gráficas!B6</f>
        <v>2016</v>
      </c>
      <c r="C5" s="223"/>
      <c r="D5" s="223"/>
      <c r="E5" s="223"/>
      <c r="F5" s="223"/>
      <c r="G5" s="223"/>
      <c r="H5" s="223"/>
      <c r="I5" s="22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x14ac:dyDescent="0.2">
      <c r="A22" s="28"/>
      <c r="B22" s="28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28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22.5" customHeight="1" x14ac:dyDescent="0.2">
      <c r="A32" s="28"/>
      <c r="B32" s="104" t="s">
        <v>120</v>
      </c>
      <c r="C32" s="224" t="s">
        <v>159</v>
      </c>
      <c r="D32" s="224"/>
      <c r="E32" s="224"/>
      <c r="F32" s="224"/>
      <c r="G32" s="224"/>
      <c r="H32" s="224"/>
      <c r="I32" s="224"/>
    </row>
    <row r="33" spans="1:9" ht="37.5" customHeight="1" x14ac:dyDescent="0.2">
      <c r="A33" s="28"/>
      <c r="B33" s="104" t="s">
        <v>127</v>
      </c>
      <c r="C33" s="224" t="s">
        <v>216</v>
      </c>
      <c r="D33" s="224"/>
      <c r="E33" s="224"/>
      <c r="F33" s="224"/>
      <c r="G33" s="224"/>
      <c r="H33" s="224"/>
      <c r="I33" s="224"/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</sheetData>
  <mergeCells count="5">
    <mergeCell ref="B3:I3"/>
    <mergeCell ref="B4:I4"/>
    <mergeCell ref="B5:I5"/>
    <mergeCell ref="C33:I33"/>
    <mergeCell ref="C32:I32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733-9CEB-4B76-B422-B39FBF458503}">
  <sheetPr>
    <tabColor theme="4" tint="0.59999389629810485"/>
  </sheetPr>
  <dimension ref="A1:I34"/>
  <sheetViews>
    <sheetView zoomScaleNormal="100"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" width="1" style="78" customWidth="1"/>
    <col min="2" max="2" width="5.375" style="78" bestFit="1" customWidth="1"/>
    <col min="3" max="3" width="11" style="78"/>
    <col min="4" max="9" width="13.875" style="78" customWidth="1"/>
    <col min="10" max="16384" width="11" style="78"/>
  </cols>
  <sheetData>
    <row r="1" spans="1:9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</row>
    <row r="2" spans="1:9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</row>
    <row r="3" spans="1:9" s="123" customFormat="1" ht="12.75" x14ac:dyDescent="0.2">
      <c r="A3" s="122"/>
      <c r="B3" s="221" t="s">
        <v>76</v>
      </c>
      <c r="C3" s="221"/>
      <c r="D3" s="221"/>
      <c r="E3" s="221"/>
      <c r="F3" s="221"/>
      <c r="G3" s="221"/>
      <c r="H3" s="221"/>
      <c r="I3" s="221"/>
    </row>
    <row r="4" spans="1:9" s="123" customFormat="1" ht="15.75" customHeight="1" x14ac:dyDescent="0.25">
      <c r="A4" s="122"/>
      <c r="B4" s="225" t="str">
        <f>+Gráficas!F5</f>
        <v>Distribución porcentual de la población en México, según pobreza multidimensional</v>
      </c>
      <c r="C4" s="225"/>
      <c r="D4" s="225"/>
      <c r="E4" s="225"/>
      <c r="F4" s="225"/>
      <c r="G4" s="225"/>
      <c r="H4" s="225"/>
      <c r="I4" s="225"/>
    </row>
    <row r="5" spans="1:9" x14ac:dyDescent="0.2">
      <c r="A5" s="28"/>
      <c r="B5" s="223">
        <f>+Gráficas!F6</f>
        <v>2018</v>
      </c>
      <c r="C5" s="223"/>
      <c r="D5" s="223"/>
      <c r="E5" s="223"/>
      <c r="F5" s="223"/>
      <c r="G5" s="223"/>
      <c r="H5" s="223"/>
      <c r="I5" s="22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x14ac:dyDescent="0.2">
      <c r="A22" s="28"/>
      <c r="B22" s="28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28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22.5" customHeight="1" x14ac:dyDescent="0.2">
      <c r="A32" s="28"/>
      <c r="B32" s="104" t="str">
        <f>+'Gráfica 1a'!B32</f>
        <v xml:space="preserve">Nota: </v>
      </c>
      <c r="C32" s="224" t="s">
        <v>159</v>
      </c>
      <c r="D32" s="224"/>
      <c r="E32" s="224"/>
      <c r="F32" s="224"/>
      <c r="G32" s="224"/>
      <c r="H32" s="224"/>
      <c r="I32" s="224"/>
    </row>
    <row r="33" spans="1:9" ht="37.5" customHeight="1" x14ac:dyDescent="0.2">
      <c r="A33" s="28"/>
      <c r="B33" s="104" t="str">
        <f>+'Gráfica 1a'!B33</f>
        <v>Fuente:</v>
      </c>
      <c r="C33" s="224" t="str">
        <f>+'Gráfica 1a'!C33</f>
        <v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v>
      </c>
      <c r="D33" s="224">
        <f>+'Gráfica 1a'!D33</f>
        <v>0</v>
      </c>
      <c r="E33" s="224">
        <f>+'Gráfica 1a'!E33</f>
        <v>0</v>
      </c>
      <c r="F33" s="224">
        <f>+'Gráfica 1a'!F33</f>
        <v>0</v>
      </c>
      <c r="G33" s="224">
        <f>+'Gráfica 1a'!G33</f>
        <v>0</v>
      </c>
      <c r="H33" s="224">
        <f>+'Gráfica 1a'!H33</f>
        <v>0</v>
      </c>
      <c r="I33" s="224">
        <f>+'Gráfica 1a'!I33</f>
        <v>0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</sheetData>
  <mergeCells count="5">
    <mergeCell ref="B3:I3"/>
    <mergeCell ref="B4:I4"/>
    <mergeCell ref="B5:I5"/>
    <mergeCell ref="C32:I32"/>
    <mergeCell ref="C33:I33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1766-D794-4D9E-9FE5-956D5A17B13C}">
  <sheetPr>
    <tabColor theme="4" tint="0.59999389629810485"/>
  </sheetPr>
  <dimension ref="A1:I34"/>
  <sheetViews>
    <sheetView zoomScaleNormal="100"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" width="1" style="78" customWidth="1"/>
    <col min="2" max="2" width="5.375" style="78" bestFit="1" customWidth="1"/>
    <col min="3" max="3" width="11" style="78"/>
    <col min="4" max="9" width="13.875" style="78" customWidth="1"/>
    <col min="10" max="16384" width="11" style="78"/>
  </cols>
  <sheetData>
    <row r="1" spans="1:9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</row>
    <row r="2" spans="1:9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</row>
    <row r="3" spans="1:9" s="123" customFormat="1" ht="12.75" x14ac:dyDescent="0.2">
      <c r="A3" s="122"/>
      <c r="B3" s="221" t="s">
        <v>77</v>
      </c>
      <c r="C3" s="221"/>
      <c r="D3" s="221"/>
      <c r="E3" s="221"/>
      <c r="F3" s="221"/>
      <c r="G3" s="221"/>
      <c r="H3" s="221"/>
      <c r="I3" s="221"/>
    </row>
    <row r="4" spans="1:9" s="123" customFormat="1" ht="15.75" customHeight="1" x14ac:dyDescent="0.25">
      <c r="A4" s="122"/>
      <c r="B4" s="225" t="str">
        <f>+Gráficas!J5</f>
        <v>Distribución porcentual de la población en México, según pobreza multidimensional</v>
      </c>
      <c r="C4" s="225"/>
      <c r="D4" s="225"/>
      <c r="E4" s="225"/>
      <c r="F4" s="225"/>
      <c r="G4" s="225"/>
      <c r="H4" s="225"/>
      <c r="I4" s="225"/>
    </row>
    <row r="5" spans="1:9" x14ac:dyDescent="0.2">
      <c r="A5" s="28"/>
      <c r="B5" s="223">
        <f>+Gráficas!J6</f>
        <v>2020</v>
      </c>
      <c r="C5" s="223"/>
      <c r="D5" s="223"/>
      <c r="E5" s="223"/>
      <c r="F5" s="223"/>
      <c r="G5" s="223"/>
      <c r="H5" s="223"/>
      <c r="I5" s="22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x14ac:dyDescent="0.2">
      <c r="A22" s="28"/>
      <c r="B22" s="28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28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22.5" customHeight="1" x14ac:dyDescent="0.2">
      <c r="A32" s="28"/>
      <c r="B32" s="104" t="str">
        <f>+'Gráfica 1a'!B32</f>
        <v xml:space="preserve">Nota: </v>
      </c>
      <c r="C32" s="224" t="str">
        <f>+'Gráfica 1a'!C32</f>
        <v>Esta gráfica es una representación de la composición de la población, por lo que la distribución y el tamaño de los rectángulos no son estrictamente proporcionales a los porcentajes.</v>
      </c>
      <c r="D32" s="224">
        <f>+'Gráfica 1a'!D32</f>
        <v>0</v>
      </c>
      <c r="E32" s="224">
        <f>+'Gráfica 1a'!E32</f>
        <v>0</v>
      </c>
      <c r="F32" s="224">
        <f>+'Gráfica 1a'!F32</f>
        <v>0</v>
      </c>
      <c r="G32" s="224">
        <f>+'Gráfica 1a'!G32</f>
        <v>0</v>
      </c>
      <c r="H32" s="224">
        <f>+'Gráfica 1a'!H32</f>
        <v>0</v>
      </c>
      <c r="I32" s="224">
        <f>+'Gráfica 1a'!I32</f>
        <v>0</v>
      </c>
    </row>
    <row r="33" spans="1:9" ht="37.5" customHeight="1" x14ac:dyDescent="0.2">
      <c r="A33" s="28"/>
      <c r="B33" s="104" t="str">
        <f>+'Gráfica 1a'!B33</f>
        <v>Fuente:</v>
      </c>
      <c r="C33" s="224" t="str">
        <f>+'Gráfica 1a'!C33</f>
        <v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v>
      </c>
      <c r="D33" s="224">
        <f>+'Gráfica 1a'!D33</f>
        <v>0</v>
      </c>
      <c r="E33" s="224">
        <f>+'Gráfica 1a'!E33</f>
        <v>0</v>
      </c>
      <c r="F33" s="224">
        <f>+'Gráfica 1a'!F33</f>
        <v>0</v>
      </c>
      <c r="G33" s="224">
        <f>+'Gráfica 1a'!G33</f>
        <v>0</v>
      </c>
      <c r="H33" s="224">
        <f>+'Gráfica 1a'!H33</f>
        <v>0</v>
      </c>
      <c r="I33" s="224">
        <f>+'Gráfica 1a'!I33</f>
        <v>0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</sheetData>
  <mergeCells count="5">
    <mergeCell ref="B3:I3"/>
    <mergeCell ref="B4:I4"/>
    <mergeCell ref="B5:I5"/>
    <mergeCell ref="C32:I32"/>
    <mergeCell ref="C33:I33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4F8A-A44D-42E7-AB9E-27C1FFC5EFCD}">
  <sheetPr>
    <tabColor theme="4" tint="0.59999389629810485"/>
  </sheetPr>
  <dimension ref="A1:I34"/>
  <sheetViews>
    <sheetView zoomScaleNormal="100" workbookViewId="0">
      <pane ySplit="2" topLeftCell="A3" activePane="bottomLeft" state="frozen"/>
      <selection activeCell="A3" sqref="A3"/>
      <selection pane="bottomLeft"/>
    </sheetView>
  </sheetViews>
  <sheetFormatPr baseColWidth="10" defaultRowHeight="14.25" x14ac:dyDescent="0.2"/>
  <cols>
    <col min="1" max="1" width="1" style="78" customWidth="1"/>
    <col min="2" max="2" width="5.375" style="78" bestFit="1" customWidth="1"/>
    <col min="3" max="3" width="11" style="78"/>
    <col min="4" max="9" width="13.875" style="78" customWidth="1"/>
    <col min="10" max="16384" width="11" style="78"/>
  </cols>
  <sheetData>
    <row r="1" spans="1:9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</row>
    <row r="2" spans="1:9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</row>
    <row r="3" spans="1:9" s="123" customFormat="1" ht="12.75" x14ac:dyDescent="0.2">
      <c r="A3" s="122"/>
      <c r="B3" s="221" t="s">
        <v>78</v>
      </c>
      <c r="C3" s="221"/>
      <c r="D3" s="221"/>
      <c r="E3" s="221"/>
      <c r="F3" s="221"/>
      <c r="G3" s="221"/>
      <c r="H3" s="221"/>
      <c r="I3" s="221"/>
    </row>
    <row r="4" spans="1:9" s="123" customFormat="1" ht="15.75" customHeight="1" x14ac:dyDescent="0.25">
      <c r="A4" s="122"/>
      <c r="B4" s="225" t="str">
        <f>+Gráficas!N5</f>
        <v>Distribución porcentual de la población en México, según pobreza multidimensional</v>
      </c>
      <c r="C4" s="225"/>
      <c r="D4" s="225"/>
      <c r="E4" s="225"/>
      <c r="F4" s="225"/>
      <c r="G4" s="225"/>
      <c r="H4" s="225"/>
      <c r="I4" s="225"/>
    </row>
    <row r="5" spans="1:9" x14ac:dyDescent="0.2">
      <c r="A5" s="28"/>
      <c r="B5" s="223">
        <f>+Gráficas!N6</f>
        <v>2022</v>
      </c>
      <c r="C5" s="223"/>
      <c r="D5" s="223"/>
      <c r="E5" s="223"/>
      <c r="F5" s="223"/>
      <c r="G5" s="223"/>
      <c r="H5" s="223"/>
      <c r="I5" s="22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x14ac:dyDescent="0.2">
      <c r="A22" s="28"/>
      <c r="B22" s="28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28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22.5" customHeight="1" x14ac:dyDescent="0.2">
      <c r="A32" s="28"/>
      <c r="B32" s="104" t="str">
        <f>+'Gráfica 1a'!B32</f>
        <v xml:space="preserve">Nota: </v>
      </c>
      <c r="C32" s="224" t="str">
        <f>+'Gráfica 1a'!C32</f>
        <v>Esta gráfica es una representación de la composición de la población, por lo que la distribución y el tamaño de los rectángulos no son estrictamente proporcionales a los porcentajes.</v>
      </c>
      <c r="D32" s="224">
        <f>+'Gráfica 1a'!D32</f>
        <v>0</v>
      </c>
      <c r="E32" s="224">
        <f>+'Gráfica 1a'!E32</f>
        <v>0</v>
      </c>
      <c r="F32" s="224">
        <f>+'Gráfica 1a'!F32</f>
        <v>0</v>
      </c>
      <c r="G32" s="224">
        <f>+'Gráfica 1a'!G32</f>
        <v>0</v>
      </c>
      <c r="H32" s="224">
        <f>+'Gráfica 1a'!H32</f>
        <v>0</v>
      </c>
      <c r="I32" s="224">
        <f>+'Gráfica 1a'!I32</f>
        <v>0</v>
      </c>
    </row>
    <row r="33" spans="1:9" ht="37.5" customHeight="1" x14ac:dyDescent="0.2">
      <c r="A33" s="28"/>
      <c r="B33" s="104" t="str">
        <f>+'Gráfica 1a'!B33</f>
        <v>Fuente:</v>
      </c>
      <c r="C33" s="224" t="str">
        <f>+'Gráfica 1a'!C33</f>
        <v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v>
      </c>
      <c r="D33" s="224">
        <f>+'Gráfica 1a'!D33</f>
        <v>0</v>
      </c>
      <c r="E33" s="224">
        <f>+'Gráfica 1a'!E33</f>
        <v>0</v>
      </c>
      <c r="F33" s="224">
        <f>+'Gráfica 1a'!F33</f>
        <v>0</v>
      </c>
      <c r="G33" s="224">
        <f>+'Gráfica 1a'!G33</f>
        <v>0</v>
      </c>
      <c r="H33" s="224">
        <f>+'Gráfica 1a'!H33</f>
        <v>0</v>
      </c>
      <c r="I33" s="224">
        <f>+'Gráfica 1a'!I33</f>
        <v>0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</sheetData>
  <mergeCells count="5">
    <mergeCell ref="B3:I3"/>
    <mergeCell ref="B4:I4"/>
    <mergeCell ref="B5:I5"/>
    <mergeCell ref="C32:I32"/>
    <mergeCell ref="C33:I33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DEA6-F242-4C40-9AC9-8D924FACC79F}">
  <sheetPr>
    <tabColor theme="4" tint="0.59999389629810485"/>
  </sheetPr>
  <dimension ref="A1:I34"/>
  <sheetViews>
    <sheetView zoomScaleNormal="100"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" width="1" style="78" customWidth="1"/>
    <col min="2" max="2" width="5.375" style="78" bestFit="1" customWidth="1"/>
    <col min="3" max="3" width="11" style="78"/>
    <col min="4" max="9" width="13.875" style="78" customWidth="1"/>
    <col min="10" max="16384" width="11" style="78"/>
  </cols>
  <sheetData>
    <row r="1" spans="1:9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</row>
    <row r="2" spans="1:9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</row>
    <row r="3" spans="1:9" s="123" customFormat="1" ht="12.75" x14ac:dyDescent="0.2">
      <c r="A3" s="122"/>
      <c r="B3" s="221" t="s">
        <v>79</v>
      </c>
      <c r="C3" s="221"/>
      <c r="D3" s="221"/>
      <c r="E3" s="221"/>
      <c r="F3" s="221"/>
      <c r="G3" s="221"/>
      <c r="H3" s="221"/>
      <c r="I3" s="221"/>
    </row>
    <row r="4" spans="1:9" s="123" customFormat="1" ht="15.75" customHeight="1" x14ac:dyDescent="0.25">
      <c r="A4" s="122"/>
      <c r="B4" s="225" t="str">
        <f>+Gráficas!R5</f>
        <v>Distribución porcentual de la población en México, según pobreza multidimensional</v>
      </c>
      <c r="C4" s="225"/>
      <c r="D4" s="225"/>
      <c r="E4" s="225"/>
      <c r="F4" s="225"/>
      <c r="G4" s="225"/>
      <c r="H4" s="225"/>
      <c r="I4" s="225"/>
    </row>
    <row r="5" spans="1:9" x14ac:dyDescent="0.2">
      <c r="A5" s="28"/>
      <c r="B5" s="223">
        <f>+Gráficas!R6</f>
        <v>2024</v>
      </c>
      <c r="C5" s="223"/>
      <c r="D5" s="223"/>
      <c r="E5" s="223"/>
      <c r="F5" s="223"/>
      <c r="G5" s="223"/>
      <c r="H5" s="223"/>
      <c r="I5" s="223"/>
    </row>
    <row r="6" spans="1:9" x14ac:dyDescent="0.2">
      <c r="A6" s="28"/>
      <c r="B6" s="28"/>
      <c r="C6" s="28"/>
      <c r="D6" s="28"/>
      <c r="E6" s="28"/>
      <c r="F6" s="28"/>
      <c r="G6" s="28"/>
      <c r="H6" s="28"/>
      <c r="I6" s="28"/>
    </row>
    <row r="7" spans="1:9" x14ac:dyDescent="0.2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">
      <c r="A9" s="28"/>
      <c r="B9" s="28"/>
      <c r="C9" s="28"/>
      <c r="D9" s="28"/>
      <c r="E9" s="28"/>
      <c r="F9" s="28"/>
      <c r="G9" s="28"/>
      <c r="H9" s="28"/>
      <c r="I9" s="28"/>
    </row>
    <row r="10" spans="1:9" x14ac:dyDescent="0.2">
      <c r="A10" s="28"/>
      <c r="B10" s="28"/>
      <c r="C10" s="28"/>
      <c r="D10" s="28"/>
      <c r="E10" s="28"/>
      <c r="F10" s="28"/>
      <c r="G10" s="28"/>
      <c r="H10" s="28"/>
      <c r="I10" s="28"/>
    </row>
    <row r="11" spans="1:9" x14ac:dyDescent="0.2">
      <c r="A11" s="28"/>
      <c r="B11" s="28"/>
      <c r="C11" s="28"/>
      <c r="D11" s="28"/>
      <c r="E11" s="28"/>
      <c r="F11" s="28"/>
      <c r="G11" s="28"/>
      <c r="H11" s="28"/>
      <c r="I11" s="28"/>
    </row>
    <row r="12" spans="1:9" x14ac:dyDescent="0.2">
      <c r="A12" s="28"/>
      <c r="B12" s="28"/>
      <c r="C12" s="28"/>
      <c r="D12" s="28"/>
      <c r="E12" s="28"/>
      <c r="F12" s="28"/>
      <c r="G12" s="28"/>
      <c r="H12" s="28"/>
      <c r="I12" s="28"/>
    </row>
    <row r="13" spans="1:9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A15" s="28"/>
      <c r="B15" s="28"/>
      <c r="C15" s="28"/>
      <c r="D15" s="28"/>
      <c r="E15" s="28"/>
      <c r="F15" s="28"/>
      <c r="G15" s="28"/>
      <c r="H15" s="28"/>
      <c r="I15" s="28"/>
    </row>
    <row r="16" spans="1:9" x14ac:dyDescent="0.2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9" x14ac:dyDescent="0.2">
      <c r="A18" s="28"/>
      <c r="B18" s="28"/>
      <c r="C18" s="28"/>
      <c r="D18" s="28"/>
      <c r="E18" s="28"/>
      <c r="F18" s="28"/>
      <c r="G18" s="28"/>
      <c r="H18" s="28"/>
      <c r="I18" s="28"/>
    </row>
    <row r="19" spans="1:9" x14ac:dyDescent="0.2">
      <c r="A19" s="28"/>
      <c r="B19" s="28"/>
      <c r="C19" s="28"/>
      <c r="D19" s="28"/>
      <c r="E19" s="28"/>
      <c r="F19" s="28"/>
      <c r="G19" s="28"/>
      <c r="H19" s="28"/>
      <c r="I19" s="28"/>
    </row>
    <row r="20" spans="1:9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9" x14ac:dyDescent="0.2">
      <c r="A21" s="28"/>
      <c r="B21" s="28"/>
      <c r="C21" s="28"/>
      <c r="D21" s="28"/>
      <c r="E21" s="28"/>
      <c r="F21" s="28"/>
      <c r="G21" s="28"/>
      <c r="H21" s="28"/>
      <c r="I21" s="28"/>
    </row>
    <row r="22" spans="1:9" x14ac:dyDescent="0.2">
      <c r="A22" s="28"/>
      <c r="B22" s="28"/>
      <c r="C22" s="28"/>
      <c r="D22" s="28"/>
      <c r="E22" s="28"/>
      <c r="F22" s="28"/>
      <c r="G22" s="28"/>
      <c r="H22" s="28"/>
      <c r="I22" s="28"/>
    </row>
    <row r="23" spans="1:9" x14ac:dyDescent="0.2">
      <c r="A23" s="28"/>
      <c r="B23" s="28"/>
      <c r="C23" s="28"/>
      <c r="D23" s="28"/>
      <c r="E23" s="28"/>
      <c r="F23" s="28"/>
      <c r="G23" s="28"/>
      <c r="H23" s="28"/>
      <c r="I23" s="28"/>
    </row>
    <row r="24" spans="1:9" x14ac:dyDescent="0.2">
      <c r="A24" s="28"/>
      <c r="B24" s="28"/>
      <c r="C24" s="28"/>
      <c r="D24" s="28"/>
      <c r="E24" s="28"/>
      <c r="F24" s="28"/>
      <c r="G24" s="28"/>
      <c r="H24" s="28"/>
      <c r="I24" s="28"/>
    </row>
    <row r="25" spans="1:9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9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9" x14ac:dyDescent="0.2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">
      <c r="A31" s="28"/>
      <c r="B31" s="28"/>
      <c r="C31" s="28"/>
      <c r="D31" s="28"/>
      <c r="E31" s="28"/>
      <c r="F31" s="28"/>
      <c r="G31" s="28"/>
      <c r="H31" s="28"/>
      <c r="I31" s="28"/>
    </row>
    <row r="32" spans="1:9" ht="22.5" customHeight="1" x14ac:dyDescent="0.2">
      <c r="A32" s="28"/>
      <c r="B32" s="104" t="str">
        <f>+'Gráfica 1a'!B32</f>
        <v xml:space="preserve">Nota: </v>
      </c>
      <c r="C32" s="224" t="str">
        <f>+'Gráfica 1a'!C32</f>
        <v>Esta gráfica es una representación de la composición de la población, por lo que la distribución y el tamaño de los rectángulos no son estrictamente proporcionales a los porcentajes.</v>
      </c>
      <c r="D32" s="224">
        <f>+'Gráfica 1a'!D32</f>
        <v>0</v>
      </c>
      <c r="E32" s="224">
        <f>+'Gráfica 1a'!E32</f>
        <v>0</v>
      </c>
      <c r="F32" s="224">
        <f>+'Gráfica 1a'!F32</f>
        <v>0</v>
      </c>
      <c r="G32" s="224">
        <f>+'Gráfica 1a'!G32</f>
        <v>0</v>
      </c>
      <c r="H32" s="224">
        <f>+'Gráfica 1a'!H32</f>
        <v>0</v>
      </c>
      <c r="I32" s="224">
        <f>+'Gráfica 1a'!I32</f>
        <v>0</v>
      </c>
    </row>
    <row r="33" spans="1:9" ht="37.5" customHeight="1" x14ac:dyDescent="0.2">
      <c r="A33" s="28"/>
      <c r="B33" s="104" t="str">
        <f>+'Gráfica 1a'!B33</f>
        <v>Fuente:</v>
      </c>
      <c r="C33" s="224" t="str">
        <f>+'Gráfica 1a'!C33</f>
        <v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v>
      </c>
      <c r="D33" s="224">
        <f>+'Gráfica 1a'!D33</f>
        <v>0</v>
      </c>
      <c r="E33" s="224">
        <f>+'Gráfica 1a'!E33</f>
        <v>0</v>
      </c>
      <c r="F33" s="224">
        <f>+'Gráfica 1a'!F33</f>
        <v>0</v>
      </c>
      <c r="G33" s="224">
        <f>+'Gráfica 1a'!G33</f>
        <v>0</v>
      </c>
      <c r="H33" s="224">
        <f>+'Gráfica 1a'!H33</f>
        <v>0</v>
      </c>
      <c r="I33" s="224">
        <f>+'Gráfica 1a'!I33</f>
        <v>0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</sheetData>
  <mergeCells count="5">
    <mergeCell ref="B3:I3"/>
    <mergeCell ref="B4:I4"/>
    <mergeCell ref="B5:I5"/>
    <mergeCell ref="C32:I32"/>
    <mergeCell ref="C33:I3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FA8B-79BB-40EC-A5D5-42C675348653}">
  <sheetPr>
    <tabColor theme="4" tint="0.59999389629810485"/>
  </sheetPr>
  <dimension ref="A1:L39"/>
  <sheetViews>
    <sheetView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0" width="11" style="78"/>
    <col min="11" max="11" width="6.75" style="78" customWidth="1"/>
    <col min="12" max="16384" width="11" style="78"/>
  </cols>
  <sheetData>
    <row r="1" spans="1:11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 s="123" customFormat="1" ht="12.75" x14ac:dyDescent="0.2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</row>
    <row r="4" spans="1:11" s="123" customFormat="1" ht="12.75" x14ac:dyDescent="0.2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</row>
    <row r="5" spans="1:1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1:1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1:1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1:1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1:1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1:1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1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2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1:12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5" spans="1:12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2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2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2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2" x14ac:dyDescent="0.2">
      <c r="L39" s="12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371B-4254-40F2-A90D-047F94835F8E}">
  <sheetPr>
    <tabColor theme="4" tint="0.59999389629810485"/>
  </sheetPr>
  <dimension ref="A1:P38"/>
  <sheetViews>
    <sheetView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5" width="11" style="78"/>
    <col min="16" max="16" width="3.375" style="78" customWidth="1"/>
    <col min="17" max="16384" width="11" style="78"/>
  </cols>
  <sheetData>
    <row r="1" spans="1:16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6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ADF-8322-4DBD-A119-3908AF0E6FF5}">
  <sheetPr>
    <tabColor theme="4" tint="0.59999389629810485"/>
  </sheetPr>
  <dimension ref="A1:O38"/>
  <sheetViews>
    <sheetView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4" width="11" style="78"/>
    <col min="15" max="15" width="2.75" style="78" customWidth="1"/>
    <col min="16" max="16384" width="11" style="78"/>
  </cols>
  <sheetData>
    <row r="1" spans="1:15" s="121" customFormat="1" ht="12" x14ac:dyDescent="0.2">
      <c r="A1" s="125" t="str">
        <f>+Índice!A1</f>
        <v>INEGI. Pobreza Multidimensional (PM) 2024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15" s="121" customFormat="1" ht="12" x14ac:dyDescent="0.2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</row>
    <row r="3" spans="1:15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  <row r="10" spans="1:15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</row>
    <row r="15" spans="1:15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</row>
    <row r="17" spans="1:15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 x14ac:dyDescent="0.2">
      <c r="A22" s="28"/>
      <c r="B22" s="28"/>
      <c r="C22" s="28" t="s">
        <v>121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</row>
    <row r="26" spans="1:15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  <row r="27" spans="1:15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</row>
    <row r="30" spans="1:15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spans="1:15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1BCC-35AD-4327-8B6B-2DDC1F1FFE12}">
  <dimension ref="A1:BV37"/>
  <sheetViews>
    <sheetView workbookViewId="0">
      <pane xSplit="4" ySplit="9" topLeftCell="E1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40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16384" width="11" style="8"/>
  </cols>
  <sheetData>
    <row r="1" spans="1:22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2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</row>
    <row r="3" spans="1:22" s="10" customFormat="1" ht="13.5" customHeight="1" x14ac:dyDescent="0.2">
      <c r="A3" s="191" t="s">
        <v>162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89" t="s">
        <v>202</v>
      </c>
      <c r="U3" s="189"/>
    </row>
    <row r="4" spans="1:22" s="10" customFormat="1" ht="13.5" customHeight="1" x14ac:dyDescent="0.2">
      <c r="A4" s="148" t="s">
        <v>0</v>
      </c>
      <c r="B4" s="148"/>
      <c r="C4" s="149"/>
      <c r="D4" s="150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"/>
      <c r="U4" s="12"/>
    </row>
    <row r="5" spans="1:22" s="10" customFormat="1" ht="13.5" customHeight="1" x14ac:dyDescent="0.2">
      <c r="A5" s="230">
        <v>2024</v>
      </c>
      <c r="B5" s="230"/>
      <c r="C5" s="230"/>
      <c r="D5" s="230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6"/>
      <c r="T5" s="12"/>
      <c r="U5" s="12"/>
    </row>
    <row r="6" spans="1:22" s="10" customFormat="1" ht="13.5" customHeight="1" x14ac:dyDescent="0.2">
      <c r="A6" s="152" t="s">
        <v>211</v>
      </c>
      <c r="B6" s="150"/>
      <c r="C6" s="149"/>
      <c r="D6" s="150"/>
      <c r="E6" s="115"/>
      <c r="F6" s="115"/>
      <c r="G6" s="115"/>
      <c r="H6" s="115"/>
      <c r="I6" s="115"/>
      <c r="J6" s="111"/>
      <c r="K6" s="115"/>
      <c r="L6" s="115"/>
      <c r="M6" s="115"/>
      <c r="N6" s="115"/>
      <c r="O6" s="115"/>
      <c r="P6" s="29"/>
      <c r="Q6" s="115"/>
      <c r="R6" s="115"/>
      <c r="S6" s="115"/>
      <c r="T6" s="195" t="s">
        <v>21</v>
      </c>
      <c r="U6" s="195"/>
    </row>
    <row r="7" spans="1:22" s="15" customFormat="1" ht="11.25" customHeight="1" x14ac:dyDescent="0.2">
      <c r="A7" s="192" t="s">
        <v>25</v>
      </c>
      <c r="B7" s="192"/>
      <c r="C7" s="192"/>
      <c r="D7" s="192"/>
      <c r="E7" s="231" t="s">
        <v>68</v>
      </c>
      <c r="F7" s="231"/>
      <c r="G7" s="231"/>
      <c r="H7" s="231"/>
      <c r="I7" s="231"/>
      <c r="J7" s="14"/>
      <c r="K7" s="231" t="s">
        <v>20</v>
      </c>
      <c r="L7" s="231"/>
      <c r="M7" s="231"/>
      <c r="N7" s="231"/>
      <c r="O7" s="231"/>
      <c r="P7" s="14"/>
      <c r="Q7" s="231" t="s">
        <v>142</v>
      </c>
      <c r="R7" s="231"/>
      <c r="S7" s="231"/>
      <c r="T7" s="231"/>
      <c r="U7" s="231"/>
    </row>
    <row r="8" spans="1:22" s="15" customFormat="1" ht="24" customHeight="1" x14ac:dyDescent="0.2">
      <c r="A8" s="199"/>
      <c r="B8" s="199"/>
      <c r="C8" s="199"/>
      <c r="D8" s="199"/>
      <c r="E8" s="226" t="s">
        <v>171</v>
      </c>
      <c r="F8" s="226" t="s">
        <v>145</v>
      </c>
      <c r="G8" s="228" t="s">
        <v>146</v>
      </c>
      <c r="H8" s="228"/>
      <c r="I8" s="226" t="s">
        <v>147</v>
      </c>
      <c r="J8" s="177"/>
      <c r="K8" s="226" t="s">
        <v>148</v>
      </c>
      <c r="L8" s="226" t="s">
        <v>145</v>
      </c>
      <c r="M8" s="228" t="s">
        <v>146</v>
      </c>
      <c r="N8" s="228"/>
      <c r="O8" s="226" t="s">
        <v>147</v>
      </c>
      <c r="P8" s="177"/>
      <c r="Q8" s="226" t="s">
        <v>148</v>
      </c>
      <c r="R8" s="226" t="s">
        <v>145</v>
      </c>
      <c r="S8" s="228" t="s">
        <v>146</v>
      </c>
      <c r="T8" s="228"/>
      <c r="U8" s="226" t="s">
        <v>147</v>
      </c>
      <c r="V8" s="90"/>
    </row>
    <row r="9" spans="1:22" s="15" customFormat="1" ht="24" customHeight="1" x14ac:dyDescent="0.2">
      <c r="A9" s="193"/>
      <c r="B9" s="193"/>
      <c r="C9" s="193"/>
      <c r="D9" s="193"/>
      <c r="E9" s="227"/>
      <c r="F9" s="227"/>
      <c r="G9" s="179" t="s">
        <v>149</v>
      </c>
      <c r="H9" s="179" t="s">
        <v>150</v>
      </c>
      <c r="I9" s="227"/>
      <c r="J9" s="177"/>
      <c r="K9" s="227"/>
      <c r="L9" s="227"/>
      <c r="M9" s="179" t="s">
        <v>149</v>
      </c>
      <c r="N9" s="179" t="s">
        <v>150</v>
      </c>
      <c r="O9" s="227"/>
      <c r="P9" s="177"/>
      <c r="Q9" s="227"/>
      <c r="R9" s="227"/>
      <c r="S9" s="179" t="s">
        <v>149</v>
      </c>
      <c r="T9" s="179" t="s">
        <v>150</v>
      </c>
      <c r="U9" s="227"/>
      <c r="V9" s="90"/>
    </row>
    <row r="10" spans="1:22" s="15" customFormat="1" x14ac:dyDescent="0.2">
      <c r="A10" s="2" t="s">
        <v>2</v>
      </c>
      <c r="B10" s="3"/>
      <c r="C10" s="30"/>
      <c r="D10" s="3"/>
      <c r="E10" s="6"/>
      <c r="F10" s="6"/>
      <c r="G10" s="6"/>
      <c r="H10" s="6"/>
      <c r="I10" s="6"/>
      <c r="J10" s="6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2" x14ac:dyDescent="0.2">
      <c r="A11" s="5" t="s">
        <v>1</v>
      </c>
      <c r="C11" s="5"/>
      <c r="D11" s="5"/>
      <c r="E11" s="32">
        <v>38.489970999999997</v>
      </c>
      <c r="F11" s="91">
        <v>0.52435325519999998</v>
      </c>
      <c r="G11" s="32">
        <v>37.462131689700001</v>
      </c>
      <c r="H11" s="32">
        <v>39.5178103103</v>
      </c>
      <c r="I11" s="32">
        <v>1.3623113803</v>
      </c>
      <c r="J11" s="33"/>
      <c r="K11" s="32">
        <v>29.5585393874</v>
      </c>
      <c r="L11" s="91">
        <v>0.32971199480000002</v>
      </c>
      <c r="M11" s="32">
        <v>28.9122366402</v>
      </c>
      <c r="N11" s="32">
        <v>30.204842134700002</v>
      </c>
      <c r="O11" s="32">
        <v>1.1154542871999999</v>
      </c>
      <c r="P11" s="33"/>
      <c r="Q11" s="32">
        <v>2.5226573696000001</v>
      </c>
      <c r="R11" s="91">
        <v>1.6341419199999999E-2</v>
      </c>
      <c r="S11" s="32">
        <v>2.4906248555000001</v>
      </c>
      <c r="T11" s="32">
        <v>2.5546898838000001</v>
      </c>
      <c r="U11" s="32">
        <v>0.6477859185</v>
      </c>
      <c r="V11" s="33"/>
    </row>
    <row r="12" spans="1:22" x14ac:dyDescent="0.2">
      <c r="A12" s="5"/>
      <c r="B12" s="5" t="s">
        <v>19</v>
      </c>
      <c r="D12" s="5"/>
      <c r="E12" s="32">
        <v>31.538868000000001</v>
      </c>
      <c r="F12" s="91">
        <v>0.44522723460000002</v>
      </c>
      <c r="G12" s="32">
        <v>30.666131826000001</v>
      </c>
      <c r="H12" s="32">
        <v>32.411604173999997</v>
      </c>
      <c r="I12" s="32">
        <v>1.4116779162999999</v>
      </c>
      <c r="J12" s="33"/>
      <c r="K12" s="32">
        <v>24.2204098313</v>
      </c>
      <c r="L12" s="91">
        <v>0.28952134740000002</v>
      </c>
      <c r="M12" s="32">
        <v>23.652888948899999</v>
      </c>
      <c r="N12" s="32">
        <v>24.787930713600002</v>
      </c>
      <c r="O12" s="32">
        <v>1.1953610589000001</v>
      </c>
      <c r="P12" s="33"/>
      <c r="Q12" s="32">
        <v>2.2391353108000001</v>
      </c>
      <c r="R12" s="91">
        <v>1.1651982999999999E-2</v>
      </c>
      <c r="S12" s="32">
        <v>2.2162950480000001</v>
      </c>
      <c r="T12" s="32">
        <v>2.2619755735</v>
      </c>
      <c r="U12" s="32">
        <v>0.5203786883</v>
      </c>
      <c r="V12" s="33"/>
    </row>
    <row r="13" spans="1:22" x14ac:dyDescent="0.2">
      <c r="A13" s="5"/>
      <c r="B13" s="5" t="s">
        <v>27</v>
      </c>
      <c r="D13" s="5"/>
      <c r="E13" s="32">
        <v>6.9511029999999998</v>
      </c>
      <c r="F13" s="91">
        <v>0.2566139241</v>
      </c>
      <c r="G13" s="32">
        <v>6.4480873782000003</v>
      </c>
      <c r="H13" s="32">
        <v>7.4541186218000002</v>
      </c>
      <c r="I13" s="32">
        <v>3.6917007856000001</v>
      </c>
      <c r="J13" s="33"/>
      <c r="K13" s="32">
        <v>5.3381295562000002</v>
      </c>
      <c r="L13" s="91">
        <v>0.19098675549999999</v>
      </c>
      <c r="M13" s="32">
        <v>4.9637565679</v>
      </c>
      <c r="N13" s="32">
        <v>5.7125025444000004</v>
      </c>
      <c r="O13" s="32">
        <v>3.5777841936999999</v>
      </c>
      <c r="P13" s="33"/>
      <c r="Q13" s="32">
        <v>3.8090668488000001</v>
      </c>
      <c r="R13" s="91">
        <v>2.2948501999999999E-2</v>
      </c>
      <c r="S13" s="32">
        <v>3.7640831051000001</v>
      </c>
      <c r="T13" s="32">
        <v>3.8540505925000001</v>
      </c>
      <c r="U13" s="32">
        <v>0.60247044410000006</v>
      </c>
      <c r="V13" s="33"/>
    </row>
    <row r="14" spans="1:22" x14ac:dyDescent="0.2">
      <c r="A14" s="5" t="s">
        <v>3</v>
      </c>
      <c r="B14" s="5"/>
      <c r="C14" s="31"/>
      <c r="D14" s="5"/>
      <c r="E14" s="32">
        <v>41.866022999999998</v>
      </c>
      <c r="F14" s="91">
        <v>0.39256298620000002</v>
      </c>
      <c r="G14" s="32">
        <v>41.096519492600002</v>
      </c>
      <c r="H14" s="32">
        <v>42.635526507400002</v>
      </c>
      <c r="I14" s="32">
        <v>0.93766486069999999</v>
      </c>
      <c r="J14" s="33"/>
      <c r="K14" s="32">
        <v>32.151193094999996</v>
      </c>
      <c r="L14" s="91">
        <v>0.27236167960000002</v>
      </c>
      <c r="M14" s="32">
        <v>31.617308660799999</v>
      </c>
      <c r="N14" s="32">
        <v>32.685077529099999</v>
      </c>
      <c r="O14" s="32">
        <v>0.84712775299999998</v>
      </c>
      <c r="P14" s="33"/>
      <c r="Q14" s="32">
        <v>1.9548435494</v>
      </c>
      <c r="R14" s="91">
        <v>7.6780364000000002E-3</v>
      </c>
      <c r="S14" s="32">
        <v>1.9397930323000001</v>
      </c>
      <c r="T14" s="32">
        <v>1.9698940665</v>
      </c>
      <c r="U14" s="32">
        <v>0.39276986720000001</v>
      </c>
      <c r="V14" s="33"/>
    </row>
    <row r="15" spans="1:22" x14ac:dyDescent="0.2">
      <c r="A15" s="5" t="s">
        <v>4</v>
      </c>
      <c r="B15" s="5"/>
      <c r="C15" s="31"/>
      <c r="D15" s="5"/>
      <c r="E15" s="32">
        <v>7.5582580000000004</v>
      </c>
      <c r="F15" s="91">
        <v>0.17974521160000001</v>
      </c>
      <c r="G15" s="32">
        <v>7.2059207302999999</v>
      </c>
      <c r="H15" s="32">
        <v>7.9105952696999999</v>
      </c>
      <c r="I15" s="32">
        <v>2.3781301401000001</v>
      </c>
      <c r="J15" s="33"/>
      <c r="K15" s="32">
        <v>5.8043968595000006</v>
      </c>
      <c r="L15" s="91">
        <v>0.13567344419999999</v>
      </c>
      <c r="M15" s="32">
        <v>5.5384492414000004</v>
      </c>
      <c r="N15" s="32">
        <v>6.0703444776</v>
      </c>
      <c r="O15" s="32">
        <v>2.3374253594000001</v>
      </c>
      <c r="P15" s="33"/>
      <c r="Q15" s="32">
        <v>0</v>
      </c>
      <c r="R15" s="91">
        <v>0</v>
      </c>
      <c r="S15" s="32">
        <v>0</v>
      </c>
      <c r="T15" s="32">
        <v>0</v>
      </c>
      <c r="U15" s="32">
        <v>0</v>
      </c>
      <c r="V15" s="33"/>
    </row>
    <row r="16" spans="1:22" x14ac:dyDescent="0.2">
      <c r="A16" s="5" t="s">
        <v>5</v>
      </c>
      <c r="B16" s="5"/>
      <c r="C16" s="31"/>
      <c r="D16" s="5"/>
      <c r="E16" s="32">
        <v>42.301827000000003</v>
      </c>
      <c r="F16" s="91">
        <v>0.35068304729999999</v>
      </c>
      <c r="G16" s="32">
        <v>41.614416713399997</v>
      </c>
      <c r="H16" s="32">
        <v>42.989237286600002</v>
      </c>
      <c r="I16" s="32">
        <v>0.82900213099999998</v>
      </c>
      <c r="J16" s="33"/>
      <c r="K16" s="32">
        <v>32.485870658099998</v>
      </c>
      <c r="L16" s="91">
        <v>0.26884849090000001</v>
      </c>
      <c r="M16" s="32">
        <v>31.958872790400001</v>
      </c>
      <c r="N16" s="32">
        <v>33.012868525800002</v>
      </c>
      <c r="O16" s="32">
        <v>0.82758591780000001</v>
      </c>
      <c r="P16" s="33"/>
      <c r="Q16" s="32">
        <v>0</v>
      </c>
      <c r="R16" s="91">
        <v>0</v>
      </c>
      <c r="S16" s="32">
        <v>0</v>
      </c>
      <c r="T16" s="32">
        <v>0</v>
      </c>
      <c r="U16" s="32">
        <v>0</v>
      </c>
      <c r="V16" s="33"/>
    </row>
    <row r="17" spans="1:74" s="15" customFormat="1" x14ac:dyDescent="0.2">
      <c r="A17" s="2" t="s">
        <v>6</v>
      </c>
      <c r="B17" s="3"/>
      <c r="C17" s="31"/>
      <c r="D17" s="3"/>
      <c r="E17" s="32"/>
      <c r="F17" s="32"/>
      <c r="G17" s="32"/>
      <c r="H17" s="32"/>
      <c r="I17" s="32"/>
      <c r="J17" s="34"/>
      <c r="K17" s="32"/>
      <c r="L17" s="32"/>
      <c r="M17" s="32"/>
      <c r="N17" s="32"/>
      <c r="O17" s="32"/>
      <c r="P17" s="34"/>
      <c r="Q17" s="32"/>
      <c r="R17" s="32"/>
      <c r="S17" s="32"/>
      <c r="T17" s="32"/>
      <c r="U17" s="32"/>
      <c r="V17" s="34"/>
    </row>
    <row r="18" spans="1:74" x14ac:dyDescent="0.2">
      <c r="A18" s="5" t="s">
        <v>7</v>
      </c>
      <c r="C18" s="31"/>
      <c r="D18" s="5"/>
      <c r="E18" s="32">
        <v>80.35599400000001</v>
      </c>
      <c r="F18" s="91">
        <v>0.61651627910000006</v>
      </c>
      <c r="G18" s="32">
        <v>79.147496368299997</v>
      </c>
      <c r="H18" s="32">
        <v>81.564491631700008</v>
      </c>
      <c r="I18" s="32">
        <v>0.76723122750000006</v>
      </c>
      <c r="J18" s="33"/>
      <c r="K18" s="32">
        <v>61.7097324824</v>
      </c>
      <c r="L18" s="91">
        <v>0.2837817091</v>
      </c>
      <c r="M18" s="32">
        <v>61.153462461700002</v>
      </c>
      <c r="N18" s="32">
        <v>62.266002503199999</v>
      </c>
      <c r="O18" s="32">
        <v>0.4598654016</v>
      </c>
      <c r="P18" s="33"/>
      <c r="Q18" s="32">
        <v>2.2268224820000002</v>
      </c>
      <c r="R18" s="91">
        <v>9.5631663000000002E-3</v>
      </c>
      <c r="S18" s="32">
        <v>2.2080767258999998</v>
      </c>
      <c r="T18" s="32">
        <v>2.2455682380000002</v>
      </c>
      <c r="U18" s="32">
        <v>0.42945346280000002</v>
      </c>
      <c r="V18" s="33"/>
    </row>
    <row r="19" spans="1:74" x14ac:dyDescent="0.2">
      <c r="A19" s="5" t="s">
        <v>8</v>
      </c>
      <c r="C19" s="31"/>
      <c r="D19" s="5"/>
      <c r="E19" s="32">
        <v>27.046423000000001</v>
      </c>
      <c r="F19" s="91">
        <v>0.38325359370000001</v>
      </c>
      <c r="G19" s="32">
        <v>26.2951678003</v>
      </c>
      <c r="H19" s="32">
        <v>27.797678199700002</v>
      </c>
      <c r="I19" s="32">
        <v>1.4170213700000001</v>
      </c>
      <c r="J19" s="33"/>
      <c r="K19" s="32">
        <v>20.770417299999998</v>
      </c>
      <c r="L19" s="91">
        <v>0.25366122720000001</v>
      </c>
      <c r="M19" s="32">
        <v>20.273189566100001</v>
      </c>
      <c r="N19" s="32">
        <v>21.267645033899999</v>
      </c>
      <c r="O19" s="32">
        <v>1.2212620649999999</v>
      </c>
      <c r="P19" s="33"/>
      <c r="Q19" s="32">
        <v>3.5317539032999998</v>
      </c>
      <c r="R19" s="91">
        <v>1.0526914700000001E-2</v>
      </c>
      <c r="S19" s="32">
        <v>3.5111190038000002</v>
      </c>
      <c r="T19" s="32">
        <v>3.5523888026999999</v>
      </c>
      <c r="U19" s="32">
        <v>0.29806478450000001</v>
      </c>
      <c r="V19" s="33"/>
    </row>
    <row r="20" spans="1:74" x14ac:dyDescent="0.2">
      <c r="A20" s="3" t="s">
        <v>9</v>
      </c>
      <c r="B20" s="5"/>
      <c r="C20" s="5"/>
      <c r="D20" s="5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  <c r="P20" s="33"/>
      <c r="Q20" s="32"/>
      <c r="R20" s="32"/>
      <c r="S20" s="32"/>
      <c r="T20" s="32"/>
      <c r="U20" s="32"/>
      <c r="V20" s="33"/>
    </row>
    <row r="21" spans="1:74" x14ac:dyDescent="0.2">
      <c r="A21" s="5" t="s">
        <v>10</v>
      </c>
      <c r="C21" s="5"/>
      <c r="D21" s="5"/>
      <c r="E21" s="32">
        <v>24.249571</v>
      </c>
      <c r="F21" s="91">
        <v>0.25896805519999999</v>
      </c>
      <c r="G21" s="32">
        <v>23.7419408011</v>
      </c>
      <c r="H21" s="32">
        <v>24.757201198899999</v>
      </c>
      <c r="I21" s="32">
        <v>1.0679283984000001</v>
      </c>
      <c r="J21" s="33"/>
      <c r="K21" s="32">
        <v>18.622562732799999</v>
      </c>
      <c r="L21" s="91">
        <v>0.16390434609999999</v>
      </c>
      <c r="M21" s="32">
        <v>18.301276789799999</v>
      </c>
      <c r="N21" s="32">
        <v>18.9438486759</v>
      </c>
      <c r="O21" s="32">
        <v>0.88013850989999998</v>
      </c>
      <c r="P21" s="33"/>
      <c r="Q21" s="32">
        <v>2.8320924110000001</v>
      </c>
      <c r="R21" s="91">
        <v>1.5818341E-2</v>
      </c>
      <c r="S21" s="32">
        <v>2.8010852369000001</v>
      </c>
      <c r="T21" s="32">
        <v>2.8630995851000001</v>
      </c>
      <c r="U21" s="32">
        <v>0.55853901210000001</v>
      </c>
      <c r="V21" s="33"/>
    </row>
    <row r="22" spans="1:74" x14ac:dyDescent="0.2">
      <c r="A22" s="5" t="s">
        <v>11</v>
      </c>
      <c r="C22" s="5"/>
      <c r="D22" s="5"/>
      <c r="E22" s="32">
        <v>44.501218000000001</v>
      </c>
      <c r="F22" s="91">
        <v>0.48785024960000001</v>
      </c>
      <c r="G22" s="32">
        <v>43.544932024600001</v>
      </c>
      <c r="H22" s="32">
        <v>45.457503975400002</v>
      </c>
      <c r="I22" s="32">
        <v>1.0962626901999999</v>
      </c>
      <c r="J22" s="33"/>
      <c r="K22" s="32">
        <v>34.174902471099998</v>
      </c>
      <c r="L22" s="91">
        <v>0.30095520529999997</v>
      </c>
      <c r="M22" s="32">
        <v>33.584968895599999</v>
      </c>
      <c r="N22" s="32">
        <v>34.764836046699997</v>
      </c>
      <c r="O22" s="32">
        <v>0.88063222880000003</v>
      </c>
      <c r="P22" s="33"/>
      <c r="Q22" s="32">
        <v>2.7503760684</v>
      </c>
      <c r="R22" s="91">
        <v>1.1518102699999999E-2</v>
      </c>
      <c r="S22" s="32">
        <v>2.7277982382000001</v>
      </c>
      <c r="T22" s="32">
        <v>2.7729538985</v>
      </c>
      <c r="U22" s="32">
        <v>0.41878282919999998</v>
      </c>
      <c r="V22" s="33"/>
    </row>
    <row r="23" spans="1:74" x14ac:dyDescent="0.2">
      <c r="A23" s="5" t="s">
        <v>12</v>
      </c>
      <c r="C23" s="31"/>
      <c r="D23" s="5"/>
      <c r="E23" s="32">
        <v>62.719282999999997</v>
      </c>
      <c r="F23" s="91">
        <v>0.5480673989</v>
      </c>
      <c r="G23" s="32">
        <v>61.644959131999997</v>
      </c>
      <c r="H23" s="32">
        <v>63.793606867999998</v>
      </c>
      <c r="I23" s="32">
        <v>0.87384193939999999</v>
      </c>
      <c r="J23" s="33"/>
      <c r="K23" s="32">
        <v>48.165544133799997</v>
      </c>
      <c r="L23" s="91">
        <v>0.29126731760000002</v>
      </c>
      <c r="M23" s="32">
        <v>47.5946007939</v>
      </c>
      <c r="N23" s="32">
        <v>48.7364874736</v>
      </c>
      <c r="O23" s="32">
        <v>0.60472132690000002</v>
      </c>
      <c r="P23" s="33"/>
      <c r="Q23" s="32">
        <v>2.4850200376</v>
      </c>
      <c r="R23" s="91">
        <v>1.10429888E-2</v>
      </c>
      <c r="S23" s="32">
        <v>2.4633735275999999</v>
      </c>
      <c r="T23" s="32">
        <v>2.5066665476000001</v>
      </c>
      <c r="U23" s="32">
        <v>0.44438228359999998</v>
      </c>
      <c r="V23" s="33"/>
    </row>
    <row r="24" spans="1:74" x14ac:dyDescent="0.2">
      <c r="A24" s="5" t="s">
        <v>13</v>
      </c>
      <c r="C24" s="31"/>
      <c r="D24" s="5"/>
      <c r="E24" s="32">
        <v>10.309182</v>
      </c>
      <c r="F24" s="91">
        <v>0.261813352</v>
      </c>
      <c r="G24" s="32">
        <v>9.7959744390000001</v>
      </c>
      <c r="H24" s="32">
        <v>10.822389561</v>
      </c>
      <c r="I24" s="32">
        <v>2.5396132500999999</v>
      </c>
      <c r="J24" s="33"/>
      <c r="K24" s="32">
        <v>7.9169808208000001</v>
      </c>
      <c r="L24" s="91">
        <v>0.19118583710000001</v>
      </c>
      <c r="M24" s="32">
        <v>7.5422175920000001</v>
      </c>
      <c r="N24" s="32">
        <v>8.2917440495000001</v>
      </c>
      <c r="O24" s="32">
        <v>2.4148831659000001</v>
      </c>
      <c r="P24" s="33"/>
      <c r="Q24" s="32">
        <v>3.3890695692000001</v>
      </c>
      <c r="R24" s="91">
        <v>3.3524682200000003E-2</v>
      </c>
      <c r="S24" s="32">
        <v>3.3233543555999998</v>
      </c>
      <c r="T24" s="32">
        <v>3.4547847829</v>
      </c>
      <c r="U24" s="32">
        <v>0.9892001762</v>
      </c>
      <c r="V24" s="33"/>
    </row>
    <row r="25" spans="1:74" x14ac:dyDescent="0.2">
      <c r="A25" s="5" t="s">
        <v>14</v>
      </c>
      <c r="C25" s="31"/>
      <c r="D25" s="5"/>
      <c r="E25" s="32">
        <v>18.407598</v>
      </c>
      <c r="F25" s="91">
        <v>0.4384574879</v>
      </c>
      <c r="G25" s="32">
        <v>17.5481319101</v>
      </c>
      <c r="H25" s="32">
        <v>19.2670640899</v>
      </c>
      <c r="I25" s="32">
        <v>2.3819375452</v>
      </c>
      <c r="J25" s="33"/>
      <c r="K25" s="32">
        <v>14.1361943482</v>
      </c>
      <c r="L25" s="91">
        <v>0.3182746917</v>
      </c>
      <c r="M25" s="32">
        <v>13.512311047500001</v>
      </c>
      <c r="N25" s="32">
        <v>14.760077648799999</v>
      </c>
      <c r="O25" s="32">
        <v>2.2514878036999999</v>
      </c>
      <c r="P25" s="33"/>
      <c r="Q25" s="32">
        <v>3.2780690343000001</v>
      </c>
      <c r="R25" s="91">
        <v>2.7197718700000002E-2</v>
      </c>
      <c r="S25" s="32">
        <v>3.2247559592999999</v>
      </c>
      <c r="T25" s="32">
        <v>3.3313821093999998</v>
      </c>
      <c r="U25" s="32">
        <v>0.82968718559999999</v>
      </c>
      <c r="V25" s="33"/>
    </row>
    <row r="26" spans="1:74" x14ac:dyDescent="0.2">
      <c r="A26" s="5" t="s">
        <v>15</v>
      </c>
      <c r="C26" s="31"/>
      <c r="D26" s="5"/>
      <c r="E26" s="32">
        <v>18.751681999999999</v>
      </c>
      <c r="F26" s="91">
        <v>0.31486604109999999</v>
      </c>
      <c r="G26" s="32">
        <v>18.134480349499999</v>
      </c>
      <c r="H26" s="32">
        <v>19.368883650499999</v>
      </c>
      <c r="I26" s="32">
        <v>1.6791349229999999</v>
      </c>
      <c r="J26" s="33"/>
      <c r="K26" s="32">
        <v>14.400435141299999</v>
      </c>
      <c r="L26" s="91">
        <v>0.2259979205</v>
      </c>
      <c r="M26" s="32">
        <v>13.95743313</v>
      </c>
      <c r="N26" s="32">
        <v>14.8434371527</v>
      </c>
      <c r="O26" s="32">
        <v>1.5693825794</v>
      </c>
      <c r="P26" s="33"/>
      <c r="Q26" s="32">
        <v>2.8955672350000001</v>
      </c>
      <c r="R26" s="91">
        <v>2.22135163E-2</v>
      </c>
      <c r="S26" s="32">
        <v>2.852024213</v>
      </c>
      <c r="T26" s="32">
        <v>2.9391102568999998</v>
      </c>
      <c r="U26" s="32">
        <v>0.76715594970000001</v>
      </c>
      <c r="V26" s="33"/>
    </row>
    <row r="27" spans="1:74" x14ac:dyDescent="0.2">
      <c r="A27" s="2" t="s">
        <v>16</v>
      </c>
      <c r="B27" s="5"/>
      <c r="C27" s="31"/>
      <c r="D27" s="5"/>
      <c r="E27" s="32"/>
      <c r="F27" s="32"/>
      <c r="G27" s="32"/>
      <c r="H27" s="32"/>
      <c r="I27" s="32"/>
      <c r="J27" s="33"/>
      <c r="K27" s="32"/>
      <c r="L27" s="32"/>
      <c r="M27" s="32"/>
      <c r="N27" s="32"/>
      <c r="O27" s="32"/>
      <c r="P27" s="33"/>
      <c r="Q27" s="32"/>
      <c r="R27" s="32"/>
      <c r="S27" s="32"/>
      <c r="T27" s="32"/>
      <c r="U27" s="32"/>
      <c r="V27" s="33"/>
    </row>
    <row r="28" spans="1:74" x14ac:dyDescent="0.2">
      <c r="A28" s="5" t="s">
        <v>17</v>
      </c>
      <c r="C28" s="31"/>
      <c r="D28" s="5"/>
      <c r="E28" s="32">
        <v>12.147183</v>
      </c>
      <c r="F28" s="91">
        <v>0.31272719059999998</v>
      </c>
      <c r="G28" s="32">
        <v>11.5341739326</v>
      </c>
      <c r="H28" s="32">
        <v>12.7601920674</v>
      </c>
      <c r="I28" s="32">
        <v>2.5744832413999998</v>
      </c>
      <c r="J28" s="33"/>
      <c r="K28" s="32">
        <v>9.3284816232000001</v>
      </c>
      <c r="L28" s="91">
        <v>0.22813655999999999</v>
      </c>
      <c r="M28" s="32">
        <v>8.8812874422999997</v>
      </c>
      <c r="N28" s="32">
        <v>9.7756758042000005</v>
      </c>
      <c r="O28" s="32">
        <v>2.4455915680999998</v>
      </c>
      <c r="P28" s="33"/>
      <c r="Q28" s="32">
        <v>2.8147419859</v>
      </c>
      <c r="R28" s="91">
        <v>3.4218060000000002E-2</v>
      </c>
      <c r="S28" s="32">
        <v>2.7476676102000002</v>
      </c>
      <c r="T28" s="32">
        <v>2.8818163614999999</v>
      </c>
      <c r="U28" s="32">
        <v>1.2156730600000001</v>
      </c>
      <c r="V28" s="33"/>
    </row>
    <row r="29" spans="1:74" x14ac:dyDescent="0.2">
      <c r="A29" s="5" t="s">
        <v>18</v>
      </c>
      <c r="C29" s="5"/>
      <c r="D29" s="5"/>
      <c r="E29" s="32">
        <v>46.048228999999999</v>
      </c>
      <c r="F29" s="91">
        <v>0.5668578339</v>
      </c>
      <c r="G29" s="32">
        <v>44.937072047599997</v>
      </c>
      <c r="H29" s="32">
        <v>47.159385952400001</v>
      </c>
      <c r="I29" s="32">
        <v>1.2310089796000001</v>
      </c>
      <c r="J29" s="33"/>
      <c r="K29" s="32">
        <v>35.362936246899999</v>
      </c>
      <c r="L29" s="91">
        <v>0.34875441829999998</v>
      </c>
      <c r="M29" s="32">
        <v>34.6793064664</v>
      </c>
      <c r="N29" s="32">
        <v>36.046566027499999</v>
      </c>
      <c r="O29" s="32">
        <v>0.98621453800000003</v>
      </c>
      <c r="P29" s="33"/>
      <c r="Q29" s="32">
        <v>2.1085937746000001</v>
      </c>
      <c r="R29" s="91">
        <v>1.7652837399999999E-2</v>
      </c>
      <c r="S29" s="32">
        <v>2.0739906132999999</v>
      </c>
      <c r="T29" s="32">
        <v>2.1431969357999998</v>
      </c>
      <c r="U29" s="32">
        <v>0.83718531460000001</v>
      </c>
      <c r="V29" s="33"/>
    </row>
    <row r="30" spans="1:74" s="155" customFormat="1" ht="24" customHeight="1" x14ac:dyDescent="0.2">
      <c r="A30" s="194" t="s">
        <v>219</v>
      </c>
      <c r="B30" s="194"/>
      <c r="C30" s="153"/>
      <c r="D30" s="194" t="s">
        <v>218</v>
      </c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</row>
    <row r="31" spans="1:74" s="155" customFormat="1" x14ac:dyDescent="0.2">
      <c r="D31" s="156" t="s">
        <v>212</v>
      </c>
    </row>
    <row r="32" spans="1:74" s="155" customFormat="1" x14ac:dyDescent="0.2">
      <c r="A32" s="157"/>
      <c r="D32" s="158" t="s">
        <v>213</v>
      </c>
    </row>
    <row r="33" spans="1:22" s="155" customFormat="1" x14ac:dyDescent="0.2">
      <c r="A33" s="157"/>
      <c r="D33" s="159" t="s">
        <v>214</v>
      </c>
    </row>
    <row r="34" spans="1:22" s="155" customFormat="1" x14ac:dyDescent="0.2">
      <c r="A34" s="157"/>
      <c r="D34" s="160" t="s">
        <v>215</v>
      </c>
    </row>
    <row r="35" spans="1:22" s="155" customFormat="1" x14ac:dyDescent="0.2">
      <c r="A35" s="157" t="s">
        <v>221</v>
      </c>
      <c r="D35" s="229" t="s">
        <v>220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</row>
    <row r="36" spans="1:22" s="161" customFormat="1" ht="22.5" customHeight="1" x14ac:dyDescent="0.2">
      <c r="A36" s="155" t="s">
        <v>22</v>
      </c>
      <c r="D36" s="188" t="s">
        <v>216</v>
      </c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62"/>
    </row>
    <row r="37" spans="1:22" s="161" customFormat="1" x14ac:dyDescent="0.2"/>
  </sheetData>
  <mergeCells count="24">
    <mergeCell ref="A3:S3"/>
    <mergeCell ref="T3:U3"/>
    <mergeCell ref="A5:D5"/>
    <mergeCell ref="T6:U6"/>
    <mergeCell ref="A7:D9"/>
    <mergeCell ref="E7:I7"/>
    <mergeCell ref="K7:O7"/>
    <mergeCell ref="Q7:U7"/>
    <mergeCell ref="E8:E9"/>
    <mergeCell ref="F8:F9"/>
    <mergeCell ref="A30:B30"/>
    <mergeCell ref="D30:U30"/>
    <mergeCell ref="G8:H8"/>
    <mergeCell ref="I8:I9"/>
    <mergeCell ref="K8:K9"/>
    <mergeCell ref="L8:L9"/>
    <mergeCell ref="M8:N8"/>
    <mergeCell ref="O8:O9"/>
    <mergeCell ref="D36:U36"/>
    <mergeCell ref="Q8:Q9"/>
    <mergeCell ref="R8:R9"/>
    <mergeCell ref="S8:T8"/>
    <mergeCell ref="U8:U9"/>
    <mergeCell ref="D35:U35"/>
  </mergeCells>
  <conditionalFormatting sqref="E11:E29">
    <cfRule type="expression" dxfId="31" priority="5" stopIfTrue="1">
      <formula>I11&gt;=30</formula>
    </cfRule>
    <cfRule type="expression" dxfId="30" priority="6">
      <formula>I11&gt;=15</formula>
    </cfRule>
  </conditionalFormatting>
  <conditionalFormatting sqref="K11:K29">
    <cfRule type="expression" dxfId="29" priority="3" stopIfTrue="1">
      <formula>O11&gt;=30</formula>
    </cfRule>
    <cfRule type="expression" dxfId="28" priority="4">
      <formula>O11&gt;=15</formula>
    </cfRule>
  </conditionalFormatting>
  <conditionalFormatting sqref="Q11:Q29">
    <cfRule type="expression" dxfId="27" priority="1" stopIfTrue="1">
      <formula>U11&gt;=30</formula>
    </cfRule>
    <cfRule type="expression" dxfId="26" priority="2">
      <formula>U11&gt;=15</formula>
    </cfRule>
  </conditionalFormatting>
  <hyperlinks>
    <hyperlink ref="T6" location="Índice!A4" display="Índice" xr:uid="{A146DDAE-23D8-44F8-B88C-49DC1C312DFC}"/>
    <hyperlink ref="T6:U6" location="Índice!A4" tooltip="Índice" display="Índice" xr:uid="{41458184-F306-4699-BB01-4C4E980F4217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2B32-D206-45C0-86D0-BC4098428B37}">
  <sheetPr>
    <tabColor theme="3" tint="0.749992370372631"/>
  </sheetPr>
  <dimension ref="A1:BV34"/>
  <sheetViews>
    <sheetView workbookViewId="0">
      <pane xSplit="4" ySplit="8" topLeftCell="E11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40.625" style="8" customWidth="1"/>
    <col min="5" max="9" width="4.625" style="5" customWidth="1"/>
    <col min="10" max="10" width="1.625" style="5" customWidth="1"/>
    <col min="11" max="15" width="4.625" style="5" customWidth="1"/>
    <col min="16" max="16" width="1.625" style="5" customWidth="1"/>
    <col min="17" max="21" width="4.625" style="5" customWidth="1"/>
    <col min="22" max="16384" width="11" style="8"/>
  </cols>
  <sheetData>
    <row r="1" spans="1:21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</row>
    <row r="3" spans="1:21" s="10" customFormat="1" ht="13.5" customHeight="1" x14ac:dyDescent="0.2">
      <c r="A3" s="191" t="s">
        <v>162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89" t="s">
        <v>180</v>
      </c>
      <c r="U3" s="189"/>
    </row>
    <row r="4" spans="1:21" s="10" customFormat="1" ht="13.5" customHeight="1" x14ac:dyDescent="0.2">
      <c r="A4" s="148" t="s">
        <v>0</v>
      </c>
      <c r="B4" s="1"/>
      <c r="C4" s="113"/>
      <c r="D4" s="110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"/>
      <c r="U4" s="12"/>
    </row>
    <row r="5" spans="1:21" s="10" customFormat="1" ht="13.5" customHeight="1" x14ac:dyDescent="0.2">
      <c r="A5" s="150" t="s">
        <v>164</v>
      </c>
      <c r="B5" s="110"/>
      <c r="C5" s="113"/>
      <c r="D5" s="110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6"/>
      <c r="T5" s="12"/>
      <c r="U5" s="12"/>
    </row>
    <row r="6" spans="1:21" s="10" customFormat="1" ht="13.5" customHeight="1" x14ac:dyDescent="0.2">
      <c r="A6" s="152" t="s">
        <v>163</v>
      </c>
      <c r="B6" s="110"/>
      <c r="C6" s="113"/>
      <c r="D6" s="110"/>
      <c r="E6" s="115"/>
      <c r="F6" s="115"/>
      <c r="G6" s="115"/>
      <c r="H6" s="115"/>
      <c r="I6" s="115"/>
      <c r="J6" s="111"/>
      <c r="K6" s="115"/>
      <c r="L6" s="115"/>
      <c r="M6" s="115"/>
      <c r="N6" s="115"/>
      <c r="O6" s="115"/>
      <c r="P6" s="29"/>
      <c r="Q6" s="115"/>
      <c r="R6" s="115"/>
      <c r="S6" s="115"/>
      <c r="T6" s="195" t="s">
        <v>21</v>
      </c>
      <c r="U6" s="195"/>
    </row>
    <row r="7" spans="1:21" s="15" customFormat="1" ht="11.25" customHeight="1" x14ac:dyDescent="0.2">
      <c r="A7" s="192" t="s">
        <v>25</v>
      </c>
      <c r="B7" s="192"/>
      <c r="C7" s="192"/>
      <c r="D7" s="192"/>
      <c r="E7" s="190" t="s">
        <v>68</v>
      </c>
      <c r="F7" s="190"/>
      <c r="G7" s="190"/>
      <c r="H7" s="190"/>
      <c r="I7" s="190"/>
      <c r="J7" s="14"/>
      <c r="K7" s="190" t="s">
        <v>20</v>
      </c>
      <c r="L7" s="190"/>
      <c r="M7" s="190"/>
      <c r="N7" s="190"/>
      <c r="O7" s="190"/>
      <c r="P7" s="14"/>
      <c r="Q7" s="190" t="s">
        <v>142</v>
      </c>
      <c r="R7" s="190"/>
      <c r="S7" s="190"/>
      <c r="T7" s="190"/>
      <c r="U7" s="190"/>
    </row>
    <row r="8" spans="1:21" s="15" customFormat="1" x14ac:dyDescent="0.2">
      <c r="A8" s="193"/>
      <c r="B8" s="193"/>
      <c r="C8" s="193"/>
      <c r="D8" s="193"/>
      <c r="E8" s="17">
        <v>2016</v>
      </c>
      <c r="F8" s="17">
        <v>2018</v>
      </c>
      <c r="G8" s="17">
        <v>2020</v>
      </c>
      <c r="H8" s="17">
        <v>2022</v>
      </c>
      <c r="I8" s="17">
        <v>2024</v>
      </c>
      <c r="J8" s="17"/>
      <c r="K8" s="17">
        <v>2016</v>
      </c>
      <c r="L8" s="17">
        <v>2018</v>
      </c>
      <c r="M8" s="17">
        <v>2020</v>
      </c>
      <c r="N8" s="17">
        <v>2022</v>
      </c>
      <c r="O8" s="17">
        <v>2024</v>
      </c>
      <c r="P8" s="17"/>
      <c r="Q8" s="17">
        <v>2016</v>
      </c>
      <c r="R8" s="17">
        <v>2018</v>
      </c>
      <c r="S8" s="17">
        <v>2020</v>
      </c>
      <c r="T8" s="17">
        <v>2022</v>
      </c>
      <c r="U8" s="17">
        <v>2024</v>
      </c>
    </row>
    <row r="9" spans="1:21" s="15" customFormat="1" x14ac:dyDescent="0.2">
      <c r="A9" s="2" t="s">
        <v>2</v>
      </c>
      <c r="B9" s="3"/>
      <c r="C9" s="30"/>
      <c r="D9" s="3"/>
      <c r="E9" s="6"/>
      <c r="F9" s="6"/>
      <c r="G9" s="6"/>
      <c r="H9" s="6"/>
      <c r="I9" s="6"/>
      <c r="J9" s="6"/>
      <c r="K9" s="2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5" t="s">
        <v>1</v>
      </c>
      <c r="C10" s="5"/>
      <c r="D10" s="5"/>
      <c r="E10" s="32">
        <v>52.221057000000002</v>
      </c>
      <c r="F10" s="32">
        <v>51.890880000000003</v>
      </c>
      <c r="G10" s="32">
        <v>55.654225000000004</v>
      </c>
      <c r="H10" s="32">
        <v>46.804510000000001</v>
      </c>
      <c r="I10" s="32">
        <v>38.489970999999997</v>
      </c>
      <c r="J10" s="33"/>
      <c r="K10" s="32">
        <v>43.231448260100002</v>
      </c>
      <c r="L10" s="32">
        <v>41.905910510799998</v>
      </c>
      <c r="M10" s="32">
        <v>43.911354778400003</v>
      </c>
      <c r="N10" s="32">
        <v>36.314190484299999</v>
      </c>
      <c r="O10" s="32">
        <v>29.5585393874</v>
      </c>
      <c r="P10" s="33"/>
      <c r="Q10" s="32">
        <v>2.2385367458000003</v>
      </c>
      <c r="R10" s="32">
        <v>2.2558467307000001</v>
      </c>
      <c r="S10" s="32">
        <v>2.3761994709000001</v>
      </c>
      <c r="T10" s="32">
        <v>2.595767801</v>
      </c>
      <c r="U10" s="32">
        <v>2.5226573696000001</v>
      </c>
    </row>
    <row r="11" spans="1:21" x14ac:dyDescent="0.2">
      <c r="A11" s="5"/>
      <c r="B11" s="5" t="s">
        <v>19</v>
      </c>
      <c r="D11" s="5"/>
      <c r="E11" s="32">
        <v>43.475801000000004</v>
      </c>
      <c r="F11" s="32">
        <v>43.194472000000005</v>
      </c>
      <c r="G11" s="32">
        <v>44.861238</v>
      </c>
      <c r="H11" s="32">
        <v>37.700997000000001</v>
      </c>
      <c r="I11" s="32">
        <v>31.538868000000001</v>
      </c>
      <c r="J11" s="33"/>
      <c r="K11" s="32">
        <v>35.991646846599998</v>
      </c>
      <c r="L11" s="32">
        <v>34.882886514799999</v>
      </c>
      <c r="M11" s="32">
        <v>35.395654824300003</v>
      </c>
      <c r="N11" s="32">
        <v>29.251052655100001</v>
      </c>
      <c r="O11" s="32">
        <v>24.2204098313</v>
      </c>
      <c r="P11" s="33"/>
      <c r="Q11" s="32">
        <v>1.9667680878</v>
      </c>
      <c r="R11" s="32">
        <v>1.9792155580000002</v>
      </c>
      <c r="S11" s="32">
        <v>2.0732106189000001</v>
      </c>
      <c r="T11" s="32">
        <v>2.2989833663999999</v>
      </c>
      <c r="U11" s="32">
        <v>2.2391353108000001</v>
      </c>
    </row>
    <row r="12" spans="1:21" x14ac:dyDescent="0.2">
      <c r="A12" s="5"/>
      <c r="B12" s="5" t="s">
        <v>27</v>
      </c>
      <c r="D12" s="5"/>
      <c r="E12" s="32">
        <v>8.7452559999999995</v>
      </c>
      <c r="F12" s="32">
        <v>8.6964079999999999</v>
      </c>
      <c r="G12" s="32">
        <v>10.792987</v>
      </c>
      <c r="H12" s="32">
        <v>9.1035129999999995</v>
      </c>
      <c r="I12" s="32">
        <v>6.9511029999999998</v>
      </c>
      <c r="J12" s="33"/>
      <c r="K12" s="32">
        <v>7.2398014135000004</v>
      </c>
      <c r="L12" s="32">
        <v>7.023023996</v>
      </c>
      <c r="M12" s="32">
        <v>8.5156999541000005</v>
      </c>
      <c r="N12" s="32">
        <v>7.0631378292000004</v>
      </c>
      <c r="O12" s="32">
        <v>5.3381295562000002</v>
      </c>
      <c r="P12" s="33"/>
      <c r="Q12" s="32">
        <v>3.5895961193000003</v>
      </c>
      <c r="R12" s="32">
        <v>3.6298551080000001</v>
      </c>
      <c r="S12" s="32">
        <v>3.6355778989000003</v>
      </c>
      <c r="T12" s="32">
        <v>3.8248613475000002</v>
      </c>
      <c r="U12" s="32">
        <v>3.8090668488000001</v>
      </c>
    </row>
    <row r="13" spans="1:21" x14ac:dyDescent="0.2">
      <c r="A13" s="5" t="s">
        <v>3</v>
      </c>
      <c r="B13" s="5"/>
      <c r="C13" s="31"/>
      <c r="D13" s="5"/>
      <c r="E13" s="32">
        <v>30.506523000000001</v>
      </c>
      <c r="F13" s="32">
        <v>32.733819000000004</v>
      </c>
      <c r="G13" s="32">
        <v>30.041444000000002</v>
      </c>
      <c r="H13" s="32">
        <v>37.911163999999999</v>
      </c>
      <c r="I13" s="32">
        <v>41.866022999999998</v>
      </c>
      <c r="J13" s="33"/>
      <c r="K13" s="32">
        <v>25.254968904000002</v>
      </c>
      <c r="L13" s="32">
        <v>26.435097837800001</v>
      </c>
      <c r="M13" s="32">
        <v>23.7027917564</v>
      </c>
      <c r="N13" s="32">
        <v>29.4141148145</v>
      </c>
      <c r="O13" s="32">
        <v>32.151193094999996</v>
      </c>
      <c r="P13" s="33"/>
      <c r="Q13" s="32">
        <v>1.7579147581000001</v>
      </c>
      <c r="R13" s="32">
        <v>1.7761750622000001</v>
      </c>
      <c r="S13" s="32">
        <v>1.8942497904</v>
      </c>
      <c r="T13" s="32">
        <v>2.0227440392</v>
      </c>
      <c r="U13" s="32">
        <v>1.9548435494</v>
      </c>
    </row>
    <row r="14" spans="1:21" x14ac:dyDescent="0.2">
      <c r="A14" s="5" t="s">
        <v>4</v>
      </c>
      <c r="B14" s="5"/>
      <c r="C14" s="31"/>
      <c r="D14" s="5"/>
      <c r="E14" s="32">
        <v>9.1222209999999997</v>
      </c>
      <c r="F14" s="32">
        <v>9.8794579999999996</v>
      </c>
      <c r="G14" s="32">
        <v>11.23203</v>
      </c>
      <c r="H14" s="32">
        <v>9.2995529999999995</v>
      </c>
      <c r="I14" s="32">
        <v>7.5582580000000004</v>
      </c>
      <c r="J14" s="33"/>
      <c r="K14" s="32">
        <v>7.5518736662000006</v>
      </c>
      <c r="L14" s="32">
        <v>7.9784286341000001</v>
      </c>
      <c r="M14" s="32">
        <v>8.8621062320000004</v>
      </c>
      <c r="N14" s="32">
        <v>7.2152392806000005</v>
      </c>
      <c r="O14" s="32">
        <v>5.8043968595000006</v>
      </c>
      <c r="P14" s="33"/>
      <c r="Q14" s="32">
        <v>0</v>
      </c>
      <c r="R14" s="32">
        <v>0</v>
      </c>
      <c r="S14" s="32">
        <v>0</v>
      </c>
      <c r="T14" s="32">
        <v>0</v>
      </c>
      <c r="U14" s="32">
        <v>0</v>
      </c>
    </row>
    <row r="15" spans="1:21" x14ac:dyDescent="0.2">
      <c r="A15" s="5" t="s">
        <v>5</v>
      </c>
      <c r="B15" s="5"/>
      <c r="C15" s="31"/>
      <c r="D15" s="5"/>
      <c r="E15" s="32">
        <v>28.944341000000001</v>
      </c>
      <c r="F15" s="32">
        <v>29.322958</v>
      </c>
      <c r="G15" s="32">
        <v>29.814519000000001</v>
      </c>
      <c r="H15" s="32">
        <v>34.872432000000003</v>
      </c>
      <c r="I15" s="32">
        <v>42.301827000000003</v>
      </c>
      <c r="J15" s="33"/>
      <c r="K15" s="32">
        <v>23.961709169600002</v>
      </c>
      <c r="L15" s="32">
        <v>23.680563017200001</v>
      </c>
      <c r="M15" s="32">
        <v>23.5237472331</v>
      </c>
      <c r="N15" s="32">
        <v>27.056455420600003</v>
      </c>
      <c r="O15" s="32">
        <v>32.485870658099998</v>
      </c>
      <c r="P15" s="33"/>
      <c r="Q15" s="32">
        <v>0</v>
      </c>
      <c r="R15" s="32">
        <v>0</v>
      </c>
      <c r="S15" s="32">
        <v>0</v>
      </c>
      <c r="T15" s="32">
        <v>0</v>
      </c>
      <c r="U15" s="32">
        <v>0</v>
      </c>
    </row>
    <row r="16" spans="1:21" s="15" customFormat="1" x14ac:dyDescent="0.2">
      <c r="A16" s="2" t="s">
        <v>6</v>
      </c>
      <c r="B16" s="3"/>
      <c r="C16" s="31"/>
      <c r="D16" s="3"/>
      <c r="E16" s="32"/>
      <c r="F16" s="32"/>
      <c r="G16" s="32"/>
      <c r="H16" s="32"/>
      <c r="I16" s="32"/>
      <c r="J16" s="34"/>
      <c r="K16" s="32"/>
      <c r="L16" s="32"/>
      <c r="M16" s="32"/>
      <c r="N16" s="32"/>
      <c r="O16" s="32"/>
      <c r="P16" s="34"/>
      <c r="Q16" s="32"/>
      <c r="R16" s="32"/>
      <c r="S16" s="32"/>
      <c r="T16" s="32"/>
      <c r="U16" s="32"/>
    </row>
    <row r="17" spans="1:74" x14ac:dyDescent="0.2">
      <c r="A17" s="5" t="s">
        <v>7</v>
      </c>
      <c r="C17" s="31"/>
      <c r="D17" s="5"/>
      <c r="E17" s="32">
        <v>82.727580000000003</v>
      </c>
      <c r="F17" s="32">
        <v>84.624699000000007</v>
      </c>
      <c r="G17" s="32">
        <v>85.695669000000009</v>
      </c>
      <c r="H17" s="32">
        <v>84.715674000000007</v>
      </c>
      <c r="I17" s="32">
        <v>80.35599400000001</v>
      </c>
      <c r="J17" s="33"/>
      <c r="K17" s="32">
        <v>68.486417164200006</v>
      </c>
      <c r="L17" s="32">
        <v>68.341008348599999</v>
      </c>
      <c r="M17" s="32">
        <v>67.6141465348</v>
      </c>
      <c r="N17" s="32">
        <v>65.728305298800009</v>
      </c>
      <c r="O17" s="32">
        <v>61.7097324824</v>
      </c>
      <c r="P17" s="33"/>
      <c r="Q17" s="32">
        <v>2.0613031590999999</v>
      </c>
      <c r="R17" s="32">
        <v>2.0703041437</v>
      </c>
      <c r="S17" s="32">
        <v>2.2072473581000001</v>
      </c>
      <c r="T17" s="32">
        <v>2.3393335807</v>
      </c>
      <c r="U17" s="32">
        <v>2.2268224820000002</v>
      </c>
    </row>
    <row r="18" spans="1:74" x14ac:dyDescent="0.2">
      <c r="A18" s="5" t="s">
        <v>8</v>
      </c>
      <c r="C18" s="31"/>
      <c r="D18" s="5"/>
      <c r="E18" s="32">
        <v>24.150929000000001</v>
      </c>
      <c r="F18" s="32">
        <v>24.962310000000002</v>
      </c>
      <c r="G18" s="32">
        <v>29.160678000000001</v>
      </c>
      <c r="H18" s="32">
        <v>32.056072999999998</v>
      </c>
      <c r="I18" s="32">
        <v>27.046423000000001</v>
      </c>
      <c r="J18" s="33"/>
      <c r="K18" s="32">
        <v>19.993460444500002</v>
      </c>
      <c r="L18" s="32">
        <v>20.159001524000001</v>
      </c>
      <c r="M18" s="32">
        <v>23.0078646722</v>
      </c>
      <c r="N18" s="32">
        <v>24.871328448900002</v>
      </c>
      <c r="O18" s="32">
        <v>20.770417299999998</v>
      </c>
      <c r="P18" s="33"/>
      <c r="Q18" s="32">
        <v>3.4656796018000002</v>
      </c>
      <c r="R18" s="32">
        <v>3.4807342750000001</v>
      </c>
      <c r="S18" s="32">
        <v>3.5110345514000003</v>
      </c>
      <c r="T18" s="32">
        <v>3.5887965441</v>
      </c>
      <c r="U18" s="32">
        <v>3.5317539032999998</v>
      </c>
    </row>
    <row r="19" spans="1:74" x14ac:dyDescent="0.2">
      <c r="A19" s="3" t="s">
        <v>9</v>
      </c>
      <c r="B19" s="5"/>
      <c r="C19" s="5"/>
      <c r="D19" s="5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  <c r="P19" s="33"/>
      <c r="Q19" s="32"/>
      <c r="R19" s="32"/>
      <c r="S19" s="32"/>
      <c r="T19" s="32"/>
      <c r="U19" s="32"/>
    </row>
    <row r="20" spans="1:74" x14ac:dyDescent="0.2">
      <c r="A20" s="5" t="s">
        <v>10</v>
      </c>
      <c r="C20" s="5"/>
      <c r="D20" s="5"/>
      <c r="E20" s="32">
        <v>22.298977000000001</v>
      </c>
      <c r="F20" s="32">
        <v>23.525262000000001</v>
      </c>
      <c r="G20" s="32">
        <v>24.397397000000002</v>
      </c>
      <c r="H20" s="32">
        <v>25.056782999999999</v>
      </c>
      <c r="I20" s="32">
        <v>24.249571</v>
      </c>
      <c r="J20" s="33"/>
      <c r="K20" s="32">
        <v>18.4603132493</v>
      </c>
      <c r="L20" s="32">
        <v>18.998473799500001</v>
      </c>
      <c r="M20" s="32">
        <v>19.2496213061</v>
      </c>
      <c r="N20" s="32">
        <v>19.440793008700002</v>
      </c>
      <c r="O20" s="32">
        <v>18.622562732799999</v>
      </c>
      <c r="P20" s="33"/>
      <c r="Q20" s="32">
        <v>2.7489147148000002</v>
      </c>
      <c r="R20" s="32">
        <v>2.7698003957999999</v>
      </c>
      <c r="S20" s="32">
        <v>2.8457465769999999</v>
      </c>
      <c r="T20" s="32">
        <v>2.9719541012000001</v>
      </c>
      <c r="U20" s="32">
        <v>2.8320924110000001</v>
      </c>
    </row>
    <row r="21" spans="1:74" x14ac:dyDescent="0.2">
      <c r="A21" s="5" t="s">
        <v>11</v>
      </c>
      <c r="C21" s="5"/>
      <c r="D21" s="5"/>
      <c r="E21" s="32">
        <v>18.786574000000002</v>
      </c>
      <c r="F21" s="32">
        <v>20.051539000000002</v>
      </c>
      <c r="G21" s="32">
        <v>35.678985000000004</v>
      </c>
      <c r="H21" s="32">
        <v>50.383744</v>
      </c>
      <c r="I21" s="32">
        <v>44.501218000000001</v>
      </c>
      <c r="J21" s="33"/>
      <c r="K21" s="32">
        <v>15.5525538647</v>
      </c>
      <c r="L21" s="32">
        <v>16.193173038099999</v>
      </c>
      <c r="M21" s="32">
        <v>28.1508289527</v>
      </c>
      <c r="N21" s="32">
        <v>39.0912088798</v>
      </c>
      <c r="O21" s="32">
        <v>34.174902471099998</v>
      </c>
      <c r="P21" s="33"/>
      <c r="Q21" s="32">
        <v>2.7401966426</v>
      </c>
      <c r="R21" s="32">
        <v>2.7420306741</v>
      </c>
      <c r="S21" s="32">
        <v>2.8248521083</v>
      </c>
      <c r="T21" s="32">
        <v>2.863088023</v>
      </c>
      <c r="U21" s="32">
        <v>2.7503760684</v>
      </c>
    </row>
    <row r="22" spans="1:74" x14ac:dyDescent="0.2">
      <c r="A22" s="5" t="s">
        <v>12</v>
      </c>
      <c r="C22" s="31"/>
      <c r="D22" s="5"/>
      <c r="E22" s="32">
        <v>65.367458999999997</v>
      </c>
      <c r="F22" s="32">
        <v>66.201076999999998</v>
      </c>
      <c r="G22" s="32">
        <v>65.966516999999996</v>
      </c>
      <c r="H22" s="32">
        <v>64.680689999999998</v>
      </c>
      <c r="I22" s="32">
        <v>62.719282999999997</v>
      </c>
      <c r="J22" s="33"/>
      <c r="K22" s="32">
        <v>54.114759141200004</v>
      </c>
      <c r="L22" s="32">
        <v>53.462504557300001</v>
      </c>
      <c r="M22" s="32">
        <v>52.047784898300002</v>
      </c>
      <c r="N22" s="32">
        <v>50.183772831200002</v>
      </c>
      <c r="O22" s="32">
        <v>48.165544133799997</v>
      </c>
      <c r="P22" s="33"/>
      <c r="Q22" s="32">
        <v>2.2669748414000002</v>
      </c>
      <c r="R22" s="32">
        <v>2.2875184946</v>
      </c>
      <c r="S22" s="32">
        <v>2.4693058298000001</v>
      </c>
      <c r="T22" s="32">
        <v>2.6397036116999999</v>
      </c>
      <c r="U22" s="32">
        <v>2.4850200376</v>
      </c>
    </row>
    <row r="23" spans="1:74" x14ac:dyDescent="0.2">
      <c r="A23" s="5" t="s">
        <v>13</v>
      </c>
      <c r="C23" s="31"/>
      <c r="D23" s="5"/>
      <c r="E23" s="32">
        <v>14.46842</v>
      </c>
      <c r="F23" s="32">
        <v>13.620959000000001</v>
      </c>
      <c r="G23" s="32">
        <v>11.813699</v>
      </c>
      <c r="H23" s="32">
        <v>11.665755000000001</v>
      </c>
      <c r="I23" s="32">
        <v>10.309182</v>
      </c>
      <c r="J23" s="33"/>
      <c r="K23" s="32">
        <v>11.9777497157</v>
      </c>
      <c r="L23" s="32">
        <v>10.999980900800001</v>
      </c>
      <c r="M23" s="32">
        <v>9.3210448629000009</v>
      </c>
      <c r="N23" s="32">
        <v>9.0511031782</v>
      </c>
      <c r="O23" s="32">
        <v>7.9169808208000001</v>
      </c>
      <c r="P23" s="33"/>
      <c r="Q23" s="32">
        <v>3.1317908935000003</v>
      </c>
      <c r="R23" s="32">
        <v>3.1870792650999999</v>
      </c>
      <c r="S23" s="32">
        <v>3.3525033946000002</v>
      </c>
      <c r="T23" s="32">
        <v>3.5830503040999999</v>
      </c>
      <c r="U23" s="32">
        <v>3.3890695692000001</v>
      </c>
    </row>
    <row r="24" spans="1:74" x14ac:dyDescent="0.2">
      <c r="A24" s="5" t="s">
        <v>14</v>
      </c>
      <c r="C24" s="31"/>
      <c r="D24" s="5"/>
      <c r="E24" s="32">
        <v>23.144894000000001</v>
      </c>
      <c r="F24" s="32">
        <v>24.274345</v>
      </c>
      <c r="G24" s="32">
        <v>22.724685000000001</v>
      </c>
      <c r="H24" s="32">
        <v>22.947316000000001</v>
      </c>
      <c r="I24" s="32">
        <v>18.407598</v>
      </c>
      <c r="J24" s="33"/>
      <c r="K24" s="32">
        <v>19.160609626300001</v>
      </c>
      <c r="L24" s="32">
        <v>19.603416424600002</v>
      </c>
      <c r="M24" s="32">
        <v>17.929846391000002</v>
      </c>
      <c r="N24" s="32">
        <v>17.8041219602</v>
      </c>
      <c r="O24" s="32">
        <v>14.1361943482</v>
      </c>
      <c r="P24" s="33"/>
      <c r="Q24" s="32">
        <v>2.9778704538</v>
      </c>
      <c r="R24" s="32">
        <v>2.9845941466000001</v>
      </c>
      <c r="S24" s="32">
        <v>3.1400325241</v>
      </c>
      <c r="T24" s="32">
        <v>3.3460266551000002</v>
      </c>
      <c r="U24" s="32">
        <v>3.2780690343000001</v>
      </c>
    </row>
    <row r="25" spans="1:74" x14ac:dyDescent="0.2">
      <c r="A25" s="5" t="s">
        <v>15</v>
      </c>
      <c r="C25" s="31"/>
      <c r="D25" s="5"/>
      <c r="E25" s="32">
        <v>26.460298000000002</v>
      </c>
      <c r="F25" s="32">
        <v>27.525683000000001</v>
      </c>
      <c r="G25" s="32">
        <v>28.570256000000001</v>
      </c>
      <c r="H25" s="32">
        <v>23.443933000000001</v>
      </c>
      <c r="I25" s="32">
        <v>18.751681999999999</v>
      </c>
      <c r="J25" s="33"/>
      <c r="K25" s="32">
        <v>21.905282459800002</v>
      </c>
      <c r="L25" s="32">
        <v>22.229124049300001</v>
      </c>
      <c r="M25" s="32">
        <v>22.542019897399999</v>
      </c>
      <c r="N25" s="32">
        <v>18.189431930000001</v>
      </c>
      <c r="O25" s="32">
        <v>14.400435141299999</v>
      </c>
      <c r="P25" s="33"/>
      <c r="Q25" s="32">
        <v>2.6300721934000002</v>
      </c>
      <c r="R25" s="32">
        <v>2.6444669148000002</v>
      </c>
      <c r="S25" s="32">
        <v>2.7363481447</v>
      </c>
      <c r="T25" s="32">
        <v>2.9361724844000001</v>
      </c>
      <c r="U25" s="32">
        <v>2.8955672350000001</v>
      </c>
    </row>
    <row r="26" spans="1:74" x14ac:dyDescent="0.2">
      <c r="A26" s="2" t="s">
        <v>16</v>
      </c>
      <c r="B26" s="5"/>
      <c r="C26" s="31"/>
      <c r="D26" s="5"/>
      <c r="E26" s="32"/>
      <c r="F26" s="32"/>
      <c r="G26" s="32"/>
      <c r="H26" s="32"/>
      <c r="I26" s="32"/>
      <c r="J26" s="33"/>
      <c r="K26" s="32"/>
      <c r="L26" s="32"/>
      <c r="M26" s="32"/>
      <c r="N26" s="32"/>
      <c r="O26" s="32"/>
      <c r="P26" s="33"/>
      <c r="Q26" s="32"/>
      <c r="R26" s="32"/>
      <c r="S26" s="32"/>
      <c r="T26" s="32"/>
      <c r="U26" s="32"/>
    </row>
    <row r="27" spans="1:74" x14ac:dyDescent="0.2">
      <c r="A27" s="5" t="s">
        <v>17</v>
      </c>
      <c r="C27" s="31"/>
      <c r="D27" s="5"/>
      <c r="E27" s="32">
        <v>17.954839</v>
      </c>
      <c r="F27" s="32">
        <v>17.336694000000001</v>
      </c>
      <c r="G27" s="32">
        <v>21.856614</v>
      </c>
      <c r="H27" s="32">
        <v>15.541910000000001</v>
      </c>
      <c r="I27" s="32">
        <v>12.147183</v>
      </c>
      <c r="J27" s="33"/>
      <c r="K27" s="32">
        <v>14.8639981234</v>
      </c>
      <c r="L27" s="32">
        <v>14.000725123900001</v>
      </c>
      <c r="M27" s="32">
        <v>17.244935700900001</v>
      </c>
      <c r="N27" s="32">
        <v>12.0584935133</v>
      </c>
      <c r="O27" s="32">
        <v>9.3284816232000001</v>
      </c>
      <c r="P27" s="33"/>
      <c r="Q27" s="32">
        <v>2.5071334251000001</v>
      </c>
      <c r="R27" s="32">
        <v>2.5421366380000001</v>
      </c>
      <c r="S27" s="32">
        <v>2.5335911134</v>
      </c>
      <c r="T27" s="32">
        <v>2.8629189077000001</v>
      </c>
      <c r="U27" s="32">
        <v>2.8147419859</v>
      </c>
    </row>
    <row r="28" spans="1:74" x14ac:dyDescent="0.2">
      <c r="A28" s="5" t="s">
        <v>18</v>
      </c>
      <c r="C28" s="5"/>
      <c r="D28" s="5"/>
      <c r="E28" s="32">
        <v>61.343278000000005</v>
      </c>
      <c r="F28" s="32">
        <v>61.770338000000002</v>
      </c>
      <c r="G28" s="32">
        <v>66.886255000000006</v>
      </c>
      <c r="H28" s="32">
        <v>56.104063000000004</v>
      </c>
      <c r="I28" s="32">
        <v>46.048228999999999</v>
      </c>
      <c r="J28" s="33"/>
      <c r="K28" s="32">
        <v>50.783321926300005</v>
      </c>
      <c r="L28" s="32">
        <v>49.884339144900004</v>
      </c>
      <c r="M28" s="32">
        <v>52.773461010399998</v>
      </c>
      <c r="N28" s="32">
        <v>43.529429764900001</v>
      </c>
      <c r="O28" s="32">
        <v>35.362936246899999</v>
      </c>
      <c r="P28" s="33"/>
      <c r="Q28" s="32">
        <v>1.9056489775000001</v>
      </c>
      <c r="R28" s="32">
        <v>1.8950498862</v>
      </c>
      <c r="S28" s="32">
        <v>1.9771706459</v>
      </c>
      <c r="T28" s="32">
        <v>2.1655051969999999</v>
      </c>
      <c r="U28" s="32">
        <v>2.1085937746000001</v>
      </c>
    </row>
    <row r="29" spans="1:74" s="155" customFormat="1" ht="24" customHeight="1" x14ac:dyDescent="0.2">
      <c r="A29" s="194" t="s">
        <v>120</v>
      </c>
      <c r="B29" s="194"/>
      <c r="C29" s="153"/>
      <c r="D29" s="194" t="s">
        <v>218</v>
      </c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</row>
    <row r="30" spans="1:74" s="155" customFormat="1" x14ac:dyDescent="0.2">
      <c r="D30" s="156" t="s">
        <v>212</v>
      </c>
    </row>
    <row r="31" spans="1:74" s="155" customFormat="1" x14ac:dyDescent="0.2">
      <c r="A31" s="157"/>
      <c r="D31" s="158" t="s">
        <v>213</v>
      </c>
    </row>
    <row r="32" spans="1:74" s="155" customFormat="1" x14ac:dyDescent="0.2">
      <c r="A32" s="157"/>
      <c r="D32" s="159" t="s">
        <v>214</v>
      </c>
    </row>
    <row r="33" spans="1:22" s="155" customFormat="1" x14ac:dyDescent="0.2">
      <c r="A33" s="157"/>
      <c r="D33" s="160" t="s">
        <v>215</v>
      </c>
    </row>
    <row r="34" spans="1:22" s="161" customFormat="1" ht="22.5" customHeight="1" x14ac:dyDescent="0.2">
      <c r="A34" s="155" t="s">
        <v>22</v>
      </c>
      <c r="D34" s="188" t="s">
        <v>216</v>
      </c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62"/>
    </row>
  </sheetData>
  <mergeCells count="10">
    <mergeCell ref="D34:U34"/>
    <mergeCell ref="T3:U3"/>
    <mergeCell ref="E7:I7"/>
    <mergeCell ref="K7:O7"/>
    <mergeCell ref="Q7:U7"/>
    <mergeCell ref="A3:S3"/>
    <mergeCell ref="A7:D8"/>
    <mergeCell ref="A29:B29"/>
    <mergeCell ref="T6:U6"/>
    <mergeCell ref="D29:U29"/>
  </mergeCells>
  <hyperlinks>
    <hyperlink ref="T6" location="Índice!A4" display="Índice" xr:uid="{E42A9662-D978-4F54-A243-B93E5DBD70C7}"/>
    <hyperlink ref="T6:U6" location="Índice!A4" tooltip="Índice" display="Índice" xr:uid="{77506BA9-E479-406C-A51D-B847784DF14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stopIfTrue="1" id="{756CB098-A782-4817-BE9E-C74A3A14001E}">
            <xm:f>'IP cuadro 1'!I11&gt;=30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6" id="{DF54C7DD-4D0B-432E-89B4-80330C51E373}">
            <xm:f>'IP cuadro 1'!I11&gt;=15</xm:f>
            <x14:dxf>
              <fill>
                <patternFill>
                  <bgColor rgb="FFFFFF64"/>
                </patternFill>
              </fill>
            </x14:dxf>
          </x14:cfRule>
          <xm:sqref>I10:I28 O10:O28 U10:U28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3EC-F318-409C-A1E4-1CA781215C90}">
  <dimension ref="A1:BV50"/>
  <sheetViews>
    <sheetView workbookViewId="0">
      <pane xSplit="4" ySplit="9" topLeftCell="E1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8" customWidth="1"/>
    <col min="23" max="23" width="8.6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40" width="1.625" style="8" customWidth="1"/>
    <col min="41" max="41" width="8.625" style="5" customWidth="1"/>
    <col min="42" max="44" width="7.125" style="5" customWidth="1"/>
    <col min="45" max="45" width="8.625" style="5" customWidth="1"/>
    <col min="46" max="46" width="1.625" style="5" customWidth="1"/>
    <col min="47" max="47" width="8.625" style="5" customWidth="1"/>
    <col min="48" max="50" width="7.125" style="5" customWidth="1"/>
    <col min="51" max="51" width="8.625" style="5" customWidth="1"/>
    <col min="52" max="52" width="1.625" style="5" customWidth="1"/>
    <col min="53" max="53" width="8.625" style="5" customWidth="1"/>
    <col min="54" max="56" width="7.125" style="5" customWidth="1"/>
    <col min="57" max="57" width="8.625" style="5" customWidth="1"/>
    <col min="58" max="58" width="11" style="8" customWidth="1"/>
    <col min="59" max="16384" width="11" style="8"/>
  </cols>
  <sheetData>
    <row r="1" spans="1:58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8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</row>
    <row r="3" spans="1:58" s="10" customFormat="1" ht="13.5" customHeight="1" x14ac:dyDescent="0.25">
      <c r="A3" s="201" t="s">
        <v>167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AL3" s="197"/>
      <c r="AM3" s="197"/>
      <c r="BD3" s="189" t="s">
        <v>203</v>
      </c>
      <c r="BE3" s="189"/>
    </row>
    <row r="4" spans="1:58" s="10" customFormat="1" ht="13.5" customHeight="1" x14ac:dyDescent="0.2">
      <c r="A4" s="230">
        <v>2024</v>
      </c>
      <c r="B4" s="230"/>
      <c r="C4" s="230"/>
      <c r="D4" s="230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18"/>
      <c r="U4" s="118"/>
      <c r="W4" s="117"/>
      <c r="X4" s="117"/>
      <c r="Y4" s="117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2"/>
      <c r="AM4" s="12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  <c r="BD4" s="196"/>
      <c r="BE4" s="196"/>
    </row>
    <row r="5" spans="1:58" s="10" customFormat="1" ht="13.5" customHeight="1" x14ac:dyDescent="0.2">
      <c r="A5" s="152" t="s">
        <v>211</v>
      </c>
      <c r="B5" s="150"/>
      <c r="C5" s="149"/>
      <c r="D5" s="150"/>
      <c r="E5" s="117"/>
      <c r="F5" s="117"/>
      <c r="G5" s="117"/>
      <c r="H5" s="117"/>
      <c r="I5" s="117"/>
      <c r="K5" s="117"/>
      <c r="L5" s="117"/>
      <c r="M5" s="117"/>
      <c r="N5" s="117"/>
      <c r="O5" s="117"/>
      <c r="P5" s="109"/>
      <c r="Q5" s="117"/>
      <c r="R5" s="117"/>
      <c r="S5" s="117"/>
      <c r="T5" s="117"/>
      <c r="U5" s="119"/>
      <c r="V5" s="109"/>
      <c r="W5" s="117"/>
      <c r="X5" s="117"/>
      <c r="Y5" s="117"/>
      <c r="Z5" s="13"/>
      <c r="AA5" s="13"/>
      <c r="AB5" s="29"/>
      <c r="AC5" s="13"/>
      <c r="AD5" s="13"/>
      <c r="AE5" s="13"/>
      <c r="AF5" s="13"/>
      <c r="AG5" s="13"/>
      <c r="AH5" s="29"/>
      <c r="AI5" s="13"/>
      <c r="AJ5" s="13"/>
      <c r="AK5" s="13"/>
      <c r="AL5" s="13"/>
      <c r="AM5" s="22"/>
      <c r="AN5" s="29"/>
      <c r="AO5" s="13"/>
      <c r="AP5" s="13"/>
      <c r="AQ5" s="13"/>
      <c r="AR5" s="13"/>
      <c r="AS5" s="13"/>
      <c r="AT5" s="29"/>
      <c r="AU5" s="13"/>
      <c r="AV5" s="13"/>
      <c r="AW5" s="13"/>
      <c r="AX5" s="13"/>
      <c r="AY5" s="13"/>
      <c r="AZ5" s="29"/>
      <c r="BA5" s="13"/>
      <c r="BB5" s="13"/>
      <c r="BC5" s="13"/>
      <c r="BD5" s="195" t="s">
        <v>21</v>
      </c>
      <c r="BE5" s="195"/>
      <c r="BF5" s="29"/>
    </row>
    <row r="6" spans="1:58" s="15" customFormat="1" ht="11.25" customHeight="1" x14ac:dyDescent="0.2">
      <c r="A6" s="192" t="s">
        <v>62</v>
      </c>
      <c r="B6" s="192"/>
      <c r="C6" s="192"/>
      <c r="D6" s="192"/>
      <c r="E6" s="190" t="s">
        <v>2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26"/>
      <c r="W6" s="190" t="s">
        <v>63</v>
      </c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26"/>
      <c r="AO6" s="190" t="s">
        <v>64</v>
      </c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</row>
    <row r="7" spans="1:58" s="15" customFormat="1" ht="11.25" customHeight="1" x14ac:dyDescent="0.2">
      <c r="A7" s="199"/>
      <c r="B7" s="199"/>
      <c r="C7" s="199"/>
      <c r="D7" s="199"/>
      <c r="E7" s="190" t="s">
        <v>68</v>
      </c>
      <c r="F7" s="190"/>
      <c r="G7" s="190"/>
      <c r="H7" s="190"/>
      <c r="I7" s="190"/>
      <c r="J7" s="14"/>
      <c r="K7" s="190" t="s">
        <v>20</v>
      </c>
      <c r="L7" s="190"/>
      <c r="M7" s="190"/>
      <c r="N7" s="190"/>
      <c r="O7" s="190"/>
      <c r="P7" s="14"/>
      <c r="Q7" s="190" t="s">
        <v>142</v>
      </c>
      <c r="R7" s="190"/>
      <c r="S7" s="190"/>
      <c r="T7" s="190"/>
      <c r="U7" s="190"/>
      <c r="W7" s="190" t="s">
        <v>68</v>
      </c>
      <c r="X7" s="190"/>
      <c r="Y7" s="190"/>
      <c r="Z7" s="190"/>
      <c r="AA7" s="190"/>
      <c r="AB7" s="14"/>
      <c r="AC7" s="190" t="s">
        <v>20</v>
      </c>
      <c r="AD7" s="190"/>
      <c r="AE7" s="190"/>
      <c r="AF7" s="190"/>
      <c r="AG7" s="190"/>
      <c r="AH7" s="14"/>
      <c r="AI7" s="190" t="s">
        <v>142</v>
      </c>
      <c r="AJ7" s="190"/>
      <c r="AK7" s="190"/>
      <c r="AL7" s="190"/>
      <c r="AM7" s="190"/>
      <c r="AN7" s="12"/>
      <c r="AO7" s="190" t="s">
        <v>68</v>
      </c>
      <c r="AP7" s="190"/>
      <c r="AQ7" s="190"/>
      <c r="AR7" s="190"/>
      <c r="AS7" s="190"/>
      <c r="AT7" s="14"/>
      <c r="AU7" s="190" t="s">
        <v>20</v>
      </c>
      <c r="AV7" s="190"/>
      <c r="AW7" s="190"/>
      <c r="AX7" s="190"/>
      <c r="AY7" s="190"/>
      <c r="AZ7" s="14"/>
      <c r="BA7" s="190" t="s">
        <v>142</v>
      </c>
      <c r="BB7" s="190"/>
      <c r="BC7" s="190"/>
      <c r="BD7" s="190"/>
      <c r="BE7" s="190"/>
    </row>
    <row r="8" spans="1:58" s="15" customFormat="1" ht="24" customHeight="1" x14ac:dyDescent="0.2">
      <c r="A8" s="199"/>
      <c r="B8" s="199"/>
      <c r="C8" s="199"/>
      <c r="D8" s="199"/>
      <c r="E8" s="226" t="s">
        <v>172</v>
      </c>
      <c r="F8" s="226" t="s">
        <v>145</v>
      </c>
      <c r="G8" s="228" t="s">
        <v>146</v>
      </c>
      <c r="H8" s="228"/>
      <c r="I8" s="226" t="s">
        <v>147</v>
      </c>
      <c r="J8" s="177"/>
      <c r="K8" s="226" t="s">
        <v>148</v>
      </c>
      <c r="L8" s="226" t="s">
        <v>145</v>
      </c>
      <c r="M8" s="228" t="s">
        <v>146</v>
      </c>
      <c r="N8" s="228"/>
      <c r="O8" s="226" t="s">
        <v>147</v>
      </c>
      <c r="P8" s="177"/>
      <c r="Q8" s="226" t="s">
        <v>148</v>
      </c>
      <c r="R8" s="226" t="s">
        <v>145</v>
      </c>
      <c r="S8" s="228" t="s">
        <v>146</v>
      </c>
      <c r="T8" s="228"/>
      <c r="U8" s="226" t="s">
        <v>147</v>
      </c>
      <c r="V8" s="177"/>
      <c r="W8" s="226" t="s">
        <v>172</v>
      </c>
      <c r="X8" s="226" t="s">
        <v>145</v>
      </c>
      <c r="Y8" s="228" t="s">
        <v>146</v>
      </c>
      <c r="Z8" s="228">
        <v>0</v>
      </c>
      <c r="AA8" s="226" t="s">
        <v>147</v>
      </c>
      <c r="AB8" s="177"/>
      <c r="AC8" s="226" t="s">
        <v>148</v>
      </c>
      <c r="AD8" s="226" t="s">
        <v>145</v>
      </c>
      <c r="AE8" s="228" t="s">
        <v>146</v>
      </c>
      <c r="AF8" s="228">
        <v>0</v>
      </c>
      <c r="AG8" s="226" t="s">
        <v>147</v>
      </c>
      <c r="AH8" s="177"/>
      <c r="AI8" s="226" t="s">
        <v>148</v>
      </c>
      <c r="AJ8" s="226" t="s">
        <v>145</v>
      </c>
      <c r="AK8" s="228" t="s">
        <v>146</v>
      </c>
      <c r="AL8" s="228">
        <v>0</v>
      </c>
      <c r="AM8" s="226" t="s">
        <v>147</v>
      </c>
      <c r="AN8" s="177"/>
      <c r="AO8" s="226" t="s">
        <v>172</v>
      </c>
      <c r="AP8" s="226" t="s">
        <v>145</v>
      </c>
      <c r="AQ8" s="228" t="s">
        <v>146</v>
      </c>
      <c r="AR8" s="228">
        <v>0</v>
      </c>
      <c r="AS8" s="226" t="s">
        <v>147</v>
      </c>
      <c r="AT8" s="177"/>
      <c r="AU8" s="226" t="s">
        <v>148</v>
      </c>
      <c r="AV8" s="226" t="s">
        <v>145</v>
      </c>
      <c r="AW8" s="228" t="s">
        <v>146</v>
      </c>
      <c r="AX8" s="228">
        <v>0</v>
      </c>
      <c r="AY8" s="226" t="s">
        <v>147</v>
      </c>
      <c r="AZ8" s="177"/>
      <c r="BA8" s="226" t="s">
        <v>148</v>
      </c>
      <c r="BB8" s="226" t="s">
        <v>145</v>
      </c>
      <c r="BC8" s="228" t="s">
        <v>146</v>
      </c>
      <c r="BD8" s="228">
        <v>0</v>
      </c>
      <c r="BE8" s="226" t="s">
        <v>147</v>
      </c>
      <c r="BF8" s="90"/>
    </row>
    <row r="9" spans="1:58" s="15" customFormat="1" ht="24" customHeight="1" x14ac:dyDescent="0.2">
      <c r="A9" s="193"/>
      <c r="B9" s="193"/>
      <c r="C9" s="193"/>
      <c r="D9" s="193"/>
      <c r="E9" s="227"/>
      <c r="F9" s="227"/>
      <c r="G9" s="179" t="s">
        <v>149</v>
      </c>
      <c r="H9" s="179" t="s">
        <v>150</v>
      </c>
      <c r="I9" s="227"/>
      <c r="J9" s="180"/>
      <c r="K9" s="227"/>
      <c r="L9" s="227"/>
      <c r="M9" s="179" t="s">
        <v>149</v>
      </c>
      <c r="N9" s="179" t="s">
        <v>150</v>
      </c>
      <c r="O9" s="227"/>
      <c r="P9" s="180"/>
      <c r="Q9" s="227"/>
      <c r="R9" s="227"/>
      <c r="S9" s="179" t="s">
        <v>149</v>
      </c>
      <c r="T9" s="179" t="s">
        <v>150</v>
      </c>
      <c r="U9" s="227"/>
      <c r="V9" s="180"/>
      <c r="W9" s="227"/>
      <c r="X9" s="227"/>
      <c r="Y9" s="179" t="s">
        <v>149</v>
      </c>
      <c r="Z9" s="179" t="s">
        <v>150</v>
      </c>
      <c r="AA9" s="227"/>
      <c r="AB9" s="180"/>
      <c r="AC9" s="227"/>
      <c r="AD9" s="227"/>
      <c r="AE9" s="179" t="s">
        <v>149</v>
      </c>
      <c r="AF9" s="179" t="s">
        <v>150</v>
      </c>
      <c r="AG9" s="227"/>
      <c r="AH9" s="180"/>
      <c r="AI9" s="227"/>
      <c r="AJ9" s="227"/>
      <c r="AK9" s="179" t="s">
        <v>149</v>
      </c>
      <c r="AL9" s="179" t="s">
        <v>150</v>
      </c>
      <c r="AM9" s="227"/>
      <c r="AN9" s="180"/>
      <c r="AO9" s="227"/>
      <c r="AP9" s="227"/>
      <c r="AQ9" s="179" t="s">
        <v>149</v>
      </c>
      <c r="AR9" s="179" t="s">
        <v>150</v>
      </c>
      <c r="AS9" s="227"/>
      <c r="AT9" s="180"/>
      <c r="AU9" s="227"/>
      <c r="AV9" s="227"/>
      <c r="AW9" s="179" t="s">
        <v>149</v>
      </c>
      <c r="AX9" s="179" t="s">
        <v>150</v>
      </c>
      <c r="AY9" s="227"/>
      <c r="AZ9" s="180"/>
      <c r="BA9" s="227"/>
      <c r="BB9" s="227"/>
      <c r="BC9" s="179" t="s">
        <v>149</v>
      </c>
      <c r="BD9" s="179" t="s">
        <v>150</v>
      </c>
      <c r="BE9" s="227"/>
      <c r="BF9" s="90"/>
    </row>
    <row r="10" spans="1:58" s="15" customFormat="1" x14ac:dyDescent="0.2">
      <c r="A10" s="4" t="s">
        <v>0</v>
      </c>
      <c r="B10" s="18"/>
      <c r="C10" s="18"/>
      <c r="D10" s="18"/>
      <c r="E10" s="92">
        <v>38489.971000000012</v>
      </c>
      <c r="F10" s="93">
        <v>524.35325519770004</v>
      </c>
      <c r="G10" s="92">
        <v>37462.131689726099</v>
      </c>
      <c r="H10" s="92">
        <v>39517.810310273897</v>
      </c>
      <c r="I10" s="92">
        <v>1.3623113803</v>
      </c>
      <c r="K10" s="92">
        <v>29.5585393874</v>
      </c>
      <c r="L10" s="93">
        <v>0.32971199480000002</v>
      </c>
      <c r="M10" s="92">
        <v>28.9122366402</v>
      </c>
      <c r="N10" s="92">
        <v>30.204842134700002</v>
      </c>
      <c r="O10" s="92">
        <v>1.1154542871999999</v>
      </c>
      <c r="Q10" s="92">
        <v>2.5226573696000001</v>
      </c>
      <c r="R10" s="93">
        <v>1.6341419199999999E-2</v>
      </c>
      <c r="S10" s="92">
        <v>2.4906248555000001</v>
      </c>
      <c r="T10" s="92">
        <v>2.5546898838000001</v>
      </c>
      <c r="U10" s="92">
        <v>0.6477859185</v>
      </c>
      <c r="W10" s="92">
        <v>31538.867999999999</v>
      </c>
      <c r="X10" s="93">
        <v>445.22723462099998</v>
      </c>
      <c r="Y10" s="92">
        <v>30666.131826033699</v>
      </c>
      <c r="Z10" s="92">
        <v>32411.604173966301</v>
      </c>
      <c r="AA10" s="92">
        <v>1.4116779162999999</v>
      </c>
      <c r="AC10" s="92">
        <v>24.2204098313</v>
      </c>
      <c r="AD10" s="93">
        <v>0.28952134740000002</v>
      </c>
      <c r="AE10" s="92">
        <v>23.652888948899999</v>
      </c>
      <c r="AF10" s="92">
        <v>24.787930713600002</v>
      </c>
      <c r="AG10" s="92">
        <v>1.1953610589000001</v>
      </c>
      <c r="AI10" s="92">
        <v>2.2391353108000001</v>
      </c>
      <c r="AJ10" s="93">
        <v>1.1651982999999999E-2</v>
      </c>
      <c r="AK10" s="92">
        <v>2.2162950480000001</v>
      </c>
      <c r="AL10" s="92">
        <v>2.2619755735</v>
      </c>
      <c r="AM10" s="92">
        <v>0.5203786883</v>
      </c>
      <c r="AO10" s="92">
        <v>6951.1030000000001</v>
      </c>
      <c r="AP10" s="93">
        <v>256.61392405790002</v>
      </c>
      <c r="AQ10" s="92">
        <v>6448.087378192</v>
      </c>
      <c r="AR10" s="92">
        <v>7454.1186218080002</v>
      </c>
      <c r="AS10" s="92">
        <v>3.6917007856000001</v>
      </c>
      <c r="AU10" s="92">
        <v>5.3381295562000002</v>
      </c>
      <c r="AV10" s="93">
        <v>0.19098675549999999</v>
      </c>
      <c r="AW10" s="92">
        <v>4.9637565679</v>
      </c>
      <c r="AX10" s="92">
        <v>5.7125025444000004</v>
      </c>
      <c r="AY10" s="92">
        <v>3.5777841936999999</v>
      </c>
      <c r="BA10" s="92">
        <v>3.8090668488000001</v>
      </c>
      <c r="BB10" s="93">
        <v>2.2948501999999999E-2</v>
      </c>
      <c r="BC10" s="92">
        <v>3.7640831051000001</v>
      </c>
      <c r="BD10" s="92">
        <v>3.8540505925000001</v>
      </c>
      <c r="BE10" s="92">
        <v>0.60247044410000006</v>
      </c>
    </row>
    <row r="11" spans="1:58" x14ac:dyDescent="0.2">
      <c r="A11" s="20" t="s">
        <v>30</v>
      </c>
      <c r="B11" s="5"/>
      <c r="C11" s="5"/>
      <c r="D11" s="5"/>
      <c r="E11" s="32">
        <v>255.43700000000001</v>
      </c>
      <c r="F11" s="91">
        <v>17.305805887999998</v>
      </c>
      <c r="G11" s="32">
        <v>221.5140913285</v>
      </c>
      <c r="H11" s="32">
        <v>289.35990867150002</v>
      </c>
      <c r="I11" s="32">
        <v>6.7749800882000004</v>
      </c>
      <c r="K11" s="32">
        <v>17.068481873500001</v>
      </c>
      <c r="L11" s="91">
        <v>1.0801216494999999</v>
      </c>
      <c r="M11" s="32">
        <v>14.951223173900001</v>
      </c>
      <c r="N11" s="32">
        <v>19.1857405732</v>
      </c>
      <c r="O11" s="32">
        <v>6.3281647281</v>
      </c>
      <c r="Q11" s="32">
        <v>1.9150358014</v>
      </c>
      <c r="R11" s="91">
        <v>4.1355541799999999E-2</v>
      </c>
      <c r="S11" s="32">
        <v>1.833970506</v>
      </c>
      <c r="T11" s="32">
        <v>1.9961010967999999</v>
      </c>
      <c r="U11" s="32">
        <v>2.1595179433</v>
      </c>
      <c r="V11" s="5"/>
      <c r="W11" s="32">
        <v>246.77</v>
      </c>
      <c r="X11" s="91">
        <v>16.221003314499999</v>
      </c>
      <c r="Y11" s="32">
        <v>214.9735255937</v>
      </c>
      <c r="Z11" s="32">
        <v>278.56647440630002</v>
      </c>
      <c r="AA11" s="32">
        <v>6.5733287330000003</v>
      </c>
      <c r="AC11" s="32">
        <v>16.489346774099999</v>
      </c>
      <c r="AD11" s="91">
        <v>1.0134683497000001</v>
      </c>
      <c r="AE11" s="32">
        <v>14.5027421344</v>
      </c>
      <c r="AF11" s="32">
        <v>18.475951413699999</v>
      </c>
      <c r="AG11" s="32">
        <v>6.1462007176000002</v>
      </c>
      <c r="AI11" s="32">
        <v>1.8619240587999999</v>
      </c>
      <c r="AJ11" s="91">
        <v>3.7596286100000001E-2</v>
      </c>
      <c r="AK11" s="32">
        <v>1.7882276711</v>
      </c>
      <c r="AL11" s="32">
        <v>1.9356204465</v>
      </c>
      <c r="AM11" s="32">
        <v>2.0192169457000002</v>
      </c>
      <c r="AN11" s="5"/>
      <c r="AO11" s="32">
        <v>8.6669999999999998</v>
      </c>
      <c r="AP11" s="91">
        <v>2.4130831247</v>
      </c>
      <c r="AQ11" s="32">
        <v>3.9368649813999999</v>
      </c>
      <c r="AR11" s="32">
        <v>13.3971350186</v>
      </c>
      <c r="AS11" s="32">
        <v>27.842195969900001</v>
      </c>
      <c r="AU11" s="32">
        <v>0.57913509940000008</v>
      </c>
      <c r="AV11" s="91">
        <v>0.1593750968</v>
      </c>
      <c r="AW11" s="32">
        <v>0.2667274087</v>
      </c>
      <c r="AX11" s="32">
        <v>0.89154279020000005</v>
      </c>
      <c r="AY11" s="32">
        <v>27.5195022658</v>
      </c>
      <c r="BA11" s="32">
        <v>3.427252798</v>
      </c>
      <c r="BB11" s="91">
        <v>0.1248315416</v>
      </c>
      <c r="BC11" s="32">
        <v>3.1825575198</v>
      </c>
      <c r="BD11" s="32">
        <v>3.6719480762000001</v>
      </c>
      <c r="BE11" s="32">
        <v>3.6423208029</v>
      </c>
      <c r="BF11" s="5"/>
    </row>
    <row r="12" spans="1:58" x14ac:dyDescent="0.2">
      <c r="A12" s="20" t="s">
        <v>31</v>
      </c>
      <c r="B12" s="5"/>
      <c r="C12" s="5"/>
      <c r="D12" s="5"/>
      <c r="E12" s="32">
        <v>373.40600000000001</v>
      </c>
      <c r="F12" s="91">
        <v>39.533909034300002</v>
      </c>
      <c r="G12" s="32">
        <v>295.9114762387</v>
      </c>
      <c r="H12" s="32">
        <v>450.90052376130001</v>
      </c>
      <c r="I12" s="32">
        <v>10.5873791622</v>
      </c>
      <c r="K12" s="32">
        <v>9.8716860061000009</v>
      </c>
      <c r="L12" s="91">
        <v>1.0070166616</v>
      </c>
      <c r="M12" s="32">
        <v>7.897727991</v>
      </c>
      <c r="N12" s="32">
        <v>11.8456440213</v>
      </c>
      <c r="O12" s="32">
        <v>10.2010604972</v>
      </c>
      <c r="Q12" s="32">
        <v>2.0888791288999999</v>
      </c>
      <c r="R12" s="91">
        <v>0.12781236730000001</v>
      </c>
      <c r="S12" s="32">
        <v>1.8383408245999999</v>
      </c>
      <c r="T12" s="32">
        <v>2.3394174332</v>
      </c>
      <c r="U12" s="32">
        <v>6.1187057445000006</v>
      </c>
      <c r="V12" s="5"/>
      <c r="W12" s="32">
        <v>359.96899999999999</v>
      </c>
      <c r="X12" s="91">
        <v>37.986172177599997</v>
      </c>
      <c r="Y12" s="32">
        <v>285.50835610389998</v>
      </c>
      <c r="Z12" s="32">
        <v>434.4296438961</v>
      </c>
      <c r="AA12" s="32">
        <v>10.5526231919</v>
      </c>
      <c r="AC12" s="32">
        <v>9.5164537794000008</v>
      </c>
      <c r="AD12" s="91">
        <v>0.96967455040000006</v>
      </c>
      <c r="AE12" s="32">
        <v>7.6156939172000007</v>
      </c>
      <c r="AF12" s="32">
        <v>11.4172136415</v>
      </c>
      <c r="AG12" s="32">
        <v>10.1894526351</v>
      </c>
      <c r="AI12" s="32">
        <v>2.0474513082999999</v>
      </c>
      <c r="AJ12" s="91">
        <v>0.13077808930000001</v>
      </c>
      <c r="AK12" s="32">
        <v>1.7910995838999999</v>
      </c>
      <c r="AL12" s="32">
        <v>2.3038030326999999</v>
      </c>
      <c r="AM12" s="32">
        <v>6.3873601690999999</v>
      </c>
      <c r="AN12" s="5"/>
      <c r="AO12" s="32">
        <v>13.436999999999999</v>
      </c>
      <c r="AP12" s="91">
        <v>4.3440095584999998</v>
      </c>
      <c r="AQ12" s="32">
        <v>4.9218554020000003</v>
      </c>
      <c r="AR12" s="32">
        <v>21.952144598</v>
      </c>
      <c r="AS12" s="32">
        <v>32.328715922400001</v>
      </c>
      <c r="AU12" s="32">
        <v>0.35523222679999999</v>
      </c>
      <c r="AV12" s="91">
        <v>0.1136616805</v>
      </c>
      <c r="AW12" s="32">
        <v>0.13243215420000001</v>
      </c>
      <c r="AX12" s="32">
        <v>0.5780322993</v>
      </c>
      <c r="AY12" s="32">
        <v>31.996444004000001</v>
      </c>
      <c r="BA12" s="32">
        <v>3.1987050681000002</v>
      </c>
      <c r="BB12" s="91">
        <v>9.181339740000001E-2</v>
      </c>
      <c r="BC12" s="32">
        <v>3.0187320859</v>
      </c>
      <c r="BD12" s="32">
        <v>3.3786780502</v>
      </c>
      <c r="BE12" s="32">
        <v>2.8703301939000001</v>
      </c>
      <c r="BF12" s="5"/>
    </row>
    <row r="13" spans="1:58" x14ac:dyDescent="0.2">
      <c r="A13" s="20" t="s">
        <v>32</v>
      </c>
      <c r="B13" s="5"/>
      <c r="C13" s="5"/>
      <c r="D13" s="5"/>
      <c r="E13" s="32">
        <v>89.268000000000001</v>
      </c>
      <c r="F13" s="91">
        <v>7.3152072412000004</v>
      </c>
      <c r="G13" s="32">
        <v>74.928702034799997</v>
      </c>
      <c r="H13" s="32">
        <v>103.6072979652</v>
      </c>
      <c r="I13" s="32">
        <v>8.1946579303</v>
      </c>
      <c r="K13" s="32">
        <v>10.1682404802</v>
      </c>
      <c r="L13" s="91">
        <v>0.74425771360000004</v>
      </c>
      <c r="M13" s="32">
        <v>8.7093435869000011</v>
      </c>
      <c r="N13" s="32">
        <v>11.6271373736</v>
      </c>
      <c r="O13" s="32">
        <v>7.3194346167000006</v>
      </c>
      <c r="Q13" s="32">
        <v>2.2799883497</v>
      </c>
      <c r="R13" s="91">
        <v>9.7133366600000007E-2</v>
      </c>
      <c r="S13" s="32">
        <v>2.0895871431000002</v>
      </c>
      <c r="T13" s="32">
        <v>2.4703895562999998</v>
      </c>
      <c r="U13" s="32">
        <v>4.2602571445999997</v>
      </c>
      <c r="V13" s="5"/>
      <c r="W13" s="32">
        <v>78.564000000000007</v>
      </c>
      <c r="X13" s="91">
        <v>7.0408044174000004</v>
      </c>
      <c r="Y13" s="32">
        <v>64.762587527800008</v>
      </c>
      <c r="Z13" s="32">
        <v>92.365412472200006</v>
      </c>
      <c r="AA13" s="32">
        <v>8.9618711081000004</v>
      </c>
      <c r="AC13" s="32">
        <v>8.9489811027999995</v>
      </c>
      <c r="AD13" s="91">
        <v>0.72678986830000003</v>
      </c>
      <c r="AE13" s="32">
        <v>7.5243247484000007</v>
      </c>
      <c r="AF13" s="32">
        <v>10.373637457299999</v>
      </c>
      <c r="AG13" s="32">
        <v>8.1214817642000003</v>
      </c>
      <c r="AI13" s="32">
        <v>2.0872409754999999</v>
      </c>
      <c r="AJ13" s="91">
        <v>0.10542816770000001</v>
      </c>
      <c r="AK13" s="32">
        <v>1.880580267</v>
      </c>
      <c r="AL13" s="32">
        <v>2.2939016840000002</v>
      </c>
      <c r="AM13" s="32">
        <v>5.0510779053000006</v>
      </c>
      <c r="AN13" s="5"/>
      <c r="AO13" s="32">
        <v>10.704000000000001</v>
      </c>
      <c r="AP13" s="91">
        <v>2.5641901032000001</v>
      </c>
      <c r="AQ13" s="32">
        <v>5.6776644887000014</v>
      </c>
      <c r="AR13" s="32">
        <v>15.7303355113</v>
      </c>
      <c r="AS13" s="32">
        <v>23.9554381839</v>
      </c>
      <c r="AU13" s="32">
        <v>1.2192593774</v>
      </c>
      <c r="AV13" s="91">
        <v>0.29007042379999998</v>
      </c>
      <c r="AW13" s="32">
        <v>0.65066219329999997</v>
      </c>
      <c r="AX13" s="32">
        <v>1.7878565613999999</v>
      </c>
      <c r="AY13" s="32">
        <v>23.790706818099999</v>
      </c>
      <c r="BA13" s="32">
        <v>3.6946935724999999</v>
      </c>
      <c r="BB13" s="91">
        <v>0.1137960259</v>
      </c>
      <c r="BC13" s="32">
        <v>3.4716301555000002</v>
      </c>
      <c r="BD13" s="32">
        <v>3.9177569895</v>
      </c>
      <c r="BE13" s="32">
        <v>3.0799854900999999</v>
      </c>
      <c r="BF13" s="5"/>
    </row>
    <row r="14" spans="1:58" x14ac:dyDescent="0.2">
      <c r="A14" s="20" t="s">
        <v>33</v>
      </c>
      <c r="B14" s="5"/>
      <c r="C14" s="5"/>
      <c r="D14" s="5"/>
      <c r="E14" s="32">
        <v>347.45</v>
      </c>
      <c r="F14" s="91">
        <v>17.963635568400001</v>
      </c>
      <c r="G14" s="32">
        <v>312.23761100540003</v>
      </c>
      <c r="H14" s="32">
        <v>382.66238899460001</v>
      </c>
      <c r="I14" s="32">
        <v>5.1701354349000006</v>
      </c>
      <c r="K14" s="32">
        <v>36.749035132899998</v>
      </c>
      <c r="L14" s="91">
        <v>1.5635064757999999</v>
      </c>
      <c r="M14" s="32">
        <v>33.684243598199998</v>
      </c>
      <c r="N14" s="32">
        <v>39.813826667599997</v>
      </c>
      <c r="O14" s="32">
        <v>4.2545510926999999</v>
      </c>
      <c r="Q14" s="32">
        <v>2.5286170671999999</v>
      </c>
      <c r="R14" s="91">
        <v>6.1186840899999997E-2</v>
      </c>
      <c r="S14" s="32">
        <v>2.4086783814000001</v>
      </c>
      <c r="T14" s="32">
        <v>2.6485557530000001</v>
      </c>
      <c r="U14" s="32">
        <v>2.4197748903999998</v>
      </c>
      <c r="V14" s="5"/>
      <c r="W14" s="32">
        <v>292.17399999999998</v>
      </c>
      <c r="X14" s="91">
        <v>14.5763990374</v>
      </c>
      <c r="Y14" s="32">
        <v>263.60128535709998</v>
      </c>
      <c r="Z14" s="32">
        <v>320.74671464289997</v>
      </c>
      <c r="AA14" s="32">
        <v>4.9889446143000002</v>
      </c>
      <c r="AC14" s="32">
        <v>30.902612148300001</v>
      </c>
      <c r="AD14" s="91">
        <v>1.3113971918</v>
      </c>
      <c r="AE14" s="32">
        <v>28.3320062222</v>
      </c>
      <c r="AF14" s="32">
        <v>33.4732180743</v>
      </c>
      <c r="AG14" s="32">
        <v>4.2436451182999999</v>
      </c>
      <c r="AI14" s="32">
        <v>2.3165853223999999</v>
      </c>
      <c r="AJ14" s="91">
        <v>5.5319173899999997E-2</v>
      </c>
      <c r="AK14" s="32">
        <v>2.2081484604999999</v>
      </c>
      <c r="AL14" s="32">
        <v>2.4250221843999999</v>
      </c>
      <c r="AM14" s="32">
        <v>2.3879618577000001</v>
      </c>
      <c r="AN14" s="5"/>
      <c r="AO14" s="32">
        <v>55.276000000000003</v>
      </c>
      <c r="AP14" s="91">
        <v>8.3710886415000001</v>
      </c>
      <c r="AQ14" s="32">
        <v>38.866959166900003</v>
      </c>
      <c r="AR14" s="32">
        <v>71.685040833100004</v>
      </c>
      <c r="AS14" s="32">
        <v>15.144164993</v>
      </c>
      <c r="AU14" s="32">
        <v>5.8464229846000002</v>
      </c>
      <c r="AV14" s="91">
        <v>0.85020120110000008</v>
      </c>
      <c r="AW14" s="32">
        <v>4.1798552510000002</v>
      </c>
      <c r="AX14" s="32">
        <v>7.5129907182000002</v>
      </c>
      <c r="AY14" s="32">
        <v>14.5422458028</v>
      </c>
      <c r="BA14" s="32">
        <v>3.6493595773999998</v>
      </c>
      <c r="BB14" s="91">
        <v>6.5792660900000008E-2</v>
      </c>
      <c r="BC14" s="32">
        <v>3.520392545</v>
      </c>
      <c r="BD14" s="32">
        <v>3.7783266097000001</v>
      </c>
      <c r="BE14" s="32">
        <v>1.8028549813000001</v>
      </c>
      <c r="BF14" s="5"/>
    </row>
    <row r="15" spans="1:58" x14ac:dyDescent="0.2">
      <c r="A15" s="20" t="s">
        <v>34</v>
      </c>
      <c r="B15" s="5"/>
      <c r="C15" s="5"/>
      <c r="D15" s="5"/>
      <c r="E15" s="32">
        <v>421.80700000000002</v>
      </c>
      <c r="F15" s="91">
        <v>24.8508380108</v>
      </c>
      <c r="G15" s="32">
        <v>373.09428972770002</v>
      </c>
      <c r="H15" s="32">
        <v>470.51971027230002</v>
      </c>
      <c r="I15" s="32">
        <v>5.8915186355000007</v>
      </c>
      <c r="K15" s="32">
        <v>12.3806823468</v>
      </c>
      <c r="L15" s="91">
        <v>0.67549369339999998</v>
      </c>
      <c r="M15" s="32">
        <v>11.056576955900001</v>
      </c>
      <c r="N15" s="32">
        <v>13.7047877378</v>
      </c>
      <c r="O15" s="32">
        <v>5.4560295991999999</v>
      </c>
      <c r="Q15" s="32">
        <v>2.0478702344999999</v>
      </c>
      <c r="R15" s="91">
        <v>3.91076759E-2</v>
      </c>
      <c r="S15" s="32">
        <v>1.9712112146</v>
      </c>
      <c r="T15" s="32">
        <v>2.1245292544000001</v>
      </c>
      <c r="U15" s="32">
        <v>1.9096754885</v>
      </c>
      <c r="V15" s="5"/>
      <c r="W15" s="32">
        <v>396.23500000000001</v>
      </c>
      <c r="X15" s="91">
        <v>23.213959794200001</v>
      </c>
      <c r="Y15" s="32">
        <v>350.73090483689998</v>
      </c>
      <c r="Z15" s="32">
        <v>441.73909516309999</v>
      </c>
      <c r="AA15" s="32">
        <v>5.8586343443000004</v>
      </c>
      <c r="AC15" s="32">
        <v>11.6301049288</v>
      </c>
      <c r="AD15" s="91">
        <v>0.63195917639999999</v>
      </c>
      <c r="AE15" s="32">
        <v>10.391336069199999</v>
      </c>
      <c r="AF15" s="32">
        <v>12.8688737884</v>
      </c>
      <c r="AG15" s="32">
        <v>5.4338217949000001</v>
      </c>
      <c r="AI15" s="32">
        <v>1.9562355673</v>
      </c>
      <c r="AJ15" s="91">
        <v>3.6966532900000001E-2</v>
      </c>
      <c r="AK15" s="32">
        <v>1.8837736242000001</v>
      </c>
      <c r="AL15" s="32">
        <v>2.0286975102999998</v>
      </c>
      <c r="AM15" s="32">
        <v>1.889676967</v>
      </c>
      <c r="AN15" s="5"/>
      <c r="AO15" s="32">
        <v>25.571999999999999</v>
      </c>
      <c r="AP15" s="91">
        <v>5.1403856179999998</v>
      </c>
      <c r="AQ15" s="32">
        <v>15.495795922299999</v>
      </c>
      <c r="AR15" s="32">
        <v>35.648204077700001</v>
      </c>
      <c r="AS15" s="32">
        <v>20.101617464499999</v>
      </c>
      <c r="AU15" s="32">
        <v>0.750577418</v>
      </c>
      <c r="AV15" s="91">
        <v>0.14953141480000001</v>
      </c>
      <c r="AW15" s="32">
        <v>0.45746535150000001</v>
      </c>
      <c r="AX15" s="32">
        <v>1.0436894846</v>
      </c>
      <c r="AY15" s="32">
        <v>19.922184068300002</v>
      </c>
      <c r="BA15" s="32">
        <v>3.4677381510999998</v>
      </c>
      <c r="BB15" s="91">
        <v>0.1194851473</v>
      </c>
      <c r="BC15" s="32">
        <v>3.2335228961000002</v>
      </c>
      <c r="BD15" s="32">
        <v>3.7019534060999999</v>
      </c>
      <c r="BE15" s="32">
        <v>3.4456219607</v>
      </c>
      <c r="BF15" s="5"/>
    </row>
    <row r="16" spans="1:58" x14ac:dyDescent="0.2">
      <c r="A16" s="20" t="s">
        <v>35</v>
      </c>
      <c r="B16" s="5"/>
      <c r="C16" s="5"/>
      <c r="D16" s="5"/>
      <c r="E16" s="32">
        <v>108.771</v>
      </c>
      <c r="F16" s="91">
        <v>8.6512981138000011</v>
      </c>
      <c r="G16" s="32">
        <v>91.812691458800003</v>
      </c>
      <c r="H16" s="32">
        <v>125.7293085412</v>
      </c>
      <c r="I16" s="32">
        <v>7.9536807732000003</v>
      </c>
      <c r="K16" s="32">
        <v>14.976888410300001</v>
      </c>
      <c r="L16" s="91">
        <v>1.1299860486</v>
      </c>
      <c r="M16" s="32">
        <v>12.761885319899999</v>
      </c>
      <c r="N16" s="32">
        <v>17.191891500800001</v>
      </c>
      <c r="O16" s="32">
        <v>7.5448652455999996</v>
      </c>
      <c r="Q16" s="32">
        <v>2.1171911631000002</v>
      </c>
      <c r="R16" s="91">
        <v>6.1400664299999998E-2</v>
      </c>
      <c r="S16" s="32">
        <v>1.9968333398</v>
      </c>
      <c r="T16" s="32">
        <v>2.2375489864000002</v>
      </c>
      <c r="U16" s="32">
        <v>2.90010016</v>
      </c>
      <c r="V16" s="5"/>
      <c r="W16" s="32">
        <v>101.855</v>
      </c>
      <c r="X16" s="91">
        <v>8.092841408</v>
      </c>
      <c r="Y16" s="32">
        <v>85.991380486799997</v>
      </c>
      <c r="Z16" s="32">
        <v>117.7186195132</v>
      </c>
      <c r="AA16" s="32">
        <v>7.9454532501999999</v>
      </c>
      <c r="AC16" s="32">
        <v>14.024611054699999</v>
      </c>
      <c r="AD16" s="91">
        <v>1.0536109049</v>
      </c>
      <c r="AE16" s="32">
        <v>11.9593188208</v>
      </c>
      <c r="AF16" s="32">
        <v>16.089903288599999</v>
      </c>
      <c r="AG16" s="32">
        <v>7.5125855596000006</v>
      </c>
      <c r="AI16" s="32">
        <v>2.0221982230000002</v>
      </c>
      <c r="AJ16" s="91">
        <v>6.5126982700000002E-2</v>
      </c>
      <c r="AK16" s="32">
        <v>1.8945360558</v>
      </c>
      <c r="AL16" s="32">
        <v>2.1498603902000002</v>
      </c>
      <c r="AM16" s="32">
        <v>3.2206032978999999</v>
      </c>
      <c r="AN16" s="5"/>
      <c r="AO16" s="32">
        <v>6.9160000000000004</v>
      </c>
      <c r="AP16" s="91">
        <v>1.4298593088</v>
      </c>
      <c r="AQ16" s="32">
        <v>4.1131841671</v>
      </c>
      <c r="AR16" s="32">
        <v>9.7188158329000007</v>
      </c>
      <c r="AS16" s="32">
        <v>20.674657443099999</v>
      </c>
      <c r="AU16" s="32">
        <v>0.95227735560000004</v>
      </c>
      <c r="AV16" s="91">
        <v>0.19662560039999999</v>
      </c>
      <c r="AW16" s="32">
        <v>0.56685108140000007</v>
      </c>
      <c r="AX16" s="32">
        <v>1.3377036298</v>
      </c>
      <c r="AY16" s="32">
        <v>20.647934056299999</v>
      </c>
      <c r="BA16" s="32">
        <v>3.516194332</v>
      </c>
      <c r="BB16" s="91">
        <v>9.8806251499999997E-2</v>
      </c>
      <c r="BC16" s="32">
        <v>3.3225139297999999</v>
      </c>
      <c r="BD16" s="32">
        <v>3.7098747342</v>
      </c>
      <c r="BE16" s="32">
        <v>2.8100338646999998</v>
      </c>
      <c r="BF16" s="5"/>
    </row>
    <row r="17" spans="1:58" x14ac:dyDescent="0.2">
      <c r="A17" s="20" t="s">
        <v>36</v>
      </c>
      <c r="B17" s="5"/>
      <c r="C17" s="5"/>
      <c r="D17" s="5"/>
      <c r="E17" s="32">
        <v>3865.9780000000001</v>
      </c>
      <c r="F17" s="91">
        <v>195.04754307549999</v>
      </c>
      <c r="G17" s="32">
        <v>3483.6450400000999</v>
      </c>
      <c r="H17" s="32">
        <v>4248.3109599998998</v>
      </c>
      <c r="I17" s="32">
        <v>5.0452315837000006</v>
      </c>
      <c r="K17" s="32">
        <v>65.968211877599998</v>
      </c>
      <c r="L17" s="91">
        <v>1.7709301838</v>
      </c>
      <c r="M17" s="32">
        <v>62.496827575899999</v>
      </c>
      <c r="N17" s="32">
        <v>69.439596179200009</v>
      </c>
      <c r="O17" s="32">
        <v>2.6845205187999999</v>
      </c>
      <c r="Q17" s="32">
        <v>3.2228269275999999</v>
      </c>
      <c r="R17" s="91">
        <v>6.7761633400000007E-2</v>
      </c>
      <c r="S17" s="32">
        <v>3.0900003076</v>
      </c>
      <c r="T17" s="32">
        <v>3.3556535475999998</v>
      </c>
      <c r="U17" s="32">
        <v>2.1025526645000001</v>
      </c>
      <c r="V17" s="5"/>
      <c r="W17" s="32">
        <v>2276.2530000000002</v>
      </c>
      <c r="X17" s="91">
        <v>113.2212993671</v>
      </c>
      <c r="Y17" s="32">
        <v>2054.3161642957002</v>
      </c>
      <c r="Z17" s="32">
        <v>2498.1898357043001</v>
      </c>
      <c r="AA17" s="32">
        <v>4.9740208740999998</v>
      </c>
      <c r="AC17" s="32">
        <v>38.841488542100002</v>
      </c>
      <c r="AD17" s="91">
        <v>1.4154439711</v>
      </c>
      <c r="AE17" s="32">
        <v>36.0669297106</v>
      </c>
      <c r="AF17" s="32">
        <v>41.616047373599997</v>
      </c>
      <c r="AG17" s="32">
        <v>3.6441548051999999</v>
      </c>
      <c r="AI17" s="32">
        <v>2.6754754414000002</v>
      </c>
      <c r="AJ17" s="91">
        <v>5.31769084E-2</v>
      </c>
      <c r="AK17" s="32">
        <v>2.5712378567999998</v>
      </c>
      <c r="AL17" s="32">
        <v>2.7797130261</v>
      </c>
      <c r="AM17" s="32">
        <v>1.9875685482000001</v>
      </c>
      <c r="AN17" s="5"/>
      <c r="AO17" s="32">
        <v>1589.7249999999999</v>
      </c>
      <c r="AP17" s="91">
        <v>155.14698609929999</v>
      </c>
      <c r="AQ17" s="32">
        <v>1285.6052684972001</v>
      </c>
      <c r="AR17" s="32">
        <v>1893.8447315028</v>
      </c>
      <c r="AS17" s="32">
        <v>9.7593600213000009</v>
      </c>
      <c r="AU17" s="32">
        <v>27.126723335499999</v>
      </c>
      <c r="AV17" s="91">
        <v>2.2250503530999999</v>
      </c>
      <c r="AW17" s="32">
        <v>22.765170894200001</v>
      </c>
      <c r="AX17" s="32">
        <v>31.4882757767</v>
      </c>
      <c r="AY17" s="32">
        <v>8.2024294847999997</v>
      </c>
      <c r="BA17" s="32">
        <v>4.0065539637000001</v>
      </c>
      <c r="BB17" s="91">
        <v>5.7445579199999999E-2</v>
      </c>
      <c r="BC17" s="32">
        <v>3.8939489138000001</v>
      </c>
      <c r="BD17" s="32">
        <v>4.1191590136</v>
      </c>
      <c r="BE17" s="32">
        <v>1.433790227</v>
      </c>
      <c r="BF17" s="5"/>
    </row>
    <row r="18" spans="1:58" x14ac:dyDescent="0.2">
      <c r="A18" s="20" t="s">
        <v>37</v>
      </c>
      <c r="B18" s="5"/>
      <c r="C18" s="5"/>
      <c r="D18" s="5"/>
      <c r="E18" s="32">
        <v>587.29300000000001</v>
      </c>
      <c r="F18" s="91">
        <v>36.700723204200003</v>
      </c>
      <c r="G18" s="32">
        <v>515.35209823039997</v>
      </c>
      <c r="H18" s="32">
        <v>659.23390176960004</v>
      </c>
      <c r="I18" s="32">
        <v>6.2491334315999998</v>
      </c>
      <c r="K18" s="32">
        <v>15.1128018254</v>
      </c>
      <c r="L18" s="91">
        <v>0.85906572590000008</v>
      </c>
      <c r="M18" s="32">
        <v>13.428857815500001</v>
      </c>
      <c r="N18" s="32">
        <v>16.796745835300001</v>
      </c>
      <c r="O18" s="32">
        <v>5.6843577768999998</v>
      </c>
      <c r="Q18" s="32">
        <v>2.2843299681999998</v>
      </c>
      <c r="R18" s="91">
        <v>6.5665324900000002E-2</v>
      </c>
      <c r="S18" s="32">
        <v>2.1556125403999999</v>
      </c>
      <c r="T18" s="32">
        <v>2.4130473960000001</v>
      </c>
      <c r="U18" s="32">
        <v>2.8745989343999998</v>
      </c>
      <c r="V18" s="5"/>
      <c r="W18" s="32">
        <v>500.36799999999999</v>
      </c>
      <c r="X18" s="91">
        <v>32.853646362500001</v>
      </c>
      <c r="Y18" s="32">
        <v>435.96815336510002</v>
      </c>
      <c r="Z18" s="32">
        <v>564.76784663490002</v>
      </c>
      <c r="AA18" s="32">
        <v>6.5658967725000004</v>
      </c>
      <c r="AC18" s="32">
        <v>12.875962124100001</v>
      </c>
      <c r="AD18" s="91">
        <v>0.77299118649999998</v>
      </c>
      <c r="AE18" s="32">
        <v>11.3607417645</v>
      </c>
      <c r="AF18" s="32">
        <v>14.3911824838</v>
      </c>
      <c r="AG18" s="32">
        <v>6.0033664202999999</v>
      </c>
      <c r="AI18" s="32">
        <v>1.9947538612</v>
      </c>
      <c r="AJ18" s="91">
        <v>4.67677144E-2</v>
      </c>
      <c r="AK18" s="32">
        <v>1.9030796035999999</v>
      </c>
      <c r="AL18" s="32">
        <v>2.0864281186999998</v>
      </c>
      <c r="AM18" s="32">
        <v>2.3445356015000001</v>
      </c>
      <c r="AN18" s="5"/>
      <c r="AO18" s="32">
        <v>86.924999999999997</v>
      </c>
      <c r="AP18" s="91">
        <v>13.966403597599999</v>
      </c>
      <c r="AQ18" s="32">
        <v>59.548000813900003</v>
      </c>
      <c r="AR18" s="32">
        <v>114.30199918610001</v>
      </c>
      <c r="AS18" s="32">
        <v>16.067188493100002</v>
      </c>
      <c r="AU18" s="32">
        <v>2.2368397013000001</v>
      </c>
      <c r="AV18" s="91">
        <v>0.35601555019999997</v>
      </c>
      <c r="AW18" s="32">
        <v>1.5389766214</v>
      </c>
      <c r="AX18" s="32">
        <v>2.9347027810999999</v>
      </c>
      <c r="AY18" s="32">
        <v>15.9160064096</v>
      </c>
      <c r="BA18" s="32">
        <v>3.9512223181000001</v>
      </c>
      <c r="BB18" s="91">
        <v>0.11936768089999999</v>
      </c>
      <c r="BC18" s="32">
        <v>3.7172373210999998</v>
      </c>
      <c r="BD18" s="32">
        <v>4.1852073150000004</v>
      </c>
      <c r="BE18" s="32">
        <v>3.0210317542</v>
      </c>
      <c r="BF18" s="5"/>
    </row>
    <row r="19" spans="1:58" x14ac:dyDescent="0.2">
      <c r="A19" s="20" t="s">
        <v>38</v>
      </c>
      <c r="B19" s="5"/>
      <c r="C19" s="5"/>
      <c r="D19" s="5"/>
      <c r="E19" s="32">
        <v>1843.5129999999999</v>
      </c>
      <c r="F19" s="91">
        <v>117.95913753550001</v>
      </c>
      <c r="G19" s="32">
        <v>1612.2890353099001</v>
      </c>
      <c r="H19" s="32">
        <v>2074.7369646901002</v>
      </c>
      <c r="I19" s="32">
        <v>6.3986062227999998</v>
      </c>
      <c r="K19" s="32">
        <v>19.726075387200002</v>
      </c>
      <c r="L19" s="91">
        <v>1.1284005707</v>
      </c>
      <c r="M19" s="32">
        <v>17.5141801567</v>
      </c>
      <c r="N19" s="32">
        <v>21.9379706177</v>
      </c>
      <c r="O19" s="32">
        <v>5.7203500873999999</v>
      </c>
      <c r="Q19" s="32">
        <v>1.9726153274</v>
      </c>
      <c r="R19" s="91">
        <v>4.9693534599999999E-2</v>
      </c>
      <c r="S19" s="32">
        <v>1.8752058657999999</v>
      </c>
      <c r="T19" s="32">
        <v>2.0700247890000001</v>
      </c>
      <c r="U19" s="32">
        <v>2.5191700511000001</v>
      </c>
      <c r="V19" s="5"/>
      <c r="W19" s="32">
        <v>1673.9659999999999</v>
      </c>
      <c r="X19" s="91">
        <v>102.6385505496</v>
      </c>
      <c r="Y19" s="32">
        <v>1472.7735100924001</v>
      </c>
      <c r="Z19" s="32">
        <v>1875.1584899075999</v>
      </c>
      <c r="AA19" s="32">
        <v>6.1314596921</v>
      </c>
      <c r="AC19" s="32">
        <v>17.9118777636</v>
      </c>
      <c r="AD19" s="91">
        <v>0.99847573480000007</v>
      </c>
      <c r="AE19" s="32">
        <v>15.9546617066</v>
      </c>
      <c r="AF19" s="32">
        <v>19.8690938206</v>
      </c>
      <c r="AG19" s="32">
        <v>5.5743777844000002</v>
      </c>
      <c r="AI19" s="32">
        <v>1.8274654323999999</v>
      </c>
      <c r="AJ19" s="91">
        <v>4.1788465099999998E-2</v>
      </c>
      <c r="AK19" s="32">
        <v>1.7455515189999999</v>
      </c>
      <c r="AL19" s="32">
        <v>1.9093793457999999</v>
      </c>
      <c r="AM19" s="32">
        <v>2.2866897705999998</v>
      </c>
      <c r="AN19" s="5"/>
      <c r="AO19" s="32">
        <v>169.547</v>
      </c>
      <c r="AP19" s="91">
        <v>45.889968183900002</v>
      </c>
      <c r="AQ19" s="32">
        <v>79.593304129800003</v>
      </c>
      <c r="AR19" s="32">
        <v>259.50069587019999</v>
      </c>
      <c r="AS19" s="32">
        <v>27.0662224539</v>
      </c>
      <c r="AU19" s="32">
        <v>1.8141976235999999</v>
      </c>
      <c r="AV19" s="91">
        <v>0.4825866694</v>
      </c>
      <c r="AW19" s="32">
        <v>0.86822933880000008</v>
      </c>
      <c r="AX19" s="32">
        <v>2.7601659083999999</v>
      </c>
      <c r="AY19" s="32">
        <v>26.600556804499998</v>
      </c>
      <c r="BA19" s="32">
        <v>3.4057046129000001</v>
      </c>
      <c r="BB19" s="91">
        <v>0.12816293200000001</v>
      </c>
      <c r="BC19" s="32">
        <v>3.1544791302999999</v>
      </c>
      <c r="BD19" s="32">
        <v>3.6569300954999999</v>
      </c>
      <c r="BE19" s="32">
        <v>3.7631840262999998</v>
      </c>
      <c r="BF19" s="5"/>
    </row>
    <row r="20" spans="1:58" x14ac:dyDescent="0.2">
      <c r="A20" s="20" t="s">
        <v>39</v>
      </c>
      <c r="B20" s="5"/>
      <c r="C20" s="5"/>
      <c r="D20" s="5"/>
      <c r="E20" s="32">
        <v>528.98599999999999</v>
      </c>
      <c r="F20" s="91">
        <v>29.2950741521</v>
      </c>
      <c r="G20" s="32">
        <v>471.56168058859998</v>
      </c>
      <c r="H20" s="32">
        <v>586.4103194114</v>
      </c>
      <c r="I20" s="32">
        <v>5.5379677632000002</v>
      </c>
      <c r="K20" s="32">
        <v>27.883634140200002</v>
      </c>
      <c r="L20" s="91">
        <v>1.3235925901000001</v>
      </c>
      <c r="M20" s="32">
        <v>25.289122746499999</v>
      </c>
      <c r="N20" s="32">
        <v>30.478145533900001</v>
      </c>
      <c r="O20" s="32">
        <v>4.7468439138000003</v>
      </c>
      <c r="Q20" s="32">
        <v>2.2814479022</v>
      </c>
      <c r="R20" s="91">
        <v>7.8776987700000009E-2</v>
      </c>
      <c r="S20" s="32">
        <v>2.1270289413999999</v>
      </c>
      <c r="T20" s="32">
        <v>2.4358668630000002</v>
      </c>
      <c r="U20" s="32">
        <v>3.4529382705999998</v>
      </c>
      <c r="V20" s="5"/>
      <c r="W20" s="32">
        <v>446.66500000000002</v>
      </c>
      <c r="X20" s="91">
        <v>26.145533340699998</v>
      </c>
      <c r="Y20" s="32">
        <v>395.41442285710002</v>
      </c>
      <c r="Z20" s="32">
        <v>497.91557714290002</v>
      </c>
      <c r="AA20" s="32">
        <v>5.8534994550000006</v>
      </c>
      <c r="AC20" s="32">
        <v>23.5443725226</v>
      </c>
      <c r="AD20" s="91">
        <v>1.2053555156</v>
      </c>
      <c r="AE20" s="32">
        <v>21.1816299069</v>
      </c>
      <c r="AF20" s="32">
        <v>25.9071151383</v>
      </c>
      <c r="AG20" s="32">
        <v>5.1195057944000002</v>
      </c>
      <c r="AI20" s="32">
        <v>2.0147403535000001</v>
      </c>
      <c r="AJ20" s="91">
        <v>5.5655257399999998E-2</v>
      </c>
      <c r="AK20" s="32">
        <v>1.9056446993</v>
      </c>
      <c r="AL20" s="32">
        <v>2.1238360077</v>
      </c>
      <c r="AM20" s="32">
        <v>2.7624034691000001</v>
      </c>
      <c r="AN20" s="5"/>
      <c r="AO20" s="32">
        <v>82.320999999999998</v>
      </c>
      <c r="AP20" s="91">
        <v>14.1916510126</v>
      </c>
      <c r="AQ20" s="32">
        <v>54.5024699465</v>
      </c>
      <c r="AR20" s="32">
        <v>110.1395300535</v>
      </c>
      <c r="AS20" s="32">
        <v>17.239405513200001</v>
      </c>
      <c r="AU20" s="32">
        <v>4.3392616176000001</v>
      </c>
      <c r="AV20" s="91">
        <v>0.73718067139999999</v>
      </c>
      <c r="AW20" s="32">
        <v>2.8942371702999998</v>
      </c>
      <c r="AX20" s="32">
        <v>5.7842860648999999</v>
      </c>
      <c r="AY20" s="32">
        <v>16.9886200999</v>
      </c>
      <c r="BA20" s="32">
        <v>3.7285747258000002</v>
      </c>
      <c r="BB20" s="91">
        <v>0.1770786899</v>
      </c>
      <c r="BC20" s="32">
        <v>3.3814643822999999</v>
      </c>
      <c r="BD20" s="32">
        <v>4.0756850692000004</v>
      </c>
      <c r="BE20" s="32">
        <v>4.7492326945999999</v>
      </c>
      <c r="BF20" s="5"/>
    </row>
    <row r="21" spans="1:58" x14ac:dyDescent="0.2">
      <c r="A21" s="20" t="s">
        <v>40</v>
      </c>
      <c r="B21" s="5"/>
      <c r="C21" s="5"/>
      <c r="D21" s="5"/>
      <c r="E21" s="32">
        <v>1642.8520000000001</v>
      </c>
      <c r="F21" s="91">
        <v>84.925712036299998</v>
      </c>
      <c r="G21" s="32">
        <v>1476.3802857145999</v>
      </c>
      <c r="H21" s="32">
        <v>1809.3237142854</v>
      </c>
      <c r="I21" s="32">
        <v>5.1694073499000002</v>
      </c>
      <c r="K21" s="32">
        <v>25.990138677699999</v>
      </c>
      <c r="L21" s="91">
        <v>1.1639315676999999</v>
      </c>
      <c r="M21" s="32">
        <v>23.708595447299999</v>
      </c>
      <c r="N21" s="32">
        <v>28.2716819081</v>
      </c>
      <c r="O21" s="32">
        <v>4.4783584348000014</v>
      </c>
      <c r="Q21" s="32">
        <v>2.1564011853</v>
      </c>
      <c r="R21" s="91">
        <v>4.3707398100000003E-2</v>
      </c>
      <c r="S21" s="32">
        <v>2.0707257718999998</v>
      </c>
      <c r="T21" s="32">
        <v>2.2420765986000002</v>
      </c>
      <c r="U21" s="32">
        <v>2.0268676526</v>
      </c>
      <c r="V21" s="5"/>
      <c r="W21" s="32">
        <v>1533.751</v>
      </c>
      <c r="X21" s="91">
        <v>80.426344176000001</v>
      </c>
      <c r="Y21" s="32">
        <v>1376.0989642659999</v>
      </c>
      <c r="Z21" s="32">
        <v>1691.403035734</v>
      </c>
      <c r="AA21" s="32">
        <v>5.2437680025000004</v>
      </c>
      <c r="AC21" s="32">
        <v>24.264146245100001</v>
      </c>
      <c r="AD21" s="91">
        <v>1.1079171537000001</v>
      </c>
      <c r="AE21" s="32">
        <v>22.092402689</v>
      </c>
      <c r="AF21" s="32">
        <v>26.435889801199998</v>
      </c>
      <c r="AG21" s="32">
        <v>4.5660669142000003</v>
      </c>
      <c r="AI21" s="32">
        <v>2.0630134878000002</v>
      </c>
      <c r="AJ21" s="91">
        <v>4.22740697E-2</v>
      </c>
      <c r="AK21" s="32">
        <v>1.9801476903999999</v>
      </c>
      <c r="AL21" s="32">
        <v>2.1458792852999999</v>
      </c>
      <c r="AM21" s="32">
        <v>2.0491417018</v>
      </c>
      <c r="AN21" s="5"/>
      <c r="AO21" s="32">
        <v>109.101</v>
      </c>
      <c r="AP21" s="91">
        <v>22.5018694328</v>
      </c>
      <c r="AQ21" s="32">
        <v>64.992747160199997</v>
      </c>
      <c r="AR21" s="32">
        <v>153.2092528398</v>
      </c>
      <c r="AS21" s="32">
        <v>20.624805852200002</v>
      </c>
      <c r="AU21" s="32">
        <v>1.7259924326</v>
      </c>
      <c r="AV21" s="91">
        <v>0.35306956480000001</v>
      </c>
      <c r="AW21" s="32">
        <v>1.0339040851000001</v>
      </c>
      <c r="AX21" s="32">
        <v>2.4180807800999999</v>
      </c>
      <c r="AY21" s="32">
        <v>20.456032024900001</v>
      </c>
      <c r="BA21" s="32">
        <v>3.4692532607</v>
      </c>
      <c r="BB21" s="91">
        <v>0.12973907239999999</v>
      </c>
      <c r="BC21" s="32">
        <v>3.2149382214000002</v>
      </c>
      <c r="BD21" s="32">
        <v>3.7235683001000002</v>
      </c>
      <c r="BE21" s="32">
        <v>3.7396829427</v>
      </c>
      <c r="BF21" s="5"/>
    </row>
    <row r="22" spans="1:58" x14ac:dyDescent="0.2">
      <c r="A22" s="20" t="s">
        <v>41</v>
      </c>
      <c r="B22" s="5"/>
      <c r="C22" s="5"/>
      <c r="D22" s="5"/>
      <c r="E22" s="32">
        <v>2092.625</v>
      </c>
      <c r="F22" s="91">
        <v>95.495835201100007</v>
      </c>
      <c r="G22" s="32">
        <v>1905.4336887720001</v>
      </c>
      <c r="H22" s="32">
        <v>2279.8163112279999</v>
      </c>
      <c r="I22" s="32">
        <v>4.5634471154999998</v>
      </c>
      <c r="K22" s="32">
        <v>58.061089102700002</v>
      </c>
      <c r="L22" s="91">
        <v>1.7371884151999999</v>
      </c>
      <c r="M22" s="32">
        <v>54.6558455483</v>
      </c>
      <c r="N22" s="32">
        <v>61.466332657099997</v>
      </c>
      <c r="O22" s="32">
        <v>2.9920010838</v>
      </c>
      <c r="Q22" s="32">
        <v>3.0676059972999998</v>
      </c>
      <c r="R22" s="91">
        <v>6.7391654400000001E-2</v>
      </c>
      <c r="S22" s="32">
        <v>2.9355046114999999</v>
      </c>
      <c r="T22" s="32">
        <v>3.1997073829999998</v>
      </c>
      <c r="U22" s="32">
        <v>2.1968810366999998</v>
      </c>
      <c r="V22" s="5"/>
      <c r="W22" s="32">
        <v>1323.627</v>
      </c>
      <c r="X22" s="91">
        <v>65.576277049400005</v>
      </c>
      <c r="Y22" s="32">
        <v>1195.0841241723001</v>
      </c>
      <c r="Z22" s="32">
        <v>1452.1698758277</v>
      </c>
      <c r="AA22" s="32">
        <v>4.9542867477000003</v>
      </c>
      <c r="AC22" s="32">
        <v>36.724795501199999</v>
      </c>
      <c r="AD22" s="91">
        <v>1.3775209128999999</v>
      </c>
      <c r="AE22" s="32">
        <v>34.0245735974</v>
      </c>
      <c r="AF22" s="32">
        <v>39.425017404999998</v>
      </c>
      <c r="AG22" s="32">
        <v>3.7509287501999999</v>
      </c>
      <c r="AI22" s="32">
        <v>2.5440611290000001</v>
      </c>
      <c r="AJ22" s="91">
        <v>6.25017078E-2</v>
      </c>
      <c r="AK22" s="32">
        <v>2.4215450358999999</v>
      </c>
      <c r="AL22" s="32">
        <v>2.6665772220999999</v>
      </c>
      <c r="AM22" s="32">
        <v>2.4567691039000001</v>
      </c>
      <c r="AN22" s="5"/>
      <c r="AO22" s="32">
        <v>768.99800000000005</v>
      </c>
      <c r="AP22" s="91">
        <v>72.143521141299999</v>
      </c>
      <c r="AQ22" s="32">
        <v>627.58198650990005</v>
      </c>
      <c r="AR22" s="32">
        <v>910.41401349010005</v>
      </c>
      <c r="AS22" s="32">
        <v>9.3814965892000011</v>
      </c>
      <c r="AU22" s="32">
        <v>21.3362936015</v>
      </c>
      <c r="AV22" s="91">
        <v>1.8321167567000001</v>
      </c>
      <c r="AW22" s="32">
        <v>17.7449711392</v>
      </c>
      <c r="AX22" s="32">
        <v>24.9276160637</v>
      </c>
      <c r="AY22" s="32">
        <v>8.5868557628000008</v>
      </c>
      <c r="BA22" s="32">
        <v>3.9687502438000002</v>
      </c>
      <c r="BB22" s="91">
        <v>5.0860258800000002E-2</v>
      </c>
      <c r="BC22" s="32">
        <v>3.8690537646999998</v>
      </c>
      <c r="BD22" s="32">
        <v>4.0684467230000001</v>
      </c>
      <c r="BE22" s="32">
        <v>1.2815182542000001</v>
      </c>
      <c r="BF22" s="5"/>
    </row>
    <row r="23" spans="1:58" x14ac:dyDescent="0.2">
      <c r="A23" s="20" t="s">
        <v>42</v>
      </c>
      <c r="B23" s="5"/>
      <c r="C23" s="5"/>
      <c r="D23" s="5"/>
      <c r="E23" s="32">
        <v>1140.491</v>
      </c>
      <c r="F23" s="91">
        <v>77.6259447459</v>
      </c>
      <c r="G23" s="32">
        <v>988.32831822759999</v>
      </c>
      <c r="H23" s="32">
        <v>1292.6536817724</v>
      </c>
      <c r="I23" s="32">
        <v>6.8063618868000004</v>
      </c>
      <c r="K23" s="32">
        <v>35.309012801100003</v>
      </c>
      <c r="L23" s="91">
        <v>1.838493489</v>
      </c>
      <c r="M23" s="32">
        <v>31.705190643200002</v>
      </c>
      <c r="N23" s="32">
        <v>38.912834959000001</v>
      </c>
      <c r="O23" s="32">
        <v>5.2068674345000003</v>
      </c>
      <c r="Q23" s="32">
        <v>2.4989447526999999</v>
      </c>
      <c r="R23" s="91">
        <v>6.04439191E-2</v>
      </c>
      <c r="S23" s="32">
        <v>2.3804623451000002</v>
      </c>
      <c r="T23" s="32">
        <v>2.6174271604000001</v>
      </c>
      <c r="U23" s="32">
        <v>2.4187777278000002</v>
      </c>
      <c r="V23" s="5"/>
      <c r="W23" s="32">
        <v>957.90500000000009</v>
      </c>
      <c r="X23" s="91">
        <v>63.710897803400002</v>
      </c>
      <c r="Y23" s="32">
        <v>833.01864789659999</v>
      </c>
      <c r="Z23" s="32">
        <v>1082.7913521034</v>
      </c>
      <c r="AA23" s="32">
        <v>6.6510664213000004</v>
      </c>
      <c r="AC23" s="32">
        <v>29.656244466</v>
      </c>
      <c r="AD23" s="91">
        <v>1.4820610516999999</v>
      </c>
      <c r="AE23" s="32">
        <v>26.751102571499999</v>
      </c>
      <c r="AF23" s="32">
        <v>32.561386360500002</v>
      </c>
      <c r="AG23" s="32">
        <v>4.9974670712</v>
      </c>
      <c r="AI23" s="32">
        <v>2.2917450060000002</v>
      </c>
      <c r="AJ23" s="91">
        <v>5.3804953400000001E-2</v>
      </c>
      <c r="AK23" s="32">
        <v>2.1862763250000001</v>
      </c>
      <c r="AL23" s="32">
        <v>2.3972136869999998</v>
      </c>
      <c r="AM23" s="32">
        <v>2.3477722552000002</v>
      </c>
      <c r="AN23" s="5"/>
      <c r="AO23" s="32">
        <v>182.58600000000001</v>
      </c>
      <c r="AP23" s="91">
        <v>27.334700133799998</v>
      </c>
      <c r="AQ23" s="32">
        <v>129.00441343860001</v>
      </c>
      <c r="AR23" s="32">
        <v>236.16758656139999</v>
      </c>
      <c r="AS23" s="32">
        <v>14.970863118700001</v>
      </c>
      <c r="AU23" s="32">
        <v>5.6527683351000002</v>
      </c>
      <c r="AV23" s="91">
        <v>0.80966464560000007</v>
      </c>
      <c r="AW23" s="32">
        <v>4.0656605169000004</v>
      </c>
      <c r="AX23" s="32">
        <v>7.2398761534</v>
      </c>
      <c r="AY23" s="32">
        <v>14.3233296957</v>
      </c>
      <c r="BA23" s="32">
        <v>3.5859814005000001</v>
      </c>
      <c r="BB23" s="91">
        <v>6.2589200300000009E-2</v>
      </c>
      <c r="BC23" s="32">
        <v>3.4632938042000001</v>
      </c>
      <c r="BD23" s="32">
        <v>3.7086689969000002</v>
      </c>
      <c r="BE23" s="32">
        <v>1.7453855264</v>
      </c>
      <c r="BF23" s="5"/>
    </row>
    <row r="24" spans="1:58" x14ac:dyDescent="0.2">
      <c r="A24" s="20" t="s">
        <v>43</v>
      </c>
      <c r="B24" s="5"/>
      <c r="C24" s="5"/>
      <c r="D24" s="5"/>
      <c r="E24" s="32">
        <v>1626.4169999999999</v>
      </c>
      <c r="F24" s="91">
        <v>101.7912054663</v>
      </c>
      <c r="G24" s="32">
        <v>1426.8854792527</v>
      </c>
      <c r="H24" s="32">
        <v>1825.9485207473001</v>
      </c>
      <c r="I24" s="32">
        <v>6.2586166688000002</v>
      </c>
      <c r="K24" s="32">
        <v>18.631610492499998</v>
      </c>
      <c r="L24" s="91">
        <v>1.0460417418000001</v>
      </c>
      <c r="M24" s="32">
        <v>16.5811553618</v>
      </c>
      <c r="N24" s="32">
        <v>20.682065623300002</v>
      </c>
      <c r="O24" s="32">
        <v>5.6143388262</v>
      </c>
      <c r="Q24" s="32">
        <v>2.0901828990000002</v>
      </c>
      <c r="R24" s="91">
        <v>4.5012665100000002E-2</v>
      </c>
      <c r="S24" s="32">
        <v>2.001948896</v>
      </c>
      <c r="T24" s="32">
        <v>2.1784169019999999</v>
      </c>
      <c r="U24" s="32">
        <v>2.1535275773000002</v>
      </c>
      <c r="V24" s="5"/>
      <c r="W24" s="32">
        <v>1512.2539999999999</v>
      </c>
      <c r="X24" s="91">
        <v>97.235813065400009</v>
      </c>
      <c r="Y24" s="32">
        <v>1321.6519773284999</v>
      </c>
      <c r="Z24" s="32">
        <v>1702.8560226715001</v>
      </c>
      <c r="AA24" s="32">
        <v>6.4298598691000004</v>
      </c>
      <c r="AC24" s="32">
        <v>17.323802870800002</v>
      </c>
      <c r="AD24" s="91">
        <v>1.0139002532000001</v>
      </c>
      <c r="AE24" s="32">
        <v>15.3363516123</v>
      </c>
      <c r="AF24" s="32">
        <v>19.311254129400002</v>
      </c>
      <c r="AG24" s="32">
        <v>5.8526425219</v>
      </c>
      <c r="AI24" s="32">
        <v>1.9943528005</v>
      </c>
      <c r="AJ24" s="91">
        <v>4.2706011500000002E-2</v>
      </c>
      <c r="AK24" s="32">
        <v>1.9106403089999999</v>
      </c>
      <c r="AL24" s="32">
        <v>2.0780652920999998</v>
      </c>
      <c r="AM24" s="32">
        <v>2.1413468833999998</v>
      </c>
      <c r="AN24" s="5"/>
      <c r="AO24" s="32">
        <v>114.163</v>
      </c>
      <c r="AP24" s="91">
        <v>25.735317717800001</v>
      </c>
      <c r="AQ24" s="32">
        <v>63.716529132300003</v>
      </c>
      <c r="AR24" s="32">
        <v>164.6094708677</v>
      </c>
      <c r="AS24" s="32">
        <v>22.5426081285</v>
      </c>
      <c r="AU24" s="32">
        <v>1.3078076217000001</v>
      </c>
      <c r="AV24" s="91">
        <v>0.29041110889999999</v>
      </c>
      <c r="AW24" s="32">
        <v>0.73854262540000004</v>
      </c>
      <c r="AX24" s="32">
        <v>1.8770726179999999</v>
      </c>
      <c r="AY24" s="32">
        <v>22.205950179799999</v>
      </c>
      <c r="BA24" s="32">
        <v>3.3595911109999999</v>
      </c>
      <c r="BB24" s="91">
        <v>0.10435310489999999</v>
      </c>
      <c r="BC24" s="32">
        <v>3.1550377449</v>
      </c>
      <c r="BD24" s="32">
        <v>3.5641444770000001</v>
      </c>
      <c r="BE24" s="32">
        <v>3.1061251629000002</v>
      </c>
      <c r="BF24" s="5"/>
    </row>
    <row r="25" spans="1:58" x14ac:dyDescent="0.2">
      <c r="A25" s="20" t="s">
        <v>44</v>
      </c>
      <c r="B25" s="5"/>
      <c r="C25" s="5"/>
      <c r="D25" s="5"/>
      <c r="E25" s="32">
        <v>5530.3960000000006</v>
      </c>
      <c r="F25" s="91">
        <v>314.97649185099999</v>
      </c>
      <c r="G25" s="32">
        <v>4912.9778435808003</v>
      </c>
      <c r="H25" s="32">
        <v>6147.8141564192001</v>
      </c>
      <c r="I25" s="32">
        <v>5.6953695875000001</v>
      </c>
      <c r="K25" s="32">
        <v>31.1960352171</v>
      </c>
      <c r="L25" s="91">
        <v>1.4475839128000001</v>
      </c>
      <c r="M25" s="32">
        <v>28.358475545600001</v>
      </c>
      <c r="N25" s="32">
        <v>34.033594888499998</v>
      </c>
      <c r="O25" s="32">
        <v>4.6402816984999999</v>
      </c>
      <c r="Q25" s="32">
        <v>2.3107737674000002</v>
      </c>
      <c r="R25" s="91">
        <v>3.51606873E-2</v>
      </c>
      <c r="S25" s="32">
        <v>2.2418516500000001</v>
      </c>
      <c r="T25" s="32">
        <v>2.3796958847999998</v>
      </c>
      <c r="U25" s="32">
        <v>1.5215979959999999</v>
      </c>
      <c r="V25" s="5"/>
      <c r="W25" s="32">
        <v>4873.259</v>
      </c>
      <c r="X25" s="91">
        <v>290.68307074450001</v>
      </c>
      <c r="Y25" s="32">
        <v>4303.4609030477004</v>
      </c>
      <c r="Z25" s="32">
        <v>5443.0570969523014</v>
      </c>
      <c r="AA25" s="32">
        <v>5.9648598760000002</v>
      </c>
      <c r="AC25" s="32">
        <v>27.4892357411</v>
      </c>
      <c r="AD25" s="91">
        <v>1.3600062597</v>
      </c>
      <c r="AE25" s="32">
        <v>24.823346129400001</v>
      </c>
      <c r="AF25" s="32">
        <v>30.155125352900001</v>
      </c>
      <c r="AG25" s="32">
        <v>4.9474138622000003</v>
      </c>
      <c r="AI25" s="32">
        <v>2.1463072248000001</v>
      </c>
      <c r="AJ25" s="91">
        <v>3.0584065099999998E-2</v>
      </c>
      <c r="AK25" s="32">
        <v>2.0863562202999999</v>
      </c>
      <c r="AL25" s="32">
        <v>2.2062582292999999</v>
      </c>
      <c r="AM25" s="32">
        <v>1.4249621271999999</v>
      </c>
      <c r="AN25" s="5"/>
      <c r="AO25" s="32">
        <v>657.13700000000006</v>
      </c>
      <c r="AP25" s="91">
        <v>87.685684023299999</v>
      </c>
      <c r="AQ25" s="32">
        <v>485.25517778570003</v>
      </c>
      <c r="AR25" s="32">
        <v>829.01882221430003</v>
      </c>
      <c r="AS25" s="32">
        <v>13.3435925877</v>
      </c>
      <c r="AU25" s="32">
        <v>3.7067994759</v>
      </c>
      <c r="AV25" s="91">
        <v>0.48133049970000003</v>
      </c>
      <c r="AW25" s="32">
        <v>2.7632935399999998</v>
      </c>
      <c r="AX25" s="32">
        <v>4.6503054117999998</v>
      </c>
      <c r="AY25" s="32">
        <v>12.985069809900001</v>
      </c>
      <c r="BA25" s="32">
        <v>3.5304403799999999</v>
      </c>
      <c r="BB25" s="91">
        <v>8.95671252E-2</v>
      </c>
      <c r="BC25" s="32">
        <v>3.3548705494000002</v>
      </c>
      <c r="BD25" s="32">
        <v>3.7060102106000001</v>
      </c>
      <c r="BE25" s="32">
        <v>2.5369958292999999</v>
      </c>
      <c r="BF25" s="5"/>
    </row>
    <row r="26" spans="1:58" x14ac:dyDescent="0.2">
      <c r="A26" s="20" t="s">
        <v>45</v>
      </c>
      <c r="B26" s="5"/>
      <c r="C26" s="5"/>
      <c r="D26" s="5"/>
      <c r="E26" s="32">
        <v>1694.0550000000001</v>
      </c>
      <c r="F26" s="91">
        <v>91.408760153100005</v>
      </c>
      <c r="G26" s="32">
        <v>1514.8751893333999</v>
      </c>
      <c r="H26" s="32">
        <v>1873.2348106666</v>
      </c>
      <c r="I26" s="32">
        <v>5.3958555155000001</v>
      </c>
      <c r="K26" s="32">
        <v>34.298644842599998</v>
      </c>
      <c r="L26" s="91">
        <v>1.5658909941000001</v>
      </c>
      <c r="M26" s="32">
        <v>31.229179165800002</v>
      </c>
      <c r="N26" s="32">
        <v>37.368110519399998</v>
      </c>
      <c r="O26" s="32">
        <v>4.5654602428000004</v>
      </c>
      <c r="Q26" s="32">
        <v>2.6331683446</v>
      </c>
      <c r="R26" s="91">
        <v>6.9056062900000006E-2</v>
      </c>
      <c r="S26" s="32">
        <v>2.4978043788000002</v>
      </c>
      <c r="T26" s="32">
        <v>2.7685323103999999</v>
      </c>
      <c r="U26" s="32">
        <v>2.6225464497000002</v>
      </c>
      <c r="V26" s="5"/>
      <c r="W26" s="32">
        <v>1425.0319999999999</v>
      </c>
      <c r="X26" s="91">
        <v>78.269083569599999</v>
      </c>
      <c r="Y26" s="32">
        <v>1271.6086349795</v>
      </c>
      <c r="Z26" s="32">
        <v>1578.4553650205</v>
      </c>
      <c r="AA26" s="32">
        <v>5.4924439289000002</v>
      </c>
      <c r="AC26" s="32">
        <v>28.85187698</v>
      </c>
      <c r="AD26" s="91">
        <v>1.3386680167</v>
      </c>
      <c r="AE26" s="32">
        <v>26.227814676000001</v>
      </c>
      <c r="AF26" s="32">
        <v>31.475939283900001</v>
      </c>
      <c r="AG26" s="32">
        <v>4.6397952465000003</v>
      </c>
      <c r="AI26" s="32">
        <v>2.3753733249</v>
      </c>
      <c r="AJ26" s="91">
        <v>7.5919424700000002E-2</v>
      </c>
      <c r="AK26" s="32">
        <v>2.2265557705000001</v>
      </c>
      <c r="AL26" s="32">
        <v>2.5241908793999999</v>
      </c>
      <c r="AM26" s="32">
        <v>3.1961049611000001</v>
      </c>
      <c r="AN26" s="5"/>
      <c r="AO26" s="32">
        <v>269.02300000000002</v>
      </c>
      <c r="AP26" s="91">
        <v>33.131562505700003</v>
      </c>
      <c r="AQ26" s="32">
        <v>204.07838104979999</v>
      </c>
      <c r="AR26" s="32">
        <v>333.96761895020001</v>
      </c>
      <c r="AS26" s="32">
        <v>12.315512988</v>
      </c>
      <c r="AU26" s="32">
        <v>5.4467678625999998</v>
      </c>
      <c r="AV26" s="91">
        <v>0.65666028570000001</v>
      </c>
      <c r="AW26" s="32">
        <v>4.1595797915000006</v>
      </c>
      <c r="AX26" s="32">
        <v>6.7339559336999999</v>
      </c>
      <c r="AY26" s="32">
        <v>12.055962402700001</v>
      </c>
      <c r="BA26" s="32">
        <v>3.9987250160999999</v>
      </c>
      <c r="BB26" s="91">
        <v>8.9463367500000002E-2</v>
      </c>
      <c r="BC26" s="32">
        <v>3.8233585718</v>
      </c>
      <c r="BD26" s="32">
        <v>4.1740914603000014</v>
      </c>
      <c r="BE26" s="32">
        <v>2.2372973159999998</v>
      </c>
      <c r="BF26" s="5"/>
    </row>
    <row r="27" spans="1:58" x14ac:dyDescent="0.2">
      <c r="A27" s="20" t="s">
        <v>46</v>
      </c>
      <c r="B27" s="5"/>
      <c r="C27" s="5"/>
      <c r="D27" s="5"/>
      <c r="E27" s="32">
        <v>697.23300000000006</v>
      </c>
      <c r="F27" s="91">
        <v>35.161572390899998</v>
      </c>
      <c r="G27" s="32">
        <v>628.30914769980006</v>
      </c>
      <c r="H27" s="32">
        <v>766.15685230020006</v>
      </c>
      <c r="I27" s="32">
        <v>5.0430160923000003</v>
      </c>
      <c r="K27" s="32">
        <v>35.356535426400001</v>
      </c>
      <c r="L27" s="91">
        <v>1.4443916453000001</v>
      </c>
      <c r="M27" s="32">
        <v>32.525233250299998</v>
      </c>
      <c r="N27" s="32">
        <v>38.187837602400002</v>
      </c>
      <c r="O27" s="32">
        <v>4.0852182711999996</v>
      </c>
      <c r="Q27" s="32">
        <v>2.4607441128</v>
      </c>
      <c r="R27" s="91">
        <v>5.0520621600000003E-2</v>
      </c>
      <c r="S27" s="32">
        <v>2.3617133919</v>
      </c>
      <c r="T27" s="32">
        <v>2.5597748337000001</v>
      </c>
      <c r="U27" s="32">
        <v>2.0530627844999998</v>
      </c>
      <c r="V27" s="5"/>
      <c r="W27" s="32">
        <v>600.83199999999999</v>
      </c>
      <c r="X27" s="91">
        <v>29.702143876299999</v>
      </c>
      <c r="Y27" s="32">
        <v>542.60974091640003</v>
      </c>
      <c r="Z27" s="32">
        <v>659.05425908360007</v>
      </c>
      <c r="AA27" s="32">
        <v>4.9435023228000006</v>
      </c>
      <c r="AC27" s="32">
        <v>30.468061456200001</v>
      </c>
      <c r="AD27" s="91">
        <v>1.2308197954</v>
      </c>
      <c r="AE27" s="32">
        <v>28.055403659</v>
      </c>
      <c r="AF27" s="32">
        <v>32.880719253400002</v>
      </c>
      <c r="AG27" s="32">
        <v>4.0397049783000014</v>
      </c>
      <c r="AI27" s="32">
        <v>2.2814330795000002</v>
      </c>
      <c r="AJ27" s="91">
        <v>6.0939340600000003E-2</v>
      </c>
      <c r="AK27" s="32">
        <v>2.1619795445999999</v>
      </c>
      <c r="AL27" s="32">
        <v>2.4008866143000001</v>
      </c>
      <c r="AM27" s="32">
        <v>2.6710991960000001</v>
      </c>
      <c r="AN27" s="5"/>
      <c r="AO27" s="32">
        <v>96.40100000000001</v>
      </c>
      <c r="AP27" s="91">
        <v>12.7325893733</v>
      </c>
      <c r="AQ27" s="32">
        <v>71.442528302300005</v>
      </c>
      <c r="AR27" s="32">
        <v>121.3594716977</v>
      </c>
      <c r="AS27" s="32">
        <v>13.2079432509</v>
      </c>
      <c r="AU27" s="32">
        <v>4.8884739701999997</v>
      </c>
      <c r="AV27" s="91">
        <v>0.62185073180000006</v>
      </c>
      <c r="AW27" s="32">
        <v>3.6695197233000001</v>
      </c>
      <c r="AX27" s="32">
        <v>6.1074282170999998</v>
      </c>
      <c r="AY27" s="32">
        <v>12.7207536672</v>
      </c>
      <c r="BA27" s="32">
        <v>3.5783238762999998</v>
      </c>
      <c r="BB27" s="91">
        <v>7.7100877800000009E-2</v>
      </c>
      <c r="BC27" s="32">
        <v>3.4271904327999998</v>
      </c>
      <c r="BD27" s="32">
        <v>3.7294573197999998</v>
      </c>
      <c r="BE27" s="32">
        <v>2.1546645993000002</v>
      </c>
      <c r="BF27" s="5"/>
    </row>
    <row r="28" spans="1:58" x14ac:dyDescent="0.2">
      <c r="A28" s="20" t="s">
        <v>47</v>
      </c>
      <c r="B28" s="5"/>
      <c r="C28" s="5"/>
      <c r="D28" s="5"/>
      <c r="E28" s="32">
        <v>292.077</v>
      </c>
      <c r="F28" s="91">
        <v>24.9460756147</v>
      </c>
      <c r="G28" s="32">
        <v>243.1776046025</v>
      </c>
      <c r="H28" s="32">
        <v>340.97639539750003</v>
      </c>
      <c r="I28" s="32">
        <v>8.540924350300001</v>
      </c>
      <c r="K28" s="32">
        <v>23.502209590900002</v>
      </c>
      <c r="L28" s="91">
        <v>1.794293336</v>
      </c>
      <c r="M28" s="32">
        <v>19.985028746400001</v>
      </c>
      <c r="N28" s="32">
        <v>27.019390435399998</v>
      </c>
      <c r="O28" s="32">
        <v>7.6345729497999999</v>
      </c>
      <c r="Q28" s="32">
        <v>2.2897112748000001</v>
      </c>
      <c r="R28" s="91">
        <v>0.15973500130000001</v>
      </c>
      <c r="S28" s="32">
        <v>1.9765980979</v>
      </c>
      <c r="T28" s="32">
        <v>2.6028244516000001</v>
      </c>
      <c r="U28" s="32">
        <v>6.9762071319999999</v>
      </c>
      <c r="V28" s="5"/>
      <c r="W28" s="32">
        <v>245.881</v>
      </c>
      <c r="X28" s="91">
        <v>17.349745639799998</v>
      </c>
      <c r="Y28" s="32">
        <v>211.87196045440001</v>
      </c>
      <c r="Z28" s="32">
        <v>279.89003954560002</v>
      </c>
      <c r="AA28" s="32">
        <v>7.0561554734999996</v>
      </c>
      <c r="AC28" s="32">
        <v>19.785011474400001</v>
      </c>
      <c r="AD28" s="91">
        <v>1.3368146968000001</v>
      </c>
      <c r="AE28" s="32">
        <v>17.1645820554</v>
      </c>
      <c r="AF28" s="32">
        <v>22.405440893400002</v>
      </c>
      <c r="AG28" s="32">
        <v>6.7567041771999996</v>
      </c>
      <c r="AI28" s="32">
        <v>1.9624371139000001</v>
      </c>
      <c r="AJ28" s="91">
        <v>4.0836921900000003E-2</v>
      </c>
      <c r="AK28" s="32">
        <v>1.8823884192</v>
      </c>
      <c r="AL28" s="32">
        <v>2.0424858084999999</v>
      </c>
      <c r="AM28" s="32">
        <v>2.0809289418999999</v>
      </c>
      <c r="AN28" s="5"/>
      <c r="AO28" s="32">
        <v>46.196000000000012</v>
      </c>
      <c r="AP28" s="91">
        <v>18.200574208399999</v>
      </c>
      <c r="AQ28" s="32">
        <v>10.5191629525</v>
      </c>
      <c r="AR28" s="32">
        <v>81.872837047499999</v>
      </c>
      <c r="AS28" s="32">
        <v>39.398593403</v>
      </c>
      <c r="AU28" s="32">
        <v>3.7171981165000001</v>
      </c>
      <c r="AV28" s="91">
        <v>1.4307937819000001</v>
      </c>
      <c r="AW28" s="32">
        <v>0.91255052570000006</v>
      </c>
      <c r="AX28" s="32">
        <v>6.5218457072000007</v>
      </c>
      <c r="AY28" s="32">
        <v>38.491189790100002</v>
      </c>
      <c r="BA28" s="32">
        <v>4.0316477617000004</v>
      </c>
      <c r="BB28" s="91">
        <v>0.27097640820000002</v>
      </c>
      <c r="BC28" s="32">
        <v>3.5004787419999999</v>
      </c>
      <c r="BD28" s="32">
        <v>4.5628167813999996</v>
      </c>
      <c r="BE28" s="32">
        <v>6.7212322171999999</v>
      </c>
      <c r="BF28" s="5"/>
    </row>
    <row r="29" spans="1:58" x14ac:dyDescent="0.2">
      <c r="A29" s="20" t="s">
        <v>48</v>
      </c>
      <c r="B29" s="5"/>
      <c r="C29" s="5"/>
      <c r="D29" s="5"/>
      <c r="E29" s="32">
        <v>648.45699999999999</v>
      </c>
      <c r="F29" s="91">
        <v>45.086502352099998</v>
      </c>
      <c r="G29" s="32">
        <v>560.07826100889997</v>
      </c>
      <c r="H29" s="32">
        <v>736.83573899110002</v>
      </c>
      <c r="I29" s="32">
        <v>6.9528900686000004</v>
      </c>
      <c r="K29" s="32">
        <v>10.579544607300001</v>
      </c>
      <c r="L29" s="91">
        <v>0.68332487200000003</v>
      </c>
      <c r="M29" s="32">
        <v>9.2400885093999996</v>
      </c>
      <c r="N29" s="32">
        <v>11.9190007051</v>
      </c>
      <c r="O29" s="32">
        <v>6.4589251932999998</v>
      </c>
      <c r="Q29" s="32">
        <v>1.8461856376000001</v>
      </c>
      <c r="R29" s="91">
        <v>5.1604509299999997E-2</v>
      </c>
      <c r="S29" s="32">
        <v>1.7450302759</v>
      </c>
      <c r="T29" s="32">
        <v>1.9473409992999999</v>
      </c>
      <c r="U29" s="32">
        <v>2.7951961171000002</v>
      </c>
      <c r="V29" s="5"/>
      <c r="W29" s="32">
        <v>618.88300000000004</v>
      </c>
      <c r="X29" s="91">
        <v>44.126717491299999</v>
      </c>
      <c r="Y29" s="32">
        <v>532.38563506269998</v>
      </c>
      <c r="Z29" s="32">
        <v>705.38036493729999</v>
      </c>
      <c r="AA29" s="32">
        <v>7.1300581033000006</v>
      </c>
      <c r="AC29" s="32">
        <v>10.0970462269</v>
      </c>
      <c r="AD29" s="91">
        <v>0.67037736250000002</v>
      </c>
      <c r="AE29" s="32">
        <v>8.7829698880000002</v>
      </c>
      <c r="AF29" s="32">
        <v>11.4111225659</v>
      </c>
      <c r="AG29" s="32">
        <v>6.6393413227</v>
      </c>
      <c r="AI29" s="32">
        <v>1.7777108113</v>
      </c>
      <c r="AJ29" s="91">
        <v>4.8153891400000003E-2</v>
      </c>
      <c r="AK29" s="32">
        <v>1.6833193641999999</v>
      </c>
      <c r="AL29" s="32">
        <v>1.8721022583</v>
      </c>
      <c r="AM29" s="32">
        <v>2.7087584271999998</v>
      </c>
      <c r="AN29" s="5"/>
      <c r="AO29" s="32">
        <v>29.574000000000002</v>
      </c>
      <c r="AP29" s="91">
        <v>6.9671296417000006</v>
      </c>
      <c r="AQ29" s="32">
        <v>15.9170051125</v>
      </c>
      <c r="AR29" s="32">
        <v>43.230994887500003</v>
      </c>
      <c r="AS29" s="32">
        <v>23.558293236099999</v>
      </c>
      <c r="AU29" s="32">
        <v>0.48249838029999997</v>
      </c>
      <c r="AV29" s="91">
        <v>0.11327194240000001</v>
      </c>
      <c r="AW29" s="32">
        <v>0.26046227389999999</v>
      </c>
      <c r="AX29" s="32">
        <v>0.70453448670000007</v>
      </c>
      <c r="AY29" s="32">
        <v>23.4761290452</v>
      </c>
      <c r="BA29" s="32">
        <v>3.2791303171999999</v>
      </c>
      <c r="BB29" s="91">
        <v>4.7273862799999997E-2</v>
      </c>
      <c r="BC29" s="32">
        <v>3.1864639056000001</v>
      </c>
      <c r="BD29" s="32">
        <v>3.3717967287000001</v>
      </c>
      <c r="BE29" s="32">
        <v>1.441658557</v>
      </c>
      <c r="BF29" s="5"/>
    </row>
    <row r="30" spans="1:58" x14ac:dyDescent="0.2">
      <c r="A30" s="20" t="s">
        <v>49</v>
      </c>
      <c r="B30" s="5"/>
      <c r="C30" s="5"/>
      <c r="D30" s="5"/>
      <c r="E30" s="32">
        <v>2203.4839999999999</v>
      </c>
      <c r="F30" s="91">
        <v>106.86288324749999</v>
      </c>
      <c r="G30" s="32">
        <v>1994.0109565465</v>
      </c>
      <c r="H30" s="32">
        <v>2412.9570434534999</v>
      </c>
      <c r="I30" s="32">
        <v>4.8497235853999996</v>
      </c>
      <c r="K30" s="32">
        <v>51.613764613800001</v>
      </c>
      <c r="L30" s="91">
        <v>1.8411484172999999</v>
      </c>
      <c r="M30" s="32">
        <v>48.004738254999999</v>
      </c>
      <c r="N30" s="32">
        <v>55.2227909725</v>
      </c>
      <c r="O30" s="32">
        <v>3.5671655246</v>
      </c>
      <c r="Q30" s="32">
        <v>3.0986551298</v>
      </c>
      <c r="R30" s="91">
        <v>5.8613194299999997E-2</v>
      </c>
      <c r="S30" s="32">
        <v>2.9837613159999998</v>
      </c>
      <c r="T30" s="32">
        <v>3.2135489435000002</v>
      </c>
      <c r="U30" s="32">
        <v>1.891568822</v>
      </c>
      <c r="V30" s="5"/>
      <c r="W30" s="32">
        <v>1508.9190000000001</v>
      </c>
      <c r="X30" s="91">
        <v>74.738644656800005</v>
      </c>
      <c r="Y30" s="32">
        <v>1362.4160152023001</v>
      </c>
      <c r="Z30" s="32">
        <v>1655.4219847976999</v>
      </c>
      <c r="AA30" s="32">
        <v>4.9531250290000006</v>
      </c>
      <c r="AC30" s="32">
        <v>35.3444772402</v>
      </c>
      <c r="AD30" s="91">
        <v>1.4585745824</v>
      </c>
      <c r="AE30" s="32">
        <v>32.485373615100002</v>
      </c>
      <c r="AF30" s="32">
        <v>38.203580865299998</v>
      </c>
      <c r="AG30" s="32">
        <v>4.1267397237000001</v>
      </c>
      <c r="AI30" s="32">
        <v>2.7098909882000002</v>
      </c>
      <c r="AJ30" s="91">
        <v>5.2461287299999999E-2</v>
      </c>
      <c r="AK30" s="32">
        <v>2.6070561668000001</v>
      </c>
      <c r="AL30" s="32">
        <v>2.8127258095999998</v>
      </c>
      <c r="AM30" s="32">
        <v>1.9359187336999999</v>
      </c>
      <c r="AN30" s="5"/>
      <c r="AO30" s="32">
        <v>694.56500000000005</v>
      </c>
      <c r="AP30" s="91">
        <v>76.325487619599997</v>
      </c>
      <c r="AQ30" s="32">
        <v>544.95147939419996</v>
      </c>
      <c r="AR30" s="32">
        <v>844.17852060580003</v>
      </c>
      <c r="AS30" s="32">
        <v>10.988962533300001</v>
      </c>
      <c r="AU30" s="32">
        <v>16.269287373499999</v>
      </c>
      <c r="AV30" s="91">
        <v>1.6496373901000001</v>
      </c>
      <c r="AW30" s="32">
        <v>13.035661682300001</v>
      </c>
      <c r="AX30" s="32">
        <v>19.5029130647</v>
      </c>
      <c r="AY30" s="32">
        <v>10.1395798861</v>
      </c>
      <c r="BA30" s="32">
        <v>3.9432320948999999</v>
      </c>
      <c r="BB30" s="91">
        <v>5.4732033399999998E-2</v>
      </c>
      <c r="BC30" s="32">
        <v>3.8359461480000001</v>
      </c>
      <c r="BD30" s="32">
        <v>4.0505180418000002</v>
      </c>
      <c r="BE30" s="32">
        <v>1.3879992886000001</v>
      </c>
      <c r="BF30" s="5"/>
    </row>
    <row r="31" spans="1:58" s="15" customFormat="1" x14ac:dyDescent="0.2">
      <c r="A31" s="20" t="s">
        <v>50</v>
      </c>
      <c r="B31" s="5"/>
      <c r="C31" s="5"/>
      <c r="D31" s="5"/>
      <c r="E31" s="32">
        <v>2865.0149999999999</v>
      </c>
      <c r="F31" s="91">
        <v>144.5456545717</v>
      </c>
      <c r="G31" s="32">
        <v>2581.6760401951001</v>
      </c>
      <c r="H31" s="32">
        <v>3148.3539598049001</v>
      </c>
      <c r="I31" s="32">
        <v>5.0451971306000001</v>
      </c>
      <c r="K31" s="32">
        <v>43.442769114000001</v>
      </c>
      <c r="L31" s="91">
        <v>1.6232756958000001</v>
      </c>
      <c r="M31" s="32">
        <v>40.260817719499997</v>
      </c>
      <c r="N31" s="32">
        <v>46.624720508599999</v>
      </c>
      <c r="O31" s="32">
        <v>3.7365843129999998</v>
      </c>
      <c r="Q31" s="32">
        <v>2.5605122485999998</v>
      </c>
      <c r="R31" s="91">
        <v>7.8284063400000006E-2</v>
      </c>
      <c r="S31" s="32">
        <v>2.4070595199999998</v>
      </c>
      <c r="T31" s="32">
        <v>2.7139649771999999</v>
      </c>
      <c r="U31" s="32">
        <v>3.0573594593000002</v>
      </c>
      <c r="W31" s="32">
        <v>2383.8009999999999</v>
      </c>
      <c r="X31" s="91">
        <v>114.86718398550001</v>
      </c>
      <c r="Y31" s="32">
        <v>2158.6378948024999</v>
      </c>
      <c r="Z31" s="32">
        <v>2608.9641051975</v>
      </c>
      <c r="AA31" s="32">
        <v>4.8186565902999998</v>
      </c>
      <c r="AC31" s="32">
        <v>36.146029412300003</v>
      </c>
      <c r="AD31" s="91">
        <v>1.3372485225999999</v>
      </c>
      <c r="AE31" s="32">
        <v>33.524749606199997</v>
      </c>
      <c r="AF31" s="32">
        <v>38.767309218500003</v>
      </c>
      <c r="AG31" s="32">
        <v>3.6995723855999998</v>
      </c>
      <c r="AI31" s="32">
        <v>2.3164727257000002</v>
      </c>
      <c r="AJ31" s="91">
        <v>5.8240165500000003E-2</v>
      </c>
      <c r="AK31" s="32">
        <v>2.2023101244999999</v>
      </c>
      <c r="AL31" s="32">
        <v>2.4306353269000001</v>
      </c>
      <c r="AM31" s="32">
        <v>2.5141744553000001</v>
      </c>
      <c r="AO31" s="32">
        <v>481.214</v>
      </c>
      <c r="AP31" s="91">
        <v>71.808580392799996</v>
      </c>
      <c r="AQ31" s="32">
        <v>340.45453868060002</v>
      </c>
      <c r="AR31" s="32">
        <v>621.97346131940003</v>
      </c>
      <c r="AS31" s="32">
        <v>14.922379729799999</v>
      </c>
      <c r="AU31" s="32">
        <v>7.2967397017</v>
      </c>
      <c r="AV31" s="91">
        <v>1.0357244723000001</v>
      </c>
      <c r="AW31" s="32">
        <v>5.2665085232000006</v>
      </c>
      <c r="AX31" s="32">
        <v>9.3269708801000011</v>
      </c>
      <c r="AY31" s="32">
        <v>14.1943458946</v>
      </c>
      <c r="BA31" s="32">
        <v>3.7694165173999998</v>
      </c>
      <c r="BB31" s="91">
        <v>0.1011179312</v>
      </c>
      <c r="BC31" s="32">
        <v>3.5712047513999998</v>
      </c>
      <c r="BD31" s="32">
        <v>3.9676282832999998</v>
      </c>
      <c r="BE31" s="32">
        <v>2.6825884263000002</v>
      </c>
    </row>
    <row r="32" spans="1:58" x14ac:dyDescent="0.2">
      <c r="A32" s="20" t="s">
        <v>51</v>
      </c>
      <c r="B32" s="5"/>
      <c r="C32" s="5"/>
      <c r="D32" s="5"/>
      <c r="E32" s="32">
        <v>414.00099999999998</v>
      </c>
      <c r="F32" s="91">
        <v>35.488696662400002</v>
      </c>
      <c r="G32" s="32">
        <v>344.43591741799997</v>
      </c>
      <c r="H32" s="32">
        <v>483.56608258199998</v>
      </c>
      <c r="I32" s="32">
        <v>8.5721282466000002</v>
      </c>
      <c r="K32" s="32">
        <v>16.326009913099998</v>
      </c>
      <c r="L32" s="91">
        <v>1.2124664218000001</v>
      </c>
      <c r="M32" s="32">
        <v>13.949328471099999</v>
      </c>
      <c r="N32" s="32">
        <v>18.702691355100001</v>
      </c>
      <c r="O32" s="32">
        <v>7.4265936885000006</v>
      </c>
      <c r="Q32" s="32">
        <v>2.1087775149999999</v>
      </c>
      <c r="R32" s="91">
        <v>4.3808778299999997E-2</v>
      </c>
      <c r="S32" s="32">
        <v>2.0229033756999999</v>
      </c>
      <c r="T32" s="32">
        <v>2.1946516542999999</v>
      </c>
      <c r="U32" s="32">
        <v>2.0774490430000001</v>
      </c>
      <c r="V32" s="5"/>
      <c r="W32" s="32">
        <v>385.74200000000002</v>
      </c>
      <c r="X32" s="91">
        <v>33.405474698699997</v>
      </c>
      <c r="Y32" s="32">
        <v>320.26045729319998</v>
      </c>
      <c r="Z32" s="32">
        <v>451.2235427068</v>
      </c>
      <c r="AA32" s="32">
        <v>8.6600563845000007</v>
      </c>
      <c r="AC32" s="32">
        <v>15.2116244065</v>
      </c>
      <c r="AD32" s="91">
        <v>1.1423715511999999</v>
      </c>
      <c r="AE32" s="32">
        <v>12.972343205</v>
      </c>
      <c r="AF32" s="32">
        <v>17.450905607900001</v>
      </c>
      <c r="AG32" s="32">
        <v>7.5098590439000006</v>
      </c>
      <c r="AI32" s="32">
        <v>2.0051251873</v>
      </c>
      <c r="AJ32" s="91">
        <v>4.3197312600000003E-2</v>
      </c>
      <c r="AK32" s="32">
        <v>1.9204496455</v>
      </c>
      <c r="AL32" s="32">
        <v>2.0898007290999998</v>
      </c>
      <c r="AM32" s="32">
        <v>2.1543449181000001</v>
      </c>
      <c r="AN32" s="5"/>
      <c r="AO32" s="32">
        <v>28.259</v>
      </c>
      <c r="AP32" s="91">
        <v>4.9851398464000001</v>
      </c>
      <c r="AQ32" s="32">
        <v>18.4871092936</v>
      </c>
      <c r="AR32" s="32">
        <v>38.030890706400001</v>
      </c>
      <c r="AS32" s="32">
        <v>17.640892623199999</v>
      </c>
      <c r="AU32" s="32">
        <v>1.1143855065999999</v>
      </c>
      <c r="AV32" s="91">
        <v>0.1919139151</v>
      </c>
      <c r="AW32" s="32">
        <v>0.73819509650000004</v>
      </c>
      <c r="AX32" s="32">
        <v>1.4905759167999999</v>
      </c>
      <c r="AY32" s="32">
        <v>17.221501354800001</v>
      </c>
      <c r="BA32" s="32">
        <v>3.5236561803000002</v>
      </c>
      <c r="BB32" s="91">
        <v>8.124415480000001E-2</v>
      </c>
      <c r="BC32" s="32">
        <v>3.3644010688999999</v>
      </c>
      <c r="BD32" s="32">
        <v>3.6829112917</v>
      </c>
      <c r="BE32" s="32">
        <v>2.3056777016000001</v>
      </c>
      <c r="BF32" s="5"/>
    </row>
    <row r="33" spans="1:74" x14ac:dyDescent="0.2">
      <c r="A33" s="20" t="s">
        <v>52</v>
      </c>
      <c r="B33" s="5"/>
      <c r="C33" s="5"/>
      <c r="D33" s="5"/>
      <c r="E33" s="32">
        <v>339.83499999999998</v>
      </c>
      <c r="F33" s="91">
        <v>27.429912952700001</v>
      </c>
      <c r="G33" s="32">
        <v>286.06677689719999</v>
      </c>
      <c r="H33" s="32">
        <v>393.60322310279997</v>
      </c>
      <c r="I33" s="32">
        <v>8.0715385267999995</v>
      </c>
      <c r="K33" s="32">
        <v>17.7468519293</v>
      </c>
      <c r="L33" s="91">
        <v>1.3715278054</v>
      </c>
      <c r="M33" s="32">
        <v>15.058377738400001</v>
      </c>
      <c r="N33" s="32">
        <v>20.435326120300001</v>
      </c>
      <c r="O33" s="32">
        <v>7.7282878725000002</v>
      </c>
      <c r="Q33" s="32">
        <v>2.5574234554999999</v>
      </c>
      <c r="R33" s="91">
        <v>7.4665534899999997E-2</v>
      </c>
      <c r="S33" s="32">
        <v>2.4110637806000002</v>
      </c>
      <c r="T33" s="32">
        <v>2.7037831304000002</v>
      </c>
      <c r="U33" s="32">
        <v>2.9195608879999999</v>
      </c>
      <c r="V33" s="5"/>
      <c r="W33" s="32">
        <v>289.80399999999997</v>
      </c>
      <c r="X33" s="91">
        <v>21.338136859999999</v>
      </c>
      <c r="Y33" s="32">
        <v>247.97690032</v>
      </c>
      <c r="Z33" s="32">
        <v>331.63109967999998</v>
      </c>
      <c r="AA33" s="32">
        <v>7.3629545693000003</v>
      </c>
      <c r="AC33" s="32">
        <v>15.1341347316</v>
      </c>
      <c r="AD33" s="91">
        <v>1.0493352553999999</v>
      </c>
      <c r="AE33" s="32">
        <v>13.0772236427</v>
      </c>
      <c r="AF33" s="32">
        <v>17.191045820500001</v>
      </c>
      <c r="AG33" s="32">
        <v>6.9335662326999996</v>
      </c>
      <c r="AI33" s="32">
        <v>2.3682178299999999</v>
      </c>
      <c r="AJ33" s="91">
        <v>6.86958976E-2</v>
      </c>
      <c r="AK33" s="32">
        <v>2.2335598616999999</v>
      </c>
      <c r="AL33" s="32">
        <v>2.5028757981999998</v>
      </c>
      <c r="AM33" s="32">
        <v>2.9007423524</v>
      </c>
      <c r="AN33" s="5"/>
      <c r="AO33" s="32">
        <v>50.030999999999999</v>
      </c>
      <c r="AP33" s="91">
        <v>10.2385122743</v>
      </c>
      <c r="AQ33" s="32">
        <v>29.9614280274</v>
      </c>
      <c r="AR33" s="32">
        <v>70.100571972600008</v>
      </c>
      <c r="AS33" s="32">
        <v>20.464336659899999</v>
      </c>
      <c r="AU33" s="32">
        <v>2.6127171976999999</v>
      </c>
      <c r="AV33" s="91">
        <v>0.53385814850000002</v>
      </c>
      <c r="AW33" s="32">
        <v>1.5662463581999999</v>
      </c>
      <c r="AX33" s="32">
        <v>3.6591880371999999</v>
      </c>
      <c r="AY33" s="32">
        <v>20.433062904</v>
      </c>
      <c r="BA33" s="32">
        <v>3.6533948951999999</v>
      </c>
      <c r="BB33" s="91">
        <v>0.1062589363</v>
      </c>
      <c r="BC33" s="32">
        <v>3.4451057108000001</v>
      </c>
      <c r="BD33" s="32">
        <v>3.8616840794999998</v>
      </c>
      <c r="BE33" s="32">
        <v>2.9084985165999999</v>
      </c>
      <c r="BF33" s="5"/>
    </row>
    <row r="34" spans="1:74" x14ac:dyDescent="0.2">
      <c r="A34" s="20" t="s">
        <v>53</v>
      </c>
      <c r="B34" s="5"/>
      <c r="C34" s="5"/>
      <c r="D34" s="5"/>
      <c r="E34" s="32">
        <v>874.84800000000007</v>
      </c>
      <c r="F34" s="91">
        <v>42.778935627099997</v>
      </c>
      <c r="G34" s="32">
        <v>790.99256236630004</v>
      </c>
      <c r="H34" s="32">
        <v>958.70343763369999</v>
      </c>
      <c r="I34" s="32">
        <v>4.8898706549000002</v>
      </c>
      <c r="K34" s="32">
        <v>30.4051503805</v>
      </c>
      <c r="L34" s="91">
        <v>1.2770519003</v>
      </c>
      <c r="M34" s="32">
        <v>27.9018682299</v>
      </c>
      <c r="N34" s="32">
        <v>32.908432531099997</v>
      </c>
      <c r="O34" s="32">
        <v>4.2001170336999998</v>
      </c>
      <c r="Q34" s="32">
        <v>2.4669051081000002</v>
      </c>
      <c r="R34" s="91">
        <v>5.31009141E-2</v>
      </c>
      <c r="S34" s="32">
        <v>2.3628164877</v>
      </c>
      <c r="T34" s="32">
        <v>2.5709937285</v>
      </c>
      <c r="U34" s="32">
        <v>2.1525316857000001</v>
      </c>
      <c r="V34" s="5"/>
      <c r="W34" s="32">
        <v>729.12800000000004</v>
      </c>
      <c r="X34" s="91">
        <v>36.158670727400001</v>
      </c>
      <c r="Y34" s="32">
        <v>658.24963162430004</v>
      </c>
      <c r="Z34" s="32">
        <v>800.00636837570005</v>
      </c>
      <c r="AA34" s="32">
        <v>4.9591663916000002</v>
      </c>
      <c r="AC34" s="32">
        <v>25.340683737799999</v>
      </c>
      <c r="AD34" s="91">
        <v>1.0857418103000001</v>
      </c>
      <c r="AE34" s="32">
        <v>23.212408376900001</v>
      </c>
      <c r="AF34" s="32">
        <v>27.468959098599999</v>
      </c>
      <c r="AG34" s="32">
        <v>4.2845797751000001</v>
      </c>
      <c r="AI34" s="32">
        <v>2.2069691467000001</v>
      </c>
      <c r="AJ34" s="91">
        <v>4.1386061799999999E-2</v>
      </c>
      <c r="AK34" s="32">
        <v>2.1258440259000002</v>
      </c>
      <c r="AL34" s="32">
        <v>2.2880942675</v>
      </c>
      <c r="AM34" s="32">
        <v>1.8752442385999999</v>
      </c>
      <c r="AN34" s="5"/>
      <c r="AO34" s="32">
        <v>145.72</v>
      </c>
      <c r="AP34" s="91">
        <v>19.095869152500001</v>
      </c>
      <c r="AQ34" s="32">
        <v>108.2882022869</v>
      </c>
      <c r="AR34" s="32">
        <v>183.1517977131</v>
      </c>
      <c r="AS34" s="32">
        <v>13.1044943402</v>
      </c>
      <c r="AU34" s="32">
        <v>5.0644666427000002</v>
      </c>
      <c r="AV34" s="91">
        <v>0.65110819370000006</v>
      </c>
      <c r="AW34" s="32">
        <v>3.7881618041</v>
      </c>
      <c r="AX34" s="32">
        <v>6.3407714813</v>
      </c>
      <c r="AY34" s="32">
        <v>12.856402058600001</v>
      </c>
      <c r="BA34" s="32">
        <v>3.7675267636999998</v>
      </c>
      <c r="BB34" s="91">
        <v>9.1444034300000004E-2</v>
      </c>
      <c r="BC34" s="32">
        <v>3.5882778085</v>
      </c>
      <c r="BD34" s="32">
        <v>3.9467757188000001</v>
      </c>
      <c r="BE34" s="32">
        <v>2.4271634956999999</v>
      </c>
      <c r="BF34" s="5"/>
    </row>
    <row r="35" spans="1:74" x14ac:dyDescent="0.2">
      <c r="A35" s="20" t="s">
        <v>54</v>
      </c>
      <c r="B35" s="5"/>
      <c r="C35" s="5"/>
      <c r="D35" s="5"/>
      <c r="E35" s="32">
        <v>533.08100000000002</v>
      </c>
      <c r="F35" s="91">
        <v>31.8789836043</v>
      </c>
      <c r="G35" s="32">
        <v>470.59169113190001</v>
      </c>
      <c r="H35" s="32">
        <v>595.57030886810003</v>
      </c>
      <c r="I35" s="32">
        <v>5.9801387789999998</v>
      </c>
      <c r="K35" s="32">
        <v>16.9986100247</v>
      </c>
      <c r="L35" s="91">
        <v>0.94401883240000006</v>
      </c>
      <c r="M35" s="32">
        <v>15.1481406018</v>
      </c>
      <c r="N35" s="32">
        <v>18.849079447600001</v>
      </c>
      <c r="O35" s="32">
        <v>5.5535060278000001</v>
      </c>
      <c r="Q35" s="32">
        <v>2.2104408148000001</v>
      </c>
      <c r="R35" s="91">
        <v>5.32400783E-2</v>
      </c>
      <c r="S35" s="32">
        <v>2.1060794041999999</v>
      </c>
      <c r="T35" s="32">
        <v>2.3148022253999998</v>
      </c>
      <c r="U35" s="32">
        <v>2.4085728944000002</v>
      </c>
      <c r="V35" s="5"/>
      <c r="W35" s="32">
        <v>487.43200000000002</v>
      </c>
      <c r="X35" s="91">
        <v>29.265633900600001</v>
      </c>
      <c r="Y35" s="32">
        <v>430.0653894852</v>
      </c>
      <c r="Z35" s="32">
        <v>544.79861051479998</v>
      </c>
      <c r="AA35" s="32">
        <v>6.0040444411999996</v>
      </c>
      <c r="AC35" s="32">
        <v>15.542978424599999</v>
      </c>
      <c r="AD35" s="91">
        <v>0.86218118340000005</v>
      </c>
      <c r="AE35" s="32">
        <v>13.8529274826</v>
      </c>
      <c r="AF35" s="32">
        <v>17.2330293666</v>
      </c>
      <c r="AG35" s="32">
        <v>5.5470783002999999</v>
      </c>
      <c r="AI35" s="32">
        <v>2.080550723</v>
      </c>
      <c r="AJ35" s="91">
        <v>5.1573870700000003E-2</v>
      </c>
      <c r="AK35" s="32">
        <v>1.979455419</v>
      </c>
      <c r="AL35" s="32">
        <v>2.1816460270000002</v>
      </c>
      <c r="AM35" s="32">
        <v>2.4788566879</v>
      </c>
      <c r="AN35" s="5"/>
      <c r="AO35" s="32">
        <v>45.649000000000001</v>
      </c>
      <c r="AP35" s="91">
        <v>9.0898711184999996</v>
      </c>
      <c r="AQ35" s="32">
        <v>27.8309989324</v>
      </c>
      <c r="AR35" s="32">
        <v>63.467001067600002</v>
      </c>
      <c r="AS35" s="32">
        <v>19.912530654499999</v>
      </c>
      <c r="AU35" s="32">
        <v>1.4556316001</v>
      </c>
      <c r="AV35" s="91">
        <v>0.28945087549999998</v>
      </c>
      <c r="AW35" s="32">
        <v>0.88824885710000001</v>
      </c>
      <c r="AX35" s="32">
        <v>2.0230143430999998</v>
      </c>
      <c r="AY35" s="32">
        <v>19.8848991369</v>
      </c>
      <c r="BA35" s="32">
        <v>3.5973843896000002</v>
      </c>
      <c r="BB35" s="91">
        <v>7.8497976100000005E-2</v>
      </c>
      <c r="BC35" s="32">
        <v>3.4435123486000001</v>
      </c>
      <c r="BD35" s="32">
        <v>3.7512564305999998</v>
      </c>
      <c r="BE35" s="32">
        <v>2.1820847470000002</v>
      </c>
      <c r="BF35" s="5"/>
    </row>
    <row r="36" spans="1:74" x14ac:dyDescent="0.2">
      <c r="A36" s="20" t="s">
        <v>55</v>
      </c>
      <c r="B36" s="5"/>
      <c r="C36" s="5"/>
      <c r="D36" s="5"/>
      <c r="E36" s="32">
        <v>431.66800000000001</v>
      </c>
      <c r="F36" s="91">
        <v>38.435351913300003</v>
      </c>
      <c r="G36" s="32">
        <v>356.32687222179999</v>
      </c>
      <c r="H36" s="32">
        <v>507.00912777820002</v>
      </c>
      <c r="I36" s="32">
        <v>8.9039150256999999</v>
      </c>
      <c r="K36" s="32">
        <v>14.1142650311</v>
      </c>
      <c r="L36" s="91">
        <v>1.1218583845000001</v>
      </c>
      <c r="M36" s="32">
        <v>11.915193819500001</v>
      </c>
      <c r="N36" s="32">
        <v>16.313336242599998</v>
      </c>
      <c r="O36" s="32">
        <v>7.9484010117000006</v>
      </c>
      <c r="Q36" s="32">
        <v>2.2974044868000001</v>
      </c>
      <c r="R36" s="91">
        <v>8.1430076300000001E-2</v>
      </c>
      <c r="S36" s="32">
        <v>2.1377849314000001</v>
      </c>
      <c r="T36" s="32">
        <v>2.4570240421</v>
      </c>
      <c r="U36" s="32">
        <v>3.5444379407</v>
      </c>
      <c r="V36" s="5"/>
      <c r="W36" s="32">
        <v>386.49</v>
      </c>
      <c r="X36" s="91">
        <v>31.1674481473</v>
      </c>
      <c r="Y36" s="32">
        <v>325.39544572919999</v>
      </c>
      <c r="Z36" s="32">
        <v>447.58455427080003</v>
      </c>
      <c r="AA36" s="32">
        <v>8.0642314541999998</v>
      </c>
      <c r="AC36" s="32">
        <v>12.637078245</v>
      </c>
      <c r="AD36" s="91">
        <v>0.90983564640000003</v>
      </c>
      <c r="AE36" s="32">
        <v>10.8536148375</v>
      </c>
      <c r="AF36" s="32">
        <v>14.420541652400001</v>
      </c>
      <c r="AG36" s="32">
        <v>7.1997310512000006</v>
      </c>
      <c r="AI36" s="32">
        <v>2.1473181711999998</v>
      </c>
      <c r="AJ36" s="91">
        <v>6.8751134700000008E-2</v>
      </c>
      <c r="AK36" s="32">
        <v>2.0125519269000001</v>
      </c>
      <c r="AL36" s="32">
        <v>2.2820844156</v>
      </c>
      <c r="AM36" s="32">
        <v>3.2017209029</v>
      </c>
      <c r="AN36" s="5"/>
      <c r="AO36" s="32">
        <v>45.177999999999997</v>
      </c>
      <c r="AP36" s="91">
        <v>11.290753694399999</v>
      </c>
      <c r="AQ36" s="32">
        <v>23.045820263</v>
      </c>
      <c r="AR36" s="32">
        <v>67.310179736999999</v>
      </c>
      <c r="AS36" s="32">
        <v>24.991707677200001</v>
      </c>
      <c r="AU36" s="32">
        <v>1.4771867861000001</v>
      </c>
      <c r="AV36" s="91">
        <v>0.35686050949999998</v>
      </c>
      <c r="AW36" s="32">
        <v>0.77766741370000003</v>
      </c>
      <c r="AX36" s="32">
        <v>2.1767061584</v>
      </c>
      <c r="AY36" s="32">
        <v>24.158116825299999</v>
      </c>
      <c r="BA36" s="32">
        <v>3.5813670371000002</v>
      </c>
      <c r="BB36" s="91">
        <v>9.5107156300000009E-2</v>
      </c>
      <c r="BC36" s="32">
        <v>3.3949376158</v>
      </c>
      <c r="BD36" s="32">
        <v>3.7677964582999999</v>
      </c>
      <c r="BE36" s="32">
        <v>2.6556104213</v>
      </c>
      <c r="BF36" s="5"/>
    </row>
    <row r="37" spans="1:74" x14ac:dyDescent="0.2">
      <c r="A37" s="20" t="s">
        <v>56</v>
      </c>
      <c r="B37" s="5"/>
      <c r="C37" s="5"/>
      <c r="D37" s="5"/>
      <c r="E37" s="32">
        <v>881.51700000000005</v>
      </c>
      <c r="F37" s="91">
        <v>43.218414407899999</v>
      </c>
      <c r="G37" s="32">
        <v>796.80009433409998</v>
      </c>
      <c r="H37" s="32">
        <v>966.23390566590001</v>
      </c>
      <c r="I37" s="32">
        <v>4.9027318144000001</v>
      </c>
      <c r="K37" s="32">
        <v>34.803927181200002</v>
      </c>
      <c r="L37" s="91">
        <v>1.4120790905</v>
      </c>
      <c r="M37" s="32">
        <v>32.035964202000002</v>
      </c>
      <c r="N37" s="32">
        <v>37.571890160499997</v>
      </c>
      <c r="O37" s="32">
        <v>4.0572406761000002</v>
      </c>
      <c r="Q37" s="32">
        <v>2.7929217473999999</v>
      </c>
      <c r="R37" s="91">
        <v>5.6887093800000003E-2</v>
      </c>
      <c r="S37" s="32">
        <v>2.6814114427</v>
      </c>
      <c r="T37" s="32">
        <v>2.9044320521000002</v>
      </c>
      <c r="U37" s="32">
        <v>2.0368309237000002</v>
      </c>
      <c r="V37" s="5"/>
      <c r="W37" s="32">
        <v>717.34800000000007</v>
      </c>
      <c r="X37" s="91">
        <v>35.895137706200003</v>
      </c>
      <c r="Y37" s="32">
        <v>646.98621008750001</v>
      </c>
      <c r="Z37" s="32">
        <v>787.70978991250001</v>
      </c>
      <c r="AA37" s="32">
        <v>5.0038667014999998</v>
      </c>
      <c r="AC37" s="32">
        <v>28.3222303774</v>
      </c>
      <c r="AD37" s="91">
        <v>1.1440708386</v>
      </c>
      <c r="AE37" s="32">
        <v>26.079618226099999</v>
      </c>
      <c r="AF37" s="32">
        <v>30.564842528700002</v>
      </c>
      <c r="AG37" s="32">
        <v>4.0394800246999996</v>
      </c>
      <c r="AI37" s="32">
        <v>2.5591749052999999</v>
      </c>
      <c r="AJ37" s="91">
        <v>5.4680913300000002E-2</v>
      </c>
      <c r="AK37" s="32">
        <v>2.4519891644</v>
      </c>
      <c r="AL37" s="32">
        <v>2.6663606462999998</v>
      </c>
      <c r="AM37" s="32">
        <v>2.1366618269000002</v>
      </c>
      <c r="AN37" s="5"/>
      <c r="AO37" s="32">
        <v>164.16900000000001</v>
      </c>
      <c r="AP37" s="91">
        <v>19.0805914458</v>
      </c>
      <c r="AQ37" s="32">
        <v>126.7671497075</v>
      </c>
      <c r="AR37" s="32">
        <v>201.57085029250001</v>
      </c>
      <c r="AS37" s="32">
        <v>11.622530103600001</v>
      </c>
      <c r="AU37" s="32">
        <v>6.4816968038000002</v>
      </c>
      <c r="AV37" s="91">
        <v>0.74613838330000004</v>
      </c>
      <c r="AW37" s="32">
        <v>5.0191134142999996</v>
      </c>
      <c r="AX37" s="32">
        <v>7.9442801933</v>
      </c>
      <c r="AY37" s="32">
        <v>11.5114669185</v>
      </c>
      <c r="BA37" s="32">
        <v>3.8142950251999999</v>
      </c>
      <c r="BB37" s="91">
        <v>7.3781609499999998E-2</v>
      </c>
      <c r="BC37" s="32">
        <v>3.6696680246</v>
      </c>
      <c r="BD37" s="32">
        <v>3.9589220259000002</v>
      </c>
      <c r="BE37" s="32">
        <v>1.9343445901</v>
      </c>
      <c r="BF37" s="5"/>
    </row>
    <row r="38" spans="1:74" x14ac:dyDescent="0.2">
      <c r="A38" s="20" t="s">
        <v>57</v>
      </c>
      <c r="B38" s="5"/>
      <c r="C38" s="5"/>
      <c r="D38" s="5"/>
      <c r="E38" s="32">
        <v>720.44500000000005</v>
      </c>
      <c r="F38" s="91">
        <v>44.5849111992</v>
      </c>
      <c r="G38" s="32">
        <v>633.04948195680004</v>
      </c>
      <c r="H38" s="32">
        <v>807.84051804320006</v>
      </c>
      <c r="I38" s="32">
        <v>6.1885239261000002</v>
      </c>
      <c r="K38" s="32">
        <v>20.153192741600002</v>
      </c>
      <c r="L38" s="91">
        <v>1.1318459196999999</v>
      </c>
      <c r="M38" s="32">
        <v>17.934543924300002</v>
      </c>
      <c r="N38" s="32">
        <v>22.371841558900002</v>
      </c>
      <c r="O38" s="32">
        <v>5.6162114571000004</v>
      </c>
      <c r="Q38" s="32">
        <v>1.9918286615</v>
      </c>
      <c r="R38" s="91">
        <v>4.4773948399999999E-2</v>
      </c>
      <c r="S38" s="32">
        <v>1.9040625919</v>
      </c>
      <c r="T38" s="32">
        <v>2.0795947309999998</v>
      </c>
      <c r="U38" s="32">
        <v>2.2478815212000001</v>
      </c>
      <c r="V38" s="5"/>
      <c r="W38" s="32">
        <v>668.08100000000002</v>
      </c>
      <c r="X38" s="91">
        <v>43.089041965600003</v>
      </c>
      <c r="Y38" s="32">
        <v>583.61769070380001</v>
      </c>
      <c r="Z38" s="32">
        <v>752.54430929620003</v>
      </c>
      <c r="AA38" s="32">
        <v>6.4496733128999999</v>
      </c>
      <c r="AC38" s="32">
        <v>18.688401141</v>
      </c>
      <c r="AD38" s="91">
        <v>1.1084325938999999</v>
      </c>
      <c r="AE38" s="32">
        <v>16.515647217000001</v>
      </c>
      <c r="AF38" s="32">
        <v>20.8611550649</v>
      </c>
      <c r="AG38" s="32">
        <v>5.9311258652000003</v>
      </c>
      <c r="AI38" s="32">
        <v>1.8741829209</v>
      </c>
      <c r="AJ38" s="91">
        <v>3.7105415099999997E-2</v>
      </c>
      <c r="AK38" s="32">
        <v>1.8014487403999999</v>
      </c>
      <c r="AL38" s="32">
        <v>1.9469171014</v>
      </c>
      <c r="AM38" s="32">
        <v>1.9798182306000001</v>
      </c>
      <c r="AN38" s="5"/>
      <c r="AO38" s="32">
        <v>52.363999999999997</v>
      </c>
      <c r="AP38" s="91">
        <v>11.630484662000001</v>
      </c>
      <c r="AQ38" s="32">
        <v>29.565878285899998</v>
      </c>
      <c r="AR38" s="32">
        <v>75.162121714099996</v>
      </c>
      <c r="AS38" s="32">
        <v>22.210840772299999</v>
      </c>
      <c r="AU38" s="32">
        <v>1.4647916005999999</v>
      </c>
      <c r="AV38" s="91">
        <v>0.32168073139999998</v>
      </c>
      <c r="AW38" s="32">
        <v>0.83423176750000005</v>
      </c>
      <c r="AX38" s="32">
        <v>2.0953514337999999</v>
      </c>
      <c r="AY38" s="32">
        <v>21.960853084699998</v>
      </c>
      <c r="BA38" s="32">
        <v>3.4928003971999999</v>
      </c>
      <c r="BB38" s="91">
        <v>0.1372061004</v>
      </c>
      <c r="BC38" s="32">
        <v>3.2238484602000002</v>
      </c>
      <c r="BD38" s="32">
        <v>3.7617523342000001</v>
      </c>
      <c r="BE38" s="32">
        <v>3.9282548341000001</v>
      </c>
      <c r="BF38" s="5"/>
    </row>
    <row r="39" spans="1:74" x14ac:dyDescent="0.2">
      <c r="A39" s="20" t="s">
        <v>58</v>
      </c>
      <c r="B39" s="5"/>
      <c r="C39" s="5"/>
      <c r="D39" s="5"/>
      <c r="E39" s="32">
        <v>598.68399999999997</v>
      </c>
      <c r="F39" s="91">
        <v>26.105796867999999</v>
      </c>
      <c r="G39" s="32">
        <v>547.51131444700002</v>
      </c>
      <c r="H39" s="32">
        <v>649.85668555300003</v>
      </c>
      <c r="I39" s="32">
        <v>4.3605302410000002</v>
      </c>
      <c r="K39" s="32">
        <v>40.805193105699999</v>
      </c>
      <c r="L39" s="91">
        <v>1.3655166101</v>
      </c>
      <c r="M39" s="32">
        <v>38.128502083400001</v>
      </c>
      <c r="N39" s="32">
        <v>43.481884127999997</v>
      </c>
      <c r="O39" s="32">
        <v>3.3464284964000002</v>
      </c>
      <c r="Q39" s="32">
        <v>2.2019429281999998</v>
      </c>
      <c r="R39" s="91">
        <v>4.0397815199999999E-2</v>
      </c>
      <c r="S39" s="32">
        <v>2.1227549721000001</v>
      </c>
      <c r="T39" s="32">
        <v>2.2811308842</v>
      </c>
      <c r="U39" s="32">
        <v>1.8346440631000001</v>
      </c>
      <c r="V39" s="5"/>
      <c r="W39" s="32">
        <v>534.79600000000005</v>
      </c>
      <c r="X39" s="91">
        <v>23.467224989200002</v>
      </c>
      <c r="Y39" s="32">
        <v>488.79545340689998</v>
      </c>
      <c r="Z39" s="32">
        <v>580.79654659310006</v>
      </c>
      <c r="AA39" s="32">
        <v>4.3880704024000003</v>
      </c>
      <c r="AC39" s="32">
        <v>36.450705300499997</v>
      </c>
      <c r="AD39" s="91">
        <v>1.2536661085</v>
      </c>
      <c r="AE39" s="32">
        <v>33.9932640707</v>
      </c>
      <c r="AF39" s="32">
        <v>38.908146530300002</v>
      </c>
      <c r="AG39" s="32">
        <v>3.4393466413999998</v>
      </c>
      <c r="AI39" s="32">
        <v>2.0497741194999999</v>
      </c>
      <c r="AJ39" s="91">
        <v>3.8132963200000002E-2</v>
      </c>
      <c r="AK39" s="32">
        <v>1.9750257352</v>
      </c>
      <c r="AL39" s="32">
        <v>2.1245225037000002</v>
      </c>
      <c r="AM39" s="32">
        <v>1.8603495305</v>
      </c>
      <c r="AN39" s="5"/>
      <c r="AO39" s="32">
        <v>63.888000000000012</v>
      </c>
      <c r="AP39" s="91">
        <v>7.871580904</v>
      </c>
      <c r="AQ39" s="32">
        <v>48.458096195700001</v>
      </c>
      <c r="AR39" s="32">
        <v>79.317903804300002</v>
      </c>
      <c r="AS39" s="32">
        <v>12.320906749400001</v>
      </c>
      <c r="AU39" s="32">
        <v>4.3544878050999998</v>
      </c>
      <c r="AV39" s="91">
        <v>0.51656773440000003</v>
      </c>
      <c r="AW39" s="32">
        <v>3.3419097032999998</v>
      </c>
      <c r="AX39" s="32">
        <v>5.3670659070000006</v>
      </c>
      <c r="AY39" s="32">
        <v>11.8628816417</v>
      </c>
      <c r="BA39" s="32">
        <v>3.4757231405</v>
      </c>
      <c r="BB39" s="91">
        <v>9.27039791E-2</v>
      </c>
      <c r="BC39" s="32">
        <v>3.2940044365999999</v>
      </c>
      <c r="BD39" s="32">
        <v>3.6574418444000001</v>
      </c>
      <c r="BE39" s="32">
        <v>2.6671853688999998</v>
      </c>
      <c r="BF39" s="5"/>
    </row>
    <row r="40" spans="1:74" x14ac:dyDescent="0.2">
      <c r="A40" s="20" t="s">
        <v>59</v>
      </c>
      <c r="B40" s="5"/>
      <c r="C40" s="5"/>
      <c r="D40" s="5"/>
      <c r="E40" s="32">
        <v>3601.9079999999999</v>
      </c>
      <c r="F40" s="91">
        <v>167.36760379629999</v>
      </c>
      <c r="G40" s="32">
        <v>3273.8333656901</v>
      </c>
      <c r="H40" s="32">
        <v>3929.9826343098998</v>
      </c>
      <c r="I40" s="32">
        <v>4.6466373876000002</v>
      </c>
      <c r="K40" s="32">
        <v>44.501788394899997</v>
      </c>
      <c r="L40" s="91">
        <v>1.4880382909000001</v>
      </c>
      <c r="M40" s="32">
        <v>41.584929892600002</v>
      </c>
      <c r="N40" s="32">
        <v>47.418646897199999</v>
      </c>
      <c r="O40" s="32">
        <v>3.3437718901000002</v>
      </c>
      <c r="Q40" s="32">
        <v>2.6771858137</v>
      </c>
      <c r="R40" s="91">
        <v>7.3271632500000003E-2</v>
      </c>
      <c r="S40" s="32">
        <v>2.5335584719000002</v>
      </c>
      <c r="T40" s="32">
        <v>2.8208131554999998</v>
      </c>
      <c r="U40" s="32">
        <v>2.7368900627000001</v>
      </c>
      <c r="V40" s="5"/>
      <c r="W40" s="32">
        <v>2887.9630000000002</v>
      </c>
      <c r="X40" s="91">
        <v>153.26280218720001</v>
      </c>
      <c r="Y40" s="32">
        <v>2587.5366532018002</v>
      </c>
      <c r="Z40" s="32">
        <v>3188.3893467982002</v>
      </c>
      <c r="AA40" s="32">
        <v>5.3069517230000001</v>
      </c>
      <c r="AC40" s="32">
        <v>35.6809552932</v>
      </c>
      <c r="AD40" s="91">
        <v>1.4940057023</v>
      </c>
      <c r="AE40" s="32">
        <v>32.752399447800002</v>
      </c>
      <c r="AF40" s="32">
        <v>38.6095111387</v>
      </c>
      <c r="AG40" s="32">
        <v>4.1871236070000002</v>
      </c>
      <c r="AI40" s="32">
        <v>2.4036028161999998</v>
      </c>
      <c r="AJ40" s="91">
        <v>4.8778483999999997E-2</v>
      </c>
      <c r="AK40" s="32">
        <v>2.3079870404</v>
      </c>
      <c r="AL40" s="32">
        <v>2.4992185921000001</v>
      </c>
      <c r="AM40" s="32">
        <v>2.0293903646999998</v>
      </c>
      <c r="AN40" s="5"/>
      <c r="AO40" s="32">
        <v>713.94500000000005</v>
      </c>
      <c r="AP40" s="91">
        <v>101.0576511422</v>
      </c>
      <c r="AQ40" s="32">
        <v>515.85139531979996</v>
      </c>
      <c r="AR40" s="32">
        <v>912.03860468020002</v>
      </c>
      <c r="AS40" s="32">
        <v>14.154823010499999</v>
      </c>
      <c r="AU40" s="32">
        <v>8.8208331016999999</v>
      </c>
      <c r="AV40" s="91">
        <v>1.2185647390000001</v>
      </c>
      <c r="AW40" s="32">
        <v>6.4321977142</v>
      </c>
      <c r="AX40" s="32">
        <v>11.209468489100001</v>
      </c>
      <c r="AY40" s="32">
        <v>13.814621873</v>
      </c>
      <c r="BA40" s="32">
        <v>3.7838502965999998</v>
      </c>
      <c r="BB40" s="91">
        <v>5.30811037E-2</v>
      </c>
      <c r="BC40" s="32">
        <v>3.6798005086000001</v>
      </c>
      <c r="BD40" s="32">
        <v>3.8879000846</v>
      </c>
      <c r="BE40" s="32">
        <v>1.4028330814000001</v>
      </c>
      <c r="BF40" s="5"/>
    </row>
    <row r="41" spans="1:74" x14ac:dyDescent="0.2">
      <c r="A41" s="20" t="s">
        <v>60</v>
      </c>
      <c r="B41" s="5"/>
      <c r="C41" s="5"/>
      <c r="D41" s="5"/>
      <c r="E41" s="32">
        <v>633.64400000000001</v>
      </c>
      <c r="F41" s="91">
        <v>41.706001145599998</v>
      </c>
      <c r="G41" s="32">
        <v>551.89173275109999</v>
      </c>
      <c r="H41" s="32">
        <v>715.39626724890002</v>
      </c>
      <c r="I41" s="32">
        <v>6.5819294660000001</v>
      </c>
      <c r="K41" s="32">
        <v>26.6402300924</v>
      </c>
      <c r="L41" s="91">
        <v>1.5011930838</v>
      </c>
      <c r="M41" s="32">
        <v>23.6975855134</v>
      </c>
      <c r="N41" s="32">
        <v>29.582874671300001</v>
      </c>
      <c r="O41" s="32">
        <v>5.6350605029</v>
      </c>
      <c r="Q41" s="32">
        <v>2.618039467</v>
      </c>
      <c r="R41" s="91">
        <v>5.7767206500000001E-2</v>
      </c>
      <c r="S41" s="32">
        <v>2.5048039619</v>
      </c>
      <c r="T41" s="32">
        <v>2.731274972</v>
      </c>
      <c r="U41" s="32">
        <v>2.2065063268</v>
      </c>
      <c r="V41" s="5"/>
      <c r="W41" s="32">
        <v>548.346</v>
      </c>
      <c r="X41" s="91">
        <v>35.064458043400002</v>
      </c>
      <c r="Y41" s="32">
        <v>479.61251162510001</v>
      </c>
      <c r="Z41" s="32">
        <v>617.07948837490005</v>
      </c>
      <c r="AA41" s="32">
        <v>6.3945862727999998</v>
      </c>
      <c r="AC41" s="32">
        <v>23.054054974500001</v>
      </c>
      <c r="AD41" s="91">
        <v>1.2545385261999999</v>
      </c>
      <c r="AE41" s="32">
        <v>20.594903628200001</v>
      </c>
      <c r="AF41" s="32">
        <v>25.5132063207</v>
      </c>
      <c r="AG41" s="32">
        <v>5.4417260978000002</v>
      </c>
      <c r="AI41" s="32">
        <v>2.4379716455999998</v>
      </c>
      <c r="AJ41" s="91">
        <v>5.3057947000000001E-2</v>
      </c>
      <c r="AK41" s="32">
        <v>2.3339672495000001</v>
      </c>
      <c r="AL41" s="32">
        <v>2.5419760417999999</v>
      </c>
      <c r="AM41" s="32">
        <v>2.1763151807000001</v>
      </c>
      <c r="AN41" s="5"/>
      <c r="AO41" s="32">
        <v>85.298000000000002</v>
      </c>
      <c r="AP41" s="91">
        <v>13.405185167999999</v>
      </c>
      <c r="AQ41" s="32">
        <v>59.021103383800003</v>
      </c>
      <c r="AR41" s="32">
        <v>111.57489661619999</v>
      </c>
      <c r="AS41" s="32">
        <v>15.7157086544</v>
      </c>
      <c r="AU41" s="32">
        <v>3.5861751178999999</v>
      </c>
      <c r="AV41" s="91">
        <v>0.54805660509999998</v>
      </c>
      <c r="AW41" s="32">
        <v>2.5118724079999999</v>
      </c>
      <c r="AX41" s="32">
        <v>4.6604778278000003</v>
      </c>
      <c r="AY41" s="32">
        <v>15.282483066799999</v>
      </c>
      <c r="BA41" s="32">
        <v>3.7756219371999999</v>
      </c>
      <c r="BB41" s="91">
        <v>8.5371277500000009E-2</v>
      </c>
      <c r="BC41" s="32">
        <v>3.6082768236999998</v>
      </c>
      <c r="BD41" s="32">
        <v>3.9429670507000001</v>
      </c>
      <c r="BE41" s="32">
        <v>2.2611182724000001</v>
      </c>
      <c r="BF41" s="5"/>
    </row>
    <row r="42" spans="1:74" x14ac:dyDescent="0.2">
      <c r="A42" s="20" t="s">
        <v>61</v>
      </c>
      <c r="B42" s="5"/>
      <c r="C42" s="5"/>
      <c r="D42" s="5"/>
      <c r="E42" s="32">
        <v>605.32900000000006</v>
      </c>
      <c r="F42" s="91">
        <v>27.184245790799999</v>
      </c>
      <c r="G42" s="32">
        <v>552.04233463280002</v>
      </c>
      <c r="H42" s="32">
        <v>658.61566536719999</v>
      </c>
      <c r="I42" s="32">
        <v>4.4908216508000001</v>
      </c>
      <c r="K42" s="32">
        <v>36.427594822800003</v>
      </c>
      <c r="L42" s="91">
        <v>1.3992635735000001</v>
      </c>
      <c r="M42" s="32">
        <v>33.684752870300002</v>
      </c>
      <c r="N42" s="32">
        <v>39.170436775200002</v>
      </c>
      <c r="O42" s="32">
        <v>3.8412186703</v>
      </c>
      <c r="Q42" s="32">
        <v>2.0197595026999999</v>
      </c>
      <c r="R42" s="91">
        <v>3.39287983E-2</v>
      </c>
      <c r="S42" s="32">
        <v>1.9532521389999999</v>
      </c>
      <c r="T42" s="32">
        <v>2.0862668663999999</v>
      </c>
      <c r="U42" s="32">
        <v>1.6798434789000001</v>
      </c>
      <c r="V42" s="5"/>
      <c r="W42" s="32">
        <v>546.77499999999998</v>
      </c>
      <c r="X42" s="91">
        <v>24.509852416600001</v>
      </c>
      <c r="Y42" s="32">
        <v>498.73069102879998</v>
      </c>
      <c r="Z42" s="32">
        <v>594.81930897120003</v>
      </c>
      <c r="AA42" s="32">
        <v>4.4826212641000014</v>
      </c>
      <c r="AC42" s="32">
        <v>32.903921932099998</v>
      </c>
      <c r="AD42" s="91">
        <v>1.2486899357000001</v>
      </c>
      <c r="AE42" s="32">
        <v>30.456235015699999</v>
      </c>
      <c r="AF42" s="32">
        <v>35.351608848399998</v>
      </c>
      <c r="AG42" s="32">
        <v>3.7949577509000001</v>
      </c>
      <c r="AI42" s="32">
        <v>1.8781418316</v>
      </c>
      <c r="AJ42" s="91">
        <v>2.8476279899999998E-2</v>
      </c>
      <c r="AK42" s="32">
        <v>1.8223225159000001</v>
      </c>
      <c r="AL42" s="32">
        <v>1.9339611474</v>
      </c>
      <c r="AM42" s="32">
        <v>1.5161943271</v>
      </c>
      <c r="AN42" s="5"/>
      <c r="AO42" s="32">
        <v>58.554000000000002</v>
      </c>
      <c r="AP42" s="91">
        <v>7.6748410327999999</v>
      </c>
      <c r="AQ42" s="32">
        <v>43.509746463900001</v>
      </c>
      <c r="AR42" s="32">
        <v>73.598253536100003</v>
      </c>
      <c r="AS42" s="32">
        <v>13.1072873464</v>
      </c>
      <c r="AU42" s="32">
        <v>3.5236728906999999</v>
      </c>
      <c r="AV42" s="91">
        <v>0.45807750139999998</v>
      </c>
      <c r="AW42" s="32">
        <v>2.6257475733</v>
      </c>
      <c r="AX42" s="32">
        <v>4.4215982080999998</v>
      </c>
      <c r="AY42" s="32">
        <v>13.0000007267</v>
      </c>
      <c r="BA42" s="32">
        <v>3.3421798682000001</v>
      </c>
      <c r="BB42" s="91">
        <v>7.0211593900000008E-2</v>
      </c>
      <c r="BC42" s="32">
        <v>3.2045508260000002</v>
      </c>
      <c r="BD42" s="32">
        <v>3.4798089103000001</v>
      </c>
      <c r="BE42" s="32">
        <v>2.1007724506000001</v>
      </c>
      <c r="BF42" s="5"/>
    </row>
    <row r="43" spans="1:74" s="155" customFormat="1" ht="11.25" customHeight="1" x14ac:dyDescent="0.2">
      <c r="A43" s="194" t="s">
        <v>219</v>
      </c>
      <c r="B43" s="194"/>
      <c r="C43" s="153"/>
      <c r="D43" s="194" t="s">
        <v>218</v>
      </c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</row>
    <row r="44" spans="1:74" s="155" customFormat="1" x14ac:dyDescent="0.2">
      <c r="D44" s="156" t="s">
        <v>212</v>
      </c>
    </row>
    <row r="45" spans="1:74" s="155" customFormat="1" x14ac:dyDescent="0.2">
      <c r="A45" s="157"/>
      <c r="D45" s="158" t="s">
        <v>213</v>
      </c>
    </row>
    <row r="46" spans="1:74" s="155" customFormat="1" x14ac:dyDescent="0.2">
      <c r="A46" s="157"/>
      <c r="D46" s="159" t="s">
        <v>214</v>
      </c>
    </row>
    <row r="47" spans="1:74" s="155" customFormat="1" x14ac:dyDescent="0.2">
      <c r="A47" s="157"/>
      <c r="D47" s="160" t="s">
        <v>215</v>
      </c>
    </row>
    <row r="48" spans="1:74" s="155" customFormat="1" x14ac:dyDescent="0.2">
      <c r="A48" s="157" t="s">
        <v>221</v>
      </c>
      <c r="D48" s="229" t="s">
        <v>220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</row>
    <row r="49" spans="1:57" s="161" customFormat="1" ht="22.5" customHeight="1" x14ac:dyDescent="0.2">
      <c r="A49" s="155" t="s">
        <v>22</v>
      </c>
      <c r="D49" s="188" t="s">
        <v>216</v>
      </c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</row>
    <row r="50" spans="1:57" s="161" customFormat="1" ht="10.5" customHeight="1" x14ac:dyDescent="0.2"/>
  </sheetData>
  <mergeCells count="59">
    <mergeCell ref="D48:BE48"/>
    <mergeCell ref="E8:E9"/>
    <mergeCell ref="F8:F9"/>
    <mergeCell ref="G8:H8"/>
    <mergeCell ref="BD5:BE5"/>
    <mergeCell ref="E6:U6"/>
    <mergeCell ref="W6:AM6"/>
    <mergeCell ref="AO6:BE6"/>
    <mergeCell ref="E7:I7"/>
    <mergeCell ref="K7:O7"/>
    <mergeCell ref="Q7:U7"/>
    <mergeCell ref="W7:AA7"/>
    <mergeCell ref="AC7:AG7"/>
    <mergeCell ref="AI7:AM7"/>
    <mergeCell ref="AO7:AS7"/>
    <mergeCell ref="AU7:AY7"/>
    <mergeCell ref="A3:Y3"/>
    <mergeCell ref="AL3:AM3"/>
    <mergeCell ref="BD3:BE3"/>
    <mergeCell ref="A4:D4"/>
    <mergeCell ref="BD4:BE4"/>
    <mergeCell ref="BA7:BE7"/>
    <mergeCell ref="K8:K9"/>
    <mergeCell ref="L8:L9"/>
    <mergeCell ref="M8:N8"/>
    <mergeCell ref="A43:B43"/>
    <mergeCell ref="D43:BE43"/>
    <mergeCell ref="AP8:AP9"/>
    <mergeCell ref="AQ8:AR8"/>
    <mergeCell ref="AS8:AS9"/>
    <mergeCell ref="AU8:AU9"/>
    <mergeCell ref="AV8:AV9"/>
    <mergeCell ref="AW8:AX8"/>
    <mergeCell ref="AG8:AG9"/>
    <mergeCell ref="AI8:AI9"/>
    <mergeCell ref="AJ8:AJ9"/>
    <mergeCell ref="AK8:AL8"/>
    <mergeCell ref="A6:D9"/>
    <mergeCell ref="AO8:AO9"/>
    <mergeCell ref="X8:X9"/>
    <mergeCell ref="Y8:Z8"/>
    <mergeCell ref="D49:BE49"/>
    <mergeCell ref="AY8:AY9"/>
    <mergeCell ref="BA8:BA9"/>
    <mergeCell ref="BB8:BB9"/>
    <mergeCell ref="BC8:BD8"/>
    <mergeCell ref="BE8:BE9"/>
    <mergeCell ref="AA8:AA9"/>
    <mergeCell ref="AC8:AC9"/>
    <mergeCell ref="AD8:AD9"/>
    <mergeCell ref="AE8:AF8"/>
    <mergeCell ref="O8:O9"/>
    <mergeCell ref="Q8:Q9"/>
    <mergeCell ref="AM8:AM9"/>
    <mergeCell ref="I8:I9"/>
    <mergeCell ref="R8:R9"/>
    <mergeCell ref="S8:T8"/>
    <mergeCell ref="U8:U9"/>
    <mergeCell ref="W8:W9"/>
  </mergeCells>
  <conditionalFormatting sqref="E10:E42">
    <cfRule type="expression" dxfId="25" priority="5" stopIfTrue="1">
      <formula>I10&gt;=30</formula>
    </cfRule>
    <cfRule type="expression" dxfId="24" priority="6">
      <formula>I10&gt;=15</formula>
    </cfRule>
  </conditionalFormatting>
  <conditionalFormatting sqref="K10:K42 Q10:Q42 W10:W42 AC10:AC42 AI10:AI42 AO10:AO42 AU10:AU42 BA10:BA42">
    <cfRule type="expression" dxfId="23" priority="1" stopIfTrue="1">
      <formula>O10&gt;=30</formula>
    </cfRule>
    <cfRule type="expression" dxfId="22" priority="2">
      <formula>O10&gt;=15</formula>
    </cfRule>
  </conditionalFormatting>
  <hyperlinks>
    <hyperlink ref="BD5" location="Índice!A4" display="Índice" xr:uid="{0F45E232-5EB4-4FF8-8277-2925A40B1529}"/>
    <hyperlink ref="BD5:BE5" location="Índice!A4" tooltip="Índice" display="Índice" xr:uid="{7AD7E90E-FB2B-46B9-805F-E964AE83775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9CD-FBB5-4825-A43B-15CCD12E4EA3}">
  <dimension ref="A1:BV49"/>
  <sheetViews>
    <sheetView zoomScaleNormal="100" workbookViewId="0">
      <pane xSplit="4" ySplit="9" topLeftCell="E10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8" customWidth="1"/>
    <col min="23" max="23" width="8.6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8" customWidth="1"/>
    <col min="35" max="35" width="8.625" style="5" customWidth="1"/>
    <col min="36" max="38" width="7.125" style="5" customWidth="1"/>
    <col min="39" max="39" width="8.625" style="5" customWidth="1"/>
    <col min="40" max="40" width="1.625" style="5" customWidth="1"/>
    <col min="41" max="41" width="8.625" style="5" customWidth="1"/>
    <col min="42" max="44" width="7.125" style="5" customWidth="1"/>
    <col min="45" max="45" width="8.625" style="5" customWidth="1"/>
    <col min="46" max="16384" width="11" style="8"/>
  </cols>
  <sheetData>
    <row r="1" spans="1:46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6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6" s="10" customFormat="1" ht="13.5" customHeight="1" x14ac:dyDescent="0.25">
      <c r="A3" s="201" t="s">
        <v>177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AF3" s="197"/>
      <c r="AG3" s="197"/>
      <c r="AR3" s="189" t="s">
        <v>204</v>
      </c>
      <c r="AS3" s="189"/>
    </row>
    <row r="4" spans="1:46" s="10" customFormat="1" ht="13.5" customHeight="1" x14ac:dyDescent="0.2">
      <c r="A4" s="230">
        <v>2024</v>
      </c>
      <c r="B4" s="230"/>
      <c r="C4" s="230"/>
      <c r="D4" s="230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18"/>
      <c r="U4" s="118"/>
      <c r="W4" s="117"/>
      <c r="X4" s="117"/>
      <c r="Y4" s="117"/>
      <c r="Z4" s="11"/>
      <c r="AA4" s="11"/>
      <c r="AB4" s="11"/>
      <c r="AC4" s="11"/>
      <c r="AD4" s="11"/>
      <c r="AE4" s="12"/>
      <c r="AF4" s="12"/>
      <c r="AG4" s="12"/>
      <c r="AI4" s="11"/>
      <c r="AJ4" s="11"/>
      <c r="AK4" s="11"/>
      <c r="AL4" s="11"/>
      <c r="AM4" s="11"/>
      <c r="AN4" s="11"/>
      <c r="AO4" s="11"/>
      <c r="AP4" s="11"/>
      <c r="AQ4" s="12"/>
      <c r="AR4" s="197"/>
      <c r="AS4" s="197"/>
    </row>
    <row r="5" spans="1:46" s="10" customFormat="1" ht="13.5" customHeight="1" x14ac:dyDescent="0.2">
      <c r="A5" s="152" t="s">
        <v>211</v>
      </c>
      <c r="B5" s="150"/>
      <c r="C5" s="149"/>
      <c r="D5" s="150"/>
      <c r="E5" s="117"/>
      <c r="F5" s="117"/>
      <c r="G5" s="117"/>
      <c r="H5" s="117"/>
      <c r="I5" s="117"/>
      <c r="J5" s="109"/>
      <c r="K5" s="117"/>
      <c r="L5" s="117"/>
      <c r="M5" s="117"/>
      <c r="N5" s="117"/>
      <c r="O5" s="117"/>
      <c r="P5" s="109"/>
      <c r="Q5" s="117"/>
      <c r="R5" s="117"/>
      <c r="S5" s="117"/>
      <c r="T5" s="117"/>
      <c r="U5" s="119"/>
      <c r="V5" s="109"/>
      <c r="W5" s="117"/>
      <c r="X5" s="117"/>
      <c r="Y5" s="117"/>
      <c r="Z5" s="13"/>
      <c r="AA5" s="13"/>
      <c r="AB5" s="29"/>
      <c r="AC5" s="13"/>
      <c r="AD5" s="13"/>
      <c r="AE5" s="13"/>
      <c r="AF5" s="13"/>
      <c r="AG5" s="22"/>
      <c r="AH5" s="29"/>
      <c r="AI5" s="13"/>
      <c r="AJ5" s="13"/>
      <c r="AK5" s="13"/>
      <c r="AL5" s="13"/>
      <c r="AM5" s="13"/>
      <c r="AN5" s="29"/>
      <c r="AO5" s="13"/>
      <c r="AP5" s="13"/>
      <c r="AQ5" s="13"/>
      <c r="AR5" s="195" t="s">
        <v>21</v>
      </c>
      <c r="AS5" s="195"/>
      <c r="AT5" s="29"/>
    </row>
    <row r="6" spans="1:46" s="15" customFormat="1" x14ac:dyDescent="0.2">
      <c r="A6" s="192" t="s">
        <v>62</v>
      </c>
      <c r="B6" s="192"/>
      <c r="C6" s="192"/>
      <c r="D6" s="192"/>
      <c r="E6" s="190" t="s">
        <v>65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26"/>
      <c r="W6" s="190" t="s">
        <v>66</v>
      </c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26"/>
      <c r="AI6" s="190" t="s">
        <v>67</v>
      </c>
      <c r="AJ6" s="190"/>
      <c r="AK6" s="190"/>
      <c r="AL6" s="190"/>
      <c r="AM6" s="190"/>
      <c r="AN6" s="190"/>
      <c r="AO6" s="190"/>
      <c r="AP6" s="190"/>
      <c r="AQ6" s="190"/>
      <c r="AR6" s="190"/>
      <c r="AS6" s="190"/>
    </row>
    <row r="7" spans="1:46" s="15" customFormat="1" ht="11.25" customHeight="1" x14ac:dyDescent="0.2">
      <c r="A7" s="199"/>
      <c r="B7" s="199"/>
      <c r="C7" s="199"/>
      <c r="D7" s="199"/>
      <c r="E7" s="190" t="s">
        <v>68</v>
      </c>
      <c r="F7" s="190"/>
      <c r="G7" s="190"/>
      <c r="H7" s="190"/>
      <c r="I7" s="190"/>
      <c r="J7" s="14"/>
      <c r="K7" s="190" t="s">
        <v>20</v>
      </c>
      <c r="L7" s="190"/>
      <c r="M7" s="190"/>
      <c r="N7" s="190"/>
      <c r="O7" s="190"/>
      <c r="P7" s="14"/>
      <c r="Q7" s="190" t="s">
        <v>142</v>
      </c>
      <c r="R7" s="190"/>
      <c r="S7" s="190"/>
      <c r="T7" s="190"/>
      <c r="U7" s="190"/>
      <c r="W7" s="190" t="s">
        <v>68</v>
      </c>
      <c r="X7" s="190"/>
      <c r="Y7" s="190"/>
      <c r="Z7" s="190"/>
      <c r="AA7" s="190"/>
      <c r="AB7" s="14"/>
      <c r="AC7" s="190" t="s">
        <v>20</v>
      </c>
      <c r="AD7" s="190"/>
      <c r="AE7" s="190"/>
      <c r="AF7" s="190"/>
      <c r="AG7" s="190"/>
      <c r="AI7" s="190" t="s">
        <v>68</v>
      </c>
      <c r="AJ7" s="190"/>
      <c r="AK7" s="190"/>
      <c r="AL7" s="190"/>
      <c r="AM7" s="190"/>
      <c r="AN7" s="14"/>
      <c r="AO7" s="190" t="s">
        <v>20</v>
      </c>
      <c r="AP7" s="190"/>
      <c r="AQ7" s="190"/>
      <c r="AR7" s="190"/>
      <c r="AS7" s="190"/>
    </row>
    <row r="8" spans="1:46" s="15" customFormat="1" ht="24" customHeight="1" x14ac:dyDescent="0.2">
      <c r="A8" s="199"/>
      <c r="B8" s="199"/>
      <c r="C8" s="199"/>
      <c r="D8" s="199"/>
      <c r="E8" s="226" t="s">
        <v>172</v>
      </c>
      <c r="F8" s="226" t="s">
        <v>145</v>
      </c>
      <c r="G8" s="228" t="s">
        <v>146</v>
      </c>
      <c r="H8" s="228"/>
      <c r="I8" s="226" t="s">
        <v>147</v>
      </c>
      <c r="J8" s="177"/>
      <c r="K8" s="226" t="s">
        <v>148</v>
      </c>
      <c r="L8" s="226" t="s">
        <v>145</v>
      </c>
      <c r="M8" s="228" t="s">
        <v>146</v>
      </c>
      <c r="N8" s="228"/>
      <c r="O8" s="226" t="s">
        <v>147</v>
      </c>
      <c r="P8" s="177"/>
      <c r="Q8" s="226" t="s">
        <v>148</v>
      </c>
      <c r="R8" s="226" t="s">
        <v>145</v>
      </c>
      <c r="S8" s="228" t="s">
        <v>146</v>
      </c>
      <c r="T8" s="228"/>
      <c r="U8" s="226" t="s">
        <v>147</v>
      </c>
      <c r="V8" s="177"/>
      <c r="W8" s="226" t="s">
        <v>172</v>
      </c>
      <c r="X8" s="226" t="s">
        <v>145</v>
      </c>
      <c r="Y8" s="228" t="s">
        <v>146</v>
      </c>
      <c r="Z8" s="228">
        <v>0</v>
      </c>
      <c r="AA8" s="226" t="s">
        <v>147</v>
      </c>
      <c r="AB8" s="177"/>
      <c r="AC8" s="226" t="s">
        <v>148</v>
      </c>
      <c r="AD8" s="226" t="s">
        <v>145</v>
      </c>
      <c r="AE8" s="228" t="s">
        <v>146</v>
      </c>
      <c r="AF8" s="228">
        <v>0</v>
      </c>
      <c r="AG8" s="226" t="s">
        <v>147</v>
      </c>
      <c r="AH8" s="177"/>
      <c r="AI8" s="226" t="s">
        <v>172</v>
      </c>
      <c r="AJ8" s="226" t="s">
        <v>145</v>
      </c>
      <c r="AK8" s="228" t="s">
        <v>146</v>
      </c>
      <c r="AL8" s="228">
        <v>0</v>
      </c>
      <c r="AM8" s="226" t="s">
        <v>147</v>
      </c>
      <c r="AN8" s="177"/>
      <c r="AO8" s="226" t="s">
        <v>148</v>
      </c>
      <c r="AP8" s="226" t="s">
        <v>145</v>
      </c>
      <c r="AQ8" s="228" t="s">
        <v>146</v>
      </c>
      <c r="AR8" s="228">
        <v>0</v>
      </c>
      <c r="AS8" s="226" t="s">
        <v>147</v>
      </c>
      <c r="AT8" s="90"/>
    </row>
    <row r="9" spans="1:46" s="15" customFormat="1" ht="24" customHeight="1" x14ac:dyDescent="0.2">
      <c r="A9" s="193"/>
      <c r="B9" s="193"/>
      <c r="C9" s="193"/>
      <c r="D9" s="193"/>
      <c r="E9" s="227"/>
      <c r="F9" s="227"/>
      <c r="G9" s="179" t="s">
        <v>149</v>
      </c>
      <c r="H9" s="179" t="s">
        <v>150</v>
      </c>
      <c r="I9" s="227"/>
      <c r="J9" s="180"/>
      <c r="K9" s="227"/>
      <c r="L9" s="227"/>
      <c r="M9" s="179" t="s">
        <v>149</v>
      </c>
      <c r="N9" s="179" t="s">
        <v>150</v>
      </c>
      <c r="O9" s="227"/>
      <c r="P9" s="180"/>
      <c r="Q9" s="227"/>
      <c r="R9" s="227"/>
      <c r="S9" s="179" t="s">
        <v>149</v>
      </c>
      <c r="T9" s="179" t="s">
        <v>150</v>
      </c>
      <c r="U9" s="227"/>
      <c r="V9" s="180"/>
      <c r="W9" s="227"/>
      <c r="X9" s="227"/>
      <c r="Y9" s="179" t="s">
        <v>149</v>
      </c>
      <c r="Z9" s="179" t="s">
        <v>150</v>
      </c>
      <c r="AA9" s="227"/>
      <c r="AB9" s="180"/>
      <c r="AC9" s="227"/>
      <c r="AD9" s="227"/>
      <c r="AE9" s="179" t="s">
        <v>149</v>
      </c>
      <c r="AF9" s="179" t="s">
        <v>150</v>
      </c>
      <c r="AG9" s="227"/>
      <c r="AH9" s="180"/>
      <c r="AI9" s="227"/>
      <c r="AJ9" s="227"/>
      <c r="AK9" s="179" t="s">
        <v>149</v>
      </c>
      <c r="AL9" s="179" t="s">
        <v>150</v>
      </c>
      <c r="AM9" s="227"/>
      <c r="AN9" s="180"/>
      <c r="AO9" s="227"/>
      <c r="AP9" s="227"/>
      <c r="AQ9" s="179" t="s">
        <v>149</v>
      </c>
      <c r="AR9" s="179" t="s">
        <v>150</v>
      </c>
      <c r="AS9" s="227"/>
      <c r="AT9" s="90"/>
    </row>
    <row r="10" spans="1:46" s="15" customFormat="1" x14ac:dyDescent="0.2">
      <c r="A10" s="4" t="s">
        <v>0</v>
      </c>
      <c r="B10" s="18"/>
      <c r="C10" s="18"/>
      <c r="D10" s="18"/>
      <c r="E10" s="92">
        <v>41866.023000000001</v>
      </c>
      <c r="F10" s="93">
        <v>392.5629862367</v>
      </c>
      <c r="G10" s="92">
        <v>41096.519492559302</v>
      </c>
      <c r="H10" s="92">
        <v>42635.5265074407</v>
      </c>
      <c r="I10" s="92">
        <v>0.93766486069999999</v>
      </c>
      <c r="J10" s="34"/>
      <c r="K10" s="92">
        <v>32.151193094999996</v>
      </c>
      <c r="L10" s="93">
        <v>0.27236167960000002</v>
      </c>
      <c r="M10" s="92">
        <v>31.617308660799999</v>
      </c>
      <c r="N10" s="92">
        <v>32.685077529099999</v>
      </c>
      <c r="O10" s="92">
        <v>0.84712775299999998</v>
      </c>
      <c r="P10" s="34"/>
      <c r="Q10" s="92">
        <v>1.9548435494</v>
      </c>
      <c r="R10" s="93">
        <v>7.6780364000000002E-3</v>
      </c>
      <c r="S10" s="92">
        <v>1.9397930323000001</v>
      </c>
      <c r="T10" s="92">
        <v>1.9698940665</v>
      </c>
      <c r="U10" s="92">
        <v>0.39276986720000001</v>
      </c>
      <c r="V10" s="34"/>
      <c r="W10" s="92">
        <v>7558.2580000000007</v>
      </c>
      <c r="X10" s="93">
        <v>179.74521156290001</v>
      </c>
      <c r="Y10" s="92">
        <v>7205.9207303321</v>
      </c>
      <c r="Z10" s="92">
        <v>7910.5952696679014</v>
      </c>
      <c r="AA10" s="92">
        <v>2.3781301401000001</v>
      </c>
      <c r="AB10" s="34"/>
      <c r="AC10" s="92">
        <v>5.8043968595000006</v>
      </c>
      <c r="AD10" s="93">
        <v>0.13567344419999999</v>
      </c>
      <c r="AE10" s="92">
        <v>5.5384492414000004</v>
      </c>
      <c r="AF10" s="92">
        <v>6.0703444776</v>
      </c>
      <c r="AG10" s="92">
        <v>2.3374253594000001</v>
      </c>
      <c r="AH10" s="34"/>
      <c r="AI10" s="92">
        <v>42301.826999999997</v>
      </c>
      <c r="AJ10" s="93">
        <v>350.68304728869998</v>
      </c>
      <c r="AK10" s="92">
        <v>41614.416713371698</v>
      </c>
      <c r="AL10" s="92">
        <v>42989.237286628297</v>
      </c>
      <c r="AM10" s="92">
        <v>0.82900213099999998</v>
      </c>
      <c r="AN10" s="34"/>
      <c r="AO10" s="92">
        <v>32.485870658099998</v>
      </c>
      <c r="AP10" s="93">
        <v>0.26884849090000001</v>
      </c>
      <c r="AQ10" s="92">
        <v>31.958872790400001</v>
      </c>
      <c r="AR10" s="92">
        <v>33.012868525800002</v>
      </c>
      <c r="AS10" s="92">
        <v>0.82758591780000001</v>
      </c>
      <c r="AT10" s="34"/>
    </row>
    <row r="11" spans="1:46" x14ac:dyDescent="0.2">
      <c r="A11" s="20" t="s">
        <v>30</v>
      </c>
      <c r="B11" s="5"/>
      <c r="C11" s="5"/>
      <c r="D11" s="5"/>
      <c r="E11" s="32">
        <v>454.53899999999999</v>
      </c>
      <c r="F11" s="91">
        <v>15.9004791581</v>
      </c>
      <c r="G11" s="32">
        <v>423.3708183041</v>
      </c>
      <c r="H11" s="32">
        <v>485.70718169589998</v>
      </c>
      <c r="I11" s="32">
        <v>3.4981550885999999</v>
      </c>
      <c r="J11" s="33"/>
      <c r="K11" s="32">
        <v>30.372619011000001</v>
      </c>
      <c r="L11" s="91">
        <v>0.97099709080000007</v>
      </c>
      <c r="M11" s="32">
        <v>28.469266699999999</v>
      </c>
      <c r="N11" s="32">
        <v>32.275971321999997</v>
      </c>
      <c r="O11" s="32">
        <v>3.1969488388</v>
      </c>
      <c r="P11" s="33"/>
      <c r="Q11" s="32">
        <v>1.7764878260999999</v>
      </c>
      <c r="R11" s="91">
        <v>2.46045768E-2</v>
      </c>
      <c r="S11" s="32">
        <v>1.728257838</v>
      </c>
      <c r="T11" s="32">
        <v>1.8247178143</v>
      </c>
      <c r="U11" s="32">
        <v>1.3850124088</v>
      </c>
      <c r="V11" s="33"/>
      <c r="W11" s="32">
        <v>116.129</v>
      </c>
      <c r="X11" s="91">
        <v>10.6979780352</v>
      </c>
      <c r="Y11" s="32">
        <v>95.158781438399998</v>
      </c>
      <c r="Z11" s="32">
        <v>137.0992185616</v>
      </c>
      <c r="AA11" s="32">
        <v>9.2121503114000003</v>
      </c>
      <c r="AB11" s="33"/>
      <c r="AC11" s="32">
        <v>7.7598223104000006</v>
      </c>
      <c r="AD11" s="91">
        <v>0.69824203019999997</v>
      </c>
      <c r="AE11" s="32">
        <v>6.3911255405</v>
      </c>
      <c r="AF11" s="32">
        <v>9.1285190803000003</v>
      </c>
      <c r="AG11" s="32">
        <v>8.9981703475000003</v>
      </c>
      <c r="AH11" s="33"/>
      <c r="AI11" s="32">
        <v>670.43700000000001</v>
      </c>
      <c r="AJ11" s="91">
        <v>19.276323447599999</v>
      </c>
      <c r="AK11" s="32">
        <v>632.65147506890003</v>
      </c>
      <c r="AL11" s="32">
        <v>708.2225249311</v>
      </c>
      <c r="AM11" s="32">
        <v>2.875187892</v>
      </c>
      <c r="AN11" s="33"/>
      <c r="AO11" s="32">
        <v>44.7990768051</v>
      </c>
      <c r="AP11" s="91">
        <v>1.1922473053</v>
      </c>
      <c r="AQ11" s="32">
        <v>42.462028954600001</v>
      </c>
      <c r="AR11" s="32">
        <v>47.1361246556</v>
      </c>
      <c r="AS11" s="32">
        <v>2.6613211483999999</v>
      </c>
      <c r="AT11" s="33"/>
    </row>
    <row r="12" spans="1:46" x14ac:dyDescent="0.2">
      <c r="A12" s="20" t="s">
        <v>31</v>
      </c>
      <c r="B12" s="5"/>
      <c r="C12" s="5"/>
      <c r="D12" s="5"/>
      <c r="E12" s="32">
        <v>1437.5540000000001</v>
      </c>
      <c r="F12" s="91">
        <v>50.7185723005</v>
      </c>
      <c r="G12" s="32">
        <v>1338.1352553756999</v>
      </c>
      <c r="H12" s="32">
        <v>1536.9727446243</v>
      </c>
      <c r="I12" s="32">
        <v>3.5281159733999998</v>
      </c>
      <c r="J12" s="33"/>
      <c r="K12" s="32">
        <v>38.0044287045</v>
      </c>
      <c r="L12" s="91">
        <v>1.1885555849</v>
      </c>
      <c r="M12" s="32">
        <v>35.674617378800001</v>
      </c>
      <c r="N12" s="32">
        <v>40.334240030300002</v>
      </c>
      <c r="O12" s="32">
        <v>3.1274133711999998</v>
      </c>
      <c r="P12" s="33"/>
      <c r="Q12" s="32">
        <v>1.7206977964000001</v>
      </c>
      <c r="R12" s="91">
        <v>2.2627396300000002E-2</v>
      </c>
      <c r="S12" s="32">
        <v>1.6763434852000001</v>
      </c>
      <c r="T12" s="32">
        <v>1.7650521076000001</v>
      </c>
      <c r="U12" s="32">
        <v>1.315012804</v>
      </c>
      <c r="V12" s="33"/>
      <c r="W12" s="32">
        <v>184.89099999999999</v>
      </c>
      <c r="X12" s="91">
        <v>23.918785281200002</v>
      </c>
      <c r="Y12" s="32">
        <v>138.0053031491</v>
      </c>
      <c r="Z12" s="32">
        <v>231.77669685090001</v>
      </c>
      <c r="AA12" s="32">
        <v>12.936695286000001</v>
      </c>
      <c r="AB12" s="33"/>
      <c r="AC12" s="32">
        <v>4.887939394</v>
      </c>
      <c r="AD12" s="91">
        <v>0.6198782987</v>
      </c>
      <c r="AE12" s="32">
        <v>3.6728515181999999</v>
      </c>
      <c r="AF12" s="32">
        <v>6.1030272698000001</v>
      </c>
      <c r="AG12" s="32">
        <v>12.6817918298</v>
      </c>
      <c r="AH12" s="33"/>
      <c r="AI12" s="32">
        <v>1786.7449999999999</v>
      </c>
      <c r="AJ12" s="91">
        <v>53.154867810900001</v>
      </c>
      <c r="AK12" s="32">
        <v>1682.5506193474</v>
      </c>
      <c r="AL12" s="32">
        <v>1890.9393806526</v>
      </c>
      <c r="AM12" s="32">
        <v>2.9749554531000002</v>
      </c>
      <c r="AN12" s="33"/>
      <c r="AO12" s="32">
        <v>47.2359458954</v>
      </c>
      <c r="AP12" s="91">
        <v>1.2003464535999999</v>
      </c>
      <c r="AQ12" s="32">
        <v>44.883022062499997</v>
      </c>
      <c r="AR12" s="32">
        <v>49.588869728200002</v>
      </c>
      <c r="AS12" s="32">
        <v>2.5411716245</v>
      </c>
      <c r="AT12" s="33"/>
    </row>
    <row r="13" spans="1:46" x14ac:dyDescent="0.2">
      <c r="A13" s="20" t="s">
        <v>32</v>
      </c>
      <c r="B13" s="5"/>
      <c r="C13" s="5"/>
      <c r="D13" s="5"/>
      <c r="E13" s="32">
        <v>324.24799999999999</v>
      </c>
      <c r="F13" s="91">
        <v>13.051729116000001</v>
      </c>
      <c r="G13" s="32">
        <v>298.66394932520001</v>
      </c>
      <c r="H13" s="32">
        <v>349.83205067479997</v>
      </c>
      <c r="I13" s="32">
        <v>4.0252304150000002</v>
      </c>
      <c r="J13" s="33"/>
      <c r="K13" s="32">
        <v>36.934082081299998</v>
      </c>
      <c r="L13" s="91">
        <v>1.1186645254000001</v>
      </c>
      <c r="M13" s="32">
        <v>34.741271484999999</v>
      </c>
      <c r="N13" s="32">
        <v>39.126892677599997</v>
      </c>
      <c r="O13" s="32">
        <v>3.0288136658</v>
      </c>
      <c r="P13" s="33"/>
      <c r="Q13" s="32">
        <v>1.8488410105999999</v>
      </c>
      <c r="R13" s="91">
        <v>3.90814118E-2</v>
      </c>
      <c r="S13" s="32">
        <v>1.7722334736000001</v>
      </c>
      <c r="T13" s="32">
        <v>1.9254485476000001</v>
      </c>
      <c r="U13" s="32">
        <v>2.1138330242999999</v>
      </c>
      <c r="V13" s="33"/>
      <c r="W13" s="32">
        <v>35.048999999999999</v>
      </c>
      <c r="X13" s="91">
        <v>3.8154591487</v>
      </c>
      <c r="Y13" s="32">
        <v>27.569921991299999</v>
      </c>
      <c r="Z13" s="32">
        <v>42.5280780087</v>
      </c>
      <c r="AA13" s="32">
        <v>10.8860713534</v>
      </c>
      <c r="AB13" s="33"/>
      <c r="AC13" s="32">
        <v>3.9923226754000001</v>
      </c>
      <c r="AD13" s="91">
        <v>0.42598908479999997</v>
      </c>
      <c r="AE13" s="32">
        <v>3.1572971983000002</v>
      </c>
      <c r="AF13" s="32">
        <v>4.8273481525999999</v>
      </c>
      <c r="AG13" s="32">
        <v>10.670206780299999</v>
      </c>
      <c r="AH13" s="33"/>
      <c r="AI13" s="32">
        <v>429.34500000000003</v>
      </c>
      <c r="AJ13" s="91">
        <v>11.242421951300001</v>
      </c>
      <c r="AK13" s="32">
        <v>407.30756033559999</v>
      </c>
      <c r="AL13" s="32">
        <v>451.38243966440001</v>
      </c>
      <c r="AM13" s="32">
        <v>2.6185053863999999</v>
      </c>
      <c r="AN13" s="33"/>
      <c r="AO13" s="32">
        <v>48.905354762999998</v>
      </c>
      <c r="AP13" s="91">
        <v>1.2361513838</v>
      </c>
      <c r="AQ13" s="32">
        <v>46.482245965399997</v>
      </c>
      <c r="AR13" s="32">
        <v>51.328463560599999</v>
      </c>
      <c r="AS13" s="32">
        <v>2.5276401527000001</v>
      </c>
      <c r="AT13" s="33"/>
    </row>
    <row r="14" spans="1:46" x14ac:dyDescent="0.2">
      <c r="A14" s="20" t="s">
        <v>33</v>
      </c>
      <c r="B14" s="5"/>
      <c r="C14" s="5"/>
      <c r="D14" s="5"/>
      <c r="E14" s="32">
        <v>296.20100000000002</v>
      </c>
      <c r="F14" s="91">
        <v>13.5046772436</v>
      </c>
      <c r="G14" s="32">
        <v>269.72907862660003</v>
      </c>
      <c r="H14" s="32">
        <v>322.67292137340002</v>
      </c>
      <c r="I14" s="32">
        <v>4.5592949529000002</v>
      </c>
      <c r="J14" s="33"/>
      <c r="K14" s="32">
        <v>31.3285392298</v>
      </c>
      <c r="L14" s="91">
        <v>1.2376420102000001</v>
      </c>
      <c r="M14" s="32">
        <v>28.902508500500002</v>
      </c>
      <c r="N14" s="32">
        <v>33.754569959100003</v>
      </c>
      <c r="O14" s="32">
        <v>3.9505257525999999</v>
      </c>
      <c r="P14" s="33"/>
      <c r="Q14" s="32">
        <v>2.1514242017999998</v>
      </c>
      <c r="R14" s="91">
        <v>4.6806971199999999E-2</v>
      </c>
      <c r="S14" s="32">
        <v>2.059672993</v>
      </c>
      <c r="T14" s="32">
        <v>2.2431754107000001</v>
      </c>
      <c r="U14" s="32">
        <v>2.1756272517999999</v>
      </c>
      <c r="V14" s="33"/>
      <c r="W14" s="32">
        <v>69.64</v>
      </c>
      <c r="X14" s="91">
        <v>5.5961828188</v>
      </c>
      <c r="Y14" s="32">
        <v>58.670340459099997</v>
      </c>
      <c r="Z14" s="32">
        <v>80.609659540899997</v>
      </c>
      <c r="AA14" s="32">
        <v>8.0358742372999998</v>
      </c>
      <c r="AB14" s="33"/>
      <c r="AC14" s="32">
        <v>7.3656722021999999</v>
      </c>
      <c r="AD14" s="91">
        <v>0.58336058899999998</v>
      </c>
      <c r="AE14" s="32">
        <v>6.2221664844000006</v>
      </c>
      <c r="AF14" s="32">
        <v>8.5091779200000008</v>
      </c>
      <c r="AG14" s="32">
        <v>7.9199911836000014</v>
      </c>
      <c r="AH14" s="33"/>
      <c r="AI14" s="32">
        <v>232.17599999999999</v>
      </c>
      <c r="AJ14" s="91">
        <v>10.4911322508</v>
      </c>
      <c r="AK14" s="32">
        <v>211.6112413573</v>
      </c>
      <c r="AL14" s="32">
        <v>252.7407586427</v>
      </c>
      <c r="AM14" s="32">
        <v>4.5186118508000002</v>
      </c>
      <c r="AN14" s="33"/>
      <c r="AO14" s="32">
        <v>24.556753435099999</v>
      </c>
      <c r="AP14" s="91">
        <v>1.0240159371999999</v>
      </c>
      <c r="AQ14" s="32">
        <v>22.5494733731</v>
      </c>
      <c r="AR14" s="32">
        <v>26.564033497099999</v>
      </c>
      <c r="AS14" s="32">
        <v>4.1699972267000014</v>
      </c>
      <c r="AT14" s="33"/>
    </row>
    <row r="15" spans="1:46" x14ac:dyDescent="0.2">
      <c r="A15" s="20" t="s">
        <v>34</v>
      </c>
      <c r="B15" s="5"/>
      <c r="C15" s="5"/>
      <c r="D15" s="5"/>
      <c r="E15" s="32">
        <v>889.97</v>
      </c>
      <c r="F15" s="91">
        <v>27.731299529899999</v>
      </c>
      <c r="G15" s="32">
        <v>835.61099774490003</v>
      </c>
      <c r="H15" s="32">
        <v>944.32900225510002</v>
      </c>
      <c r="I15" s="32">
        <v>3.1159813848</v>
      </c>
      <c r="J15" s="33"/>
      <c r="K15" s="32">
        <v>26.121984386699999</v>
      </c>
      <c r="L15" s="91">
        <v>0.69606802960000003</v>
      </c>
      <c r="M15" s="32">
        <v>24.757549101199999</v>
      </c>
      <c r="N15" s="32">
        <v>27.486419672299998</v>
      </c>
      <c r="O15" s="32">
        <v>2.6646828178000002</v>
      </c>
      <c r="P15" s="33"/>
      <c r="Q15" s="32">
        <v>1.7202838298000001</v>
      </c>
      <c r="R15" s="91">
        <v>1.9273538699999999E-2</v>
      </c>
      <c r="S15" s="32">
        <v>1.6825037636</v>
      </c>
      <c r="T15" s="32">
        <v>1.7580638959999999</v>
      </c>
      <c r="U15" s="32">
        <v>1.1203696934</v>
      </c>
      <c r="V15" s="33"/>
      <c r="W15" s="32">
        <v>338.13400000000001</v>
      </c>
      <c r="X15" s="91">
        <v>21.0185554207</v>
      </c>
      <c r="Y15" s="32">
        <v>296.93334511249998</v>
      </c>
      <c r="Z15" s="32">
        <v>379.33465488749999</v>
      </c>
      <c r="AA15" s="32">
        <v>6.2160431724</v>
      </c>
      <c r="AB15" s="33"/>
      <c r="AC15" s="32">
        <v>9.9247514732000006</v>
      </c>
      <c r="AD15" s="91">
        <v>0.57690759759999999</v>
      </c>
      <c r="AE15" s="32">
        <v>8.7938949346000008</v>
      </c>
      <c r="AF15" s="32">
        <v>11.0556080119</v>
      </c>
      <c r="AG15" s="32">
        <v>5.8128165642000003</v>
      </c>
      <c r="AH15" s="33"/>
      <c r="AI15" s="32">
        <v>1757.066</v>
      </c>
      <c r="AJ15" s="91">
        <v>38.666369833200001</v>
      </c>
      <c r="AK15" s="32">
        <v>1681.2720299878999</v>
      </c>
      <c r="AL15" s="32">
        <v>1832.8599700120999</v>
      </c>
      <c r="AM15" s="32">
        <v>2.2006213673000001</v>
      </c>
      <c r="AN15" s="33"/>
      <c r="AO15" s="32">
        <v>51.572581793200001</v>
      </c>
      <c r="AP15" s="91">
        <v>0.93794292470000007</v>
      </c>
      <c r="AQ15" s="32">
        <v>49.734022388299998</v>
      </c>
      <c r="AR15" s="32">
        <v>53.411141198099997</v>
      </c>
      <c r="AS15" s="32">
        <v>1.8186852241</v>
      </c>
      <c r="AT15" s="33"/>
    </row>
    <row r="16" spans="1:46" x14ac:dyDescent="0.2">
      <c r="A16" s="20" t="s">
        <v>35</v>
      </c>
      <c r="B16" s="5"/>
      <c r="C16" s="5"/>
      <c r="D16" s="5"/>
      <c r="E16" s="32">
        <v>262.57900000000001</v>
      </c>
      <c r="F16" s="91">
        <v>8.9617227873000012</v>
      </c>
      <c r="G16" s="32">
        <v>245.0121957945</v>
      </c>
      <c r="H16" s="32">
        <v>280.14580420549999</v>
      </c>
      <c r="I16" s="32">
        <v>3.4129624940999999</v>
      </c>
      <c r="J16" s="33"/>
      <c r="K16" s="32">
        <v>36.155008061899998</v>
      </c>
      <c r="L16" s="91">
        <v>1.0333156684</v>
      </c>
      <c r="M16" s="32">
        <v>34.129498630299999</v>
      </c>
      <c r="N16" s="32">
        <v>38.180517493499998</v>
      </c>
      <c r="O16" s="32">
        <v>2.8580153173</v>
      </c>
      <c r="P16" s="33"/>
      <c r="Q16" s="32">
        <v>1.8279032215</v>
      </c>
      <c r="R16" s="91">
        <v>3.1500483900000001E-2</v>
      </c>
      <c r="S16" s="32">
        <v>1.7661558492</v>
      </c>
      <c r="T16" s="32">
        <v>1.8896505937999999</v>
      </c>
      <c r="U16" s="32">
        <v>1.7233124567</v>
      </c>
      <c r="V16" s="33"/>
      <c r="W16" s="32">
        <v>32.417999999999999</v>
      </c>
      <c r="X16" s="91">
        <v>3.4271511055000001</v>
      </c>
      <c r="Y16" s="32">
        <v>25.7000849426</v>
      </c>
      <c r="Z16" s="32">
        <v>39.135915057399998</v>
      </c>
      <c r="AA16" s="32">
        <v>10.5717536723</v>
      </c>
      <c r="AB16" s="33"/>
      <c r="AC16" s="32">
        <v>4.4636968354000004</v>
      </c>
      <c r="AD16" s="91">
        <v>0.47215483180000001</v>
      </c>
      <c r="AE16" s="32">
        <v>3.5381770798000001</v>
      </c>
      <c r="AF16" s="32">
        <v>5.3892165911000003</v>
      </c>
      <c r="AG16" s="32">
        <v>10.5776635194</v>
      </c>
      <c r="AH16" s="33"/>
      <c r="AI16" s="32">
        <v>322.49099999999999</v>
      </c>
      <c r="AJ16" s="91">
        <v>9.4967652817000001</v>
      </c>
      <c r="AK16" s="32">
        <v>303.87540339560002</v>
      </c>
      <c r="AL16" s="32">
        <v>341.10659660440001</v>
      </c>
      <c r="AM16" s="32">
        <v>2.9448156016000002</v>
      </c>
      <c r="AN16" s="33"/>
      <c r="AO16" s="32">
        <v>44.404406692400002</v>
      </c>
      <c r="AP16" s="91">
        <v>1.1921374845999999</v>
      </c>
      <c r="AQ16" s="32">
        <v>42.067574112800003</v>
      </c>
      <c r="AR16" s="32">
        <v>46.741239272000001</v>
      </c>
      <c r="AS16" s="32">
        <v>2.6847278760000002</v>
      </c>
      <c r="AT16" s="33"/>
    </row>
    <row r="17" spans="1:46" x14ac:dyDescent="0.2">
      <c r="A17" s="20" t="s">
        <v>36</v>
      </c>
      <c r="B17" s="5"/>
      <c r="C17" s="5"/>
      <c r="D17" s="5"/>
      <c r="E17" s="32">
        <v>1172.6610000000001</v>
      </c>
      <c r="F17" s="91">
        <v>71.13601655010001</v>
      </c>
      <c r="G17" s="32">
        <v>1033.2199009666001</v>
      </c>
      <c r="H17" s="32">
        <v>1312.1020990334</v>
      </c>
      <c r="I17" s="32">
        <v>6.0662046875</v>
      </c>
      <c r="J17" s="33"/>
      <c r="K17" s="32">
        <v>20.010033504700001</v>
      </c>
      <c r="L17" s="91">
        <v>1.3259685863999999</v>
      </c>
      <c r="M17" s="32">
        <v>17.410864673900001</v>
      </c>
      <c r="N17" s="32">
        <v>22.609202335599999</v>
      </c>
      <c r="O17" s="32">
        <v>6.6265185717000001</v>
      </c>
      <c r="P17" s="33"/>
      <c r="Q17" s="32">
        <v>2.4674812243000002</v>
      </c>
      <c r="R17" s="91">
        <v>5.5422555000000012E-2</v>
      </c>
      <c r="S17" s="32">
        <v>2.3588417144</v>
      </c>
      <c r="T17" s="32">
        <v>2.5761207342999999</v>
      </c>
      <c r="U17" s="32">
        <v>2.2461186095999999</v>
      </c>
      <c r="V17" s="33"/>
      <c r="W17" s="32">
        <v>238.845</v>
      </c>
      <c r="X17" s="91">
        <v>30.077224598000001</v>
      </c>
      <c r="Y17" s="32">
        <v>179.8875062125</v>
      </c>
      <c r="Z17" s="32">
        <v>297.8024937875</v>
      </c>
      <c r="AA17" s="32">
        <v>12.592779668</v>
      </c>
      <c r="AB17" s="33"/>
      <c r="AC17" s="32">
        <v>4.0755993867000004</v>
      </c>
      <c r="AD17" s="91">
        <v>0.51325802240000007</v>
      </c>
      <c r="AE17" s="32">
        <v>3.0695089953000001</v>
      </c>
      <c r="AF17" s="32">
        <v>5.0816897782000003</v>
      </c>
      <c r="AG17" s="32">
        <v>12.593436540900001</v>
      </c>
      <c r="AH17" s="33"/>
      <c r="AI17" s="32">
        <v>582.88099999999997</v>
      </c>
      <c r="AJ17" s="91">
        <v>40.471591580800002</v>
      </c>
      <c r="AK17" s="32">
        <v>503.54842722820001</v>
      </c>
      <c r="AL17" s="32">
        <v>662.21357277180005</v>
      </c>
      <c r="AM17" s="32">
        <v>6.9433712166000001</v>
      </c>
      <c r="AN17" s="33"/>
      <c r="AO17" s="32">
        <v>9.9461552309000005</v>
      </c>
      <c r="AP17" s="91">
        <v>0.71256805950000002</v>
      </c>
      <c r="AQ17" s="32">
        <v>8.5493765220000011</v>
      </c>
      <c r="AR17" s="32">
        <v>11.3429339399</v>
      </c>
      <c r="AS17" s="32">
        <v>7.1642563684000002</v>
      </c>
      <c r="AT17" s="33"/>
    </row>
    <row r="18" spans="1:46" x14ac:dyDescent="0.2">
      <c r="A18" s="20" t="s">
        <v>37</v>
      </c>
      <c r="B18" s="5"/>
      <c r="C18" s="5"/>
      <c r="D18" s="5"/>
      <c r="E18" s="32">
        <v>1205.0309999999999</v>
      </c>
      <c r="F18" s="91">
        <v>37.874438281800003</v>
      </c>
      <c r="G18" s="32">
        <v>1130.7893773254</v>
      </c>
      <c r="H18" s="32">
        <v>1279.2726226745999</v>
      </c>
      <c r="I18" s="32">
        <v>3.1430260533999999</v>
      </c>
      <c r="J18" s="33"/>
      <c r="K18" s="32">
        <v>31.009044372200002</v>
      </c>
      <c r="L18" s="91">
        <v>0.87135785960000001</v>
      </c>
      <c r="M18" s="32">
        <v>29.3010052735</v>
      </c>
      <c r="N18" s="32">
        <v>32.717083470799999</v>
      </c>
      <c r="O18" s="32">
        <v>2.8100119729999999</v>
      </c>
      <c r="P18" s="33"/>
      <c r="Q18" s="32">
        <v>1.6913539983999999</v>
      </c>
      <c r="R18" s="91">
        <v>2.2400565800000001E-2</v>
      </c>
      <c r="S18" s="32">
        <v>1.6474443213000001</v>
      </c>
      <c r="T18" s="32">
        <v>1.7352636753999999</v>
      </c>
      <c r="U18" s="32">
        <v>1.3244161679999999</v>
      </c>
      <c r="V18" s="33"/>
      <c r="W18" s="32">
        <v>223.26900000000001</v>
      </c>
      <c r="X18" s="91">
        <v>17.810721733800001</v>
      </c>
      <c r="Y18" s="32">
        <v>188.35635330459999</v>
      </c>
      <c r="Z18" s="32">
        <v>258.18164669539999</v>
      </c>
      <c r="AA18" s="32">
        <v>7.9772479537000001</v>
      </c>
      <c r="AB18" s="33"/>
      <c r="AC18" s="32">
        <v>5.7453777768999998</v>
      </c>
      <c r="AD18" s="91">
        <v>0.43915081230000003</v>
      </c>
      <c r="AE18" s="32">
        <v>4.8845526298999999</v>
      </c>
      <c r="AF18" s="32">
        <v>6.6062029240000006</v>
      </c>
      <c r="AG18" s="32">
        <v>7.6435498127999999</v>
      </c>
      <c r="AH18" s="33"/>
      <c r="AI18" s="32">
        <v>1870.47</v>
      </c>
      <c r="AJ18" s="91">
        <v>40.2948802445</v>
      </c>
      <c r="AK18" s="32">
        <v>1791.4838174837</v>
      </c>
      <c r="AL18" s="32">
        <v>1949.4561825163</v>
      </c>
      <c r="AM18" s="32">
        <v>2.1542649839000001</v>
      </c>
      <c r="AN18" s="33"/>
      <c r="AO18" s="32">
        <v>48.1327760255</v>
      </c>
      <c r="AP18" s="91">
        <v>0.96957819210000007</v>
      </c>
      <c r="AQ18" s="32">
        <v>46.232205045199997</v>
      </c>
      <c r="AR18" s="32">
        <v>50.033347005800003</v>
      </c>
      <c r="AS18" s="32">
        <v>2.0143824483000001</v>
      </c>
      <c r="AT18" s="33"/>
    </row>
    <row r="19" spans="1:46" x14ac:dyDescent="0.2">
      <c r="A19" s="20" t="s">
        <v>38</v>
      </c>
      <c r="B19" s="5"/>
      <c r="C19" s="5"/>
      <c r="D19" s="5"/>
      <c r="E19" s="32">
        <v>2559.8150000000001</v>
      </c>
      <c r="F19" s="91">
        <v>105.5704333517</v>
      </c>
      <c r="G19" s="32">
        <v>2352.8754219084999</v>
      </c>
      <c r="H19" s="32">
        <v>2766.7545780915002</v>
      </c>
      <c r="I19" s="32">
        <v>4.1241430866000002</v>
      </c>
      <c r="J19" s="33"/>
      <c r="K19" s="32">
        <v>27.390695735400001</v>
      </c>
      <c r="L19" s="91">
        <v>1.0548143609</v>
      </c>
      <c r="M19" s="32">
        <v>25.323044482299998</v>
      </c>
      <c r="N19" s="32">
        <v>29.458346988599999</v>
      </c>
      <c r="O19" s="32">
        <v>3.8509951376</v>
      </c>
      <c r="P19" s="33"/>
      <c r="Q19" s="32">
        <v>1.6682701680000001</v>
      </c>
      <c r="R19" s="91">
        <v>3.0643258199999999E-2</v>
      </c>
      <c r="S19" s="32">
        <v>1.6082031327999999</v>
      </c>
      <c r="T19" s="32">
        <v>1.7283372030999999</v>
      </c>
      <c r="U19" s="32">
        <v>1.8368282797</v>
      </c>
      <c r="V19" s="33"/>
      <c r="W19" s="32">
        <v>556.96600000000001</v>
      </c>
      <c r="X19" s="91">
        <v>51.914116770100001</v>
      </c>
      <c r="Y19" s="32">
        <v>455.20374441090001</v>
      </c>
      <c r="Z19" s="32">
        <v>658.72825558910006</v>
      </c>
      <c r="AA19" s="32">
        <v>9.3208771755999997</v>
      </c>
      <c r="AB19" s="33"/>
      <c r="AC19" s="32">
        <v>5.9596831181000001</v>
      </c>
      <c r="AD19" s="91">
        <v>0.53301833040000002</v>
      </c>
      <c r="AE19" s="32">
        <v>4.9148584934000006</v>
      </c>
      <c r="AF19" s="32">
        <v>7.0045077428000004</v>
      </c>
      <c r="AG19" s="32">
        <v>8.9437360987000005</v>
      </c>
      <c r="AH19" s="33"/>
      <c r="AI19" s="32">
        <v>4385.2700000000004</v>
      </c>
      <c r="AJ19" s="91">
        <v>125.19961043409999</v>
      </c>
      <c r="AK19" s="32">
        <v>4139.8532318964999</v>
      </c>
      <c r="AL19" s="32">
        <v>4630.6867681035001</v>
      </c>
      <c r="AM19" s="32">
        <v>2.8550034646000002</v>
      </c>
      <c r="AN19" s="33"/>
      <c r="AO19" s="32">
        <v>46.923545759299998</v>
      </c>
      <c r="AP19" s="91">
        <v>1.2248868064</v>
      </c>
      <c r="AQ19" s="32">
        <v>44.522517830399998</v>
      </c>
      <c r="AR19" s="32">
        <v>49.324573688100003</v>
      </c>
      <c r="AS19" s="32">
        <v>2.6103884235999999</v>
      </c>
      <c r="AT19" s="33"/>
    </row>
    <row r="20" spans="1:46" x14ac:dyDescent="0.2">
      <c r="A20" s="20" t="s">
        <v>39</v>
      </c>
      <c r="B20" s="5"/>
      <c r="C20" s="5"/>
      <c r="D20" s="5"/>
      <c r="E20" s="32">
        <v>573.32500000000005</v>
      </c>
      <c r="F20" s="91">
        <v>23.726157993499999</v>
      </c>
      <c r="G20" s="32">
        <v>526.81689191500004</v>
      </c>
      <c r="H20" s="32">
        <v>619.83310808500005</v>
      </c>
      <c r="I20" s="32">
        <v>4.1383435213000004</v>
      </c>
      <c r="J20" s="33"/>
      <c r="K20" s="32">
        <v>30.220808383200001</v>
      </c>
      <c r="L20" s="91">
        <v>1.0685471345999999</v>
      </c>
      <c r="M20" s="32">
        <v>28.1262380933</v>
      </c>
      <c r="N20" s="32">
        <v>32.315378673200001</v>
      </c>
      <c r="O20" s="32">
        <v>3.5357993108999999</v>
      </c>
      <c r="P20" s="33"/>
      <c r="Q20" s="32">
        <v>1.8275184231999999</v>
      </c>
      <c r="R20" s="91">
        <v>3.2861675200000003E-2</v>
      </c>
      <c r="S20" s="32">
        <v>1.7631028385</v>
      </c>
      <c r="T20" s="32">
        <v>1.891934008</v>
      </c>
      <c r="U20" s="32">
        <v>1.7981583527</v>
      </c>
      <c r="V20" s="33"/>
      <c r="W20" s="32">
        <v>141.98500000000001</v>
      </c>
      <c r="X20" s="91">
        <v>13.041992367600001</v>
      </c>
      <c r="Y20" s="32">
        <v>116.4200353376</v>
      </c>
      <c r="Z20" s="32">
        <v>167.54996466239999</v>
      </c>
      <c r="AA20" s="32">
        <v>9.1854719636999995</v>
      </c>
      <c r="AB20" s="33"/>
      <c r="AC20" s="32">
        <v>7.4842392678999996</v>
      </c>
      <c r="AD20" s="91">
        <v>0.68432780599999998</v>
      </c>
      <c r="AE20" s="32">
        <v>6.1428172149</v>
      </c>
      <c r="AF20" s="32">
        <v>8.8256613209000001</v>
      </c>
      <c r="AG20" s="32">
        <v>9.1435853594000012</v>
      </c>
      <c r="AH20" s="33"/>
      <c r="AI20" s="32">
        <v>652.82400000000007</v>
      </c>
      <c r="AJ20" s="91">
        <v>23.278122719500001</v>
      </c>
      <c r="AK20" s="32">
        <v>607.1941324188</v>
      </c>
      <c r="AL20" s="32">
        <v>698.45386758120003</v>
      </c>
      <c r="AM20" s="32">
        <v>3.5657578028999999</v>
      </c>
      <c r="AN20" s="33"/>
      <c r="AO20" s="32">
        <v>34.411318208700003</v>
      </c>
      <c r="AP20" s="91">
        <v>1.2045617817000001</v>
      </c>
      <c r="AQ20" s="32">
        <v>32.050131473100002</v>
      </c>
      <c r="AR20" s="32">
        <v>36.772504944200001</v>
      </c>
      <c r="AS20" s="32">
        <v>3.5004813660999998</v>
      </c>
      <c r="AT20" s="33"/>
    </row>
    <row r="21" spans="1:46" x14ac:dyDescent="0.2">
      <c r="A21" s="20" t="s">
        <v>40</v>
      </c>
      <c r="B21" s="5"/>
      <c r="C21" s="5"/>
      <c r="D21" s="5"/>
      <c r="E21" s="32">
        <v>2361.4639999999999</v>
      </c>
      <c r="F21" s="91">
        <v>71.383683747299997</v>
      </c>
      <c r="G21" s="32">
        <v>2221.5374227540001</v>
      </c>
      <c r="H21" s="32">
        <v>2501.3905772459998</v>
      </c>
      <c r="I21" s="32">
        <v>3.0228571660000001</v>
      </c>
      <c r="J21" s="33"/>
      <c r="K21" s="32">
        <v>37.358676766000002</v>
      </c>
      <c r="L21" s="91">
        <v>1.0250621843000001</v>
      </c>
      <c r="M21" s="32">
        <v>35.349345846299997</v>
      </c>
      <c r="N21" s="32">
        <v>39.3680076857</v>
      </c>
      <c r="O21" s="32">
        <v>2.7438396460000001</v>
      </c>
      <c r="P21" s="33"/>
      <c r="Q21" s="32">
        <v>1.9408726959</v>
      </c>
      <c r="R21" s="91">
        <v>2.9198061899999999E-2</v>
      </c>
      <c r="S21" s="32">
        <v>1.8836385403</v>
      </c>
      <c r="T21" s="32">
        <v>1.9981068516</v>
      </c>
      <c r="U21" s="32">
        <v>1.5043780034000001</v>
      </c>
      <c r="V21" s="33"/>
      <c r="W21" s="32">
        <v>383.92</v>
      </c>
      <c r="X21" s="91">
        <v>33.697321395000003</v>
      </c>
      <c r="Y21" s="32">
        <v>317.86637825280002</v>
      </c>
      <c r="Z21" s="32">
        <v>449.97362174720001</v>
      </c>
      <c r="AA21" s="32">
        <v>8.7771726909000005</v>
      </c>
      <c r="AB21" s="33"/>
      <c r="AC21" s="32">
        <v>6.0736658209000014</v>
      </c>
      <c r="AD21" s="91">
        <v>0.51566302510000006</v>
      </c>
      <c r="AE21" s="32">
        <v>5.0628611337000002</v>
      </c>
      <c r="AF21" s="32">
        <v>7.0844705079999999</v>
      </c>
      <c r="AG21" s="32">
        <v>8.4901448371000008</v>
      </c>
      <c r="AH21" s="33"/>
      <c r="AI21" s="32">
        <v>1932.8230000000001</v>
      </c>
      <c r="AJ21" s="91">
        <v>78.297248890200009</v>
      </c>
      <c r="AK21" s="32">
        <v>1779.3444252071999</v>
      </c>
      <c r="AL21" s="32">
        <v>2086.3015747927998</v>
      </c>
      <c r="AM21" s="32">
        <v>4.0509270063000002</v>
      </c>
      <c r="AN21" s="33"/>
      <c r="AO21" s="32">
        <v>30.577518735400002</v>
      </c>
      <c r="AP21" s="91">
        <v>1.1652502319</v>
      </c>
      <c r="AQ21" s="32">
        <v>28.293390654100001</v>
      </c>
      <c r="AR21" s="32">
        <v>32.8616468166</v>
      </c>
      <c r="AS21" s="32">
        <v>3.8108070246999999</v>
      </c>
      <c r="AT21" s="33"/>
    </row>
    <row r="22" spans="1:46" x14ac:dyDescent="0.2">
      <c r="A22" s="20" t="s">
        <v>41</v>
      </c>
      <c r="B22" s="5"/>
      <c r="C22" s="5"/>
      <c r="D22" s="5"/>
      <c r="E22" s="32">
        <v>1017.144</v>
      </c>
      <c r="F22" s="91">
        <v>52.252387081199998</v>
      </c>
      <c r="G22" s="32">
        <v>914.71866561850004</v>
      </c>
      <c r="H22" s="32">
        <v>1119.5693343815001</v>
      </c>
      <c r="I22" s="32">
        <v>5.1371671150999996</v>
      </c>
      <c r="J22" s="33"/>
      <c r="K22" s="32">
        <v>28.221247674200001</v>
      </c>
      <c r="L22" s="91">
        <v>1.4144688344</v>
      </c>
      <c r="M22" s="32">
        <v>25.4486003096</v>
      </c>
      <c r="N22" s="32">
        <v>30.993895038800002</v>
      </c>
      <c r="O22" s="32">
        <v>5.0120705176999998</v>
      </c>
      <c r="P22" s="33"/>
      <c r="Q22" s="32">
        <v>2.232468559</v>
      </c>
      <c r="R22" s="91">
        <v>4.0136936900000003E-2</v>
      </c>
      <c r="S22" s="32">
        <v>2.1537919777000001</v>
      </c>
      <c r="T22" s="32">
        <v>2.3111451402999998</v>
      </c>
      <c r="U22" s="32">
        <v>1.7978724362</v>
      </c>
      <c r="V22" s="33"/>
      <c r="W22" s="32">
        <v>97.430999999999997</v>
      </c>
      <c r="X22" s="91">
        <v>12.87087919</v>
      </c>
      <c r="Y22" s="32">
        <v>72.201452060400001</v>
      </c>
      <c r="Z22" s="32">
        <v>122.66054793959999</v>
      </c>
      <c r="AA22" s="32">
        <v>13.210250525999999</v>
      </c>
      <c r="AB22" s="33"/>
      <c r="AC22" s="32">
        <v>2.7032793607999999</v>
      </c>
      <c r="AD22" s="91">
        <v>0.36306874049999999</v>
      </c>
      <c r="AE22" s="32">
        <v>1.9915905895999999</v>
      </c>
      <c r="AF22" s="32">
        <v>3.4149681318999998</v>
      </c>
      <c r="AG22" s="32">
        <v>13.4306777831</v>
      </c>
      <c r="AH22" s="33"/>
      <c r="AI22" s="32">
        <v>396.97800000000001</v>
      </c>
      <c r="AJ22" s="91">
        <v>27.6007807692</v>
      </c>
      <c r="AK22" s="32">
        <v>342.87484113210002</v>
      </c>
      <c r="AL22" s="32">
        <v>451.0811588679</v>
      </c>
      <c r="AM22" s="32">
        <v>6.9527230147000001</v>
      </c>
      <c r="AN22" s="33"/>
      <c r="AO22" s="32">
        <v>11.014383862300001</v>
      </c>
      <c r="AP22" s="91">
        <v>0.840176217</v>
      </c>
      <c r="AQ22" s="32">
        <v>9.3674671419000006</v>
      </c>
      <c r="AR22" s="32">
        <v>12.661300582599999</v>
      </c>
      <c r="AS22" s="32">
        <v>7.6279910657999999</v>
      </c>
      <c r="AT22" s="33"/>
    </row>
    <row r="23" spans="1:46" x14ac:dyDescent="0.2">
      <c r="A23" s="20" t="s">
        <v>42</v>
      </c>
      <c r="B23" s="5"/>
      <c r="C23" s="5"/>
      <c r="D23" s="5"/>
      <c r="E23" s="32">
        <v>1195.999</v>
      </c>
      <c r="F23" s="91">
        <v>62.385069382499999</v>
      </c>
      <c r="G23" s="32">
        <v>1073.7115419745001</v>
      </c>
      <c r="H23" s="32">
        <v>1318.2864580255</v>
      </c>
      <c r="I23" s="32">
        <v>5.2161472863</v>
      </c>
      <c r="J23" s="33"/>
      <c r="K23" s="32">
        <v>37.027511835799999</v>
      </c>
      <c r="L23" s="91">
        <v>1.5816344511</v>
      </c>
      <c r="M23" s="32">
        <v>33.927185772800001</v>
      </c>
      <c r="N23" s="32">
        <v>40.127837898800003</v>
      </c>
      <c r="O23" s="32">
        <v>4.2715115671000001</v>
      </c>
      <c r="P23" s="33"/>
      <c r="Q23" s="32">
        <v>2.0546053968</v>
      </c>
      <c r="R23" s="91">
        <v>3.01396806E-2</v>
      </c>
      <c r="S23" s="32">
        <v>1.9955254764999999</v>
      </c>
      <c r="T23" s="32">
        <v>2.1136853171999999</v>
      </c>
      <c r="U23" s="32">
        <v>1.4669328075000001</v>
      </c>
      <c r="V23" s="33"/>
      <c r="W23" s="32">
        <v>188.05699999999999</v>
      </c>
      <c r="X23" s="91">
        <v>21.095856232199999</v>
      </c>
      <c r="Y23" s="32">
        <v>146.70481975819999</v>
      </c>
      <c r="Z23" s="32">
        <v>229.40918024179999</v>
      </c>
      <c r="AA23" s="32">
        <v>11.2177989823</v>
      </c>
      <c r="AB23" s="33"/>
      <c r="AC23" s="32">
        <v>5.8221476717999998</v>
      </c>
      <c r="AD23" s="91">
        <v>0.61580955049999997</v>
      </c>
      <c r="AE23" s="32">
        <v>4.6150353722000004</v>
      </c>
      <c r="AF23" s="32">
        <v>7.0292599714000001</v>
      </c>
      <c r="AG23" s="32">
        <v>10.5770170259</v>
      </c>
      <c r="AH23" s="33"/>
      <c r="AI23" s="32">
        <v>705.48099999999999</v>
      </c>
      <c r="AJ23" s="91">
        <v>45.0692825673</v>
      </c>
      <c r="AK23" s="32">
        <v>617.13601529870004</v>
      </c>
      <c r="AL23" s="32">
        <v>793.82598470130006</v>
      </c>
      <c r="AM23" s="32">
        <v>6.3884473951</v>
      </c>
      <c r="AN23" s="33"/>
      <c r="AO23" s="32">
        <v>21.841327691299998</v>
      </c>
      <c r="AP23" s="91">
        <v>1.2744171919</v>
      </c>
      <c r="AQ23" s="32">
        <v>19.343210106299999</v>
      </c>
      <c r="AR23" s="32">
        <v>24.339445276300001</v>
      </c>
      <c r="AS23" s="32">
        <v>5.8348888399000014</v>
      </c>
      <c r="AT23" s="33"/>
    </row>
    <row r="24" spans="1:46" x14ac:dyDescent="0.2">
      <c r="A24" s="20" t="s">
        <v>43</v>
      </c>
      <c r="B24" s="5"/>
      <c r="C24" s="5"/>
      <c r="D24" s="5"/>
      <c r="E24" s="32">
        <v>3123.0219999999999</v>
      </c>
      <c r="F24" s="91">
        <v>118.36618164230001</v>
      </c>
      <c r="G24" s="32">
        <v>2891.0001458531001</v>
      </c>
      <c r="H24" s="32">
        <v>3355.0438541468998</v>
      </c>
      <c r="I24" s="32">
        <v>3.7901168048999998</v>
      </c>
      <c r="J24" s="33"/>
      <c r="K24" s="32">
        <v>35.776144410400001</v>
      </c>
      <c r="L24" s="91">
        <v>1.1085070048000001</v>
      </c>
      <c r="M24" s="32">
        <v>33.603244625800002</v>
      </c>
      <c r="N24" s="32">
        <v>37.949044194999999</v>
      </c>
      <c r="O24" s="32">
        <v>3.0984529582000002</v>
      </c>
      <c r="P24" s="33"/>
      <c r="Q24" s="32">
        <v>1.8521464146</v>
      </c>
      <c r="R24" s="91">
        <v>2.92891373E-2</v>
      </c>
      <c r="S24" s="32">
        <v>1.7947337326999999</v>
      </c>
      <c r="T24" s="32">
        <v>1.9095590965</v>
      </c>
      <c r="U24" s="32">
        <v>1.5813618741</v>
      </c>
      <c r="V24" s="33"/>
      <c r="W24" s="32">
        <v>474.46699999999998</v>
      </c>
      <c r="X24" s="91">
        <v>56.681596469399999</v>
      </c>
      <c r="Y24" s="32">
        <v>363.35951197959997</v>
      </c>
      <c r="Z24" s="32">
        <v>585.57448802040005</v>
      </c>
      <c r="AA24" s="32">
        <v>11.9463727655</v>
      </c>
      <c r="AB24" s="33"/>
      <c r="AC24" s="32">
        <v>5.4353123065000002</v>
      </c>
      <c r="AD24" s="91">
        <v>0.63582621240000003</v>
      </c>
      <c r="AE24" s="32">
        <v>4.1889632678000002</v>
      </c>
      <c r="AF24" s="32">
        <v>6.6816613452000002</v>
      </c>
      <c r="AG24" s="32">
        <v>11.698062162799999</v>
      </c>
      <c r="AH24" s="33"/>
      <c r="AI24" s="32">
        <v>3505.4360000000001</v>
      </c>
      <c r="AJ24" s="91">
        <v>118.88278503319999</v>
      </c>
      <c r="AK24" s="32">
        <v>3272.4014978572</v>
      </c>
      <c r="AL24" s="32">
        <v>3738.4705021427999</v>
      </c>
      <c r="AM24" s="32">
        <v>3.3913836975999998</v>
      </c>
      <c r="AN24" s="33"/>
      <c r="AO24" s="32">
        <v>40.156932790600003</v>
      </c>
      <c r="AP24" s="91">
        <v>1.2797333808</v>
      </c>
      <c r="AQ24" s="32">
        <v>37.648394391399997</v>
      </c>
      <c r="AR24" s="32">
        <v>42.665471189800002</v>
      </c>
      <c r="AS24" s="32">
        <v>3.1868304967999999</v>
      </c>
      <c r="AT24" s="33"/>
    </row>
    <row r="25" spans="1:46" x14ac:dyDescent="0.2">
      <c r="A25" s="20" t="s">
        <v>44</v>
      </c>
      <c r="B25" s="5"/>
      <c r="C25" s="5"/>
      <c r="D25" s="5"/>
      <c r="E25" s="32">
        <v>5527.6930000000002</v>
      </c>
      <c r="F25" s="91">
        <v>233.29762461710001</v>
      </c>
      <c r="G25" s="32">
        <v>5070.3820799324003</v>
      </c>
      <c r="H25" s="32">
        <v>5985.0039200676001</v>
      </c>
      <c r="I25" s="32">
        <v>4.2205242697000003</v>
      </c>
      <c r="J25" s="33"/>
      <c r="K25" s="32">
        <v>31.180788047899998</v>
      </c>
      <c r="L25" s="91">
        <v>1.189933328</v>
      </c>
      <c r="M25" s="32">
        <v>28.8482760648</v>
      </c>
      <c r="N25" s="32">
        <v>33.513300031100002</v>
      </c>
      <c r="O25" s="32">
        <v>3.8162387885000002</v>
      </c>
      <c r="P25" s="33"/>
      <c r="Q25" s="32">
        <v>1.9232580391</v>
      </c>
      <c r="R25" s="91">
        <v>2.7633695999999999E-2</v>
      </c>
      <c r="S25" s="32">
        <v>1.8690903597999999</v>
      </c>
      <c r="T25" s="32">
        <v>1.9774257184999999</v>
      </c>
      <c r="U25" s="32">
        <v>1.4368168696000001</v>
      </c>
      <c r="V25" s="33"/>
      <c r="W25" s="32">
        <v>1253.8630000000001</v>
      </c>
      <c r="X25" s="91">
        <v>115.8644692745</v>
      </c>
      <c r="Y25" s="32">
        <v>1026.7450122621001</v>
      </c>
      <c r="Z25" s="32">
        <v>1480.9809877379</v>
      </c>
      <c r="AA25" s="32">
        <v>9.2406003905000009</v>
      </c>
      <c r="AB25" s="33"/>
      <c r="AC25" s="32">
        <v>7.0728306446000007</v>
      </c>
      <c r="AD25" s="91">
        <v>0.65039595770000003</v>
      </c>
      <c r="AE25" s="32">
        <v>5.7979219337000014</v>
      </c>
      <c r="AF25" s="32">
        <v>8.3477393553999999</v>
      </c>
      <c r="AG25" s="32">
        <v>9.1956953363</v>
      </c>
      <c r="AH25" s="33"/>
      <c r="AI25" s="32">
        <v>5415.9290000000001</v>
      </c>
      <c r="AJ25" s="91">
        <v>203.86556888780001</v>
      </c>
      <c r="AK25" s="32">
        <v>5016.3109111694002</v>
      </c>
      <c r="AL25" s="32">
        <v>5815.5470888305999</v>
      </c>
      <c r="AM25" s="32">
        <v>3.7641846650000002</v>
      </c>
      <c r="AN25" s="33"/>
      <c r="AO25" s="32">
        <v>30.550346090400001</v>
      </c>
      <c r="AP25" s="91">
        <v>1.182123035</v>
      </c>
      <c r="AQ25" s="32">
        <v>28.2331438744</v>
      </c>
      <c r="AR25" s="32">
        <v>32.867548306499998</v>
      </c>
      <c r="AS25" s="32">
        <v>3.8694260008999999</v>
      </c>
      <c r="AT25" s="33"/>
    </row>
    <row r="26" spans="1:46" x14ac:dyDescent="0.2">
      <c r="A26" s="20" t="s">
        <v>45</v>
      </c>
      <c r="B26" s="5"/>
      <c r="C26" s="5"/>
      <c r="D26" s="5"/>
      <c r="E26" s="32">
        <v>2005.807</v>
      </c>
      <c r="F26" s="91">
        <v>97.291673892000006</v>
      </c>
      <c r="G26" s="32">
        <v>1815.0954787168</v>
      </c>
      <c r="H26" s="32">
        <v>2196.5185212831998</v>
      </c>
      <c r="I26" s="32">
        <v>4.8505002671000002</v>
      </c>
      <c r="J26" s="33"/>
      <c r="K26" s="32">
        <v>40.610524402000003</v>
      </c>
      <c r="L26" s="91">
        <v>1.4729583089</v>
      </c>
      <c r="M26" s="32">
        <v>37.723225739699998</v>
      </c>
      <c r="N26" s="32">
        <v>43.4978230643</v>
      </c>
      <c r="O26" s="32">
        <v>3.6270359237999998</v>
      </c>
      <c r="P26" s="33"/>
      <c r="Q26" s="32">
        <v>2.2252479924999999</v>
      </c>
      <c r="R26" s="91">
        <v>5.4065185299999999E-2</v>
      </c>
      <c r="S26" s="32">
        <v>2.1192692038000001</v>
      </c>
      <c r="T26" s="32">
        <v>2.3312267810999998</v>
      </c>
      <c r="U26" s="32">
        <v>2.4296251702</v>
      </c>
      <c r="V26" s="33"/>
      <c r="W26" s="32">
        <v>204.334</v>
      </c>
      <c r="X26" s="91">
        <v>24.240610377300001</v>
      </c>
      <c r="Y26" s="32">
        <v>156.8174603317</v>
      </c>
      <c r="Z26" s="32">
        <v>251.8505396683</v>
      </c>
      <c r="AA26" s="32">
        <v>11.8632290159</v>
      </c>
      <c r="AB26" s="33"/>
      <c r="AC26" s="32">
        <v>4.1370435407000006</v>
      </c>
      <c r="AD26" s="91">
        <v>0.48810016220000002</v>
      </c>
      <c r="AE26" s="32">
        <v>3.1802676857000001</v>
      </c>
      <c r="AF26" s="32">
        <v>5.0938193955999997</v>
      </c>
      <c r="AG26" s="32">
        <v>11.798284388000001</v>
      </c>
      <c r="AH26" s="33"/>
      <c r="AI26" s="32">
        <v>1034.9349999999999</v>
      </c>
      <c r="AJ26" s="91">
        <v>57.493765011800001</v>
      </c>
      <c r="AK26" s="32">
        <v>922.23549601299999</v>
      </c>
      <c r="AL26" s="32">
        <v>1147.634503987</v>
      </c>
      <c r="AM26" s="32">
        <v>5.5553020248999996</v>
      </c>
      <c r="AN26" s="33"/>
      <c r="AO26" s="32">
        <v>20.953787214799998</v>
      </c>
      <c r="AP26" s="91">
        <v>1.1475151377999999</v>
      </c>
      <c r="AQ26" s="32">
        <v>18.704423534699998</v>
      </c>
      <c r="AR26" s="32">
        <v>23.203150894899998</v>
      </c>
      <c r="AS26" s="32">
        <v>5.4764092335000001</v>
      </c>
      <c r="AT26" s="33"/>
    </row>
    <row r="27" spans="1:46" x14ac:dyDescent="0.2">
      <c r="A27" s="20" t="s">
        <v>46</v>
      </c>
      <c r="B27" s="5"/>
      <c r="C27" s="5"/>
      <c r="D27" s="5"/>
      <c r="E27" s="32">
        <v>657.755</v>
      </c>
      <c r="F27" s="91">
        <v>27.448916105599999</v>
      </c>
      <c r="G27" s="32">
        <v>603.94952684220004</v>
      </c>
      <c r="H27" s="32">
        <v>711.56047315780006</v>
      </c>
      <c r="I27" s="32">
        <v>4.1731216190999998</v>
      </c>
      <c r="J27" s="33"/>
      <c r="K27" s="32">
        <v>33.354614539700002</v>
      </c>
      <c r="L27" s="91">
        <v>1.1482046148</v>
      </c>
      <c r="M27" s="32">
        <v>31.1038993441</v>
      </c>
      <c r="N27" s="32">
        <v>35.605329735300003</v>
      </c>
      <c r="O27" s="32">
        <v>3.4424160814000002</v>
      </c>
      <c r="P27" s="33"/>
      <c r="Q27" s="32">
        <v>1.9977788082000001</v>
      </c>
      <c r="R27" s="91">
        <v>3.3227121800000002E-2</v>
      </c>
      <c r="S27" s="32">
        <v>1.9326468736</v>
      </c>
      <c r="T27" s="32">
        <v>2.0629107429000002</v>
      </c>
      <c r="U27" s="32">
        <v>1.6632032362</v>
      </c>
      <c r="V27" s="33"/>
      <c r="W27" s="32">
        <v>117.17400000000001</v>
      </c>
      <c r="X27" s="91">
        <v>13.5530242044</v>
      </c>
      <c r="Y27" s="32">
        <v>90.607308724000006</v>
      </c>
      <c r="Z27" s="32">
        <v>143.74069127600001</v>
      </c>
      <c r="AA27" s="32">
        <v>11.566579791100001</v>
      </c>
      <c r="AB27" s="33"/>
      <c r="AC27" s="32">
        <v>5.9418683310000002</v>
      </c>
      <c r="AD27" s="91">
        <v>0.65443743370000007</v>
      </c>
      <c r="AE27" s="32">
        <v>4.6590375032000004</v>
      </c>
      <c r="AF27" s="32">
        <v>7.2246991589</v>
      </c>
      <c r="AG27" s="32">
        <v>11.014000937600001</v>
      </c>
      <c r="AH27" s="33"/>
      <c r="AI27" s="32">
        <v>499.84399999999999</v>
      </c>
      <c r="AJ27" s="91">
        <v>21.7934234011</v>
      </c>
      <c r="AK27" s="32">
        <v>457.12444585399999</v>
      </c>
      <c r="AL27" s="32">
        <v>542.563554146</v>
      </c>
      <c r="AM27" s="32">
        <v>4.3600450142999998</v>
      </c>
      <c r="AN27" s="33"/>
      <c r="AO27" s="32">
        <v>25.346981702899999</v>
      </c>
      <c r="AP27" s="91">
        <v>1.1334854762</v>
      </c>
      <c r="AQ27" s="32">
        <v>23.1251190206</v>
      </c>
      <c r="AR27" s="32">
        <v>27.568844385199998</v>
      </c>
      <c r="AS27" s="32">
        <v>4.4718755451000014</v>
      </c>
      <c r="AT27" s="33"/>
    </row>
    <row r="28" spans="1:46" x14ac:dyDescent="0.2">
      <c r="A28" s="20" t="s">
        <v>47</v>
      </c>
      <c r="B28" s="5"/>
      <c r="C28" s="5"/>
      <c r="D28" s="5"/>
      <c r="E28" s="32">
        <v>467.03500000000003</v>
      </c>
      <c r="F28" s="91">
        <v>20.3932792421</v>
      </c>
      <c r="G28" s="32">
        <v>427.06001393349999</v>
      </c>
      <c r="H28" s="32">
        <v>507.00998606650001</v>
      </c>
      <c r="I28" s="32">
        <v>4.3665419598000001</v>
      </c>
      <c r="J28" s="33"/>
      <c r="K28" s="32">
        <v>37.580345101699997</v>
      </c>
      <c r="L28" s="91">
        <v>1.4697857350000001</v>
      </c>
      <c r="M28" s="32">
        <v>34.699265331200003</v>
      </c>
      <c r="N28" s="32">
        <v>40.461424872199999</v>
      </c>
      <c r="O28" s="32">
        <v>3.9110490631000001</v>
      </c>
      <c r="P28" s="33"/>
      <c r="Q28" s="32">
        <v>1.8544434570999999</v>
      </c>
      <c r="R28" s="91">
        <v>3.85702183E-2</v>
      </c>
      <c r="S28" s="32">
        <v>1.7788379638</v>
      </c>
      <c r="T28" s="32">
        <v>1.9300489505</v>
      </c>
      <c r="U28" s="32">
        <v>2.0798810616000001</v>
      </c>
      <c r="V28" s="33"/>
      <c r="W28" s="32">
        <v>57.718000000000004</v>
      </c>
      <c r="X28" s="91">
        <v>6.2440313284000002</v>
      </c>
      <c r="Y28" s="32">
        <v>45.4784252663</v>
      </c>
      <c r="Z28" s="32">
        <v>69.9575747337</v>
      </c>
      <c r="AA28" s="32">
        <v>10.818169944099999</v>
      </c>
      <c r="AB28" s="33"/>
      <c r="AC28" s="32">
        <v>4.6443250689999998</v>
      </c>
      <c r="AD28" s="91">
        <v>0.49286499760000002</v>
      </c>
      <c r="AE28" s="32">
        <v>3.6782091648000002</v>
      </c>
      <c r="AF28" s="32">
        <v>5.6104409731000002</v>
      </c>
      <c r="AG28" s="32">
        <v>10.6121985501</v>
      </c>
      <c r="AH28" s="33"/>
      <c r="AI28" s="32">
        <v>425.93400000000003</v>
      </c>
      <c r="AJ28" s="91">
        <v>18.472617556399999</v>
      </c>
      <c r="AK28" s="32">
        <v>389.72390251339999</v>
      </c>
      <c r="AL28" s="32">
        <v>462.1440974866</v>
      </c>
      <c r="AM28" s="32">
        <v>4.3369671255000002</v>
      </c>
      <c r="AN28" s="33"/>
      <c r="AO28" s="32">
        <v>34.273120238399997</v>
      </c>
      <c r="AP28" s="91">
        <v>1.4447560178000001</v>
      </c>
      <c r="AQ28" s="32">
        <v>31.4411038179</v>
      </c>
      <c r="AR28" s="32">
        <v>37.105136659000003</v>
      </c>
      <c r="AS28" s="32">
        <v>4.2154201537000002</v>
      </c>
      <c r="AT28" s="33"/>
    </row>
    <row r="29" spans="1:46" x14ac:dyDescent="0.2">
      <c r="A29" s="20" t="s">
        <v>48</v>
      </c>
      <c r="B29" s="5"/>
      <c r="C29" s="5"/>
      <c r="D29" s="5"/>
      <c r="E29" s="32">
        <v>1753.1559999999999</v>
      </c>
      <c r="F29" s="91">
        <v>63.476882025200013</v>
      </c>
      <c r="G29" s="32">
        <v>1628.7283665441</v>
      </c>
      <c r="H29" s="32">
        <v>1877.5836334559001</v>
      </c>
      <c r="I29" s="32">
        <v>3.6207206903000002</v>
      </c>
      <c r="J29" s="33"/>
      <c r="K29" s="32">
        <v>28.602655388900001</v>
      </c>
      <c r="L29" s="91">
        <v>0.92514350379999999</v>
      </c>
      <c r="M29" s="32">
        <v>26.7891854591</v>
      </c>
      <c r="N29" s="32">
        <v>30.416125318700001</v>
      </c>
      <c r="O29" s="32">
        <v>3.2344671894000001</v>
      </c>
      <c r="P29" s="33"/>
      <c r="Q29" s="32">
        <v>1.6789361586</v>
      </c>
      <c r="R29" s="91">
        <v>2.63107401E-2</v>
      </c>
      <c r="S29" s="32">
        <v>1.6273617425</v>
      </c>
      <c r="T29" s="32">
        <v>1.7305105746</v>
      </c>
      <c r="U29" s="32">
        <v>1.5671078358999999</v>
      </c>
      <c r="V29" s="33"/>
      <c r="W29" s="32">
        <v>450.72</v>
      </c>
      <c r="X29" s="91">
        <v>43.1577736737</v>
      </c>
      <c r="Y29" s="32">
        <v>366.12196253960002</v>
      </c>
      <c r="Z29" s="32">
        <v>535.31803746039998</v>
      </c>
      <c r="AA29" s="32">
        <v>9.5752958985000003</v>
      </c>
      <c r="AB29" s="33"/>
      <c r="AC29" s="32">
        <v>7.3534750112999996</v>
      </c>
      <c r="AD29" s="91">
        <v>0.6930351616</v>
      </c>
      <c r="AE29" s="32">
        <v>5.9949847655999999</v>
      </c>
      <c r="AF29" s="32">
        <v>8.711965257000001</v>
      </c>
      <c r="AG29" s="32">
        <v>9.4245939576000008</v>
      </c>
      <c r="AH29" s="33"/>
      <c r="AI29" s="32">
        <v>3277.0140000000001</v>
      </c>
      <c r="AJ29" s="91">
        <v>86.714400125600008</v>
      </c>
      <c r="AK29" s="32">
        <v>3107.0360922967002</v>
      </c>
      <c r="AL29" s="32">
        <v>3446.9919077033001</v>
      </c>
      <c r="AM29" s="32">
        <v>2.6461406673000001</v>
      </c>
      <c r="AN29" s="33"/>
      <c r="AO29" s="32">
        <v>53.464324992500003</v>
      </c>
      <c r="AP29" s="91">
        <v>1.1798700174000001</v>
      </c>
      <c r="AQ29" s="32">
        <v>51.151539150399998</v>
      </c>
      <c r="AR29" s="32">
        <v>55.777110834600002</v>
      </c>
      <c r="AS29" s="32">
        <v>2.2068360866000001</v>
      </c>
      <c r="AT29" s="33"/>
    </row>
    <row r="30" spans="1:46" x14ac:dyDescent="0.2">
      <c r="A30" s="20" t="s">
        <v>49</v>
      </c>
      <c r="B30" s="5"/>
      <c r="C30" s="5"/>
      <c r="D30" s="5"/>
      <c r="E30" s="32">
        <v>1374.21</v>
      </c>
      <c r="F30" s="91">
        <v>68.900753422299999</v>
      </c>
      <c r="G30" s="32">
        <v>1239.1504725289001</v>
      </c>
      <c r="H30" s="32">
        <v>1509.2695274711</v>
      </c>
      <c r="I30" s="32">
        <v>5.0138445668999996</v>
      </c>
      <c r="J30" s="33"/>
      <c r="K30" s="32">
        <v>32.189093031699997</v>
      </c>
      <c r="L30" s="91">
        <v>1.5988532204999999</v>
      </c>
      <c r="M30" s="32">
        <v>29.0550146693</v>
      </c>
      <c r="N30" s="32">
        <v>35.323171394100001</v>
      </c>
      <c r="O30" s="32">
        <v>4.9670651451000003</v>
      </c>
      <c r="P30" s="33"/>
      <c r="Q30" s="32">
        <v>2.4041623914999999</v>
      </c>
      <c r="R30" s="91">
        <v>4.1650346599999999E-2</v>
      </c>
      <c r="S30" s="32">
        <v>2.3225192185000001</v>
      </c>
      <c r="T30" s="32">
        <v>2.4858055645000001</v>
      </c>
      <c r="U30" s="32">
        <v>1.73242651</v>
      </c>
      <c r="V30" s="33"/>
      <c r="W30" s="32">
        <v>108.605</v>
      </c>
      <c r="X30" s="91">
        <v>17.417128268900001</v>
      </c>
      <c r="Y30" s="32">
        <v>74.463876760200009</v>
      </c>
      <c r="Z30" s="32">
        <v>142.7461232398</v>
      </c>
      <c r="AA30" s="32">
        <v>16.037132976300001</v>
      </c>
      <c r="AB30" s="33"/>
      <c r="AC30" s="32">
        <v>2.5439317489</v>
      </c>
      <c r="AD30" s="91">
        <v>0.40502763800000002</v>
      </c>
      <c r="AE30" s="32">
        <v>1.7499949821</v>
      </c>
      <c r="AF30" s="32">
        <v>3.3378685156999999</v>
      </c>
      <c r="AG30" s="32">
        <v>15.9213248617</v>
      </c>
      <c r="AH30" s="33"/>
      <c r="AI30" s="32">
        <v>582.88</v>
      </c>
      <c r="AJ30" s="91">
        <v>40.969164320799997</v>
      </c>
      <c r="AK30" s="32">
        <v>502.57208318900001</v>
      </c>
      <c r="AL30" s="32">
        <v>663.18791681100004</v>
      </c>
      <c r="AM30" s="32">
        <v>7.0287476531999999</v>
      </c>
      <c r="AN30" s="33"/>
      <c r="AO30" s="32">
        <v>13.6532106056</v>
      </c>
      <c r="AP30" s="91">
        <v>0.98977677630000005</v>
      </c>
      <c r="AQ30" s="32">
        <v>11.7130462813</v>
      </c>
      <c r="AR30" s="32">
        <v>15.5933749299</v>
      </c>
      <c r="AS30" s="32">
        <v>7.2494067871999999</v>
      </c>
      <c r="AT30" s="33"/>
    </row>
    <row r="31" spans="1:46" s="15" customFormat="1" x14ac:dyDescent="0.2">
      <c r="A31" s="20" t="s">
        <v>50</v>
      </c>
      <c r="B31" s="5"/>
      <c r="C31" s="5"/>
      <c r="D31" s="5"/>
      <c r="E31" s="32">
        <v>2123.0459999999998</v>
      </c>
      <c r="F31" s="91">
        <v>92.8180465895</v>
      </c>
      <c r="G31" s="32">
        <v>1941.1037005257001</v>
      </c>
      <c r="H31" s="32">
        <v>2304.9882994743002</v>
      </c>
      <c r="I31" s="32">
        <v>4.3719281914000003</v>
      </c>
      <c r="J31" s="34"/>
      <c r="K31" s="32">
        <v>32.1921515931</v>
      </c>
      <c r="L31" s="91">
        <v>1.3321360340999999</v>
      </c>
      <c r="M31" s="32">
        <v>29.580893307</v>
      </c>
      <c r="N31" s="32">
        <v>34.803409879199997</v>
      </c>
      <c r="O31" s="32">
        <v>4.1380770409999998</v>
      </c>
      <c r="P31" s="34"/>
      <c r="Q31" s="32">
        <v>2.2627479573999998</v>
      </c>
      <c r="R31" s="91">
        <v>4.2599072699999997E-2</v>
      </c>
      <c r="S31" s="32">
        <v>2.1792450877</v>
      </c>
      <c r="T31" s="32">
        <v>2.3462508271</v>
      </c>
      <c r="U31" s="32">
        <v>1.8826256184000001</v>
      </c>
      <c r="V31" s="34"/>
      <c r="W31" s="32">
        <v>381.39499999999998</v>
      </c>
      <c r="X31" s="91">
        <v>39.759443471899999</v>
      </c>
      <c r="Y31" s="32">
        <v>303.45838274840003</v>
      </c>
      <c r="Z31" s="32">
        <v>459.33161725159999</v>
      </c>
      <c r="AA31" s="32">
        <v>10.424741664600001</v>
      </c>
      <c r="AB31" s="34"/>
      <c r="AC31" s="32">
        <v>5.7831651584000001</v>
      </c>
      <c r="AD31" s="91">
        <v>0.5932608935</v>
      </c>
      <c r="AE31" s="32">
        <v>4.6202528249000014</v>
      </c>
      <c r="AF31" s="32">
        <v>6.9460774918000006</v>
      </c>
      <c r="AG31" s="32">
        <v>10.2584117386</v>
      </c>
      <c r="AH31" s="34"/>
      <c r="AI31" s="32">
        <v>1225.462</v>
      </c>
      <c r="AJ31" s="91">
        <v>58.902623028000001</v>
      </c>
      <c r="AK31" s="32">
        <v>1110.0008469961001</v>
      </c>
      <c r="AL31" s="32">
        <v>1340.9231530039001</v>
      </c>
      <c r="AM31" s="32">
        <v>4.8065646285000003</v>
      </c>
      <c r="AN31" s="34"/>
      <c r="AO31" s="32">
        <v>18.5819141345</v>
      </c>
      <c r="AP31" s="91">
        <v>0.93542842290000006</v>
      </c>
      <c r="AQ31" s="32">
        <v>16.748283665900001</v>
      </c>
      <c r="AR31" s="32">
        <v>20.415544603099999</v>
      </c>
      <c r="AS31" s="32">
        <v>5.0340799993000003</v>
      </c>
      <c r="AT31" s="34"/>
    </row>
    <row r="32" spans="1:46" x14ac:dyDescent="0.2">
      <c r="A32" s="20" t="s">
        <v>51</v>
      </c>
      <c r="B32" s="5"/>
      <c r="C32" s="5"/>
      <c r="D32" s="5"/>
      <c r="E32" s="32">
        <v>880.39700000000005</v>
      </c>
      <c r="F32" s="91">
        <v>32.427534495700002</v>
      </c>
      <c r="G32" s="32">
        <v>816.83241951989999</v>
      </c>
      <c r="H32" s="32">
        <v>943.9615804801</v>
      </c>
      <c r="I32" s="32">
        <v>3.6832854378</v>
      </c>
      <c r="J32" s="33"/>
      <c r="K32" s="32">
        <v>34.718201524800001</v>
      </c>
      <c r="L32" s="91">
        <v>1.0022520314000001</v>
      </c>
      <c r="M32" s="32">
        <v>32.753583156399998</v>
      </c>
      <c r="N32" s="32">
        <v>36.682819893199998</v>
      </c>
      <c r="O32" s="32">
        <v>2.8868201330000001</v>
      </c>
      <c r="P32" s="33"/>
      <c r="Q32" s="32">
        <v>1.8273540232000001</v>
      </c>
      <c r="R32" s="91">
        <v>2.4685621500000001E-2</v>
      </c>
      <c r="S32" s="32">
        <v>1.7789651711000001</v>
      </c>
      <c r="T32" s="32">
        <v>1.8757428754000001</v>
      </c>
      <c r="U32" s="32">
        <v>1.350894306</v>
      </c>
      <c r="V32" s="33"/>
      <c r="W32" s="32">
        <v>121.167</v>
      </c>
      <c r="X32" s="91">
        <v>12.908458269800001</v>
      </c>
      <c r="Y32" s="32">
        <v>95.8637894007</v>
      </c>
      <c r="Z32" s="32">
        <v>146.4702105993</v>
      </c>
      <c r="AA32" s="32">
        <v>10.653443816999999</v>
      </c>
      <c r="AB32" s="33"/>
      <c r="AC32" s="32">
        <v>4.7781856640999996</v>
      </c>
      <c r="AD32" s="91">
        <v>0.46722140540000001</v>
      </c>
      <c r="AE32" s="32">
        <v>3.8623364303000001</v>
      </c>
      <c r="AF32" s="32">
        <v>5.694034898</v>
      </c>
      <c r="AG32" s="32">
        <v>9.7782178884000004</v>
      </c>
      <c r="AH32" s="33"/>
      <c r="AI32" s="32">
        <v>1120.2719999999999</v>
      </c>
      <c r="AJ32" s="91">
        <v>39.550576231100003</v>
      </c>
      <c r="AK32" s="32">
        <v>1042.744805134</v>
      </c>
      <c r="AL32" s="32">
        <v>1197.7991948660001</v>
      </c>
      <c r="AM32" s="32">
        <v>3.5304440556999999</v>
      </c>
      <c r="AN32" s="33"/>
      <c r="AO32" s="32">
        <v>44.177602898000004</v>
      </c>
      <c r="AP32" s="91">
        <v>1.3480411336</v>
      </c>
      <c r="AQ32" s="32">
        <v>41.5351673734</v>
      </c>
      <c r="AR32" s="32">
        <v>46.820038422500012</v>
      </c>
      <c r="AS32" s="32">
        <v>3.0514130354</v>
      </c>
      <c r="AT32" s="33"/>
    </row>
    <row r="33" spans="1:74" x14ac:dyDescent="0.2">
      <c r="A33" s="20" t="s">
        <v>52</v>
      </c>
      <c r="B33" s="5"/>
      <c r="C33" s="5"/>
      <c r="D33" s="5"/>
      <c r="E33" s="32">
        <v>736.28500000000008</v>
      </c>
      <c r="F33" s="91">
        <v>31.615591353199999</v>
      </c>
      <c r="G33" s="32">
        <v>674.31199365700002</v>
      </c>
      <c r="H33" s="32">
        <v>798.25800634300003</v>
      </c>
      <c r="I33" s="32">
        <v>4.2939339187000014</v>
      </c>
      <c r="J33" s="33"/>
      <c r="K33" s="32">
        <v>38.4502504827</v>
      </c>
      <c r="L33" s="91">
        <v>1.4387559633</v>
      </c>
      <c r="M33" s="32">
        <v>35.6299953925</v>
      </c>
      <c r="N33" s="32">
        <v>41.270505572799998</v>
      </c>
      <c r="O33" s="32">
        <v>3.7418636947000001</v>
      </c>
      <c r="P33" s="33"/>
      <c r="Q33" s="32">
        <v>1.9768866675000001</v>
      </c>
      <c r="R33" s="91">
        <v>4.9743117699999999E-2</v>
      </c>
      <c r="S33" s="32">
        <v>1.8793800128</v>
      </c>
      <c r="T33" s="32">
        <v>2.0743933223000002</v>
      </c>
      <c r="U33" s="32">
        <v>2.5162351769</v>
      </c>
      <c r="V33" s="33"/>
      <c r="W33" s="32">
        <v>83.539000000000001</v>
      </c>
      <c r="X33" s="91">
        <v>9.523016203000001</v>
      </c>
      <c r="Y33" s="32">
        <v>64.871946236599996</v>
      </c>
      <c r="Z33" s="32">
        <v>102.20605376340001</v>
      </c>
      <c r="AA33" s="32">
        <v>11.3994855133</v>
      </c>
      <c r="AB33" s="33"/>
      <c r="AC33" s="32">
        <v>4.3625708456000014</v>
      </c>
      <c r="AD33" s="91">
        <v>0.48189825390000002</v>
      </c>
      <c r="AE33" s="32">
        <v>3.4179519956000002</v>
      </c>
      <c r="AF33" s="32">
        <v>5.3071896956</v>
      </c>
      <c r="AG33" s="32">
        <v>11.046198926100001</v>
      </c>
      <c r="AH33" s="33"/>
      <c r="AI33" s="32">
        <v>755.24400000000003</v>
      </c>
      <c r="AJ33" s="91">
        <v>25.008265790999999</v>
      </c>
      <c r="AK33" s="32">
        <v>706.22269917469998</v>
      </c>
      <c r="AL33" s="32">
        <v>804.26530082530007</v>
      </c>
      <c r="AM33" s="32">
        <v>3.3112829484000001</v>
      </c>
      <c r="AN33" s="33"/>
      <c r="AO33" s="32">
        <v>39.440326742400003</v>
      </c>
      <c r="AP33" s="91">
        <v>1.1322849476000001</v>
      </c>
      <c r="AQ33" s="32">
        <v>37.220817341100002</v>
      </c>
      <c r="AR33" s="32">
        <v>41.659836143699998</v>
      </c>
      <c r="AS33" s="32">
        <v>2.8708812555000001</v>
      </c>
      <c r="AT33" s="33"/>
    </row>
    <row r="34" spans="1:74" x14ac:dyDescent="0.2">
      <c r="A34" s="20" t="s">
        <v>53</v>
      </c>
      <c r="B34" s="5"/>
      <c r="C34" s="5"/>
      <c r="D34" s="5"/>
      <c r="E34" s="32">
        <v>976.69</v>
      </c>
      <c r="F34" s="91">
        <v>40.0843247213</v>
      </c>
      <c r="G34" s="32">
        <v>898.11654924720006</v>
      </c>
      <c r="H34" s="32">
        <v>1055.2634507528001</v>
      </c>
      <c r="I34" s="32">
        <v>4.1040990203000014</v>
      </c>
      <c r="J34" s="33"/>
      <c r="K34" s="32">
        <v>33.944646755900003</v>
      </c>
      <c r="L34" s="91">
        <v>1.1539113036999999</v>
      </c>
      <c r="M34" s="32">
        <v>31.682745286300001</v>
      </c>
      <c r="N34" s="32">
        <v>36.206548225500001</v>
      </c>
      <c r="O34" s="32">
        <v>3.3993911088000002</v>
      </c>
      <c r="P34" s="33"/>
      <c r="Q34" s="32">
        <v>1.9447450061</v>
      </c>
      <c r="R34" s="91">
        <v>2.8600270099999998E-2</v>
      </c>
      <c r="S34" s="32">
        <v>1.8886826443</v>
      </c>
      <c r="T34" s="32">
        <v>2.0008073678999998</v>
      </c>
      <c r="U34" s="32">
        <v>1.4706437096</v>
      </c>
      <c r="V34" s="33"/>
      <c r="W34" s="32">
        <v>140.86199999999999</v>
      </c>
      <c r="X34" s="91">
        <v>16.764549520300001</v>
      </c>
      <c r="Y34" s="32">
        <v>108.0000641864</v>
      </c>
      <c r="Z34" s="32">
        <v>173.72393581360001</v>
      </c>
      <c r="AA34" s="32">
        <v>11.9013996112</v>
      </c>
      <c r="AB34" s="33"/>
      <c r="AC34" s="32">
        <v>4.8956279180999998</v>
      </c>
      <c r="AD34" s="91">
        <v>0.5795525654</v>
      </c>
      <c r="AE34" s="32">
        <v>3.7595867032000001</v>
      </c>
      <c r="AF34" s="32">
        <v>6.0316691330000003</v>
      </c>
      <c r="AG34" s="32">
        <v>11.8381661163</v>
      </c>
      <c r="AH34" s="33"/>
      <c r="AI34" s="32">
        <v>884.90200000000004</v>
      </c>
      <c r="AJ34" s="91">
        <v>32.470359889800001</v>
      </c>
      <c r="AK34" s="32">
        <v>821.25347301430008</v>
      </c>
      <c r="AL34" s="32">
        <v>948.5505269857</v>
      </c>
      <c r="AM34" s="32">
        <v>3.6693735453</v>
      </c>
      <c r="AN34" s="33"/>
      <c r="AO34" s="32">
        <v>30.754574945600002</v>
      </c>
      <c r="AP34" s="91">
        <v>1.0786799175999999</v>
      </c>
      <c r="AQ34" s="32">
        <v>28.6401423344</v>
      </c>
      <c r="AR34" s="32">
        <v>32.869007556699998</v>
      </c>
      <c r="AS34" s="32">
        <v>3.5073803475999998</v>
      </c>
      <c r="AT34" s="33"/>
    </row>
    <row r="35" spans="1:74" x14ac:dyDescent="0.2">
      <c r="A35" s="20" t="s">
        <v>54</v>
      </c>
      <c r="B35" s="5"/>
      <c r="C35" s="5"/>
      <c r="D35" s="5"/>
      <c r="E35" s="32">
        <v>1086.5909999999999</v>
      </c>
      <c r="F35" s="91">
        <v>35.215333976700002</v>
      </c>
      <c r="G35" s="32">
        <v>1017.561764028</v>
      </c>
      <c r="H35" s="32">
        <v>1155.620235972</v>
      </c>
      <c r="I35" s="32">
        <v>3.2409005759</v>
      </c>
      <c r="J35" s="33"/>
      <c r="K35" s="32">
        <v>34.648649389799999</v>
      </c>
      <c r="L35" s="91">
        <v>0.89502998060000005</v>
      </c>
      <c r="M35" s="32">
        <v>32.894208106500002</v>
      </c>
      <c r="N35" s="32">
        <v>36.403090673100003</v>
      </c>
      <c r="O35" s="32">
        <v>2.5831597951999998</v>
      </c>
      <c r="P35" s="33"/>
      <c r="Q35" s="32">
        <v>1.8266808762</v>
      </c>
      <c r="R35" s="91">
        <v>2.6748774199999999E-2</v>
      </c>
      <c r="S35" s="32">
        <v>1.7742478239999999</v>
      </c>
      <c r="T35" s="32">
        <v>1.8791139285</v>
      </c>
      <c r="U35" s="32">
        <v>1.4643375607</v>
      </c>
      <c r="V35" s="33"/>
      <c r="W35" s="32">
        <v>196.75299999999999</v>
      </c>
      <c r="X35" s="91">
        <v>14.5818707702</v>
      </c>
      <c r="Y35" s="32">
        <v>168.1695596449</v>
      </c>
      <c r="Z35" s="32">
        <v>225.3364403551</v>
      </c>
      <c r="AA35" s="32">
        <v>7.4112571448000004</v>
      </c>
      <c r="AB35" s="33"/>
      <c r="AC35" s="32">
        <v>6.2739574627000003</v>
      </c>
      <c r="AD35" s="91">
        <v>0.44196822190000001</v>
      </c>
      <c r="AE35" s="32">
        <v>5.4076096184000004</v>
      </c>
      <c r="AF35" s="32">
        <v>7.1403053071000002</v>
      </c>
      <c r="AG35" s="32">
        <v>7.0444886580000006</v>
      </c>
      <c r="AH35" s="33"/>
      <c r="AI35" s="32">
        <v>1319.6020000000001</v>
      </c>
      <c r="AJ35" s="91">
        <v>34.865997616100003</v>
      </c>
      <c r="AK35" s="32">
        <v>1251.2575345340999</v>
      </c>
      <c r="AL35" s="32">
        <v>1387.9464654659</v>
      </c>
      <c r="AM35" s="32">
        <v>2.6421601071</v>
      </c>
      <c r="AN35" s="33"/>
      <c r="AO35" s="32">
        <v>42.078783122700003</v>
      </c>
      <c r="AP35" s="91">
        <v>1.0056482086</v>
      </c>
      <c r="AQ35" s="32">
        <v>40.107507554500003</v>
      </c>
      <c r="AR35" s="32">
        <v>44.050058690900002</v>
      </c>
      <c r="AS35" s="32">
        <v>2.3899175165000002</v>
      </c>
      <c r="AT35" s="33"/>
    </row>
    <row r="36" spans="1:74" x14ac:dyDescent="0.2">
      <c r="A36" s="20" t="s">
        <v>55</v>
      </c>
      <c r="B36" s="5"/>
      <c r="C36" s="5"/>
      <c r="D36" s="5"/>
      <c r="E36" s="32">
        <v>1093.8869999999999</v>
      </c>
      <c r="F36" s="91">
        <v>39.956404003899998</v>
      </c>
      <c r="G36" s="32">
        <v>1015.5642999399</v>
      </c>
      <c r="H36" s="32">
        <v>1172.2097000601</v>
      </c>
      <c r="I36" s="32">
        <v>3.6526994107999999</v>
      </c>
      <c r="J36" s="33"/>
      <c r="K36" s="32">
        <v>35.766864886999997</v>
      </c>
      <c r="L36" s="91">
        <v>1.0525277618</v>
      </c>
      <c r="M36" s="32">
        <v>33.703695834500003</v>
      </c>
      <c r="N36" s="32">
        <v>37.830033939499998</v>
      </c>
      <c r="O36" s="32">
        <v>2.9427453737000002</v>
      </c>
      <c r="P36" s="33"/>
      <c r="Q36" s="32">
        <v>1.8221150814</v>
      </c>
      <c r="R36" s="91">
        <v>3.2414276800000003E-2</v>
      </c>
      <c r="S36" s="32">
        <v>1.7585764885999999</v>
      </c>
      <c r="T36" s="32">
        <v>1.8856536741000001</v>
      </c>
      <c r="U36" s="32">
        <v>1.7789368616000001</v>
      </c>
      <c r="V36" s="33"/>
      <c r="W36" s="32">
        <v>138.19499999999999</v>
      </c>
      <c r="X36" s="91">
        <v>15.6928969785</v>
      </c>
      <c r="Y36" s="32">
        <v>107.4337217078</v>
      </c>
      <c r="Z36" s="32">
        <v>168.95627829220001</v>
      </c>
      <c r="AA36" s="32">
        <v>11.3556184945</v>
      </c>
      <c r="AB36" s="33"/>
      <c r="AC36" s="32">
        <v>4.5185671766000004</v>
      </c>
      <c r="AD36" s="91">
        <v>0.50857177249999996</v>
      </c>
      <c r="AE36" s="32">
        <v>3.5216627906000002</v>
      </c>
      <c r="AF36" s="32">
        <v>5.5154715625000001</v>
      </c>
      <c r="AG36" s="32">
        <v>11.2551557307</v>
      </c>
      <c r="AH36" s="33"/>
      <c r="AI36" s="32">
        <v>1394.6310000000001</v>
      </c>
      <c r="AJ36" s="91">
        <v>40.649169320399999</v>
      </c>
      <c r="AK36" s="32">
        <v>1314.9503386455999</v>
      </c>
      <c r="AL36" s="32">
        <v>1474.3116613544</v>
      </c>
      <c r="AM36" s="32">
        <v>2.9146899301999998</v>
      </c>
      <c r="AN36" s="33"/>
      <c r="AO36" s="32">
        <v>45.6003029054</v>
      </c>
      <c r="AP36" s="91">
        <v>1.3540312083999999</v>
      </c>
      <c r="AQ36" s="32">
        <v>42.946125612499998</v>
      </c>
      <c r="AR36" s="32">
        <v>48.2544801982</v>
      </c>
      <c r="AS36" s="32">
        <v>2.9693469607999998</v>
      </c>
      <c r="AT36" s="33"/>
    </row>
    <row r="37" spans="1:74" x14ac:dyDescent="0.2">
      <c r="A37" s="20" t="s">
        <v>56</v>
      </c>
      <c r="B37" s="5"/>
      <c r="C37" s="5"/>
      <c r="D37" s="5"/>
      <c r="E37" s="32">
        <v>997.45900000000006</v>
      </c>
      <c r="F37" s="91">
        <v>46.118903723700001</v>
      </c>
      <c r="G37" s="32">
        <v>907.05654378539998</v>
      </c>
      <c r="H37" s="32">
        <v>1087.8614562145999</v>
      </c>
      <c r="I37" s="32">
        <v>4.6236390392000004</v>
      </c>
      <c r="J37" s="33"/>
      <c r="K37" s="32">
        <v>39.381532519799997</v>
      </c>
      <c r="L37" s="91">
        <v>1.3953990269000001</v>
      </c>
      <c r="M37" s="32">
        <v>36.646265866699999</v>
      </c>
      <c r="N37" s="32">
        <v>42.116799172900002</v>
      </c>
      <c r="O37" s="32">
        <v>3.5432826952999998</v>
      </c>
      <c r="P37" s="33"/>
      <c r="Q37" s="32">
        <v>2.2052675849000001</v>
      </c>
      <c r="R37" s="91">
        <v>5.0853959600000012E-2</v>
      </c>
      <c r="S37" s="32">
        <v>2.1055834536</v>
      </c>
      <c r="T37" s="32">
        <v>2.3049517162000002</v>
      </c>
      <c r="U37" s="32">
        <v>2.3060221771</v>
      </c>
      <c r="V37" s="33"/>
      <c r="W37" s="32">
        <v>113.39</v>
      </c>
      <c r="X37" s="91">
        <v>14.395515424699999</v>
      </c>
      <c r="Y37" s="32">
        <v>85.171854125099998</v>
      </c>
      <c r="Z37" s="32">
        <v>141.6081458749</v>
      </c>
      <c r="AA37" s="32">
        <v>12.695577585900001</v>
      </c>
      <c r="AB37" s="33"/>
      <c r="AC37" s="32">
        <v>4.4768476423000001</v>
      </c>
      <c r="AD37" s="91">
        <v>0.5408064588</v>
      </c>
      <c r="AE37" s="32">
        <v>3.4167566975999999</v>
      </c>
      <c r="AF37" s="32">
        <v>5.5369385868999998</v>
      </c>
      <c r="AG37" s="32">
        <v>12.080072900599999</v>
      </c>
      <c r="AH37" s="33"/>
      <c r="AI37" s="32">
        <v>540.44299999999998</v>
      </c>
      <c r="AJ37" s="91">
        <v>31.864866786699999</v>
      </c>
      <c r="AK37" s="32">
        <v>477.98136297320002</v>
      </c>
      <c r="AL37" s="32">
        <v>602.90463702680006</v>
      </c>
      <c r="AM37" s="32">
        <v>5.8960643002999999</v>
      </c>
      <c r="AN37" s="33"/>
      <c r="AO37" s="32">
        <v>21.3376926567</v>
      </c>
      <c r="AP37" s="91">
        <v>1.1974016148</v>
      </c>
      <c r="AQ37" s="32">
        <v>18.990541308499999</v>
      </c>
      <c r="AR37" s="32">
        <v>23.684844004799999</v>
      </c>
      <c r="AS37" s="32">
        <v>5.6116733615000003</v>
      </c>
      <c r="AT37" s="33"/>
    </row>
    <row r="38" spans="1:74" x14ac:dyDescent="0.2">
      <c r="A38" s="20" t="s">
        <v>57</v>
      </c>
      <c r="B38" s="5"/>
      <c r="C38" s="5"/>
      <c r="D38" s="5"/>
      <c r="E38" s="32">
        <v>1145.596</v>
      </c>
      <c r="F38" s="91">
        <v>37.984182028299998</v>
      </c>
      <c r="G38" s="32">
        <v>1071.1392572026</v>
      </c>
      <c r="H38" s="32">
        <v>1220.0527427974</v>
      </c>
      <c r="I38" s="32">
        <v>3.3156699244999999</v>
      </c>
      <c r="J38" s="33"/>
      <c r="K38" s="32">
        <v>32.046050693700003</v>
      </c>
      <c r="L38" s="91">
        <v>0.99294444609999999</v>
      </c>
      <c r="M38" s="32">
        <v>30.099677090499998</v>
      </c>
      <c r="N38" s="32">
        <v>33.992424296899998</v>
      </c>
      <c r="O38" s="32">
        <v>3.0984924027999998</v>
      </c>
      <c r="P38" s="33"/>
      <c r="Q38" s="32">
        <v>1.7780727237</v>
      </c>
      <c r="R38" s="91">
        <v>2.5523175299999999E-2</v>
      </c>
      <c r="S38" s="32">
        <v>1.7280420953</v>
      </c>
      <c r="T38" s="32">
        <v>1.8281033522000001</v>
      </c>
      <c r="U38" s="32">
        <v>1.4354404608</v>
      </c>
      <c r="V38" s="33"/>
      <c r="W38" s="32">
        <v>241.76599999999999</v>
      </c>
      <c r="X38" s="91">
        <v>20.923440441299999</v>
      </c>
      <c r="Y38" s="32">
        <v>200.7517898685</v>
      </c>
      <c r="Z38" s="32">
        <v>282.78021013149998</v>
      </c>
      <c r="AA38" s="32">
        <v>8.6544180908000001</v>
      </c>
      <c r="AB38" s="33"/>
      <c r="AC38" s="32">
        <v>6.7629823184000006</v>
      </c>
      <c r="AD38" s="91">
        <v>0.56397477920000005</v>
      </c>
      <c r="AE38" s="32">
        <v>5.6574767412</v>
      </c>
      <c r="AF38" s="32">
        <v>7.8684878956000004</v>
      </c>
      <c r="AG38" s="32">
        <v>8.3391431861000012</v>
      </c>
      <c r="AH38" s="33"/>
      <c r="AI38" s="32">
        <v>1467.0360000000001</v>
      </c>
      <c r="AJ38" s="91">
        <v>49.839983443599998</v>
      </c>
      <c r="AK38" s="32">
        <v>1369.3394687037</v>
      </c>
      <c r="AL38" s="32">
        <v>1564.7325312963001</v>
      </c>
      <c r="AM38" s="32">
        <v>3.3973251810999998</v>
      </c>
      <c r="AN38" s="33"/>
      <c r="AO38" s="32">
        <v>41.037774246300003</v>
      </c>
      <c r="AP38" s="91">
        <v>1.1948143576000001</v>
      </c>
      <c r="AQ38" s="32">
        <v>38.695694449800001</v>
      </c>
      <c r="AR38" s="32">
        <v>43.379854042799998</v>
      </c>
      <c r="AS38" s="32">
        <v>2.9114989288999999</v>
      </c>
      <c r="AT38" s="33"/>
    </row>
    <row r="39" spans="1:74" x14ac:dyDescent="0.2">
      <c r="A39" s="20" t="s">
        <v>58</v>
      </c>
      <c r="B39" s="5"/>
      <c r="C39" s="5"/>
      <c r="D39" s="5"/>
      <c r="E39" s="32">
        <v>424.97800000000001</v>
      </c>
      <c r="F39" s="91">
        <v>18.4859669565</v>
      </c>
      <c r="G39" s="32">
        <v>388.74173496679998</v>
      </c>
      <c r="H39" s="32">
        <v>461.21426503319998</v>
      </c>
      <c r="I39" s="32">
        <v>4.3498644533000004</v>
      </c>
      <c r="J39" s="33"/>
      <c r="K39" s="32">
        <v>28.965713724899999</v>
      </c>
      <c r="L39" s="91">
        <v>1.1279220124</v>
      </c>
      <c r="M39" s="32">
        <v>26.754756566099999</v>
      </c>
      <c r="N39" s="32">
        <v>31.1766708836</v>
      </c>
      <c r="O39" s="32">
        <v>3.8939900571999999</v>
      </c>
      <c r="P39" s="33"/>
      <c r="Q39" s="32">
        <v>1.9079481760999999</v>
      </c>
      <c r="R39" s="91">
        <v>3.6069665600000002E-2</v>
      </c>
      <c r="S39" s="32">
        <v>1.8372442760000001</v>
      </c>
      <c r="T39" s="32">
        <v>1.9786520763</v>
      </c>
      <c r="U39" s="32">
        <v>1.8904950367</v>
      </c>
      <c r="V39" s="33"/>
      <c r="W39" s="32">
        <v>141.083</v>
      </c>
      <c r="X39" s="91">
        <v>10.3567379157</v>
      </c>
      <c r="Y39" s="32">
        <v>120.7816816608</v>
      </c>
      <c r="Z39" s="32">
        <v>161.38431833920001</v>
      </c>
      <c r="AA39" s="32">
        <v>7.3408829665000006</v>
      </c>
      <c r="AB39" s="33"/>
      <c r="AC39" s="32">
        <v>9.6159560951999996</v>
      </c>
      <c r="AD39" s="91">
        <v>0.70720931490000005</v>
      </c>
      <c r="AE39" s="32">
        <v>8.2296816185000008</v>
      </c>
      <c r="AF39" s="32">
        <v>11.002230572</v>
      </c>
      <c r="AG39" s="32">
        <v>7.3545397664000003</v>
      </c>
      <c r="AH39" s="33"/>
      <c r="AI39" s="32">
        <v>302.43099999999998</v>
      </c>
      <c r="AJ39" s="91">
        <v>12.7330635868</v>
      </c>
      <c r="AK39" s="32">
        <v>277.47159874710002</v>
      </c>
      <c r="AL39" s="32">
        <v>327.39040125290001</v>
      </c>
      <c r="AM39" s="32">
        <v>4.2102375705000004</v>
      </c>
      <c r="AN39" s="33"/>
      <c r="AO39" s="32">
        <v>20.613137074200001</v>
      </c>
      <c r="AP39" s="91">
        <v>0.88317800219999998</v>
      </c>
      <c r="AQ39" s="32">
        <v>18.881928085599998</v>
      </c>
      <c r="AR39" s="32">
        <v>22.3443460628</v>
      </c>
      <c r="AS39" s="32">
        <v>4.2845395098000001</v>
      </c>
      <c r="AT39" s="33"/>
    </row>
    <row r="40" spans="1:74" x14ac:dyDescent="0.2">
      <c r="A40" s="20" t="s">
        <v>59</v>
      </c>
      <c r="B40" s="5"/>
      <c r="C40" s="5"/>
      <c r="D40" s="5"/>
      <c r="E40" s="32">
        <v>2389.5619999999999</v>
      </c>
      <c r="F40" s="91">
        <v>108.3802467844</v>
      </c>
      <c r="G40" s="32">
        <v>2177.1146145818998</v>
      </c>
      <c r="H40" s="32">
        <v>2602.0093854181</v>
      </c>
      <c r="I40" s="32">
        <v>4.5355695640000002</v>
      </c>
      <c r="J40" s="33"/>
      <c r="K40" s="32">
        <v>29.523181180800002</v>
      </c>
      <c r="L40" s="91">
        <v>1.1829470168</v>
      </c>
      <c r="M40" s="32">
        <v>27.204363792300001</v>
      </c>
      <c r="N40" s="32">
        <v>31.841998569200001</v>
      </c>
      <c r="O40" s="32">
        <v>4.0068413006000014</v>
      </c>
      <c r="P40" s="33"/>
      <c r="Q40" s="32">
        <v>2.1140480975</v>
      </c>
      <c r="R40" s="91">
        <v>3.6594551199999999E-2</v>
      </c>
      <c r="S40" s="32">
        <v>2.0423153146000002</v>
      </c>
      <c r="T40" s="32">
        <v>2.1857808803999998</v>
      </c>
      <c r="U40" s="32">
        <v>1.7310179089</v>
      </c>
      <c r="V40" s="33"/>
      <c r="W40" s="32">
        <v>460.584</v>
      </c>
      <c r="X40" s="91">
        <v>45.455015289999999</v>
      </c>
      <c r="Y40" s="32">
        <v>371.48290050060001</v>
      </c>
      <c r="Z40" s="32">
        <v>549.68509949940005</v>
      </c>
      <c r="AA40" s="32">
        <v>9.8689957292999999</v>
      </c>
      <c r="AB40" s="33"/>
      <c r="AC40" s="32">
        <v>5.6905428195000001</v>
      </c>
      <c r="AD40" s="91">
        <v>0.54068668770000006</v>
      </c>
      <c r="AE40" s="32">
        <v>4.6306866507000004</v>
      </c>
      <c r="AF40" s="32">
        <v>6.7503989884000006</v>
      </c>
      <c r="AG40" s="32">
        <v>9.5014958129</v>
      </c>
      <c r="AH40" s="33"/>
      <c r="AI40" s="32">
        <v>1641.796</v>
      </c>
      <c r="AJ40" s="91">
        <v>78.624424824499997</v>
      </c>
      <c r="AK40" s="32">
        <v>1487.6760936559001</v>
      </c>
      <c r="AL40" s="32">
        <v>1795.9159063441</v>
      </c>
      <c r="AM40" s="32">
        <v>4.7889277855000003</v>
      </c>
      <c r="AN40" s="33"/>
      <c r="AO40" s="32">
        <v>20.284487604799999</v>
      </c>
      <c r="AP40" s="91">
        <v>0.9142111007</v>
      </c>
      <c r="AQ40" s="32">
        <v>18.492447414600001</v>
      </c>
      <c r="AR40" s="32">
        <v>22.076527794899999</v>
      </c>
      <c r="AS40" s="32">
        <v>4.5069469758</v>
      </c>
      <c r="AT40" s="33"/>
    </row>
    <row r="41" spans="1:74" x14ac:dyDescent="0.2">
      <c r="A41" s="20" t="s">
        <v>60</v>
      </c>
      <c r="B41" s="5"/>
      <c r="C41" s="5"/>
      <c r="D41" s="5"/>
      <c r="E41" s="32">
        <v>869.51700000000005</v>
      </c>
      <c r="F41" s="91">
        <v>34.248771271300001</v>
      </c>
      <c r="G41" s="32">
        <v>802.38242403940001</v>
      </c>
      <c r="H41" s="32">
        <v>936.65157596059998</v>
      </c>
      <c r="I41" s="32">
        <v>3.9388271042</v>
      </c>
      <c r="J41" s="33"/>
      <c r="K41" s="32">
        <v>36.557014584299999</v>
      </c>
      <c r="L41" s="91">
        <v>1.2160085056000001</v>
      </c>
      <c r="M41" s="32">
        <v>34.173389935599999</v>
      </c>
      <c r="N41" s="32">
        <v>38.940639232899997</v>
      </c>
      <c r="O41" s="32">
        <v>3.3263342738000001</v>
      </c>
      <c r="P41" s="33"/>
      <c r="Q41" s="32">
        <v>2.0011638645000001</v>
      </c>
      <c r="R41" s="91">
        <v>3.380901E-2</v>
      </c>
      <c r="S41" s="32">
        <v>1.9348913103000001</v>
      </c>
      <c r="T41" s="32">
        <v>2.0674364187999998</v>
      </c>
      <c r="U41" s="32">
        <v>1.6894673457</v>
      </c>
      <c r="V41" s="33"/>
      <c r="W41" s="32">
        <v>126.378</v>
      </c>
      <c r="X41" s="91">
        <v>13.0448256031</v>
      </c>
      <c r="Y41" s="32">
        <v>100.8074816183</v>
      </c>
      <c r="Z41" s="32">
        <v>151.94851838170001</v>
      </c>
      <c r="AA41" s="32">
        <v>10.322069983</v>
      </c>
      <c r="AB41" s="33"/>
      <c r="AC41" s="32">
        <v>5.3132973697999999</v>
      </c>
      <c r="AD41" s="91">
        <v>0.5353011151</v>
      </c>
      <c r="AE41" s="32">
        <v>4.2639980216</v>
      </c>
      <c r="AF41" s="32">
        <v>6.3625967180999998</v>
      </c>
      <c r="AG41" s="32">
        <v>10.074744133899999</v>
      </c>
      <c r="AH41" s="33"/>
      <c r="AI41" s="32">
        <v>748.98400000000004</v>
      </c>
      <c r="AJ41" s="91">
        <v>27.303548645199999</v>
      </c>
      <c r="AK41" s="32">
        <v>695.46347670900002</v>
      </c>
      <c r="AL41" s="32">
        <v>802.50452329100005</v>
      </c>
      <c r="AM41" s="32">
        <v>3.6454114701</v>
      </c>
      <c r="AN41" s="33"/>
      <c r="AO41" s="32">
        <v>31.489457953500001</v>
      </c>
      <c r="AP41" s="91">
        <v>1.0886393796</v>
      </c>
      <c r="AQ41" s="32">
        <v>29.355502765899999</v>
      </c>
      <c r="AR41" s="32">
        <v>33.623413141199997</v>
      </c>
      <c r="AS41" s="32">
        <v>3.4571550302</v>
      </c>
      <c r="AT41" s="33"/>
    </row>
    <row r="42" spans="1:74" x14ac:dyDescent="0.2">
      <c r="A42" s="20" t="s">
        <v>61</v>
      </c>
      <c r="B42" s="5"/>
      <c r="C42" s="5"/>
      <c r="D42" s="5"/>
      <c r="E42" s="32">
        <v>482.80700000000002</v>
      </c>
      <c r="F42" s="91">
        <v>19.167114818600002</v>
      </c>
      <c r="G42" s="32">
        <v>445.23554625240001</v>
      </c>
      <c r="H42" s="32">
        <v>520.37845374760002</v>
      </c>
      <c r="I42" s="32">
        <v>3.9699330826999999</v>
      </c>
      <c r="J42" s="33"/>
      <c r="K42" s="32">
        <v>29.054444399000001</v>
      </c>
      <c r="L42" s="91">
        <v>0.99892814200000002</v>
      </c>
      <c r="M42" s="32">
        <v>27.0963415316</v>
      </c>
      <c r="N42" s="32">
        <v>31.0125472663</v>
      </c>
      <c r="O42" s="32">
        <v>3.4381250878</v>
      </c>
      <c r="P42" s="33"/>
      <c r="Q42" s="32">
        <v>1.7819729208999999</v>
      </c>
      <c r="R42" s="91">
        <v>3.6057457199999997E-2</v>
      </c>
      <c r="S42" s="32">
        <v>1.7112929515999999</v>
      </c>
      <c r="T42" s="32">
        <v>1.8526528900999999</v>
      </c>
      <c r="U42" s="32">
        <v>2.0234570786999999</v>
      </c>
      <c r="V42" s="33"/>
      <c r="W42" s="32">
        <v>139.53100000000001</v>
      </c>
      <c r="X42" s="91">
        <v>10.433448803499999</v>
      </c>
      <c r="Y42" s="32">
        <v>119.07931267719999</v>
      </c>
      <c r="Z42" s="32">
        <v>159.98268732279999</v>
      </c>
      <c r="AA42" s="32">
        <v>7.4775131000000004</v>
      </c>
      <c r="AB42" s="33"/>
      <c r="AC42" s="32">
        <v>8.3967210116000004</v>
      </c>
      <c r="AD42" s="91">
        <v>0.58949712160000001</v>
      </c>
      <c r="AE42" s="32">
        <v>7.2411864386000007</v>
      </c>
      <c r="AF42" s="32">
        <v>9.552255584600001</v>
      </c>
      <c r="AG42" s="32">
        <v>7.0205633933000007</v>
      </c>
      <c r="AH42" s="33"/>
      <c r="AI42" s="32">
        <v>434.065</v>
      </c>
      <c r="AJ42" s="91">
        <v>19.332125256299999</v>
      </c>
      <c r="AK42" s="32">
        <v>396.17009214429999</v>
      </c>
      <c r="AL42" s="32">
        <v>471.95990785570001</v>
      </c>
      <c r="AM42" s="32">
        <v>4.4537397063000004</v>
      </c>
      <c r="AN42" s="33"/>
      <c r="AO42" s="32">
        <v>26.1212397667</v>
      </c>
      <c r="AP42" s="91">
        <v>1.1166491381000001</v>
      </c>
      <c r="AQ42" s="32">
        <v>23.932379740599998</v>
      </c>
      <c r="AR42" s="32">
        <v>28.310099792799999</v>
      </c>
      <c r="AS42" s="32">
        <v>4.2748703662</v>
      </c>
      <c r="AT42" s="33"/>
    </row>
    <row r="43" spans="1:74" s="155" customFormat="1" ht="11.25" customHeight="1" x14ac:dyDescent="0.2">
      <c r="A43" s="194" t="s">
        <v>219</v>
      </c>
      <c r="B43" s="194"/>
      <c r="C43" s="153"/>
      <c r="D43" s="194" t="s">
        <v>218</v>
      </c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</row>
    <row r="44" spans="1:74" s="155" customFormat="1" x14ac:dyDescent="0.2">
      <c r="D44" s="156" t="s">
        <v>212</v>
      </c>
    </row>
    <row r="45" spans="1:74" s="155" customFormat="1" x14ac:dyDescent="0.2">
      <c r="A45" s="157"/>
      <c r="D45" s="158" t="s">
        <v>213</v>
      </c>
    </row>
    <row r="46" spans="1:74" s="155" customFormat="1" x14ac:dyDescent="0.2">
      <c r="A46" s="157"/>
      <c r="D46" s="159" t="s">
        <v>214</v>
      </c>
    </row>
    <row r="47" spans="1:74" s="155" customFormat="1" x14ac:dyDescent="0.2">
      <c r="A47" s="157"/>
      <c r="D47" s="160" t="s">
        <v>215</v>
      </c>
    </row>
    <row r="48" spans="1:74" s="155" customFormat="1" x14ac:dyDescent="0.2">
      <c r="A48" s="157" t="s">
        <v>221</v>
      </c>
      <c r="D48" s="229" t="s">
        <v>220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</row>
    <row r="49" spans="1:45" s="161" customFormat="1" ht="22.5" customHeight="1" x14ac:dyDescent="0.2">
      <c r="A49" s="155" t="s">
        <v>22</v>
      </c>
      <c r="D49" s="200" t="s">
        <v>216</v>
      </c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</row>
  </sheetData>
  <mergeCells count="49">
    <mergeCell ref="E7:I7"/>
    <mergeCell ref="K7:O7"/>
    <mergeCell ref="Q7:U7"/>
    <mergeCell ref="W7:AA7"/>
    <mergeCell ref="AC7:AG7"/>
    <mergeCell ref="A3:Y3"/>
    <mergeCell ref="AF3:AG3"/>
    <mergeCell ref="AR3:AS3"/>
    <mergeCell ref="A4:D4"/>
    <mergeCell ref="AR4:AS4"/>
    <mergeCell ref="W8:W9"/>
    <mergeCell ref="AI8:AI9"/>
    <mergeCell ref="AR5:AS5"/>
    <mergeCell ref="AI6:AS6"/>
    <mergeCell ref="AI7:AM7"/>
    <mergeCell ref="X8:X9"/>
    <mergeCell ref="AS8:AS9"/>
    <mergeCell ref="E6:U6"/>
    <mergeCell ref="W6:AG6"/>
    <mergeCell ref="Y8:Z8"/>
    <mergeCell ref="AO7:AS7"/>
    <mergeCell ref="E8:E9"/>
    <mergeCell ref="F8:F9"/>
    <mergeCell ref="G8:H8"/>
    <mergeCell ref="I8:I9"/>
    <mergeCell ref="K8:K9"/>
    <mergeCell ref="L8:L9"/>
    <mergeCell ref="M8:N8"/>
    <mergeCell ref="O8:O9"/>
    <mergeCell ref="Q8:Q9"/>
    <mergeCell ref="R8:R9"/>
    <mergeCell ref="S8:T8"/>
    <mergeCell ref="U8:U9"/>
    <mergeCell ref="A43:B43"/>
    <mergeCell ref="D43:AS43"/>
    <mergeCell ref="D49:AS49"/>
    <mergeCell ref="AJ8:AJ9"/>
    <mergeCell ref="AK8:AL8"/>
    <mergeCell ref="AM8:AM9"/>
    <mergeCell ref="AO8:AO9"/>
    <mergeCell ref="AP8:AP9"/>
    <mergeCell ref="AQ8:AR8"/>
    <mergeCell ref="AA8:AA9"/>
    <mergeCell ref="AC8:AC9"/>
    <mergeCell ref="AD8:AD9"/>
    <mergeCell ref="AE8:AF8"/>
    <mergeCell ref="AG8:AG9"/>
    <mergeCell ref="D48:AS48"/>
    <mergeCell ref="A6:D9"/>
  </mergeCells>
  <conditionalFormatting sqref="E10:E42">
    <cfRule type="expression" dxfId="21" priority="8" stopIfTrue="1">
      <formula>I10&gt;=30</formula>
    </cfRule>
    <cfRule type="expression" dxfId="20" priority="9">
      <formula>I10&gt;=15</formula>
    </cfRule>
  </conditionalFormatting>
  <conditionalFormatting sqref="K10:K42 Q10:Q42 W10:W42 AC10:AC42 AI10:AI42 AO10:AO42">
    <cfRule type="expression" dxfId="19" priority="3" stopIfTrue="1">
      <formula>O10&gt;=30</formula>
    </cfRule>
    <cfRule type="expression" dxfId="18" priority="4">
      <formula>O10&gt;=15</formula>
    </cfRule>
  </conditionalFormatting>
  <hyperlinks>
    <hyperlink ref="AR5" location="Índice!A4" display="Índice" xr:uid="{012E2E19-204F-47D2-BB17-D8DA5EABEB68}"/>
    <hyperlink ref="AR5:AS5" location="Índice!A4" tooltip="Índice" display="Índice" xr:uid="{2BDC59A7-AAC1-42D8-BB2B-C9F614FE1A0C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9103-3E59-409D-9010-4937496F687D}">
  <dimension ref="A1:BN50"/>
  <sheetViews>
    <sheetView workbookViewId="0">
      <pane xSplit="4" ySplit="8" topLeftCell="E9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5" customWidth="1"/>
    <col min="23" max="23" width="8.6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40" width="1.625" style="5" customWidth="1"/>
    <col min="41" max="41" width="8.625" style="5" customWidth="1"/>
    <col min="42" max="44" width="7.125" style="5" customWidth="1"/>
    <col min="45" max="45" width="8.625" style="5" customWidth="1"/>
    <col min="46" max="46" width="1.625" style="5" customWidth="1"/>
    <col min="47" max="47" width="8.625" style="5" customWidth="1"/>
    <col min="48" max="50" width="7.125" style="5" customWidth="1"/>
    <col min="51" max="51" width="8.625" style="5" customWidth="1"/>
    <col min="52" max="16384" width="11" style="8"/>
  </cols>
  <sheetData>
    <row r="1" spans="1:52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2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</row>
    <row r="3" spans="1:52" s="10" customFormat="1" ht="13.5" customHeight="1" x14ac:dyDescent="0.25">
      <c r="A3" s="201" t="s">
        <v>178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197"/>
      <c r="U3" s="197"/>
      <c r="AX3" s="189" t="s">
        <v>205</v>
      </c>
      <c r="AY3" s="189"/>
    </row>
    <row r="4" spans="1:52" s="10" customFormat="1" ht="13.5" customHeight="1" x14ac:dyDescent="0.2">
      <c r="A4" s="230">
        <v>2024</v>
      </c>
      <c r="B4" s="230"/>
      <c r="C4" s="230"/>
      <c r="D4" s="230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2"/>
      <c r="AM4" s="12"/>
      <c r="AN4" s="11"/>
      <c r="AO4" s="11"/>
      <c r="AP4" s="11"/>
      <c r="AQ4" s="11"/>
      <c r="AR4" s="11"/>
      <c r="AS4" s="11"/>
      <c r="AT4" s="11"/>
      <c r="AU4" s="11"/>
      <c r="AV4" s="11"/>
      <c r="AW4" s="12"/>
      <c r="AX4" s="197"/>
      <c r="AY4" s="197"/>
    </row>
    <row r="5" spans="1:52" s="10" customFormat="1" ht="13.5" customHeight="1" x14ac:dyDescent="0.2">
      <c r="A5" s="152" t="s">
        <v>211</v>
      </c>
      <c r="B5" s="150"/>
      <c r="C5" s="149"/>
      <c r="D5" s="150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3"/>
      <c r="U5" s="22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95" t="s">
        <v>21</v>
      </c>
      <c r="AY5" s="195"/>
    </row>
    <row r="6" spans="1:52" s="15" customFormat="1" ht="24" customHeight="1" x14ac:dyDescent="0.2">
      <c r="A6" s="192" t="s">
        <v>62</v>
      </c>
      <c r="B6" s="192"/>
      <c r="C6" s="192"/>
      <c r="D6" s="192"/>
      <c r="E6" s="190" t="s">
        <v>10</v>
      </c>
      <c r="F6" s="190"/>
      <c r="G6" s="190"/>
      <c r="H6" s="190"/>
      <c r="I6" s="190"/>
      <c r="J6" s="26"/>
      <c r="K6" s="190" t="s">
        <v>11</v>
      </c>
      <c r="L6" s="190"/>
      <c r="M6" s="190"/>
      <c r="N6" s="190"/>
      <c r="O6" s="190"/>
      <c r="P6" s="26"/>
      <c r="Q6" s="190" t="s">
        <v>12</v>
      </c>
      <c r="R6" s="190"/>
      <c r="S6" s="190"/>
      <c r="T6" s="190"/>
      <c r="U6" s="190"/>
      <c r="V6" s="14"/>
      <c r="W6" s="190" t="s">
        <v>13</v>
      </c>
      <c r="X6" s="190"/>
      <c r="Y6" s="190"/>
      <c r="Z6" s="190"/>
      <c r="AA6" s="190"/>
      <c r="AB6" s="14"/>
      <c r="AC6" s="190" t="s">
        <v>14</v>
      </c>
      <c r="AD6" s="190"/>
      <c r="AE6" s="190"/>
      <c r="AF6" s="190"/>
      <c r="AG6" s="190"/>
      <c r="AH6" s="14"/>
      <c r="AI6" s="190" t="s">
        <v>15</v>
      </c>
      <c r="AJ6" s="190"/>
      <c r="AK6" s="190"/>
      <c r="AL6" s="190"/>
      <c r="AM6" s="190"/>
      <c r="AN6" s="14"/>
      <c r="AO6" s="190" t="s">
        <v>17</v>
      </c>
      <c r="AP6" s="190"/>
      <c r="AQ6" s="190"/>
      <c r="AR6" s="190"/>
      <c r="AS6" s="190"/>
      <c r="AT6" s="14"/>
      <c r="AU6" s="190" t="s">
        <v>18</v>
      </c>
      <c r="AV6" s="190"/>
      <c r="AW6" s="190"/>
      <c r="AX6" s="190"/>
      <c r="AY6" s="190"/>
    </row>
    <row r="7" spans="1:52" s="15" customFormat="1" ht="24" customHeight="1" x14ac:dyDescent="0.2">
      <c r="A7" s="199"/>
      <c r="B7" s="199"/>
      <c r="C7" s="199"/>
      <c r="D7" s="199"/>
      <c r="E7" s="226" t="s">
        <v>172</v>
      </c>
      <c r="F7" s="226" t="s">
        <v>145</v>
      </c>
      <c r="G7" s="228" t="s">
        <v>146</v>
      </c>
      <c r="H7" s="228"/>
      <c r="I7" s="226" t="s">
        <v>147</v>
      </c>
      <c r="J7" s="177"/>
      <c r="K7" s="226" t="s">
        <v>172</v>
      </c>
      <c r="L7" s="226" t="s">
        <v>145</v>
      </c>
      <c r="M7" s="228" t="s">
        <v>146</v>
      </c>
      <c r="N7" s="228"/>
      <c r="O7" s="226" t="s">
        <v>147</v>
      </c>
      <c r="P7" s="177"/>
      <c r="Q7" s="226" t="s">
        <v>172</v>
      </c>
      <c r="R7" s="226" t="s">
        <v>145</v>
      </c>
      <c r="S7" s="228" t="s">
        <v>146</v>
      </c>
      <c r="T7" s="228"/>
      <c r="U7" s="226" t="s">
        <v>147</v>
      </c>
      <c r="V7" s="177"/>
      <c r="W7" s="226" t="s">
        <v>172</v>
      </c>
      <c r="X7" s="226" t="s">
        <v>145</v>
      </c>
      <c r="Y7" s="228" t="s">
        <v>146</v>
      </c>
      <c r="Z7" s="228"/>
      <c r="AA7" s="226" t="s">
        <v>147</v>
      </c>
      <c r="AB7" s="177"/>
      <c r="AC7" s="226" t="s">
        <v>172</v>
      </c>
      <c r="AD7" s="226" t="s">
        <v>145</v>
      </c>
      <c r="AE7" s="228" t="s">
        <v>146</v>
      </c>
      <c r="AF7" s="228"/>
      <c r="AG7" s="226" t="s">
        <v>147</v>
      </c>
      <c r="AH7" s="177"/>
      <c r="AI7" s="226" t="s">
        <v>172</v>
      </c>
      <c r="AJ7" s="226" t="s">
        <v>145</v>
      </c>
      <c r="AK7" s="228" t="s">
        <v>146</v>
      </c>
      <c r="AL7" s="228"/>
      <c r="AM7" s="226" t="s">
        <v>147</v>
      </c>
      <c r="AN7" s="177"/>
      <c r="AO7" s="226" t="s">
        <v>172</v>
      </c>
      <c r="AP7" s="226" t="s">
        <v>145</v>
      </c>
      <c r="AQ7" s="228" t="s">
        <v>146</v>
      </c>
      <c r="AR7" s="228"/>
      <c r="AS7" s="226" t="s">
        <v>147</v>
      </c>
      <c r="AT7" s="177"/>
      <c r="AU7" s="226" t="s">
        <v>172</v>
      </c>
      <c r="AV7" s="226" t="s">
        <v>145</v>
      </c>
      <c r="AW7" s="228" t="s">
        <v>146</v>
      </c>
      <c r="AX7" s="228"/>
      <c r="AY7" s="226" t="s">
        <v>147</v>
      </c>
      <c r="AZ7" s="90"/>
    </row>
    <row r="8" spans="1:52" s="15" customFormat="1" ht="24" customHeight="1" x14ac:dyDescent="0.2">
      <c r="A8" s="193"/>
      <c r="B8" s="193"/>
      <c r="C8" s="193"/>
      <c r="D8" s="193"/>
      <c r="E8" s="227"/>
      <c r="F8" s="227"/>
      <c r="G8" s="179" t="s">
        <v>149</v>
      </c>
      <c r="H8" s="179" t="s">
        <v>150</v>
      </c>
      <c r="I8" s="227"/>
      <c r="J8" s="180"/>
      <c r="K8" s="227"/>
      <c r="L8" s="227"/>
      <c r="M8" s="178" t="s">
        <v>149</v>
      </c>
      <c r="N8" s="178" t="s">
        <v>150</v>
      </c>
      <c r="O8" s="227"/>
      <c r="P8" s="180"/>
      <c r="Q8" s="227"/>
      <c r="R8" s="227"/>
      <c r="S8" s="178" t="s">
        <v>149</v>
      </c>
      <c r="T8" s="178" t="s">
        <v>150</v>
      </c>
      <c r="U8" s="227"/>
      <c r="V8" s="180"/>
      <c r="W8" s="227"/>
      <c r="X8" s="227"/>
      <c r="Y8" s="178" t="s">
        <v>149</v>
      </c>
      <c r="Z8" s="178" t="s">
        <v>150</v>
      </c>
      <c r="AA8" s="227"/>
      <c r="AB8" s="180"/>
      <c r="AC8" s="227"/>
      <c r="AD8" s="227"/>
      <c r="AE8" s="178" t="s">
        <v>149</v>
      </c>
      <c r="AF8" s="178" t="s">
        <v>150</v>
      </c>
      <c r="AG8" s="227"/>
      <c r="AH8" s="180"/>
      <c r="AI8" s="227"/>
      <c r="AJ8" s="227"/>
      <c r="AK8" s="178" t="s">
        <v>149</v>
      </c>
      <c r="AL8" s="178" t="s">
        <v>150</v>
      </c>
      <c r="AM8" s="227"/>
      <c r="AN8" s="180"/>
      <c r="AO8" s="227"/>
      <c r="AP8" s="227"/>
      <c r="AQ8" s="178" t="s">
        <v>149</v>
      </c>
      <c r="AR8" s="178" t="s">
        <v>150</v>
      </c>
      <c r="AS8" s="227"/>
      <c r="AT8" s="180"/>
      <c r="AU8" s="227"/>
      <c r="AV8" s="227"/>
      <c r="AW8" s="178" t="s">
        <v>149</v>
      </c>
      <c r="AX8" s="178" t="s">
        <v>150</v>
      </c>
      <c r="AY8" s="227"/>
      <c r="AZ8" s="90"/>
    </row>
    <row r="9" spans="1:52" s="15" customFormat="1" x14ac:dyDescent="0.2">
      <c r="A9" s="4" t="s">
        <v>0</v>
      </c>
      <c r="B9" s="18"/>
      <c r="C9" s="18"/>
      <c r="D9" s="18"/>
      <c r="E9" s="35">
        <v>24249.571</v>
      </c>
      <c r="F9" s="94">
        <v>258.96805518790001</v>
      </c>
      <c r="G9" s="92">
        <v>23741.940801104902</v>
      </c>
      <c r="H9" s="92">
        <v>24757.201198895102</v>
      </c>
      <c r="I9" s="92">
        <v>1.0679283984000001</v>
      </c>
      <c r="J9" s="35"/>
      <c r="K9" s="35">
        <v>44501.218000000001</v>
      </c>
      <c r="L9" s="94">
        <v>487.85024960909999</v>
      </c>
      <c r="M9" s="92">
        <v>43544.932024649199</v>
      </c>
      <c r="N9" s="92">
        <v>45457.503975350803</v>
      </c>
      <c r="O9" s="92">
        <v>1.0962626901999999</v>
      </c>
      <c r="P9" s="35"/>
      <c r="Q9" s="35">
        <v>62719.283000000003</v>
      </c>
      <c r="R9" s="94">
        <v>548.06739894830002</v>
      </c>
      <c r="S9" s="92">
        <v>61644.9591320072</v>
      </c>
      <c r="T9" s="92">
        <v>63793.606867992901</v>
      </c>
      <c r="U9" s="92">
        <v>0.87384193939999999</v>
      </c>
      <c r="V9" s="35"/>
      <c r="W9" s="35">
        <v>10309.182000000001</v>
      </c>
      <c r="X9" s="94">
        <v>261.813352044</v>
      </c>
      <c r="Y9" s="92">
        <v>9795.9744390325995</v>
      </c>
      <c r="Z9" s="92">
        <v>10822.3895609674</v>
      </c>
      <c r="AA9" s="92">
        <v>2.5396132500999999</v>
      </c>
      <c r="AB9" s="35"/>
      <c r="AC9" s="35">
        <v>18407.598000000002</v>
      </c>
      <c r="AD9" s="94">
        <v>438.4574879255</v>
      </c>
      <c r="AE9" s="92">
        <v>17548.131910094999</v>
      </c>
      <c r="AF9" s="92">
        <v>19267.064089905001</v>
      </c>
      <c r="AG9" s="92">
        <v>2.3819375452</v>
      </c>
      <c r="AH9" s="35"/>
      <c r="AI9" s="35">
        <v>18751.682000000001</v>
      </c>
      <c r="AJ9" s="94">
        <v>314.86604111520001</v>
      </c>
      <c r="AK9" s="92">
        <v>18134.480349546899</v>
      </c>
      <c r="AL9" s="92">
        <v>19368.883650453201</v>
      </c>
      <c r="AM9" s="92">
        <v>1.6791349229999999</v>
      </c>
      <c r="AN9" s="35"/>
      <c r="AO9" s="35">
        <v>12147.183000000001</v>
      </c>
      <c r="AP9" s="94">
        <v>312.72719064299997</v>
      </c>
      <c r="AQ9" s="92">
        <v>11534.1739326429</v>
      </c>
      <c r="AR9" s="92">
        <v>12760.1920673571</v>
      </c>
      <c r="AS9" s="92">
        <v>2.5744832413999998</v>
      </c>
      <c r="AT9" s="35"/>
      <c r="AU9" s="35">
        <v>46048.228999999999</v>
      </c>
      <c r="AV9" s="94">
        <v>566.85783393049996</v>
      </c>
      <c r="AW9" s="92">
        <v>44937.072047554197</v>
      </c>
      <c r="AX9" s="92">
        <v>47159.385952445802</v>
      </c>
      <c r="AY9" s="92">
        <v>1.2310089796000001</v>
      </c>
      <c r="AZ9" s="95"/>
    </row>
    <row r="10" spans="1:52" x14ac:dyDescent="0.2">
      <c r="A10" s="20" t="s">
        <v>30</v>
      </c>
      <c r="B10" s="5"/>
      <c r="C10" s="5"/>
      <c r="D10" s="5"/>
      <c r="E10" s="32">
        <v>224.953</v>
      </c>
      <c r="F10" s="91">
        <v>9.1171893392000012</v>
      </c>
      <c r="G10" s="32">
        <v>207.08144964900001</v>
      </c>
      <c r="H10" s="32">
        <v>242.824550351</v>
      </c>
      <c r="I10" s="32">
        <v>4.0529307629</v>
      </c>
      <c r="J10" s="32"/>
      <c r="K10" s="32">
        <v>377.19</v>
      </c>
      <c r="L10" s="91">
        <v>17.212305988499999</v>
      </c>
      <c r="M10" s="32">
        <v>343.45037019879999</v>
      </c>
      <c r="N10" s="32">
        <v>410.92962980120001</v>
      </c>
      <c r="O10" s="32">
        <v>4.5632985998000004</v>
      </c>
      <c r="P10" s="32"/>
      <c r="Q10" s="32">
        <v>490.84500000000003</v>
      </c>
      <c r="R10" s="91">
        <v>18.7721433247</v>
      </c>
      <c r="S10" s="32">
        <v>454.047770926</v>
      </c>
      <c r="T10" s="32">
        <v>527.64222907400006</v>
      </c>
      <c r="U10" s="32">
        <v>3.8244544254999999</v>
      </c>
      <c r="V10" s="32"/>
      <c r="W10" s="32">
        <v>44.128</v>
      </c>
      <c r="X10" s="91">
        <v>10.2401262741</v>
      </c>
      <c r="Y10" s="32">
        <v>24.055264258699999</v>
      </c>
      <c r="Z10" s="32">
        <v>64.200735741300008</v>
      </c>
      <c r="AA10" s="32">
        <v>23.205507328900001</v>
      </c>
      <c r="AB10" s="32"/>
      <c r="AC10" s="32">
        <v>29.207000000000001</v>
      </c>
      <c r="AD10" s="91">
        <v>6.1215873757999999</v>
      </c>
      <c r="AE10" s="32">
        <v>17.2074403829</v>
      </c>
      <c r="AF10" s="32">
        <v>41.206559617099998</v>
      </c>
      <c r="AG10" s="32">
        <v>20.959315834600002</v>
      </c>
      <c r="AH10" s="32"/>
      <c r="AI10" s="32">
        <v>130.33099999999999</v>
      </c>
      <c r="AJ10" s="91">
        <v>11.415942467600001</v>
      </c>
      <c r="AK10" s="32">
        <v>107.953424738</v>
      </c>
      <c r="AL10" s="32">
        <v>152.70857526200001</v>
      </c>
      <c r="AM10" s="32">
        <v>8.7591919556000004</v>
      </c>
      <c r="AN10" s="32"/>
      <c r="AO10" s="32">
        <v>52.256</v>
      </c>
      <c r="AP10" s="91">
        <v>8.6203224260999995</v>
      </c>
      <c r="AQ10" s="32">
        <v>35.358410123399999</v>
      </c>
      <c r="AR10" s="32">
        <v>69.153589876600009</v>
      </c>
      <c r="AS10" s="32">
        <v>16.496330423500002</v>
      </c>
      <c r="AT10" s="32"/>
      <c r="AU10" s="32">
        <v>371.56599999999997</v>
      </c>
      <c r="AV10" s="91">
        <v>20.208171818699999</v>
      </c>
      <c r="AW10" s="32">
        <v>331.95386223179997</v>
      </c>
      <c r="AX10" s="32">
        <v>411.17813776819997</v>
      </c>
      <c r="AY10" s="32">
        <v>5.4386493431999998</v>
      </c>
      <c r="AZ10" s="32"/>
    </row>
    <row r="11" spans="1:52" x14ac:dyDescent="0.2">
      <c r="A11" s="20" t="s">
        <v>31</v>
      </c>
      <c r="B11" s="5"/>
      <c r="C11" s="5"/>
      <c r="D11" s="5"/>
      <c r="E11" s="32">
        <v>547.33400000000006</v>
      </c>
      <c r="F11" s="91">
        <v>27.019466342400001</v>
      </c>
      <c r="G11" s="32">
        <v>494.37033595470001</v>
      </c>
      <c r="H11" s="32">
        <v>600.29766404530005</v>
      </c>
      <c r="I11" s="32">
        <v>4.9365590922999996</v>
      </c>
      <c r="J11" s="32"/>
      <c r="K11" s="32">
        <v>879.94400000000007</v>
      </c>
      <c r="L11" s="91">
        <v>45.041577823399997</v>
      </c>
      <c r="M11" s="32">
        <v>791.65332224640008</v>
      </c>
      <c r="N11" s="32">
        <v>968.23467775360007</v>
      </c>
      <c r="O11" s="32">
        <v>5.1186868509000014</v>
      </c>
      <c r="P11" s="32"/>
      <c r="Q11" s="32">
        <v>1209.528</v>
      </c>
      <c r="R11" s="91">
        <v>52.308021075399999</v>
      </c>
      <c r="S11" s="32">
        <v>1106.9936116445001</v>
      </c>
      <c r="T11" s="32">
        <v>1312.0623883554999</v>
      </c>
      <c r="U11" s="32">
        <v>4.3246639247000003</v>
      </c>
      <c r="V11" s="32"/>
      <c r="W11" s="32">
        <v>198.898</v>
      </c>
      <c r="X11" s="91">
        <v>23.979977077699999</v>
      </c>
      <c r="Y11" s="32">
        <v>151.8923547492</v>
      </c>
      <c r="Z11" s="32">
        <v>245.9036452508</v>
      </c>
      <c r="AA11" s="32">
        <v>12.0564194098</v>
      </c>
      <c r="AB11" s="32"/>
      <c r="AC11" s="32">
        <v>111.241</v>
      </c>
      <c r="AD11" s="91">
        <v>27.098429125500001</v>
      </c>
      <c r="AE11" s="32">
        <v>58.122552797099999</v>
      </c>
      <c r="AF11" s="32">
        <v>164.35944720289999</v>
      </c>
      <c r="AG11" s="32">
        <v>24.360109245299999</v>
      </c>
      <c r="AH11" s="32"/>
      <c r="AI11" s="32">
        <v>306.65100000000001</v>
      </c>
      <c r="AJ11" s="91">
        <v>29.488401541999998</v>
      </c>
      <c r="AK11" s="32">
        <v>248.84771947940001</v>
      </c>
      <c r="AL11" s="32">
        <v>364.45428052059998</v>
      </c>
      <c r="AM11" s="32">
        <v>9.6162743776999999</v>
      </c>
      <c r="AN11" s="32"/>
      <c r="AO11" s="32">
        <v>42.847999999999999</v>
      </c>
      <c r="AP11" s="91">
        <v>9.5629709587000011</v>
      </c>
      <c r="AQ11" s="32">
        <v>24.1026267674</v>
      </c>
      <c r="AR11" s="32">
        <v>61.593373232600001</v>
      </c>
      <c r="AS11" s="32">
        <v>22.318360153899999</v>
      </c>
      <c r="AT11" s="32"/>
      <c r="AU11" s="32">
        <v>558.29700000000003</v>
      </c>
      <c r="AV11" s="91">
        <v>43.550210439300002</v>
      </c>
      <c r="AW11" s="32">
        <v>472.92970645029999</v>
      </c>
      <c r="AX11" s="32">
        <v>643.66429354970001</v>
      </c>
      <c r="AY11" s="32">
        <v>7.8005453082000002</v>
      </c>
      <c r="AZ11" s="32"/>
    </row>
    <row r="12" spans="1:52" x14ac:dyDescent="0.2">
      <c r="A12" s="20" t="s">
        <v>32</v>
      </c>
      <c r="B12" s="5"/>
      <c r="C12" s="5"/>
      <c r="D12" s="5"/>
      <c r="E12" s="32">
        <v>117.40900000000001</v>
      </c>
      <c r="F12" s="91">
        <v>6.4874516543</v>
      </c>
      <c r="G12" s="32">
        <v>104.6922717874</v>
      </c>
      <c r="H12" s="32">
        <v>130.1257282126</v>
      </c>
      <c r="I12" s="32">
        <v>5.5255147853000004</v>
      </c>
      <c r="J12" s="32"/>
      <c r="K12" s="32">
        <v>172.268</v>
      </c>
      <c r="L12" s="91">
        <v>11.7867861857</v>
      </c>
      <c r="M12" s="32">
        <v>149.16349542539999</v>
      </c>
      <c r="N12" s="32">
        <v>195.37250457459999</v>
      </c>
      <c r="O12" s="32">
        <v>6.8421216857999996</v>
      </c>
      <c r="P12" s="32"/>
      <c r="Q12" s="32">
        <v>250.49299999999999</v>
      </c>
      <c r="R12" s="91">
        <v>13.5271087036</v>
      </c>
      <c r="S12" s="32">
        <v>223.97710839059999</v>
      </c>
      <c r="T12" s="32">
        <v>277.0088916094</v>
      </c>
      <c r="U12" s="32">
        <v>5.4001942983000006</v>
      </c>
      <c r="V12" s="32"/>
      <c r="W12" s="32">
        <v>95.436000000000007</v>
      </c>
      <c r="X12" s="91">
        <v>9.4140042067999996</v>
      </c>
      <c r="Y12" s="32">
        <v>76.982631979700002</v>
      </c>
      <c r="Z12" s="32">
        <v>113.8893680203</v>
      </c>
      <c r="AA12" s="32">
        <v>9.8642065958000007</v>
      </c>
      <c r="AB12" s="32"/>
      <c r="AC12" s="32">
        <v>83.100999999999999</v>
      </c>
      <c r="AD12" s="91">
        <v>9.8029734647000009</v>
      </c>
      <c r="AE12" s="32">
        <v>63.8851729127</v>
      </c>
      <c r="AF12" s="32">
        <v>102.3168270873</v>
      </c>
      <c r="AG12" s="32">
        <v>11.7964566788</v>
      </c>
      <c r="AH12" s="32"/>
      <c r="AI12" s="32">
        <v>84.305999999999997</v>
      </c>
      <c r="AJ12" s="91">
        <v>7.0513485945000003</v>
      </c>
      <c r="AK12" s="32">
        <v>70.483918790399997</v>
      </c>
      <c r="AL12" s="32">
        <v>98.128081209599998</v>
      </c>
      <c r="AM12" s="32">
        <v>8.3639937780000011</v>
      </c>
      <c r="AN12" s="32"/>
      <c r="AO12" s="32">
        <v>23.678000000000001</v>
      </c>
      <c r="AP12" s="91">
        <v>3.6417339763999999</v>
      </c>
      <c r="AQ12" s="32">
        <v>16.539458756199998</v>
      </c>
      <c r="AR12" s="32">
        <v>30.8165412438</v>
      </c>
      <c r="AS12" s="32">
        <v>15.380243164299999</v>
      </c>
      <c r="AT12" s="32"/>
      <c r="AU12" s="32">
        <v>124.31699999999999</v>
      </c>
      <c r="AV12" s="91">
        <v>8.2911418527000009</v>
      </c>
      <c r="AW12" s="32">
        <v>108.0646711764</v>
      </c>
      <c r="AX12" s="32">
        <v>140.56932882359999</v>
      </c>
      <c r="AY12" s="32">
        <v>6.6693548370000002</v>
      </c>
      <c r="AZ12" s="32"/>
    </row>
    <row r="13" spans="1:52" x14ac:dyDescent="0.2">
      <c r="A13" s="20" t="s">
        <v>33</v>
      </c>
      <c r="B13" s="5"/>
      <c r="C13" s="5"/>
      <c r="D13" s="5"/>
      <c r="E13" s="32">
        <v>193.84</v>
      </c>
      <c r="F13" s="91">
        <v>9.7537243036000003</v>
      </c>
      <c r="G13" s="32">
        <v>174.7207113115</v>
      </c>
      <c r="H13" s="32">
        <v>212.95928868850001</v>
      </c>
      <c r="I13" s="32">
        <v>5.0318429136000002</v>
      </c>
      <c r="J13" s="32"/>
      <c r="K13" s="32">
        <v>269.435</v>
      </c>
      <c r="L13" s="91">
        <v>14.5143717256</v>
      </c>
      <c r="M13" s="32">
        <v>240.9838715372</v>
      </c>
      <c r="N13" s="32">
        <v>297.8861284628</v>
      </c>
      <c r="O13" s="32">
        <v>5.3869659568000001</v>
      </c>
      <c r="P13" s="32"/>
      <c r="Q13" s="32">
        <v>484.05599999999998</v>
      </c>
      <c r="R13" s="91">
        <v>18.341727041999999</v>
      </c>
      <c r="S13" s="32">
        <v>448.10247461379998</v>
      </c>
      <c r="T13" s="32">
        <v>520.00952538620004</v>
      </c>
      <c r="U13" s="32">
        <v>3.7891746083000002</v>
      </c>
      <c r="V13" s="32"/>
      <c r="W13" s="32">
        <v>136.03700000000001</v>
      </c>
      <c r="X13" s="91">
        <v>11.798975736799999</v>
      </c>
      <c r="Y13" s="32">
        <v>112.9086014194</v>
      </c>
      <c r="Z13" s="32">
        <v>159.1653985806</v>
      </c>
      <c r="AA13" s="32">
        <v>8.6733577900000007</v>
      </c>
      <c r="AB13" s="32"/>
      <c r="AC13" s="32">
        <v>272.62900000000002</v>
      </c>
      <c r="AD13" s="91">
        <v>18.148796295699999</v>
      </c>
      <c r="AE13" s="32">
        <v>237.0536582204</v>
      </c>
      <c r="AF13" s="32">
        <v>308.20434177959999</v>
      </c>
      <c r="AG13" s="32">
        <v>6.6569573654000003</v>
      </c>
      <c r="AH13" s="32"/>
      <c r="AI13" s="32">
        <v>159.82499999999999</v>
      </c>
      <c r="AJ13" s="91">
        <v>11.1096497984</v>
      </c>
      <c r="AK13" s="32">
        <v>138.04782083129999</v>
      </c>
      <c r="AL13" s="32">
        <v>181.60217916869999</v>
      </c>
      <c r="AM13" s="32">
        <v>6.9511339266999999</v>
      </c>
      <c r="AN13" s="32"/>
      <c r="AO13" s="32">
        <v>108.47499999999999</v>
      </c>
      <c r="AP13" s="91">
        <v>11.7287354218</v>
      </c>
      <c r="AQ13" s="32">
        <v>85.484286760700002</v>
      </c>
      <c r="AR13" s="32">
        <v>131.46571323929999</v>
      </c>
      <c r="AS13" s="32">
        <v>10.812385731099999</v>
      </c>
      <c r="AT13" s="32"/>
      <c r="AU13" s="32">
        <v>417.09</v>
      </c>
      <c r="AV13" s="91">
        <v>18.800149437599998</v>
      </c>
      <c r="AW13" s="32">
        <v>380.23787323340002</v>
      </c>
      <c r="AX13" s="32">
        <v>453.94212676659998</v>
      </c>
      <c r="AY13" s="32">
        <v>4.5074562894000003</v>
      </c>
      <c r="AZ13" s="32"/>
    </row>
    <row r="14" spans="1:52" x14ac:dyDescent="0.2">
      <c r="A14" s="20" t="s">
        <v>34</v>
      </c>
      <c r="B14" s="5"/>
      <c r="C14" s="5"/>
      <c r="D14" s="5"/>
      <c r="E14" s="32">
        <v>451.63499999999999</v>
      </c>
      <c r="F14" s="91">
        <v>15.8013167694</v>
      </c>
      <c r="G14" s="32">
        <v>420.66119680790001</v>
      </c>
      <c r="H14" s="32">
        <v>482.60880319210003</v>
      </c>
      <c r="I14" s="32">
        <v>3.4986918129000002</v>
      </c>
      <c r="J14" s="32"/>
      <c r="K14" s="32">
        <v>691.53300000000002</v>
      </c>
      <c r="L14" s="91">
        <v>26.198702149799999</v>
      </c>
      <c r="M14" s="32">
        <v>640.17820114860001</v>
      </c>
      <c r="N14" s="32">
        <v>742.88779885140002</v>
      </c>
      <c r="O14" s="32">
        <v>3.7884963046000002</v>
      </c>
      <c r="P14" s="32"/>
      <c r="Q14" s="32">
        <v>795.73200000000008</v>
      </c>
      <c r="R14" s="91">
        <v>29.421124963299999</v>
      </c>
      <c r="S14" s="32">
        <v>738.06059529340007</v>
      </c>
      <c r="T14" s="32">
        <v>853.40340470659999</v>
      </c>
      <c r="U14" s="32">
        <v>3.6973660684</v>
      </c>
      <c r="V14" s="32"/>
      <c r="W14" s="32">
        <v>84.100000000000009</v>
      </c>
      <c r="X14" s="91">
        <v>11.966828870200001</v>
      </c>
      <c r="Y14" s="32">
        <v>60.642575048099999</v>
      </c>
      <c r="Z14" s="32">
        <v>107.5574249519</v>
      </c>
      <c r="AA14" s="32">
        <v>14.2292852202</v>
      </c>
      <c r="AB14" s="32"/>
      <c r="AC14" s="32">
        <v>65.959000000000003</v>
      </c>
      <c r="AD14" s="91">
        <v>10.7607779711</v>
      </c>
      <c r="AE14" s="32">
        <v>44.865680757300012</v>
      </c>
      <c r="AF14" s="32">
        <v>87.052319242700008</v>
      </c>
      <c r="AG14" s="32">
        <v>16.3143437152</v>
      </c>
      <c r="AH14" s="32"/>
      <c r="AI14" s="32">
        <v>305.84800000000001</v>
      </c>
      <c r="AJ14" s="91">
        <v>20.102765604799998</v>
      </c>
      <c r="AK14" s="32">
        <v>266.44247990640002</v>
      </c>
      <c r="AL14" s="32">
        <v>345.2535200936</v>
      </c>
      <c r="AM14" s="32">
        <v>6.5727961618000004</v>
      </c>
      <c r="AN14" s="32"/>
      <c r="AO14" s="32">
        <v>107.02</v>
      </c>
      <c r="AP14" s="91">
        <v>13.664136215799999</v>
      </c>
      <c r="AQ14" s="32">
        <v>80.235506522999998</v>
      </c>
      <c r="AR14" s="32">
        <v>133.80449347699999</v>
      </c>
      <c r="AS14" s="32">
        <v>12.7678342513</v>
      </c>
      <c r="AT14" s="32"/>
      <c r="AU14" s="32">
        <v>759.94100000000003</v>
      </c>
      <c r="AV14" s="91">
        <v>36.563987908900003</v>
      </c>
      <c r="AW14" s="32">
        <v>688.26812729330004</v>
      </c>
      <c r="AX14" s="32">
        <v>831.61387270670002</v>
      </c>
      <c r="AY14" s="32">
        <v>4.8114245590999998</v>
      </c>
      <c r="AZ14" s="32"/>
    </row>
    <row r="15" spans="1:52" x14ac:dyDescent="0.2">
      <c r="A15" s="20" t="s">
        <v>35</v>
      </c>
      <c r="B15" s="5"/>
      <c r="C15" s="5"/>
      <c r="D15" s="5"/>
      <c r="E15" s="32">
        <v>109.267</v>
      </c>
      <c r="F15" s="91">
        <v>4.6227775949000014</v>
      </c>
      <c r="G15" s="32">
        <v>100.20541320220001</v>
      </c>
      <c r="H15" s="32">
        <v>118.3285867978</v>
      </c>
      <c r="I15" s="32">
        <v>4.2307170462000014</v>
      </c>
      <c r="J15" s="32"/>
      <c r="K15" s="32">
        <v>174.50700000000001</v>
      </c>
      <c r="L15" s="91">
        <v>8.4332898606000004</v>
      </c>
      <c r="M15" s="32">
        <v>157.97603209280001</v>
      </c>
      <c r="N15" s="32">
        <v>191.0379679072</v>
      </c>
      <c r="O15" s="32">
        <v>4.8326370063000006</v>
      </c>
      <c r="P15" s="32"/>
      <c r="Q15" s="32">
        <v>270.59699999999998</v>
      </c>
      <c r="R15" s="91">
        <v>10.0884885629</v>
      </c>
      <c r="S15" s="32">
        <v>250.82150509569999</v>
      </c>
      <c r="T15" s="32">
        <v>290.37249490430003</v>
      </c>
      <c r="U15" s="32">
        <v>3.7282337065000002</v>
      </c>
      <c r="V15" s="32"/>
      <c r="W15" s="32">
        <v>43.741</v>
      </c>
      <c r="X15" s="91">
        <v>5.0998718069000004</v>
      </c>
      <c r="Y15" s="32">
        <v>33.744211254</v>
      </c>
      <c r="Z15" s="32">
        <v>53.737788746</v>
      </c>
      <c r="AA15" s="32">
        <v>11.6592483182</v>
      </c>
      <c r="AB15" s="32"/>
      <c r="AC15" s="32">
        <v>38.607999999999997</v>
      </c>
      <c r="AD15" s="91">
        <v>4.8209011614000001</v>
      </c>
      <c r="AE15" s="32">
        <v>29.158050609</v>
      </c>
      <c r="AF15" s="32">
        <v>48.057949391000001</v>
      </c>
      <c r="AG15" s="32">
        <v>12.4867933107</v>
      </c>
      <c r="AH15" s="32"/>
      <c r="AI15" s="32">
        <v>73.537999999999997</v>
      </c>
      <c r="AJ15" s="91">
        <v>5.8216211486000002</v>
      </c>
      <c r="AK15" s="32">
        <v>62.126435359699997</v>
      </c>
      <c r="AL15" s="32">
        <v>84.949564640299997</v>
      </c>
      <c r="AM15" s="32">
        <v>7.9164801171999999</v>
      </c>
      <c r="AN15" s="32"/>
      <c r="AO15" s="32">
        <v>22.96</v>
      </c>
      <c r="AP15" s="91">
        <v>2.9732663650000002</v>
      </c>
      <c r="AQ15" s="32">
        <v>17.131791593599999</v>
      </c>
      <c r="AR15" s="32">
        <v>28.788208406399999</v>
      </c>
      <c r="AS15" s="32">
        <v>12.949766398</v>
      </c>
      <c r="AT15" s="32"/>
      <c r="AU15" s="32">
        <v>141.18899999999999</v>
      </c>
      <c r="AV15" s="91">
        <v>9.3735899699000012</v>
      </c>
      <c r="AW15" s="32">
        <v>122.8148521255</v>
      </c>
      <c r="AX15" s="32">
        <v>159.5631478745</v>
      </c>
      <c r="AY15" s="32">
        <v>6.6390370142000004</v>
      </c>
      <c r="AZ15" s="32"/>
    </row>
    <row r="16" spans="1:52" x14ac:dyDescent="0.2">
      <c r="A16" s="20" t="s">
        <v>36</v>
      </c>
      <c r="B16" s="5"/>
      <c r="C16" s="5"/>
      <c r="D16" s="5"/>
      <c r="E16" s="32">
        <v>1989.877</v>
      </c>
      <c r="F16" s="91">
        <v>99.108217608200007</v>
      </c>
      <c r="G16" s="32">
        <v>1795.6046825896999</v>
      </c>
      <c r="H16" s="32">
        <v>2184.1493174102998</v>
      </c>
      <c r="I16" s="32">
        <v>4.9806202900000001</v>
      </c>
      <c r="J16" s="32"/>
      <c r="K16" s="32">
        <v>3712.0929999999998</v>
      </c>
      <c r="L16" s="91">
        <v>184.8738806783</v>
      </c>
      <c r="M16" s="32">
        <v>3349.7024929887998</v>
      </c>
      <c r="N16" s="32">
        <v>4074.4835070111999</v>
      </c>
      <c r="O16" s="32">
        <v>4.9803138197000001</v>
      </c>
      <c r="P16" s="32"/>
      <c r="Q16" s="32">
        <v>4478.18</v>
      </c>
      <c r="R16" s="91">
        <v>186.04997579920001</v>
      </c>
      <c r="S16" s="32">
        <v>4113.4841067136003</v>
      </c>
      <c r="T16" s="32">
        <v>4842.8758932864002</v>
      </c>
      <c r="U16" s="32">
        <v>4.1545890473</v>
      </c>
      <c r="V16" s="32"/>
      <c r="W16" s="32">
        <v>1116.1420000000001</v>
      </c>
      <c r="X16" s="91">
        <v>100.76137471769999</v>
      </c>
      <c r="Y16" s="32">
        <v>918.62915753070001</v>
      </c>
      <c r="Z16" s="32">
        <v>1313.6548424693001</v>
      </c>
      <c r="AA16" s="32">
        <v>9.0276483385000006</v>
      </c>
      <c r="AB16" s="32"/>
      <c r="AC16" s="32">
        <v>2847.3690000000001</v>
      </c>
      <c r="AD16" s="91">
        <v>181.95411131060001</v>
      </c>
      <c r="AE16" s="32">
        <v>2490.7018363710999</v>
      </c>
      <c r="AF16" s="32">
        <v>3204.0361636288999</v>
      </c>
      <c r="AG16" s="32">
        <v>6.3902539963000002</v>
      </c>
      <c r="AH16" s="32"/>
      <c r="AI16" s="32">
        <v>1209.2360000000001</v>
      </c>
      <c r="AJ16" s="91">
        <v>88.0895851099</v>
      </c>
      <c r="AK16" s="32">
        <v>1036.5624492893</v>
      </c>
      <c r="AL16" s="32">
        <v>1381.9095507106999</v>
      </c>
      <c r="AM16" s="32">
        <v>7.2847306159</v>
      </c>
      <c r="AN16" s="32"/>
      <c r="AO16" s="32">
        <v>2067.8090000000002</v>
      </c>
      <c r="AP16" s="91">
        <v>170.55660411380001</v>
      </c>
      <c r="AQ16" s="32">
        <v>1733.4832747426999</v>
      </c>
      <c r="AR16" s="32">
        <v>2402.1347252573</v>
      </c>
      <c r="AS16" s="32">
        <v>8.2481797939000003</v>
      </c>
      <c r="AT16" s="32"/>
      <c r="AU16" s="32">
        <v>4104.8230000000003</v>
      </c>
      <c r="AV16" s="91">
        <v>195.6043190339</v>
      </c>
      <c r="AW16" s="32">
        <v>3721.3986455796999</v>
      </c>
      <c r="AX16" s="32">
        <v>4488.2473544203003</v>
      </c>
      <c r="AY16" s="32">
        <v>4.7652315101999996</v>
      </c>
      <c r="AZ16" s="32"/>
    </row>
    <row r="17" spans="1:52" x14ac:dyDescent="0.2">
      <c r="A17" s="20" t="s">
        <v>37</v>
      </c>
      <c r="B17" s="5"/>
      <c r="C17" s="5"/>
      <c r="D17" s="5"/>
      <c r="E17" s="32">
        <v>645.08800000000008</v>
      </c>
      <c r="F17" s="91">
        <v>23.3465023533</v>
      </c>
      <c r="G17" s="32">
        <v>599.32409439200001</v>
      </c>
      <c r="H17" s="32">
        <v>690.85190560800004</v>
      </c>
      <c r="I17" s="32">
        <v>3.6191189967000001</v>
      </c>
      <c r="J17" s="32"/>
      <c r="K17" s="32">
        <v>811.76600000000008</v>
      </c>
      <c r="L17" s="91">
        <v>35.156556133400002</v>
      </c>
      <c r="M17" s="32">
        <v>742.85198058740002</v>
      </c>
      <c r="N17" s="32">
        <v>880.68001941260002</v>
      </c>
      <c r="O17" s="32">
        <v>4.3308731991</v>
      </c>
      <c r="P17" s="32"/>
      <c r="Q17" s="32">
        <v>1201.6379999999999</v>
      </c>
      <c r="R17" s="91">
        <v>42.040394785099998</v>
      </c>
      <c r="S17" s="32">
        <v>1119.2302530255999</v>
      </c>
      <c r="T17" s="32">
        <v>1284.0457469743999</v>
      </c>
      <c r="U17" s="32">
        <v>3.4985906558000002</v>
      </c>
      <c r="V17" s="32"/>
      <c r="W17" s="32">
        <v>200.40199999999999</v>
      </c>
      <c r="X17" s="91">
        <v>22.4029611614</v>
      </c>
      <c r="Y17" s="32">
        <v>156.4876275421</v>
      </c>
      <c r="Z17" s="32">
        <v>244.3163724579</v>
      </c>
      <c r="AA17" s="32">
        <v>11.1790107691</v>
      </c>
      <c r="AB17" s="32"/>
      <c r="AC17" s="32">
        <v>135.958</v>
      </c>
      <c r="AD17" s="91">
        <v>23.807889521700002</v>
      </c>
      <c r="AE17" s="32">
        <v>89.289681452300002</v>
      </c>
      <c r="AF17" s="32">
        <v>182.62631854770001</v>
      </c>
      <c r="AG17" s="32">
        <v>17.511208992299998</v>
      </c>
      <c r="AH17" s="32"/>
      <c r="AI17" s="32">
        <v>384.85300000000001</v>
      </c>
      <c r="AJ17" s="91">
        <v>26.4801976858</v>
      </c>
      <c r="AK17" s="32">
        <v>332.94641249339998</v>
      </c>
      <c r="AL17" s="32">
        <v>436.75958750659998</v>
      </c>
      <c r="AM17" s="32">
        <v>6.8806005633000007</v>
      </c>
      <c r="AN17" s="32"/>
      <c r="AO17" s="32">
        <v>185.27699999999999</v>
      </c>
      <c r="AP17" s="91">
        <v>19.072938689299999</v>
      </c>
      <c r="AQ17" s="32">
        <v>147.89015067080001</v>
      </c>
      <c r="AR17" s="32">
        <v>222.66384932919999</v>
      </c>
      <c r="AS17" s="32">
        <v>10.294282986700001</v>
      </c>
      <c r="AT17" s="32"/>
      <c r="AU17" s="32">
        <v>810.56200000000001</v>
      </c>
      <c r="AV17" s="91">
        <v>44.614262789900003</v>
      </c>
      <c r="AW17" s="32">
        <v>723.10894685339997</v>
      </c>
      <c r="AX17" s="32">
        <v>898.01505314660005</v>
      </c>
      <c r="AY17" s="32">
        <v>5.5041147734000004</v>
      </c>
      <c r="AZ17" s="32"/>
    </row>
    <row r="18" spans="1:52" x14ac:dyDescent="0.2">
      <c r="A18" s="20" t="s">
        <v>38</v>
      </c>
      <c r="B18" s="5"/>
      <c r="C18" s="5"/>
      <c r="D18" s="5"/>
      <c r="E18" s="32">
        <v>794.97800000000007</v>
      </c>
      <c r="F18" s="91">
        <v>48.602380125100012</v>
      </c>
      <c r="G18" s="32">
        <v>699.70742358929999</v>
      </c>
      <c r="H18" s="32">
        <v>890.24857641070003</v>
      </c>
      <c r="I18" s="32">
        <v>6.1136761174999998</v>
      </c>
      <c r="J18" s="32"/>
      <c r="K18" s="32">
        <v>2036.712</v>
      </c>
      <c r="L18" s="91">
        <v>99.955193068200003</v>
      </c>
      <c r="M18" s="32">
        <v>1840.7794379664001</v>
      </c>
      <c r="N18" s="32">
        <v>2232.6445620335999</v>
      </c>
      <c r="O18" s="32">
        <v>4.9076743823999998</v>
      </c>
      <c r="P18" s="32"/>
      <c r="Q18" s="32">
        <v>3547.3389999999999</v>
      </c>
      <c r="R18" s="91">
        <v>132.61446456370001</v>
      </c>
      <c r="S18" s="32">
        <v>3287.3876057092998</v>
      </c>
      <c r="T18" s="32">
        <v>3807.2903942907001</v>
      </c>
      <c r="U18" s="32">
        <v>3.7384209562000001</v>
      </c>
      <c r="V18" s="32"/>
      <c r="W18" s="32">
        <v>378.52199999999999</v>
      </c>
      <c r="X18" s="91">
        <v>54.381374534300001</v>
      </c>
      <c r="Y18" s="32">
        <v>271.92341605109999</v>
      </c>
      <c r="Z18" s="32">
        <v>485.12058394889999</v>
      </c>
      <c r="AA18" s="32">
        <v>14.3667671983</v>
      </c>
      <c r="AB18" s="32"/>
      <c r="AC18" s="32">
        <v>227.48599999999999</v>
      </c>
      <c r="AD18" s="91">
        <v>58.453859424100003</v>
      </c>
      <c r="AE18" s="32">
        <v>112.9045151751</v>
      </c>
      <c r="AF18" s="32">
        <v>342.06748482490002</v>
      </c>
      <c r="AG18" s="32">
        <v>25.695585409300001</v>
      </c>
      <c r="AH18" s="32"/>
      <c r="AI18" s="32">
        <v>921.96800000000007</v>
      </c>
      <c r="AJ18" s="91">
        <v>83.878223177300001</v>
      </c>
      <c r="AK18" s="32">
        <v>757.54957749009998</v>
      </c>
      <c r="AL18" s="32">
        <v>1086.3864225099001</v>
      </c>
      <c r="AM18" s="32">
        <v>9.0977369254999996</v>
      </c>
      <c r="AN18" s="32"/>
      <c r="AO18" s="32">
        <v>425.09199999999998</v>
      </c>
      <c r="AP18" s="91">
        <v>67.293885764400002</v>
      </c>
      <c r="AQ18" s="32">
        <v>293.18226082299998</v>
      </c>
      <c r="AR18" s="32">
        <v>557.00173917699999</v>
      </c>
      <c r="AS18" s="32">
        <v>15.8304286518</v>
      </c>
      <c r="AT18" s="32"/>
      <c r="AU18" s="32">
        <v>2400.4789999999998</v>
      </c>
      <c r="AV18" s="91">
        <v>137.43369433519999</v>
      </c>
      <c r="AW18" s="32">
        <v>2131.0809325834002</v>
      </c>
      <c r="AX18" s="32">
        <v>2669.8770674165999</v>
      </c>
      <c r="AY18" s="32">
        <v>5.7252612639000002</v>
      </c>
      <c r="AZ18" s="32"/>
    </row>
    <row r="19" spans="1:52" x14ac:dyDescent="0.2">
      <c r="A19" s="20" t="s">
        <v>39</v>
      </c>
      <c r="B19" s="5"/>
      <c r="C19" s="5"/>
      <c r="D19" s="5"/>
      <c r="E19" s="32">
        <v>335.036</v>
      </c>
      <c r="F19" s="91">
        <v>13.835171898</v>
      </c>
      <c r="G19" s="32">
        <v>307.91624170699998</v>
      </c>
      <c r="H19" s="32">
        <v>362.15575829300002</v>
      </c>
      <c r="I19" s="32">
        <v>4.1294582964000002</v>
      </c>
      <c r="J19" s="32"/>
      <c r="K19" s="32">
        <v>577.63499999999999</v>
      </c>
      <c r="L19" s="91">
        <v>28.566356994500001</v>
      </c>
      <c r="M19" s="32">
        <v>521.639114823</v>
      </c>
      <c r="N19" s="32">
        <v>633.63088517699998</v>
      </c>
      <c r="O19" s="32">
        <v>4.9453992564</v>
      </c>
      <c r="P19" s="32"/>
      <c r="Q19" s="32">
        <v>801.221</v>
      </c>
      <c r="R19" s="91">
        <v>30.147051513099999</v>
      </c>
      <c r="S19" s="32">
        <v>742.12663121920002</v>
      </c>
      <c r="T19" s="32">
        <v>860.31536878079999</v>
      </c>
      <c r="U19" s="32">
        <v>3.7626387118000002</v>
      </c>
      <c r="V19" s="32"/>
      <c r="W19" s="32">
        <v>133.499</v>
      </c>
      <c r="X19" s="91">
        <v>20.309581393999999</v>
      </c>
      <c r="Y19" s="32">
        <v>93.6880787841</v>
      </c>
      <c r="Z19" s="32">
        <v>173.3099212159</v>
      </c>
      <c r="AA19" s="32">
        <v>15.213283540700001</v>
      </c>
      <c r="AB19" s="32"/>
      <c r="AC19" s="32">
        <v>131.82400000000001</v>
      </c>
      <c r="AD19" s="91">
        <v>28.036351305699998</v>
      </c>
      <c r="AE19" s="32">
        <v>76.867034055900007</v>
      </c>
      <c r="AF19" s="32">
        <v>186.78096594409999</v>
      </c>
      <c r="AG19" s="32">
        <v>21.268017436600001</v>
      </c>
      <c r="AH19" s="32"/>
      <c r="AI19" s="32">
        <v>275.40100000000001</v>
      </c>
      <c r="AJ19" s="91">
        <v>19.954847182200002</v>
      </c>
      <c r="AK19" s="32">
        <v>236.28543017940001</v>
      </c>
      <c r="AL19" s="32">
        <v>314.51656982060001</v>
      </c>
      <c r="AM19" s="32">
        <v>7.2457424563000004</v>
      </c>
      <c r="AN19" s="32"/>
      <c r="AO19" s="32">
        <v>189.90700000000001</v>
      </c>
      <c r="AP19" s="91">
        <v>19.177628407699999</v>
      </c>
      <c r="AQ19" s="32">
        <v>152.3149374738</v>
      </c>
      <c r="AR19" s="32">
        <v>227.49906252619999</v>
      </c>
      <c r="AS19" s="32">
        <v>10.098431552099999</v>
      </c>
      <c r="AT19" s="32"/>
      <c r="AU19" s="32">
        <v>670.971</v>
      </c>
      <c r="AV19" s="91">
        <v>33.077263978200001</v>
      </c>
      <c r="AW19" s="32">
        <v>606.13281723650005</v>
      </c>
      <c r="AX19" s="32">
        <v>735.80918276350008</v>
      </c>
      <c r="AY19" s="32">
        <v>4.9297605973999996</v>
      </c>
      <c r="AZ19" s="32"/>
    </row>
    <row r="20" spans="1:52" x14ac:dyDescent="0.2">
      <c r="A20" s="20" t="s">
        <v>40</v>
      </c>
      <c r="B20" s="5"/>
      <c r="C20" s="5"/>
      <c r="D20" s="5"/>
      <c r="E20" s="32">
        <v>1331.287</v>
      </c>
      <c r="F20" s="91">
        <v>50.5090804883</v>
      </c>
      <c r="G20" s="32">
        <v>1232.2789020488001</v>
      </c>
      <c r="H20" s="32">
        <v>1430.2950979512</v>
      </c>
      <c r="I20" s="32">
        <v>3.7940038840999999</v>
      </c>
      <c r="J20" s="32"/>
      <c r="K20" s="32">
        <v>2131.1419999999998</v>
      </c>
      <c r="L20" s="91">
        <v>94.393996641699999</v>
      </c>
      <c r="M20" s="32">
        <v>1946.1105170436999</v>
      </c>
      <c r="N20" s="32">
        <v>2316.1734829563002</v>
      </c>
      <c r="O20" s="32">
        <v>4.4292682815999997</v>
      </c>
      <c r="P20" s="32"/>
      <c r="Q20" s="32">
        <v>2908.6320000000001</v>
      </c>
      <c r="R20" s="91">
        <v>87.167776822000008</v>
      </c>
      <c r="S20" s="32">
        <v>2737.7653815157</v>
      </c>
      <c r="T20" s="32">
        <v>3079.4986184843001</v>
      </c>
      <c r="U20" s="32">
        <v>2.9968650836999999</v>
      </c>
      <c r="V20" s="32"/>
      <c r="W20" s="32">
        <v>305.76499999999999</v>
      </c>
      <c r="X20" s="91">
        <v>44.264956591400001</v>
      </c>
      <c r="Y20" s="32">
        <v>218.9966582358</v>
      </c>
      <c r="Z20" s="32">
        <v>392.53334176419997</v>
      </c>
      <c r="AA20" s="32">
        <v>14.476789884800001</v>
      </c>
      <c r="AB20" s="32"/>
      <c r="AC20" s="32">
        <v>381.10899999999998</v>
      </c>
      <c r="AD20" s="91">
        <v>31.996732727000001</v>
      </c>
      <c r="AE20" s="32">
        <v>318.38887883899997</v>
      </c>
      <c r="AF20" s="32">
        <v>443.82912116099999</v>
      </c>
      <c r="AG20" s="32">
        <v>8.3956906624999998</v>
      </c>
      <c r="AH20" s="32"/>
      <c r="AI20" s="32">
        <v>1068.0139999999999</v>
      </c>
      <c r="AJ20" s="91">
        <v>79.753777393500002</v>
      </c>
      <c r="AK20" s="32">
        <v>911.68033231449999</v>
      </c>
      <c r="AL20" s="32">
        <v>1224.3476676855</v>
      </c>
      <c r="AM20" s="32">
        <v>7.4674842646000004</v>
      </c>
      <c r="AN20" s="32"/>
      <c r="AO20" s="32">
        <v>317.87200000000001</v>
      </c>
      <c r="AP20" s="91">
        <v>40.619401272700003</v>
      </c>
      <c r="AQ20" s="32">
        <v>238.24969008959999</v>
      </c>
      <c r="AR20" s="32">
        <v>397.49430991039998</v>
      </c>
      <c r="AS20" s="32">
        <v>12.778540189999999</v>
      </c>
      <c r="AT20" s="32"/>
      <c r="AU20" s="32">
        <v>2026.7719999999999</v>
      </c>
      <c r="AV20" s="91">
        <v>96.1330727247</v>
      </c>
      <c r="AW20" s="32">
        <v>1838.3315732753999</v>
      </c>
      <c r="AX20" s="32">
        <v>2215.2124267245999</v>
      </c>
      <c r="AY20" s="32">
        <v>4.7431616740999996</v>
      </c>
      <c r="AZ20" s="32"/>
    </row>
    <row r="21" spans="1:52" x14ac:dyDescent="0.2">
      <c r="A21" s="20" t="s">
        <v>41</v>
      </c>
      <c r="B21" s="5"/>
      <c r="C21" s="5"/>
      <c r="D21" s="5"/>
      <c r="E21" s="32">
        <v>1020.073</v>
      </c>
      <c r="F21" s="91">
        <v>50.991480870799997</v>
      </c>
      <c r="G21" s="32">
        <v>920.11929892440003</v>
      </c>
      <c r="H21" s="32">
        <v>1120.0267010755999</v>
      </c>
      <c r="I21" s="32">
        <v>4.9988070335000003</v>
      </c>
      <c r="J21" s="32"/>
      <c r="K21" s="32">
        <v>1400.5239999999999</v>
      </c>
      <c r="L21" s="91">
        <v>78.558188426300006</v>
      </c>
      <c r="M21" s="32">
        <v>1246.5339305038999</v>
      </c>
      <c r="N21" s="32">
        <v>1554.5140694961001</v>
      </c>
      <c r="O21" s="32">
        <v>5.6091997300000003</v>
      </c>
      <c r="P21" s="32"/>
      <c r="Q21" s="32">
        <v>2615.3159999999998</v>
      </c>
      <c r="R21" s="91">
        <v>96.7403874866</v>
      </c>
      <c r="S21" s="32">
        <v>2425.6851124939999</v>
      </c>
      <c r="T21" s="32">
        <v>2804.9468875060002</v>
      </c>
      <c r="U21" s="32">
        <v>3.6989942128000002</v>
      </c>
      <c r="V21" s="32"/>
      <c r="W21" s="32">
        <v>940.97300000000007</v>
      </c>
      <c r="X21" s="91">
        <v>72.397259876999996</v>
      </c>
      <c r="Y21" s="32">
        <v>799.05960684349998</v>
      </c>
      <c r="Z21" s="32">
        <v>1082.8863931564999</v>
      </c>
      <c r="AA21" s="32">
        <v>7.6938721809000006</v>
      </c>
      <c r="AB21" s="32"/>
      <c r="AC21" s="32">
        <v>1706.92</v>
      </c>
      <c r="AD21" s="91">
        <v>84.1334514431</v>
      </c>
      <c r="AE21" s="32">
        <v>1542.001278041</v>
      </c>
      <c r="AF21" s="32">
        <v>1871.8387219589999</v>
      </c>
      <c r="AG21" s="32">
        <v>4.9289627775999998</v>
      </c>
      <c r="AH21" s="32"/>
      <c r="AI21" s="32">
        <v>1006.285</v>
      </c>
      <c r="AJ21" s="91">
        <v>63.336286793600003</v>
      </c>
      <c r="AK21" s="32">
        <v>882.13296186939999</v>
      </c>
      <c r="AL21" s="32">
        <v>1130.4370381306001</v>
      </c>
      <c r="AM21" s="32">
        <v>6.2940704466000001</v>
      </c>
      <c r="AN21" s="32"/>
      <c r="AO21" s="32">
        <v>1041.8989999999999</v>
      </c>
      <c r="AP21" s="91">
        <v>79.366445511999999</v>
      </c>
      <c r="AQ21" s="32">
        <v>886.32458179000002</v>
      </c>
      <c r="AR21" s="32">
        <v>1197.4734182100001</v>
      </c>
      <c r="AS21" s="32">
        <v>7.6174797665000007</v>
      </c>
      <c r="AT21" s="32"/>
      <c r="AU21" s="32">
        <v>2190.056</v>
      </c>
      <c r="AV21" s="91">
        <v>94.782727396200002</v>
      </c>
      <c r="AW21" s="32">
        <v>2004.2625254919001</v>
      </c>
      <c r="AX21" s="32">
        <v>2375.8494745080998</v>
      </c>
      <c r="AY21" s="32">
        <v>4.3278677529999996</v>
      </c>
      <c r="AZ21" s="32"/>
    </row>
    <row r="22" spans="1:52" x14ac:dyDescent="0.2">
      <c r="A22" s="20" t="s">
        <v>42</v>
      </c>
      <c r="B22" s="5"/>
      <c r="C22" s="5"/>
      <c r="D22" s="5"/>
      <c r="E22" s="32">
        <v>581.81700000000001</v>
      </c>
      <c r="F22" s="91">
        <v>33.632360318700002</v>
      </c>
      <c r="G22" s="32">
        <v>515.89071520979996</v>
      </c>
      <c r="H22" s="32">
        <v>647.74328479020005</v>
      </c>
      <c r="I22" s="32">
        <v>5.7805736716</v>
      </c>
      <c r="J22" s="32"/>
      <c r="K22" s="32">
        <v>1405.9059999999999</v>
      </c>
      <c r="L22" s="91">
        <v>76.322437531800006</v>
      </c>
      <c r="M22" s="32">
        <v>1256.2984581882999</v>
      </c>
      <c r="N22" s="32">
        <v>1555.5135418117</v>
      </c>
      <c r="O22" s="32">
        <v>5.4287013165999998</v>
      </c>
      <c r="P22" s="32"/>
      <c r="Q22" s="32">
        <v>2000.636</v>
      </c>
      <c r="R22" s="91">
        <v>93.234122099300009</v>
      </c>
      <c r="S22" s="32">
        <v>1817.8781076772</v>
      </c>
      <c r="T22" s="32">
        <v>2183.3938923228002</v>
      </c>
      <c r="U22" s="32">
        <v>4.6602241536999998</v>
      </c>
      <c r="V22" s="32"/>
      <c r="W22" s="32">
        <v>201.44900000000001</v>
      </c>
      <c r="X22" s="91">
        <v>23.153478732100002</v>
      </c>
      <c r="Y22" s="32">
        <v>156.0634600523</v>
      </c>
      <c r="Z22" s="32">
        <v>246.83453994769999</v>
      </c>
      <c r="AA22" s="32">
        <v>11.4934691819</v>
      </c>
      <c r="AB22" s="32"/>
      <c r="AC22" s="32">
        <v>587.85900000000004</v>
      </c>
      <c r="AD22" s="91">
        <v>64.835137907800004</v>
      </c>
      <c r="AE22" s="32">
        <v>460.76890802840001</v>
      </c>
      <c r="AF22" s="32">
        <v>714.94909197160007</v>
      </c>
      <c r="AG22" s="32">
        <v>11.029028714000001</v>
      </c>
      <c r="AH22" s="32"/>
      <c r="AI22" s="32">
        <v>529.66300000000001</v>
      </c>
      <c r="AJ22" s="91">
        <v>36.898529054699999</v>
      </c>
      <c r="AK22" s="32">
        <v>457.33435842530002</v>
      </c>
      <c r="AL22" s="32">
        <v>601.9916415747</v>
      </c>
      <c r="AM22" s="32">
        <v>6.9664162033000014</v>
      </c>
      <c r="AN22" s="32"/>
      <c r="AO22" s="32">
        <v>329.28300000000002</v>
      </c>
      <c r="AP22" s="91">
        <v>39.993240894700001</v>
      </c>
      <c r="AQ22" s="32">
        <v>250.88809212180001</v>
      </c>
      <c r="AR22" s="32">
        <v>407.67790787820002</v>
      </c>
      <c r="AS22" s="32">
        <v>12.1455528815</v>
      </c>
      <c r="AT22" s="32"/>
      <c r="AU22" s="32">
        <v>1328.548</v>
      </c>
      <c r="AV22" s="91">
        <v>83.517806585900004</v>
      </c>
      <c r="AW22" s="32">
        <v>1164.8360675081001</v>
      </c>
      <c r="AX22" s="32">
        <v>1492.2599324918999</v>
      </c>
      <c r="AY22" s="32">
        <v>6.2863973740999999</v>
      </c>
      <c r="AZ22" s="32"/>
    </row>
    <row r="23" spans="1:52" x14ac:dyDescent="0.2">
      <c r="A23" s="20" t="s">
        <v>43</v>
      </c>
      <c r="B23" s="5"/>
      <c r="C23" s="5"/>
      <c r="D23" s="5"/>
      <c r="E23" s="32">
        <v>1666.9570000000001</v>
      </c>
      <c r="F23" s="91">
        <v>78.742396343999999</v>
      </c>
      <c r="G23" s="32">
        <v>1512.6058454199999</v>
      </c>
      <c r="H23" s="32">
        <v>1821.3081545800001</v>
      </c>
      <c r="I23" s="32">
        <v>4.7237209084999998</v>
      </c>
      <c r="J23" s="32"/>
      <c r="K23" s="32">
        <v>2797.0070000000001</v>
      </c>
      <c r="L23" s="91">
        <v>136.22769279740001</v>
      </c>
      <c r="M23" s="32">
        <v>2529.9729415345</v>
      </c>
      <c r="N23" s="32">
        <v>3064.0410584655001</v>
      </c>
      <c r="O23" s="32">
        <v>4.8704809390000001</v>
      </c>
      <c r="P23" s="32"/>
      <c r="Q23" s="32">
        <v>3519.82</v>
      </c>
      <c r="R23" s="91">
        <v>148.2093072532</v>
      </c>
      <c r="S23" s="32">
        <v>3229.2995338196001</v>
      </c>
      <c r="T23" s="32">
        <v>3810.3404661804002</v>
      </c>
      <c r="U23" s="32">
        <v>4.2107070035999996</v>
      </c>
      <c r="V23" s="32"/>
      <c r="W23" s="32">
        <v>275.87900000000002</v>
      </c>
      <c r="X23" s="91">
        <v>43.523172016399997</v>
      </c>
      <c r="Y23" s="32">
        <v>190.56470727300001</v>
      </c>
      <c r="Z23" s="32">
        <v>361.19329272700003</v>
      </c>
      <c r="AA23" s="32">
        <v>15.7761815928</v>
      </c>
      <c r="AB23" s="32"/>
      <c r="AC23" s="32">
        <v>228.613</v>
      </c>
      <c r="AD23" s="91">
        <v>39.186350803800003</v>
      </c>
      <c r="AE23" s="32">
        <v>151.79976124730001</v>
      </c>
      <c r="AF23" s="32">
        <v>305.42623875269999</v>
      </c>
      <c r="AG23" s="32">
        <v>17.140910973499999</v>
      </c>
      <c r="AH23" s="32"/>
      <c r="AI23" s="32">
        <v>695.52700000000004</v>
      </c>
      <c r="AJ23" s="91">
        <v>62.9746814493</v>
      </c>
      <c r="AK23" s="32">
        <v>572.0837820854</v>
      </c>
      <c r="AL23" s="32">
        <v>818.97021791460008</v>
      </c>
      <c r="AM23" s="32">
        <v>9.0542396556</v>
      </c>
      <c r="AN23" s="32"/>
      <c r="AO23" s="32">
        <v>332.13900000000001</v>
      </c>
      <c r="AP23" s="91">
        <v>52.884606252200001</v>
      </c>
      <c r="AQ23" s="32">
        <v>228.47438711640001</v>
      </c>
      <c r="AR23" s="32">
        <v>435.80361288360001</v>
      </c>
      <c r="AS23" s="32">
        <v>15.9224319493</v>
      </c>
      <c r="AT23" s="32"/>
      <c r="AU23" s="32">
        <v>2100.884</v>
      </c>
      <c r="AV23" s="91">
        <v>126.62595125999999</v>
      </c>
      <c r="AW23" s="32">
        <v>1852.6713130075</v>
      </c>
      <c r="AX23" s="32">
        <v>2349.0966869925001</v>
      </c>
      <c r="AY23" s="32">
        <v>6.0272700091999996</v>
      </c>
      <c r="AZ23" s="32"/>
    </row>
    <row r="24" spans="1:52" x14ac:dyDescent="0.2">
      <c r="A24" s="20" t="s">
        <v>44</v>
      </c>
      <c r="B24" s="5"/>
      <c r="C24" s="5"/>
      <c r="D24" s="5"/>
      <c r="E24" s="32">
        <v>2551.3319999999999</v>
      </c>
      <c r="F24" s="91">
        <v>109.6797679757</v>
      </c>
      <c r="G24" s="32">
        <v>2336.3372880388001</v>
      </c>
      <c r="H24" s="32">
        <v>2766.3267119612001</v>
      </c>
      <c r="I24" s="32">
        <v>4.2989218171000001</v>
      </c>
      <c r="J24" s="32"/>
      <c r="K24" s="32">
        <v>7132.835</v>
      </c>
      <c r="L24" s="91">
        <v>254.04244722530001</v>
      </c>
      <c r="M24" s="32">
        <v>6634.8599971788999</v>
      </c>
      <c r="N24" s="32">
        <v>7630.8100028211002</v>
      </c>
      <c r="O24" s="32">
        <v>3.5615915301999999</v>
      </c>
      <c r="P24" s="32"/>
      <c r="Q24" s="32">
        <v>8646.1489999999994</v>
      </c>
      <c r="R24" s="91">
        <v>293.42981153689999</v>
      </c>
      <c r="S24" s="32">
        <v>8070.9667309585002</v>
      </c>
      <c r="T24" s="32">
        <v>9221.3312690415005</v>
      </c>
      <c r="U24" s="32">
        <v>3.3937630677000001</v>
      </c>
      <c r="V24" s="32"/>
      <c r="W24" s="32">
        <v>993.15000000000009</v>
      </c>
      <c r="X24" s="91">
        <v>122.65885624160001</v>
      </c>
      <c r="Y24" s="32">
        <v>752.71362824369999</v>
      </c>
      <c r="Z24" s="32">
        <v>1233.5863717563</v>
      </c>
      <c r="AA24" s="32">
        <v>12.350486456400001</v>
      </c>
      <c r="AB24" s="32"/>
      <c r="AC24" s="32">
        <v>1497.9929999999999</v>
      </c>
      <c r="AD24" s="91">
        <v>260.3672458355</v>
      </c>
      <c r="AE24" s="32">
        <v>987.62010210210008</v>
      </c>
      <c r="AF24" s="32">
        <v>2008.3658978978999</v>
      </c>
      <c r="AG24" s="32">
        <v>17.381072263699998</v>
      </c>
      <c r="AH24" s="32"/>
      <c r="AI24" s="32">
        <v>2589.2150000000001</v>
      </c>
      <c r="AJ24" s="91">
        <v>174.8687167331</v>
      </c>
      <c r="AK24" s="32">
        <v>2246.4366546502001</v>
      </c>
      <c r="AL24" s="32">
        <v>2931.9933453498002</v>
      </c>
      <c r="AM24" s="32">
        <v>6.7537348862000002</v>
      </c>
      <c r="AN24" s="32"/>
      <c r="AO24" s="32">
        <v>1321.58</v>
      </c>
      <c r="AP24" s="91">
        <v>132.48249111219999</v>
      </c>
      <c r="AQ24" s="32">
        <v>1061.8873005874</v>
      </c>
      <c r="AR24" s="32">
        <v>1581.2726994126001</v>
      </c>
      <c r="AS24" s="32">
        <v>10.0245532705</v>
      </c>
      <c r="AT24" s="32"/>
      <c r="AU24" s="32">
        <v>6784.259</v>
      </c>
      <c r="AV24" s="91">
        <v>343.3708579108</v>
      </c>
      <c r="AW24" s="32">
        <v>6111.1820957094014</v>
      </c>
      <c r="AX24" s="32">
        <v>7457.3359042906004</v>
      </c>
      <c r="AY24" s="32">
        <v>5.0612875762999998</v>
      </c>
      <c r="AZ24" s="32"/>
    </row>
    <row r="25" spans="1:52" x14ac:dyDescent="0.2">
      <c r="A25" s="20" t="s">
        <v>45</v>
      </c>
      <c r="B25" s="5"/>
      <c r="C25" s="5"/>
      <c r="D25" s="5"/>
      <c r="E25" s="32">
        <v>1270.9000000000001</v>
      </c>
      <c r="F25" s="91">
        <v>64.462850267800007</v>
      </c>
      <c r="G25" s="32">
        <v>1144.5396677225001</v>
      </c>
      <c r="H25" s="32">
        <v>1397.2603322775001</v>
      </c>
      <c r="I25" s="32">
        <v>5.0722204947999998</v>
      </c>
      <c r="J25" s="32"/>
      <c r="K25" s="32">
        <v>2274.6779999999999</v>
      </c>
      <c r="L25" s="91">
        <v>112.0860267204</v>
      </c>
      <c r="M25" s="32">
        <v>2054.9665301966002</v>
      </c>
      <c r="N25" s="32">
        <v>2494.3894698034001</v>
      </c>
      <c r="O25" s="32">
        <v>4.9275557560000003</v>
      </c>
      <c r="P25" s="32"/>
      <c r="Q25" s="32">
        <v>3023.902</v>
      </c>
      <c r="R25" s="91">
        <v>121.5320499076</v>
      </c>
      <c r="S25" s="32">
        <v>2785.6743984451</v>
      </c>
      <c r="T25" s="32">
        <v>3262.1296015549001</v>
      </c>
      <c r="U25" s="32">
        <v>4.0190472412</v>
      </c>
      <c r="V25" s="32"/>
      <c r="W25" s="32">
        <v>549.54899999999998</v>
      </c>
      <c r="X25" s="91">
        <v>65.080784310600009</v>
      </c>
      <c r="Y25" s="32">
        <v>421.97739098480002</v>
      </c>
      <c r="Z25" s="32">
        <v>677.12060901519999</v>
      </c>
      <c r="AA25" s="32">
        <v>11.8425807909</v>
      </c>
      <c r="AB25" s="32"/>
      <c r="AC25" s="32">
        <v>796.5</v>
      </c>
      <c r="AD25" s="91">
        <v>74.2131629143</v>
      </c>
      <c r="AE25" s="32">
        <v>651.02706657780004</v>
      </c>
      <c r="AF25" s="32">
        <v>941.97293342220007</v>
      </c>
      <c r="AG25" s="32">
        <v>9.3174090288000002</v>
      </c>
      <c r="AH25" s="32"/>
      <c r="AI25" s="32">
        <v>1008.621</v>
      </c>
      <c r="AJ25" s="91">
        <v>72.916979003600005</v>
      </c>
      <c r="AK25" s="32">
        <v>865.68885137040002</v>
      </c>
      <c r="AL25" s="32">
        <v>1151.5531486295999</v>
      </c>
      <c r="AM25" s="32">
        <v>7.2293734717000007</v>
      </c>
      <c r="AN25" s="32"/>
      <c r="AO25" s="32">
        <v>465.726</v>
      </c>
      <c r="AP25" s="91">
        <v>42.607424693699997</v>
      </c>
      <c r="AQ25" s="32">
        <v>382.20675877159999</v>
      </c>
      <c r="AR25" s="32">
        <v>549.2452412284</v>
      </c>
      <c r="AS25" s="32">
        <v>9.1486034049000011</v>
      </c>
      <c r="AT25" s="32"/>
      <c r="AU25" s="32">
        <v>1898.3889999999999</v>
      </c>
      <c r="AV25" s="91">
        <v>94.893168282000005</v>
      </c>
      <c r="AW25" s="32">
        <v>1712.3790388338</v>
      </c>
      <c r="AX25" s="32">
        <v>2084.3989611662</v>
      </c>
      <c r="AY25" s="32">
        <v>4.9986155777999999</v>
      </c>
      <c r="AZ25" s="32"/>
    </row>
    <row r="26" spans="1:52" x14ac:dyDescent="0.2">
      <c r="A26" s="20" t="s">
        <v>46</v>
      </c>
      <c r="B26" s="5"/>
      <c r="C26" s="5"/>
      <c r="D26" s="5"/>
      <c r="E26" s="32">
        <v>342.565</v>
      </c>
      <c r="F26" s="91">
        <v>14.562630388600001</v>
      </c>
      <c r="G26" s="32">
        <v>314.01927471639999</v>
      </c>
      <c r="H26" s="32">
        <v>371.1107252836</v>
      </c>
      <c r="I26" s="32">
        <v>4.2510561174000001</v>
      </c>
      <c r="J26" s="32"/>
      <c r="K26" s="32">
        <v>867.58400000000006</v>
      </c>
      <c r="L26" s="91">
        <v>35.417280596099999</v>
      </c>
      <c r="M26" s="32">
        <v>798.15890747169999</v>
      </c>
      <c r="N26" s="32">
        <v>937.00909252830002</v>
      </c>
      <c r="O26" s="32">
        <v>4.0822883543000001</v>
      </c>
      <c r="P26" s="32"/>
      <c r="Q26" s="32">
        <v>1078.462</v>
      </c>
      <c r="R26" s="91">
        <v>39.8979184827</v>
      </c>
      <c r="S26" s="32">
        <v>1000.2539434883</v>
      </c>
      <c r="T26" s="32">
        <v>1156.6700565117001</v>
      </c>
      <c r="U26" s="32">
        <v>3.6995201020000001</v>
      </c>
      <c r="V26" s="32"/>
      <c r="W26" s="32">
        <v>158.01300000000001</v>
      </c>
      <c r="X26" s="91">
        <v>16.4008382606</v>
      </c>
      <c r="Y26" s="32">
        <v>125.864012426</v>
      </c>
      <c r="Z26" s="32">
        <v>190.16198757399999</v>
      </c>
      <c r="AA26" s="32">
        <v>10.379423377</v>
      </c>
      <c r="AB26" s="32"/>
      <c r="AC26" s="32">
        <v>250.767</v>
      </c>
      <c r="AD26" s="91">
        <v>25.992400137299999</v>
      </c>
      <c r="AE26" s="32">
        <v>199.81659516389999</v>
      </c>
      <c r="AF26" s="32">
        <v>301.7174048361</v>
      </c>
      <c r="AG26" s="32">
        <v>10.3651597448</v>
      </c>
      <c r="AH26" s="32"/>
      <c r="AI26" s="32">
        <v>332.37</v>
      </c>
      <c r="AJ26" s="91">
        <v>23.526558486700001</v>
      </c>
      <c r="AK26" s="32">
        <v>286.25314765209998</v>
      </c>
      <c r="AL26" s="32">
        <v>378.48685234790003</v>
      </c>
      <c r="AM26" s="32">
        <v>7.0784241918999999</v>
      </c>
      <c r="AN26" s="32"/>
      <c r="AO26" s="32">
        <v>173.35900000000001</v>
      </c>
      <c r="AP26" s="91">
        <v>17.6363550184</v>
      </c>
      <c r="AQ26" s="32">
        <v>138.78814762490001</v>
      </c>
      <c r="AR26" s="32">
        <v>207.92985237510001</v>
      </c>
      <c r="AS26" s="32">
        <v>10.1733137699</v>
      </c>
      <c r="AT26" s="32"/>
      <c r="AU26" s="32">
        <v>814.40700000000004</v>
      </c>
      <c r="AV26" s="91">
        <v>38.524778590399997</v>
      </c>
      <c r="AW26" s="32">
        <v>738.89057769819999</v>
      </c>
      <c r="AX26" s="32">
        <v>889.92342230180009</v>
      </c>
      <c r="AY26" s="32">
        <v>4.7304085782999996</v>
      </c>
      <c r="AZ26" s="32"/>
    </row>
    <row r="27" spans="1:52" x14ac:dyDescent="0.2">
      <c r="A27" s="20" t="s">
        <v>47</v>
      </c>
      <c r="B27" s="5"/>
      <c r="C27" s="5"/>
      <c r="D27" s="5"/>
      <c r="E27" s="32">
        <v>228.864</v>
      </c>
      <c r="F27" s="91">
        <v>13.699766476100001</v>
      </c>
      <c r="G27" s="32">
        <v>202.0096639468</v>
      </c>
      <c r="H27" s="32">
        <v>255.71833605320001</v>
      </c>
      <c r="I27" s="32">
        <v>5.9859857715000002</v>
      </c>
      <c r="J27" s="32"/>
      <c r="K27" s="32">
        <v>319.35899999999998</v>
      </c>
      <c r="L27" s="91">
        <v>19.018605218200001</v>
      </c>
      <c r="M27" s="32">
        <v>282.07865535439998</v>
      </c>
      <c r="N27" s="32">
        <v>356.63934464559998</v>
      </c>
      <c r="O27" s="32">
        <v>5.9552432273000004</v>
      </c>
      <c r="P27" s="32"/>
      <c r="Q27" s="32">
        <v>608.5</v>
      </c>
      <c r="R27" s="91">
        <v>26.4985237906</v>
      </c>
      <c r="S27" s="32">
        <v>556.55748959080006</v>
      </c>
      <c r="T27" s="32">
        <v>660.44251040920005</v>
      </c>
      <c r="U27" s="32">
        <v>4.3547286426999996</v>
      </c>
      <c r="V27" s="32"/>
      <c r="W27" s="32">
        <v>95.89800000000001</v>
      </c>
      <c r="X27" s="91">
        <v>21.918048371800001</v>
      </c>
      <c r="Y27" s="32">
        <v>52.934155496999999</v>
      </c>
      <c r="Z27" s="32">
        <v>138.86184450299999</v>
      </c>
      <c r="AA27" s="32">
        <v>22.8555844457</v>
      </c>
      <c r="AB27" s="32"/>
      <c r="AC27" s="32">
        <v>121.574</v>
      </c>
      <c r="AD27" s="91">
        <v>21.192731563199999</v>
      </c>
      <c r="AE27" s="32">
        <v>80.031924353800008</v>
      </c>
      <c r="AF27" s="32">
        <v>163.11607564619999</v>
      </c>
      <c r="AG27" s="32">
        <v>17.431960421799999</v>
      </c>
      <c r="AH27" s="32"/>
      <c r="AI27" s="32">
        <v>160.667</v>
      </c>
      <c r="AJ27" s="91">
        <v>20.529489202600001</v>
      </c>
      <c r="AK27" s="32">
        <v>120.42501463409999</v>
      </c>
      <c r="AL27" s="32">
        <v>200.90898536590001</v>
      </c>
      <c r="AM27" s="32">
        <v>12.777663865399999</v>
      </c>
      <c r="AN27" s="32"/>
      <c r="AO27" s="32">
        <v>88.257000000000005</v>
      </c>
      <c r="AP27" s="91">
        <v>20.446613695900002</v>
      </c>
      <c r="AQ27" s="32">
        <v>48.177467527700003</v>
      </c>
      <c r="AR27" s="32">
        <v>128.33653247230001</v>
      </c>
      <c r="AS27" s="32">
        <v>23.167129741499998</v>
      </c>
      <c r="AT27" s="32"/>
      <c r="AU27" s="32">
        <v>349.79500000000002</v>
      </c>
      <c r="AV27" s="91">
        <v>26.530579356099999</v>
      </c>
      <c r="AW27" s="32">
        <v>297.78965414549998</v>
      </c>
      <c r="AX27" s="32">
        <v>401.80034585449999</v>
      </c>
      <c r="AY27" s="32">
        <v>7.5846079435</v>
      </c>
      <c r="AZ27" s="32"/>
    </row>
    <row r="28" spans="1:52" x14ac:dyDescent="0.2">
      <c r="A28" s="20" t="s">
        <v>48</v>
      </c>
      <c r="B28" s="5"/>
      <c r="C28" s="5"/>
      <c r="D28" s="5"/>
      <c r="E28" s="32">
        <v>813.65200000000004</v>
      </c>
      <c r="F28" s="91">
        <v>33.7326774462</v>
      </c>
      <c r="G28" s="32">
        <v>747.52907318250004</v>
      </c>
      <c r="H28" s="32">
        <v>879.77492681750005</v>
      </c>
      <c r="I28" s="32">
        <v>4.1458359896000001</v>
      </c>
      <c r="J28" s="32"/>
      <c r="K28" s="32">
        <v>969.78700000000003</v>
      </c>
      <c r="L28" s="91">
        <v>47.8402030337</v>
      </c>
      <c r="M28" s="32">
        <v>876.01044611740008</v>
      </c>
      <c r="N28" s="32">
        <v>1063.5635538826</v>
      </c>
      <c r="O28" s="32">
        <v>4.9330629337999996</v>
      </c>
      <c r="P28" s="32"/>
      <c r="Q28" s="32">
        <v>1513.4380000000001</v>
      </c>
      <c r="R28" s="91">
        <v>58.628337814200002</v>
      </c>
      <c r="S28" s="32">
        <v>1398.5145019495999</v>
      </c>
      <c r="T28" s="32">
        <v>1628.3614980504001</v>
      </c>
      <c r="U28" s="32">
        <v>3.8738513117000002</v>
      </c>
      <c r="V28" s="32"/>
      <c r="W28" s="32">
        <v>158.392</v>
      </c>
      <c r="X28" s="91">
        <v>30.093942477100001</v>
      </c>
      <c r="Y28" s="32">
        <v>99.401735760199998</v>
      </c>
      <c r="Z28" s="32">
        <v>217.38226423980001</v>
      </c>
      <c r="AA28" s="32">
        <v>18.999660637600002</v>
      </c>
      <c r="AB28" s="32"/>
      <c r="AC28" s="32">
        <v>117.077</v>
      </c>
      <c r="AD28" s="91">
        <v>18.507288477500001</v>
      </c>
      <c r="AE28" s="32">
        <v>80.798940437699997</v>
      </c>
      <c r="AF28" s="32">
        <v>153.3550595623</v>
      </c>
      <c r="AG28" s="32">
        <v>15.8077918613</v>
      </c>
      <c r="AH28" s="32"/>
      <c r="AI28" s="32">
        <v>568.26300000000003</v>
      </c>
      <c r="AJ28" s="91">
        <v>49.193440277699999</v>
      </c>
      <c r="AK28" s="32">
        <v>471.8338251568</v>
      </c>
      <c r="AL28" s="32">
        <v>664.69217484320006</v>
      </c>
      <c r="AM28" s="32">
        <v>8.6568086041000001</v>
      </c>
      <c r="AN28" s="32"/>
      <c r="AO28" s="32">
        <v>152.91200000000001</v>
      </c>
      <c r="AP28" s="91">
        <v>20.292343754699999</v>
      </c>
      <c r="AQ28" s="32">
        <v>113.1348680725</v>
      </c>
      <c r="AR28" s="32">
        <v>192.6891319275</v>
      </c>
      <c r="AS28" s="32">
        <v>13.2706025392</v>
      </c>
      <c r="AT28" s="32"/>
      <c r="AU28" s="32">
        <v>1099.1769999999999</v>
      </c>
      <c r="AV28" s="91">
        <v>64.932057684699998</v>
      </c>
      <c r="AW28" s="32">
        <v>971.89692550100006</v>
      </c>
      <c r="AX28" s="32">
        <v>1226.4570744990001</v>
      </c>
      <c r="AY28" s="32">
        <v>5.9073340949000004</v>
      </c>
      <c r="AZ28" s="32"/>
    </row>
    <row r="29" spans="1:52" x14ac:dyDescent="0.2">
      <c r="A29" s="20" t="s">
        <v>49</v>
      </c>
      <c r="B29" s="5"/>
      <c r="C29" s="5"/>
      <c r="D29" s="5"/>
      <c r="E29" s="32">
        <v>1302.7139999999999</v>
      </c>
      <c r="F29" s="91">
        <v>56.163301474299999</v>
      </c>
      <c r="G29" s="32">
        <v>1192.6224758645999</v>
      </c>
      <c r="H29" s="32">
        <v>1412.8055241354</v>
      </c>
      <c r="I29" s="32">
        <v>4.311253389</v>
      </c>
      <c r="J29" s="32"/>
      <c r="K29" s="32">
        <v>1872.049</v>
      </c>
      <c r="L29" s="91">
        <v>90.084956262900008</v>
      </c>
      <c r="M29" s="32">
        <v>1695.4641149182</v>
      </c>
      <c r="N29" s="32">
        <v>2048.6338850818001</v>
      </c>
      <c r="O29" s="32">
        <v>4.8121046117000006</v>
      </c>
      <c r="P29" s="32"/>
      <c r="Q29" s="32">
        <v>3152.96</v>
      </c>
      <c r="R29" s="91">
        <v>104.4925124177</v>
      </c>
      <c r="S29" s="32">
        <v>2948.1333667570002</v>
      </c>
      <c r="T29" s="32">
        <v>3357.7866332429999</v>
      </c>
      <c r="U29" s="32">
        <v>3.3141084065999999</v>
      </c>
      <c r="V29" s="32"/>
      <c r="W29" s="32">
        <v>806.40300000000002</v>
      </c>
      <c r="X29" s="91">
        <v>70.0790797306</v>
      </c>
      <c r="Y29" s="32">
        <v>669.03371267149998</v>
      </c>
      <c r="Z29" s="32">
        <v>943.77228732850006</v>
      </c>
      <c r="AA29" s="32">
        <v>8.690329739700001</v>
      </c>
      <c r="AB29" s="32"/>
      <c r="AC29" s="32">
        <v>1993.511</v>
      </c>
      <c r="AD29" s="91">
        <v>102.58983302670001</v>
      </c>
      <c r="AE29" s="32">
        <v>1792.4140063722</v>
      </c>
      <c r="AF29" s="32">
        <v>2194.6079936278002</v>
      </c>
      <c r="AG29" s="32">
        <v>5.1461884598000003</v>
      </c>
      <c r="AH29" s="32"/>
      <c r="AI29" s="32">
        <v>1004.024</v>
      </c>
      <c r="AJ29" s="91">
        <v>65.010683305000001</v>
      </c>
      <c r="AK29" s="32">
        <v>876.58980325139999</v>
      </c>
      <c r="AL29" s="32">
        <v>1131.4581967485999</v>
      </c>
      <c r="AM29" s="32">
        <v>6.4750128787000003</v>
      </c>
      <c r="AN29" s="32"/>
      <c r="AO29" s="32">
        <v>953.30400000000009</v>
      </c>
      <c r="AP29" s="91">
        <v>84.501153977599998</v>
      </c>
      <c r="AQ29" s="32">
        <v>787.66450608870002</v>
      </c>
      <c r="AR29" s="32">
        <v>1118.9434939113</v>
      </c>
      <c r="AS29" s="32">
        <v>8.8640301495999996</v>
      </c>
      <c r="AT29" s="32"/>
      <c r="AU29" s="32">
        <v>2312.0889999999999</v>
      </c>
      <c r="AV29" s="91">
        <v>107.8772147177</v>
      </c>
      <c r="AW29" s="32">
        <v>2100.6276600146998</v>
      </c>
      <c r="AX29" s="32">
        <v>2523.5503399853001</v>
      </c>
      <c r="AY29" s="32">
        <v>4.6657898859999998</v>
      </c>
      <c r="AZ29" s="32"/>
    </row>
    <row r="30" spans="1:52" s="15" customFormat="1" x14ac:dyDescent="0.2">
      <c r="A30" s="20" t="s">
        <v>50</v>
      </c>
      <c r="B30" s="5"/>
      <c r="C30" s="5"/>
      <c r="D30" s="5"/>
      <c r="E30" s="32">
        <v>1493.7560000000001</v>
      </c>
      <c r="F30" s="91">
        <v>74.450968528000004</v>
      </c>
      <c r="G30" s="32">
        <v>1347.8169190798999</v>
      </c>
      <c r="H30" s="32">
        <v>1639.6950809201001</v>
      </c>
      <c r="I30" s="32">
        <v>4.9841452370999999</v>
      </c>
      <c r="J30" s="32"/>
      <c r="K30" s="32">
        <v>3119.73</v>
      </c>
      <c r="L30" s="91">
        <v>162.3894056158</v>
      </c>
      <c r="M30" s="32">
        <v>2801.4136493156998</v>
      </c>
      <c r="N30" s="32">
        <v>3438.0463506842998</v>
      </c>
      <c r="O30" s="32">
        <v>5.2052390948999996</v>
      </c>
      <c r="P30" s="32"/>
      <c r="Q30" s="32">
        <v>4461.9040000000005</v>
      </c>
      <c r="R30" s="91">
        <v>159.1374021828</v>
      </c>
      <c r="S30" s="32">
        <v>4149.9622392176998</v>
      </c>
      <c r="T30" s="32">
        <v>4773.8457607823002</v>
      </c>
      <c r="U30" s="32">
        <v>3.5665805938999999</v>
      </c>
      <c r="V30" s="32"/>
      <c r="W30" s="32">
        <v>708.65100000000007</v>
      </c>
      <c r="X30" s="91">
        <v>81.402106949200004</v>
      </c>
      <c r="Y30" s="32">
        <v>549.08627024539999</v>
      </c>
      <c r="Z30" s="32">
        <v>868.21572975460003</v>
      </c>
      <c r="AA30" s="32">
        <v>11.486910615999999</v>
      </c>
      <c r="AB30" s="32"/>
      <c r="AC30" s="32">
        <v>1237.847</v>
      </c>
      <c r="AD30" s="91">
        <v>134.52166840219999</v>
      </c>
      <c r="AE30" s="32">
        <v>974.15709725450006</v>
      </c>
      <c r="AF30" s="32">
        <v>1501.5369027454999</v>
      </c>
      <c r="AG30" s="32">
        <v>10.867390590499999</v>
      </c>
      <c r="AH30" s="32"/>
      <c r="AI30" s="32">
        <v>1117.9359999999999</v>
      </c>
      <c r="AJ30" s="91">
        <v>83.340609574300004</v>
      </c>
      <c r="AK30" s="32">
        <v>954.57140978619998</v>
      </c>
      <c r="AL30" s="32">
        <v>1281.3005902138</v>
      </c>
      <c r="AM30" s="32">
        <v>7.4548641044000004</v>
      </c>
      <c r="AN30" s="32"/>
      <c r="AO30" s="32">
        <v>888.77300000000002</v>
      </c>
      <c r="AP30" s="91">
        <v>90.92227326870001</v>
      </c>
      <c r="AQ30" s="32">
        <v>710.54680283499999</v>
      </c>
      <c r="AR30" s="32">
        <v>1066.9991971649999</v>
      </c>
      <c r="AS30" s="32">
        <v>10.230089490599999</v>
      </c>
      <c r="AT30" s="32"/>
      <c r="AU30" s="32">
        <v>3246.41</v>
      </c>
      <c r="AV30" s="91">
        <v>152.74732249659999</v>
      </c>
      <c r="AW30" s="32">
        <v>2946.9940985160001</v>
      </c>
      <c r="AX30" s="32">
        <v>3545.825901484</v>
      </c>
      <c r="AY30" s="32">
        <v>4.7051149576000002</v>
      </c>
      <c r="AZ30" s="32"/>
    </row>
    <row r="31" spans="1:52" x14ac:dyDescent="0.2">
      <c r="A31" s="20" t="s">
        <v>51</v>
      </c>
      <c r="B31" s="5"/>
      <c r="C31" s="5"/>
      <c r="D31" s="5"/>
      <c r="E31" s="32">
        <v>368.63</v>
      </c>
      <c r="F31" s="91">
        <v>19.294498528199998</v>
      </c>
      <c r="G31" s="32">
        <v>330.80884820450001</v>
      </c>
      <c r="H31" s="32">
        <v>406.45115179549998</v>
      </c>
      <c r="I31" s="32">
        <v>5.2341096839999999</v>
      </c>
      <c r="J31" s="32"/>
      <c r="K31" s="32">
        <v>612.06100000000004</v>
      </c>
      <c r="L31" s="91">
        <v>32.478359012799999</v>
      </c>
      <c r="M31" s="32">
        <v>548.39679310200006</v>
      </c>
      <c r="N31" s="32">
        <v>675.72520689800001</v>
      </c>
      <c r="O31" s="32">
        <v>5.3063925021999996</v>
      </c>
      <c r="P31" s="32"/>
      <c r="Q31" s="32">
        <v>949.41700000000003</v>
      </c>
      <c r="R31" s="91">
        <v>42.798472154700001</v>
      </c>
      <c r="S31" s="32">
        <v>865.52326678830002</v>
      </c>
      <c r="T31" s="32">
        <v>1033.3107332116999</v>
      </c>
      <c r="U31" s="32">
        <v>4.5078687399000001</v>
      </c>
      <c r="V31" s="32"/>
      <c r="W31" s="32">
        <v>130.11600000000001</v>
      </c>
      <c r="X31" s="91">
        <v>16.981168670100001</v>
      </c>
      <c r="Y31" s="32">
        <v>96.82944647810001</v>
      </c>
      <c r="Z31" s="32">
        <v>163.40255352189999</v>
      </c>
      <c r="AA31" s="32">
        <v>13.0507921164</v>
      </c>
      <c r="AB31" s="32"/>
      <c r="AC31" s="32">
        <v>170.17400000000001</v>
      </c>
      <c r="AD31" s="91">
        <v>17.0552317211</v>
      </c>
      <c r="AE31" s="32">
        <v>136.7422677946</v>
      </c>
      <c r="AF31" s="32">
        <v>203.60573220539999</v>
      </c>
      <c r="AG31" s="32">
        <v>10.0222311993</v>
      </c>
      <c r="AH31" s="32"/>
      <c r="AI31" s="32">
        <v>251.435</v>
      </c>
      <c r="AJ31" s="91">
        <v>21.714882869</v>
      </c>
      <c r="AK31" s="32">
        <v>208.86940131349999</v>
      </c>
      <c r="AL31" s="32">
        <v>294.00059868649998</v>
      </c>
      <c r="AM31" s="32">
        <v>8.636380324500001</v>
      </c>
      <c r="AN31" s="32"/>
      <c r="AO31" s="32">
        <v>96.927000000000007</v>
      </c>
      <c r="AP31" s="91">
        <v>12.380945821599999</v>
      </c>
      <c r="AQ31" s="32">
        <v>72.657821373499999</v>
      </c>
      <c r="AR31" s="32">
        <v>121.1961786265</v>
      </c>
      <c r="AS31" s="32">
        <v>12.773474699099999</v>
      </c>
      <c r="AT31" s="32"/>
      <c r="AU31" s="32">
        <v>535.16800000000001</v>
      </c>
      <c r="AV31" s="91">
        <v>40.256920194000003</v>
      </c>
      <c r="AW31" s="32">
        <v>456.25622692370001</v>
      </c>
      <c r="AX31" s="32">
        <v>614.07977307630006</v>
      </c>
      <c r="AY31" s="32">
        <v>7.5222958386999998</v>
      </c>
      <c r="AZ31" s="32"/>
    </row>
    <row r="32" spans="1:52" x14ac:dyDescent="0.2">
      <c r="A32" s="20" t="s">
        <v>52</v>
      </c>
      <c r="B32" s="5"/>
      <c r="C32" s="5"/>
      <c r="D32" s="5"/>
      <c r="E32" s="32">
        <v>306.77600000000001</v>
      </c>
      <c r="F32" s="91">
        <v>16.7626261389</v>
      </c>
      <c r="G32" s="32">
        <v>273.91783440609998</v>
      </c>
      <c r="H32" s="32">
        <v>339.63416559389998</v>
      </c>
      <c r="I32" s="32">
        <v>5.4641256613999998</v>
      </c>
      <c r="J32" s="32"/>
      <c r="K32" s="32">
        <v>581.13800000000003</v>
      </c>
      <c r="L32" s="91">
        <v>30.0449328917</v>
      </c>
      <c r="M32" s="32">
        <v>522.24380454210007</v>
      </c>
      <c r="N32" s="32">
        <v>640.0321954579</v>
      </c>
      <c r="O32" s="32">
        <v>5.1700169136999996</v>
      </c>
      <c r="P32" s="32"/>
      <c r="Q32" s="32">
        <v>755.6</v>
      </c>
      <c r="R32" s="91">
        <v>26.660971107200002</v>
      </c>
      <c r="S32" s="32">
        <v>703.33905972269997</v>
      </c>
      <c r="T32" s="32">
        <v>807.86094027730007</v>
      </c>
      <c r="U32" s="32">
        <v>3.5284503848000002</v>
      </c>
      <c r="V32" s="32"/>
      <c r="W32" s="32">
        <v>200.05799999999999</v>
      </c>
      <c r="X32" s="91">
        <v>17.514142529099999</v>
      </c>
      <c r="Y32" s="32">
        <v>165.7267090263</v>
      </c>
      <c r="Z32" s="32">
        <v>234.38929097370001</v>
      </c>
      <c r="AA32" s="32">
        <v>8.754532450200001</v>
      </c>
      <c r="AB32" s="32"/>
      <c r="AC32" s="32">
        <v>230.577</v>
      </c>
      <c r="AD32" s="91">
        <v>30.099900186399999</v>
      </c>
      <c r="AE32" s="32">
        <v>171.57505743510001</v>
      </c>
      <c r="AF32" s="32">
        <v>289.57894256489999</v>
      </c>
      <c r="AG32" s="32">
        <v>13.054164199600001</v>
      </c>
      <c r="AH32" s="32"/>
      <c r="AI32" s="32">
        <v>250.505</v>
      </c>
      <c r="AJ32" s="91">
        <v>20.098760359100002</v>
      </c>
      <c r="AK32" s="32">
        <v>211.10733100479999</v>
      </c>
      <c r="AL32" s="32">
        <v>289.90266899519997</v>
      </c>
      <c r="AM32" s="32">
        <v>8.023297083500001</v>
      </c>
      <c r="AN32" s="32"/>
      <c r="AO32" s="32">
        <v>84.405000000000001</v>
      </c>
      <c r="AP32" s="91">
        <v>13.428843859300001</v>
      </c>
      <c r="AQ32" s="32">
        <v>58.081727524200012</v>
      </c>
      <c r="AR32" s="32">
        <v>110.7282724758</v>
      </c>
      <c r="AS32" s="32">
        <v>15.910009903800001</v>
      </c>
      <c r="AT32" s="32"/>
      <c r="AU32" s="32">
        <v>423.37400000000002</v>
      </c>
      <c r="AV32" s="91">
        <v>30.6200060675</v>
      </c>
      <c r="AW32" s="32">
        <v>363.3525438442</v>
      </c>
      <c r="AX32" s="32">
        <v>483.39545615579999</v>
      </c>
      <c r="AY32" s="32">
        <v>7.2323775356000004</v>
      </c>
      <c r="AZ32" s="32"/>
    </row>
    <row r="33" spans="1:66" x14ac:dyDescent="0.2">
      <c r="A33" s="20" t="s">
        <v>53</v>
      </c>
      <c r="B33" s="5"/>
      <c r="C33" s="5"/>
      <c r="D33" s="5"/>
      <c r="E33" s="32">
        <v>539.87599999999998</v>
      </c>
      <c r="F33" s="91">
        <v>23.542390619100001</v>
      </c>
      <c r="G33" s="32">
        <v>493.72811344410002</v>
      </c>
      <c r="H33" s="32">
        <v>586.02388655590005</v>
      </c>
      <c r="I33" s="32">
        <v>4.3607033132000002</v>
      </c>
      <c r="J33" s="32"/>
      <c r="K33" s="32">
        <v>961.928</v>
      </c>
      <c r="L33" s="91">
        <v>39.751088874200001</v>
      </c>
      <c r="M33" s="32">
        <v>884.0077594636</v>
      </c>
      <c r="N33" s="32">
        <v>1039.8482405364</v>
      </c>
      <c r="O33" s="32">
        <v>4.1324391091999999</v>
      </c>
      <c r="P33" s="32"/>
      <c r="Q33" s="32">
        <v>1474.287</v>
      </c>
      <c r="R33" s="91">
        <v>52.2542276788</v>
      </c>
      <c r="S33" s="32">
        <v>1371.8580576717</v>
      </c>
      <c r="T33" s="32">
        <v>1576.7159423282999</v>
      </c>
      <c r="U33" s="32">
        <v>3.5443728174000002</v>
      </c>
      <c r="V33" s="32"/>
      <c r="W33" s="32">
        <v>205.00200000000001</v>
      </c>
      <c r="X33" s="91">
        <v>21.491341423800002</v>
      </c>
      <c r="Y33" s="32">
        <v>162.87458813219999</v>
      </c>
      <c r="Z33" s="32">
        <v>247.1294118678</v>
      </c>
      <c r="AA33" s="32">
        <v>10.4834789045</v>
      </c>
      <c r="AB33" s="32"/>
      <c r="AC33" s="32">
        <v>540.43500000000006</v>
      </c>
      <c r="AD33" s="91">
        <v>37.2795771153</v>
      </c>
      <c r="AE33" s="32">
        <v>467.35942652040001</v>
      </c>
      <c r="AF33" s="32">
        <v>613.5105734796</v>
      </c>
      <c r="AG33" s="32">
        <v>6.8980686142000014</v>
      </c>
      <c r="AH33" s="32"/>
      <c r="AI33" s="32">
        <v>336.05200000000002</v>
      </c>
      <c r="AJ33" s="91">
        <v>24.391011110099999</v>
      </c>
      <c r="AK33" s="32">
        <v>288.24064422459998</v>
      </c>
      <c r="AL33" s="32">
        <v>383.86335577540001</v>
      </c>
      <c r="AM33" s="32">
        <v>7.2581062187000001</v>
      </c>
      <c r="AN33" s="32"/>
      <c r="AO33" s="32">
        <v>288.94099999999997</v>
      </c>
      <c r="AP33" s="91">
        <v>26.161772596900001</v>
      </c>
      <c r="AQ33" s="32">
        <v>237.6585906034</v>
      </c>
      <c r="AR33" s="32">
        <v>340.2234093966</v>
      </c>
      <c r="AS33" s="32">
        <v>9.0543649385000009</v>
      </c>
      <c r="AT33" s="32"/>
      <c r="AU33" s="32">
        <v>1015.71</v>
      </c>
      <c r="AV33" s="91">
        <v>46.6368991342</v>
      </c>
      <c r="AW33" s="32">
        <v>924.29216714730001</v>
      </c>
      <c r="AX33" s="32">
        <v>1107.1278328527001</v>
      </c>
      <c r="AY33" s="32">
        <v>4.5915565598999999</v>
      </c>
      <c r="AZ33" s="32"/>
    </row>
    <row r="34" spans="1:66" x14ac:dyDescent="0.2">
      <c r="A34" s="20" t="s">
        <v>54</v>
      </c>
      <c r="B34" s="5"/>
      <c r="C34" s="5"/>
      <c r="D34" s="5"/>
      <c r="E34" s="32">
        <v>485.78100000000001</v>
      </c>
      <c r="F34" s="91">
        <v>20.992554447700002</v>
      </c>
      <c r="G34" s="32">
        <v>444.63131232180001</v>
      </c>
      <c r="H34" s="32">
        <v>526.9306876782</v>
      </c>
      <c r="I34" s="32">
        <v>4.3214029465000001</v>
      </c>
      <c r="J34" s="32"/>
      <c r="K34" s="32">
        <v>774.79600000000005</v>
      </c>
      <c r="L34" s="91">
        <v>29.6274624978</v>
      </c>
      <c r="M34" s="32">
        <v>716.72013164780003</v>
      </c>
      <c r="N34" s="32">
        <v>832.87186835220007</v>
      </c>
      <c r="O34" s="32">
        <v>3.8239049373</v>
      </c>
      <c r="P34" s="32"/>
      <c r="Q34" s="32">
        <v>1157.42</v>
      </c>
      <c r="R34" s="91">
        <v>43.268271902800002</v>
      </c>
      <c r="S34" s="32">
        <v>1072.6053634768</v>
      </c>
      <c r="T34" s="32">
        <v>1242.2346365231999</v>
      </c>
      <c r="U34" s="32">
        <v>3.7383380193</v>
      </c>
      <c r="V34" s="32"/>
      <c r="W34" s="32">
        <v>185.63800000000001</v>
      </c>
      <c r="X34" s="91">
        <v>16.961001361200001</v>
      </c>
      <c r="Y34" s="32">
        <v>152.39097851630001</v>
      </c>
      <c r="Z34" s="32">
        <v>218.8850214837</v>
      </c>
      <c r="AA34" s="32">
        <v>9.1365999209000002</v>
      </c>
      <c r="AB34" s="32"/>
      <c r="AC34" s="32">
        <v>176.01400000000001</v>
      </c>
      <c r="AD34" s="91">
        <v>31.2460117647</v>
      </c>
      <c r="AE34" s="32">
        <v>114.7654450178</v>
      </c>
      <c r="AF34" s="32">
        <v>237.26255498219999</v>
      </c>
      <c r="AG34" s="32">
        <v>17.752003684200002</v>
      </c>
      <c r="AH34" s="32"/>
      <c r="AI34" s="32">
        <v>383.55</v>
      </c>
      <c r="AJ34" s="91">
        <v>25.536868415400001</v>
      </c>
      <c r="AK34" s="32">
        <v>333.49253023429998</v>
      </c>
      <c r="AL34" s="32">
        <v>433.60746976569999</v>
      </c>
      <c r="AM34" s="32">
        <v>6.6580285269999999</v>
      </c>
      <c r="AN34" s="32"/>
      <c r="AO34" s="32">
        <v>123.179</v>
      </c>
      <c r="AP34" s="91">
        <v>14.659373588499999</v>
      </c>
      <c r="AQ34" s="32">
        <v>94.443638316000005</v>
      </c>
      <c r="AR34" s="32">
        <v>151.914361684</v>
      </c>
      <c r="AS34" s="32">
        <v>11.900870756</v>
      </c>
      <c r="AT34" s="32"/>
      <c r="AU34" s="32">
        <v>729.83400000000006</v>
      </c>
      <c r="AV34" s="91">
        <v>36.533107908399998</v>
      </c>
      <c r="AW34" s="32">
        <v>658.22165839160004</v>
      </c>
      <c r="AX34" s="32">
        <v>801.44634160840008</v>
      </c>
      <c r="AY34" s="32">
        <v>5.0056736064000003</v>
      </c>
      <c r="AZ34" s="32"/>
    </row>
    <row r="35" spans="1:66" x14ac:dyDescent="0.2">
      <c r="A35" s="20" t="s">
        <v>55</v>
      </c>
      <c r="B35" s="5"/>
      <c r="C35" s="5"/>
      <c r="D35" s="5"/>
      <c r="E35" s="32">
        <v>420.11500000000001</v>
      </c>
      <c r="F35" s="91">
        <v>26.545111100700002</v>
      </c>
      <c r="G35" s="32">
        <v>368.08116896249999</v>
      </c>
      <c r="H35" s="32">
        <v>472.14883103749997</v>
      </c>
      <c r="I35" s="32">
        <v>6.3185344729000006</v>
      </c>
      <c r="J35" s="32"/>
      <c r="K35" s="32">
        <v>737.64700000000005</v>
      </c>
      <c r="L35" s="91">
        <v>40.167390857000001</v>
      </c>
      <c r="M35" s="32">
        <v>658.91072268189998</v>
      </c>
      <c r="N35" s="32">
        <v>816.3832773181</v>
      </c>
      <c r="O35" s="32">
        <v>5.4453405026000006</v>
      </c>
      <c r="P35" s="32"/>
      <c r="Q35" s="32">
        <v>961.33</v>
      </c>
      <c r="R35" s="91">
        <v>39.768218996999998</v>
      </c>
      <c r="S35" s="32">
        <v>883.37618092950004</v>
      </c>
      <c r="T35" s="32">
        <v>1039.2838190704999</v>
      </c>
      <c r="U35" s="32">
        <v>4.1367916320999996</v>
      </c>
      <c r="V35" s="32"/>
      <c r="W35" s="32">
        <v>222.93700000000001</v>
      </c>
      <c r="X35" s="91">
        <v>36.492163599800001</v>
      </c>
      <c r="Y35" s="32">
        <v>151.40491758600001</v>
      </c>
      <c r="Z35" s="32">
        <v>294.46908241400001</v>
      </c>
      <c r="AA35" s="32">
        <v>16.368823299799999</v>
      </c>
      <c r="AB35" s="32"/>
      <c r="AC35" s="32">
        <v>207.649</v>
      </c>
      <c r="AD35" s="91">
        <v>31.3844583829</v>
      </c>
      <c r="AE35" s="32">
        <v>146.1290614131</v>
      </c>
      <c r="AF35" s="32">
        <v>269.16893858690003</v>
      </c>
      <c r="AG35" s="32">
        <v>15.114187105599999</v>
      </c>
      <c r="AH35" s="32"/>
      <c r="AI35" s="32">
        <v>435.226</v>
      </c>
      <c r="AJ35" s="91">
        <v>30.254406020499999</v>
      </c>
      <c r="AK35" s="32">
        <v>375.9211944923</v>
      </c>
      <c r="AL35" s="32">
        <v>494.53080550769999</v>
      </c>
      <c r="AM35" s="32">
        <v>6.9514243222000003</v>
      </c>
      <c r="AN35" s="32"/>
      <c r="AO35" s="32">
        <v>101.255</v>
      </c>
      <c r="AP35" s="91">
        <v>19.454545301</v>
      </c>
      <c r="AQ35" s="32">
        <v>63.120123891900001</v>
      </c>
      <c r="AR35" s="32">
        <v>139.3898761081</v>
      </c>
      <c r="AS35" s="32">
        <v>19.2134169186</v>
      </c>
      <c r="AT35" s="32"/>
      <c r="AU35" s="32">
        <v>569.86300000000006</v>
      </c>
      <c r="AV35" s="91">
        <v>47.309317791600002</v>
      </c>
      <c r="AW35" s="32">
        <v>477.12708945420002</v>
      </c>
      <c r="AX35" s="32">
        <v>662.59891054579998</v>
      </c>
      <c r="AY35" s="32">
        <v>8.3018756774</v>
      </c>
      <c r="AZ35" s="32"/>
    </row>
    <row r="36" spans="1:66" x14ac:dyDescent="0.2">
      <c r="A36" s="20" t="s">
        <v>56</v>
      </c>
      <c r="B36" s="5"/>
      <c r="C36" s="5"/>
      <c r="D36" s="5"/>
      <c r="E36" s="32">
        <v>453.392</v>
      </c>
      <c r="F36" s="91">
        <v>21.7190996261</v>
      </c>
      <c r="G36" s="32">
        <v>410.81813560960001</v>
      </c>
      <c r="H36" s="32">
        <v>495.96586439039999</v>
      </c>
      <c r="I36" s="32">
        <v>4.7903579299999999</v>
      </c>
      <c r="J36" s="32"/>
      <c r="K36" s="32">
        <v>888.38400000000001</v>
      </c>
      <c r="L36" s="91">
        <v>45.121781443700002</v>
      </c>
      <c r="M36" s="32">
        <v>799.936106795</v>
      </c>
      <c r="N36" s="32">
        <v>976.83189320500003</v>
      </c>
      <c r="O36" s="32">
        <v>5.0790853329000001</v>
      </c>
      <c r="P36" s="32"/>
      <c r="Q36" s="32">
        <v>1388.9369999999999</v>
      </c>
      <c r="R36" s="91">
        <v>50.8249043402</v>
      </c>
      <c r="S36" s="32">
        <v>1289.3098228937999</v>
      </c>
      <c r="T36" s="32">
        <v>1488.5641771062001</v>
      </c>
      <c r="U36" s="32">
        <v>3.6592663554999998</v>
      </c>
      <c r="V36" s="32"/>
      <c r="W36" s="32">
        <v>248.25800000000001</v>
      </c>
      <c r="X36" s="91">
        <v>26.6495837143</v>
      </c>
      <c r="Y36" s="32">
        <v>196.01938133519999</v>
      </c>
      <c r="Z36" s="32">
        <v>300.4966186648</v>
      </c>
      <c r="AA36" s="32">
        <v>10.734632404299999</v>
      </c>
      <c r="AB36" s="32"/>
      <c r="AC36" s="32">
        <v>855.55700000000002</v>
      </c>
      <c r="AD36" s="91">
        <v>52.885645892600003</v>
      </c>
      <c r="AE36" s="32">
        <v>751.89034920900008</v>
      </c>
      <c r="AF36" s="32">
        <v>959.22365079100007</v>
      </c>
      <c r="AG36" s="32">
        <v>6.1814286941000001</v>
      </c>
      <c r="AH36" s="32"/>
      <c r="AI36" s="32">
        <v>827.14400000000001</v>
      </c>
      <c r="AJ36" s="91">
        <v>47.178931147500002</v>
      </c>
      <c r="AK36" s="32">
        <v>734.66367386600007</v>
      </c>
      <c r="AL36" s="32">
        <v>919.62432613400006</v>
      </c>
      <c r="AM36" s="32">
        <v>5.7038352630000002</v>
      </c>
      <c r="AN36" s="32"/>
      <c r="AO36" s="32">
        <v>253.27099999999999</v>
      </c>
      <c r="AP36" s="91">
        <v>24.461861852599998</v>
      </c>
      <c r="AQ36" s="32">
        <v>205.3207623207</v>
      </c>
      <c r="AR36" s="32">
        <v>301.22123767929997</v>
      </c>
      <c r="AS36" s="32">
        <v>9.6583745682000011</v>
      </c>
      <c r="AT36" s="32"/>
      <c r="AU36" s="32">
        <v>994.90700000000004</v>
      </c>
      <c r="AV36" s="91">
        <v>47.713874472400001</v>
      </c>
      <c r="AW36" s="32">
        <v>901.37807585940004</v>
      </c>
      <c r="AX36" s="32">
        <v>1088.4359241406</v>
      </c>
      <c r="AY36" s="32">
        <v>4.7958125204000002</v>
      </c>
      <c r="AZ36" s="32"/>
    </row>
    <row r="37" spans="1:66" x14ac:dyDescent="0.2">
      <c r="A37" s="20" t="s">
        <v>57</v>
      </c>
      <c r="B37" s="5"/>
      <c r="C37" s="5"/>
      <c r="D37" s="5"/>
      <c r="E37" s="32">
        <v>542.64300000000003</v>
      </c>
      <c r="F37" s="91">
        <v>24.066110377099999</v>
      </c>
      <c r="G37" s="32">
        <v>495.4685159174</v>
      </c>
      <c r="H37" s="32">
        <v>589.8174840826</v>
      </c>
      <c r="I37" s="32">
        <v>4.4349803420000002</v>
      </c>
      <c r="J37" s="32"/>
      <c r="K37" s="32">
        <v>898.12400000000002</v>
      </c>
      <c r="L37" s="91">
        <v>43.445881561100002</v>
      </c>
      <c r="M37" s="32">
        <v>812.96121232710004</v>
      </c>
      <c r="N37" s="32">
        <v>983.2867876729</v>
      </c>
      <c r="O37" s="32">
        <v>4.8374034722000001</v>
      </c>
      <c r="P37" s="32"/>
      <c r="Q37" s="32">
        <v>1356.097</v>
      </c>
      <c r="R37" s="91">
        <v>48.532889946600001</v>
      </c>
      <c r="S37" s="32">
        <v>1260.9626385101999</v>
      </c>
      <c r="T37" s="32">
        <v>1451.2313614898001</v>
      </c>
      <c r="U37" s="32">
        <v>3.5788656672000001</v>
      </c>
      <c r="V37" s="32"/>
      <c r="W37" s="32">
        <v>153.59</v>
      </c>
      <c r="X37" s="91">
        <v>22.098642107100002</v>
      </c>
      <c r="Y37" s="32">
        <v>110.2721549477</v>
      </c>
      <c r="Z37" s="32">
        <v>196.90784505229999</v>
      </c>
      <c r="AA37" s="32">
        <v>14.388073512</v>
      </c>
      <c r="AB37" s="32"/>
      <c r="AC37" s="32">
        <v>173.10499999999999</v>
      </c>
      <c r="AD37" s="91">
        <v>24.4044012542</v>
      </c>
      <c r="AE37" s="32">
        <v>125.26739681150001</v>
      </c>
      <c r="AF37" s="32">
        <v>220.94260318849999</v>
      </c>
      <c r="AG37" s="32">
        <v>14.098033710299999</v>
      </c>
      <c r="AH37" s="32"/>
      <c r="AI37" s="32">
        <v>348.39699999999999</v>
      </c>
      <c r="AJ37" s="91">
        <v>29.557969758199999</v>
      </c>
      <c r="AK37" s="32">
        <v>290.45735158899998</v>
      </c>
      <c r="AL37" s="32">
        <v>406.336648411</v>
      </c>
      <c r="AM37" s="32">
        <v>8.4839908948999998</v>
      </c>
      <c r="AN37" s="32"/>
      <c r="AO37" s="32">
        <v>178.964</v>
      </c>
      <c r="AP37" s="91">
        <v>22.9092426379</v>
      </c>
      <c r="AQ37" s="32">
        <v>134.05721260350001</v>
      </c>
      <c r="AR37" s="32">
        <v>223.87078739649999</v>
      </c>
      <c r="AS37" s="32">
        <v>12.801034083899999</v>
      </c>
      <c r="AT37" s="32"/>
      <c r="AU37" s="32">
        <v>962.21100000000001</v>
      </c>
      <c r="AV37" s="91">
        <v>51.178554848799998</v>
      </c>
      <c r="AW37" s="32">
        <v>861.89059577800003</v>
      </c>
      <c r="AX37" s="32">
        <v>1062.531404222</v>
      </c>
      <c r="AY37" s="32">
        <v>5.3188494882000006</v>
      </c>
      <c r="AZ37" s="32"/>
    </row>
    <row r="38" spans="1:66" x14ac:dyDescent="0.2">
      <c r="A38" s="20" t="s">
        <v>58</v>
      </c>
      <c r="B38" s="5"/>
      <c r="C38" s="5"/>
      <c r="D38" s="5"/>
      <c r="E38" s="32">
        <v>209.98099999999999</v>
      </c>
      <c r="F38" s="91">
        <v>10.078012405599999</v>
      </c>
      <c r="G38" s="32">
        <v>190.22604050039999</v>
      </c>
      <c r="H38" s="32">
        <v>229.7359594996</v>
      </c>
      <c r="I38" s="32">
        <v>4.7994877659000004</v>
      </c>
      <c r="J38" s="32"/>
      <c r="K38" s="32">
        <v>576.16300000000001</v>
      </c>
      <c r="L38" s="91">
        <v>26.369583197099999</v>
      </c>
      <c r="M38" s="32">
        <v>524.4732394486</v>
      </c>
      <c r="N38" s="32">
        <v>627.85276055140002</v>
      </c>
      <c r="O38" s="32">
        <v>4.5767574796000003</v>
      </c>
      <c r="P38" s="32"/>
      <c r="Q38" s="32">
        <v>861.47199999999998</v>
      </c>
      <c r="R38" s="91">
        <v>28.916370585500001</v>
      </c>
      <c r="S38" s="32">
        <v>804.79001680710007</v>
      </c>
      <c r="T38" s="32">
        <v>918.1539831929</v>
      </c>
      <c r="U38" s="32">
        <v>3.3566233825</v>
      </c>
      <c r="V38" s="32"/>
      <c r="W38" s="32">
        <v>85.225999999999999</v>
      </c>
      <c r="X38" s="91">
        <v>10.3250188362</v>
      </c>
      <c r="Y38" s="32">
        <v>64.986857525000005</v>
      </c>
      <c r="Z38" s="32">
        <v>105.46514247499999</v>
      </c>
      <c r="AA38" s="32">
        <v>12.1148696832</v>
      </c>
      <c r="AB38" s="32"/>
      <c r="AC38" s="32">
        <v>90.867000000000004</v>
      </c>
      <c r="AD38" s="91">
        <v>11.4839784453</v>
      </c>
      <c r="AE38" s="32">
        <v>68.356060347300001</v>
      </c>
      <c r="AF38" s="32">
        <v>113.37793965269999</v>
      </c>
      <c r="AG38" s="32">
        <v>12.6382277893</v>
      </c>
      <c r="AH38" s="32"/>
      <c r="AI38" s="32">
        <v>305.39499999999998</v>
      </c>
      <c r="AJ38" s="91">
        <v>16.608250094599999</v>
      </c>
      <c r="AK38" s="32">
        <v>272.83944293450003</v>
      </c>
      <c r="AL38" s="32">
        <v>337.95055706549999</v>
      </c>
      <c r="AM38" s="32">
        <v>5.4382848751999999</v>
      </c>
      <c r="AN38" s="32"/>
      <c r="AO38" s="32">
        <v>176.54300000000001</v>
      </c>
      <c r="AP38" s="91">
        <v>14.2489036369</v>
      </c>
      <c r="AQ38" s="32">
        <v>148.61224312729999</v>
      </c>
      <c r="AR38" s="32">
        <v>204.47375687269999</v>
      </c>
      <c r="AS38" s="32">
        <v>8.0710668997999999</v>
      </c>
      <c r="AT38" s="32"/>
      <c r="AU38" s="32">
        <v>739.76700000000005</v>
      </c>
      <c r="AV38" s="91">
        <v>27.074777768600001</v>
      </c>
      <c r="AW38" s="32">
        <v>686.69491427980006</v>
      </c>
      <c r="AX38" s="32">
        <v>792.83908572020005</v>
      </c>
      <c r="AY38" s="32">
        <v>3.6599061283999998</v>
      </c>
      <c r="AZ38" s="32"/>
    </row>
    <row r="39" spans="1:66" x14ac:dyDescent="0.2">
      <c r="A39" s="20" t="s">
        <v>59</v>
      </c>
      <c r="B39" s="5"/>
      <c r="C39" s="5"/>
      <c r="D39" s="5"/>
      <c r="E39" s="32">
        <v>2129.5590000000002</v>
      </c>
      <c r="F39" s="91">
        <v>99.857930006300009</v>
      </c>
      <c r="G39" s="32">
        <v>1933.8170934023999</v>
      </c>
      <c r="H39" s="32">
        <v>2325.3009065975998</v>
      </c>
      <c r="I39" s="32">
        <v>4.6891365774000002</v>
      </c>
      <c r="J39" s="32"/>
      <c r="K39" s="32">
        <v>3296.201</v>
      </c>
      <c r="L39" s="91">
        <v>145.68816816099999</v>
      </c>
      <c r="M39" s="32">
        <v>3010.6224805699999</v>
      </c>
      <c r="N39" s="32">
        <v>3581.7795194300002</v>
      </c>
      <c r="O39" s="32">
        <v>4.4198811954000004</v>
      </c>
      <c r="P39" s="32"/>
      <c r="Q39" s="32">
        <v>4868.5770000000002</v>
      </c>
      <c r="R39" s="91">
        <v>182.10658537840001</v>
      </c>
      <c r="S39" s="32">
        <v>4511.6109561044004</v>
      </c>
      <c r="T39" s="32">
        <v>5225.5430438956</v>
      </c>
      <c r="U39" s="32">
        <v>3.7404478839999999</v>
      </c>
      <c r="V39" s="32"/>
      <c r="W39" s="32">
        <v>950.72500000000002</v>
      </c>
      <c r="X39" s="91">
        <v>82.261913933000002</v>
      </c>
      <c r="Y39" s="32">
        <v>789.47487321879998</v>
      </c>
      <c r="Z39" s="32">
        <v>1111.9751267812001</v>
      </c>
      <c r="AA39" s="32">
        <v>8.6525455765999997</v>
      </c>
      <c r="AB39" s="32"/>
      <c r="AC39" s="32">
        <v>2304.0859999999998</v>
      </c>
      <c r="AD39" s="91">
        <v>159.9245253677</v>
      </c>
      <c r="AE39" s="32">
        <v>1990.6013172592</v>
      </c>
      <c r="AF39" s="32">
        <v>2617.5706827407998</v>
      </c>
      <c r="AG39" s="32">
        <v>6.9409095567000003</v>
      </c>
      <c r="AH39" s="32"/>
      <c r="AI39" s="32">
        <v>1145.4780000000001</v>
      </c>
      <c r="AJ39" s="91">
        <v>91.099548653900001</v>
      </c>
      <c r="AK39" s="32">
        <v>966.90430692870007</v>
      </c>
      <c r="AL39" s="32">
        <v>1324.0516930713</v>
      </c>
      <c r="AM39" s="32">
        <v>7.9529723533999999</v>
      </c>
      <c r="AN39" s="32"/>
      <c r="AO39" s="32">
        <v>1181.885</v>
      </c>
      <c r="AP39" s="91">
        <v>105.1070643922</v>
      </c>
      <c r="AQ39" s="32">
        <v>975.85371956270001</v>
      </c>
      <c r="AR39" s="32">
        <v>1387.9162804373</v>
      </c>
      <c r="AS39" s="32">
        <v>8.8931718731</v>
      </c>
      <c r="AT39" s="32"/>
      <c r="AU39" s="32">
        <v>4062.4920000000002</v>
      </c>
      <c r="AV39" s="91">
        <v>175.11064769340001</v>
      </c>
      <c r="AW39" s="32">
        <v>3719.2394206316999</v>
      </c>
      <c r="AX39" s="32">
        <v>4405.7445793683</v>
      </c>
      <c r="AY39" s="32">
        <v>4.3104244314000004</v>
      </c>
      <c r="AZ39" s="32"/>
    </row>
    <row r="40" spans="1:66" x14ac:dyDescent="0.2">
      <c r="A40" s="20" t="s">
        <v>60</v>
      </c>
      <c r="B40" s="5"/>
      <c r="C40" s="5"/>
      <c r="D40" s="5"/>
      <c r="E40" s="32">
        <v>467.46100000000001</v>
      </c>
      <c r="F40" s="91">
        <v>19.876847552499999</v>
      </c>
      <c r="G40" s="32">
        <v>428.49832535989998</v>
      </c>
      <c r="H40" s="32">
        <v>506.42367464009999</v>
      </c>
      <c r="I40" s="32">
        <v>4.2520868163000003</v>
      </c>
      <c r="J40" s="32"/>
      <c r="K40" s="32">
        <v>619.74700000000007</v>
      </c>
      <c r="L40" s="91">
        <v>30.3514213582</v>
      </c>
      <c r="M40" s="32">
        <v>560.25202464619997</v>
      </c>
      <c r="N40" s="32">
        <v>679.24197535380006</v>
      </c>
      <c r="O40" s="32">
        <v>4.8973889922999998</v>
      </c>
      <c r="P40" s="32"/>
      <c r="Q40" s="32">
        <v>1007.184</v>
      </c>
      <c r="R40" s="91">
        <v>42.3126199895</v>
      </c>
      <c r="S40" s="32">
        <v>924.24263611060007</v>
      </c>
      <c r="T40" s="32">
        <v>1090.1253638894</v>
      </c>
      <c r="U40" s="32">
        <v>4.2010814300000003</v>
      </c>
      <c r="V40" s="32"/>
      <c r="W40" s="32">
        <v>250.96100000000001</v>
      </c>
      <c r="X40" s="91">
        <v>22.695384356400002</v>
      </c>
      <c r="Y40" s="32">
        <v>206.47341844690001</v>
      </c>
      <c r="Z40" s="32">
        <v>295.44858155309998</v>
      </c>
      <c r="AA40" s="32">
        <v>9.0433909477000007</v>
      </c>
      <c r="AB40" s="32"/>
      <c r="AC40" s="32">
        <v>705.07799999999997</v>
      </c>
      <c r="AD40" s="91">
        <v>43.886483557200002</v>
      </c>
      <c r="AE40" s="32">
        <v>619.05154256390006</v>
      </c>
      <c r="AF40" s="32">
        <v>791.10445743610001</v>
      </c>
      <c r="AG40" s="32">
        <v>6.2243444777999999</v>
      </c>
      <c r="AH40" s="32"/>
      <c r="AI40" s="32">
        <v>348.52</v>
      </c>
      <c r="AJ40" s="91">
        <v>23.5407290952</v>
      </c>
      <c r="AK40" s="32">
        <v>302.37537036970002</v>
      </c>
      <c r="AL40" s="32">
        <v>394.6646296303</v>
      </c>
      <c r="AM40" s="32">
        <v>6.7544844184000006</v>
      </c>
      <c r="AN40" s="32"/>
      <c r="AO40" s="32">
        <v>155.054</v>
      </c>
      <c r="AP40" s="91">
        <v>19.699335424200001</v>
      </c>
      <c r="AQ40" s="32">
        <v>116.43928533099999</v>
      </c>
      <c r="AR40" s="32">
        <v>193.668714669</v>
      </c>
      <c r="AS40" s="32">
        <v>12.704822464499999</v>
      </c>
      <c r="AT40" s="32"/>
      <c r="AU40" s="32">
        <v>760.02200000000005</v>
      </c>
      <c r="AV40" s="91">
        <v>44.040392239200003</v>
      </c>
      <c r="AW40" s="32">
        <v>673.69385016090007</v>
      </c>
      <c r="AX40" s="32">
        <v>846.35014983910003</v>
      </c>
      <c r="AY40" s="32">
        <v>5.7946207135000014</v>
      </c>
      <c r="AZ40" s="32"/>
    </row>
    <row r="41" spans="1:66" x14ac:dyDescent="0.2">
      <c r="A41" s="20" t="s">
        <v>61</v>
      </c>
      <c r="B41" s="5"/>
      <c r="C41" s="5"/>
      <c r="D41" s="5"/>
      <c r="E41" s="32">
        <v>312.02300000000002</v>
      </c>
      <c r="F41" s="91">
        <v>12.1279614858</v>
      </c>
      <c r="G41" s="32">
        <v>288.24972226210002</v>
      </c>
      <c r="H41" s="32">
        <v>335.79627773790003</v>
      </c>
      <c r="I41" s="32">
        <v>3.88688061</v>
      </c>
      <c r="J41" s="32"/>
      <c r="K41" s="32">
        <v>561.34500000000003</v>
      </c>
      <c r="L41" s="91">
        <v>24.380008729</v>
      </c>
      <c r="M41" s="32">
        <v>513.55521113509997</v>
      </c>
      <c r="N41" s="32">
        <v>609.13478886489997</v>
      </c>
      <c r="O41" s="32">
        <v>4.3431416917000014</v>
      </c>
      <c r="P41" s="32"/>
      <c r="Q41" s="32">
        <v>879.61400000000003</v>
      </c>
      <c r="R41" s="91">
        <v>31.768169176699999</v>
      </c>
      <c r="S41" s="32">
        <v>817.34191000810006</v>
      </c>
      <c r="T41" s="32">
        <v>941.88608999190001</v>
      </c>
      <c r="U41" s="32">
        <v>3.6116034051999999</v>
      </c>
      <c r="V41" s="32"/>
      <c r="W41" s="32">
        <v>51.643999999999998</v>
      </c>
      <c r="X41" s="91">
        <v>8.7695678537999999</v>
      </c>
      <c r="Y41" s="32">
        <v>34.453858649799997</v>
      </c>
      <c r="Z41" s="32">
        <v>68.834141350199999</v>
      </c>
      <c r="AA41" s="32">
        <v>16.9808067807</v>
      </c>
      <c r="AB41" s="32"/>
      <c r="AC41" s="32">
        <v>90.903999999999996</v>
      </c>
      <c r="AD41" s="91">
        <v>15.145243156999999</v>
      </c>
      <c r="AE41" s="32">
        <v>61.2162348795</v>
      </c>
      <c r="AF41" s="32">
        <v>120.5917651205</v>
      </c>
      <c r="AG41" s="32">
        <v>16.660700471999998</v>
      </c>
      <c r="AH41" s="32"/>
      <c r="AI41" s="32">
        <v>187.43799999999999</v>
      </c>
      <c r="AJ41" s="91">
        <v>14.3492480881</v>
      </c>
      <c r="AK41" s="32">
        <v>159.31054753999999</v>
      </c>
      <c r="AL41" s="32">
        <v>215.56545245999999</v>
      </c>
      <c r="AM41" s="32">
        <v>7.6554637203000002</v>
      </c>
      <c r="AN41" s="32"/>
      <c r="AO41" s="32">
        <v>216.333</v>
      </c>
      <c r="AP41" s="91">
        <v>17.405060482900002</v>
      </c>
      <c r="AQ41" s="32">
        <v>182.21553208180001</v>
      </c>
      <c r="AR41" s="32">
        <v>250.45046791819999</v>
      </c>
      <c r="AS41" s="32">
        <v>8.0454949003999996</v>
      </c>
      <c r="AT41" s="32"/>
      <c r="AU41" s="32">
        <v>744.86</v>
      </c>
      <c r="AV41" s="91">
        <v>29.7925722383</v>
      </c>
      <c r="AW41" s="32">
        <v>686.46048288600002</v>
      </c>
      <c r="AX41" s="32">
        <v>803.259517114</v>
      </c>
      <c r="AY41" s="32">
        <v>3.9997546167000002</v>
      </c>
      <c r="AZ41" s="32"/>
    </row>
    <row r="42" spans="1:66" s="161" customFormat="1" x14ac:dyDescent="0.2">
      <c r="A42" s="194" t="s">
        <v>219</v>
      </c>
      <c r="B42" s="194"/>
      <c r="C42" s="163"/>
      <c r="D42" s="163" t="s">
        <v>70</v>
      </c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</row>
    <row r="43" spans="1:66" s="155" customFormat="1" ht="24" customHeight="1" x14ac:dyDescent="0.2">
      <c r="A43" s="200"/>
      <c r="B43" s="200"/>
      <c r="D43" s="200" t="s">
        <v>218</v>
      </c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</row>
    <row r="44" spans="1:66" s="155" customFormat="1" x14ac:dyDescent="0.2">
      <c r="D44" s="156" t="s">
        <v>212</v>
      </c>
    </row>
    <row r="45" spans="1:66" s="155" customFormat="1" x14ac:dyDescent="0.2">
      <c r="A45" s="157"/>
      <c r="D45" s="158" t="s">
        <v>213</v>
      </c>
    </row>
    <row r="46" spans="1:66" s="155" customFormat="1" x14ac:dyDescent="0.2">
      <c r="A46" s="157"/>
      <c r="D46" s="159" t="s">
        <v>214</v>
      </c>
    </row>
    <row r="47" spans="1:66" s="155" customFormat="1" x14ac:dyDescent="0.2">
      <c r="A47" s="157"/>
      <c r="D47" s="160" t="s">
        <v>215</v>
      </c>
    </row>
    <row r="48" spans="1:66" s="155" customFormat="1" x14ac:dyDescent="0.2">
      <c r="A48" s="157" t="s">
        <v>221</v>
      </c>
      <c r="D48" s="229" t="s">
        <v>220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</row>
    <row r="49" spans="1:66" s="155" customFormat="1" ht="24" customHeight="1" x14ac:dyDescent="0.2">
      <c r="A49" s="164" t="s">
        <v>127</v>
      </c>
      <c r="B49" s="164"/>
      <c r="D49" s="200" t="s">
        <v>216</v>
      </c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</row>
    <row r="50" spans="1:66" x14ac:dyDescent="0.2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79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9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9"/>
    </row>
  </sheetData>
  <mergeCells count="52">
    <mergeCell ref="A42:B42"/>
    <mergeCell ref="D48:AY48"/>
    <mergeCell ref="AC6:AG6"/>
    <mergeCell ref="O7:O8"/>
    <mergeCell ref="AX5:AY5"/>
    <mergeCell ref="M7:N7"/>
    <mergeCell ref="E6:I6"/>
    <mergeCell ref="K6:O6"/>
    <mergeCell ref="Q6:U6"/>
    <mergeCell ref="W6:AA6"/>
    <mergeCell ref="F7:F8"/>
    <mergeCell ref="G7:H7"/>
    <mergeCell ref="I7:I8"/>
    <mergeCell ref="K7:K8"/>
    <mergeCell ref="L7:L8"/>
    <mergeCell ref="AP7:AP8"/>
    <mergeCell ref="A3:S3"/>
    <mergeCell ref="T3:U3"/>
    <mergeCell ref="AX3:AY3"/>
    <mergeCell ref="A4:D4"/>
    <mergeCell ref="AX4:AY4"/>
    <mergeCell ref="D49:AA49"/>
    <mergeCell ref="AM7:AM8"/>
    <mergeCell ref="AO7:AO8"/>
    <mergeCell ref="U7:U8"/>
    <mergeCell ref="W7:W8"/>
    <mergeCell ref="X7:X8"/>
    <mergeCell ref="Y7:Z7"/>
    <mergeCell ref="AA7:AA8"/>
    <mergeCell ref="AQ7:AR7"/>
    <mergeCell ref="AD7:AD8"/>
    <mergeCell ref="AE7:AF7"/>
    <mergeCell ref="AG7:AG8"/>
    <mergeCell ref="AI7:AI8"/>
    <mergeCell ref="AJ7:AJ8"/>
    <mergeCell ref="AK7:AL7"/>
    <mergeCell ref="AV7:AV8"/>
    <mergeCell ref="AW7:AX7"/>
    <mergeCell ref="AY7:AY8"/>
    <mergeCell ref="A43:B43"/>
    <mergeCell ref="D43:AA43"/>
    <mergeCell ref="AS7:AS8"/>
    <mergeCell ref="AU7:AU8"/>
    <mergeCell ref="AC7:AC8"/>
    <mergeCell ref="A6:D8"/>
    <mergeCell ref="Q7:Q8"/>
    <mergeCell ref="R7:R8"/>
    <mergeCell ref="S7:T7"/>
    <mergeCell ref="AI6:AM6"/>
    <mergeCell ref="AO6:AS6"/>
    <mergeCell ref="AU6:AY6"/>
    <mergeCell ref="E7:E8"/>
  </mergeCells>
  <conditionalFormatting sqref="E9:E41">
    <cfRule type="expression" dxfId="17" priority="5" stopIfTrue="1">
      <formula>I9&gt;=30</formula>
    </cfRule>
    <cfRule type="expression" dxfId="16" priority="6">
      <formula>I9&gt;=15</formula>
    </cfRule>
  </conditionalFormatting>
  <conditionalFormatting sqref="K9:K41 Q9:Q41 W9:W41 AC9:AC41 AI9:AI41 AO9:AO41 AU9:AU41">
    <cfRule type="expression" dxfId="15" priority="1" stopIfTrue="1">
      <formula>O9&gt;=30</formula>
    </cfRule>
    <cfRule type="expression" dxfId="14" priority="2">
      <formula>O9&gt;=15</formula>
    </cfRule>
  </conditionalFormatting>
  <hyperlinks>
    <hyperlink ref="AX5" location="Índice!A4" display="Índice" xr:uid="{CADE3A55-AD6E-4957-BB02-9C631145F6FC}"/>
    <hyperlink ref="AX5:AY5" location="Índice!A4" tooltip="Índice" display="Índice" xr:uid="{EE9CD96B-7163-4469-9FC4-04AC977EB90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159F-71B3-48BD-A0BC-5CB7318FFC9B}">
  <dimension ref="A1:AZ50"/>
  <sheetViews>
    <sheetView workbookViewId="0">
      <pane xSplit="4" ySplit="8" topLeftCell="E9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5" customWidth="1"/>
    <col min="17" max="17" width="8.625" style="5" customWidth="1"/>
    <col min="18" max="20" width="7.125" style="5" customWidth="1"/>
    <col min="21" max="21" width="8.625" style="5" customWidth="1"/>
    <col min="22" max="22" width="1.625" style="5" customWidth="1"/>
    <col min="23" max="23" width="9.125" style="5" customWidth="1"/>
    <col min="24" max="26" width="7.125" style="5" customWidth="1"/>
    <col min="27" max="27" width="8.625" style="5" customWidth="1"/>
    <col min="28" max="28" width="1.625" style="5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40" width="1.625" style="5" customWidth="1"/>
    <col min="41" max="41" width="8.625" style="5" customWidth="1"/>
    <col min="42" max="44" width="7.125" style="5" customWidth="1"/>
    <col min="45" max="45" width="8.625" style="5" customWidth="1"/>
    <col min="46" max="46" width="1.625" style="5" customWidth="1"/>
    <col min="47" max="47" width="8.625" style="5" customWidth="1"/>
    <col min="48" max="50" width="7.125" style="5" customWidth="1"/>
    <col min="51" max="51" width="8.625" style="5" customWidth="1"/>
    <col min="52" max="16384" width="11" style="8"/>
  </cols>
  <sheetData>
    <row r="1" spans="1:52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2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</row>
    <row r="3" spans="1:52" s="10" customFormat="1" ht="13.5" customHeight="1" x14ac:dyDescent="0.25">
      <c r="A3" s="201" t="s">
        <v>178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X3" s="189" t="s">
        <v>206</v>
      </c>
      <c r="AY3" s="189"/>
    </row>
    <row r="4" spans="1:52" s="10" customFormat="1" ht="13.5" customHeight="1" x14ac:dyDescent="0.2">
      <c r="A4" s="230">
        <v>2024</v>
      </c>
      <c r="B4" s="230"/>
      <c r="C4" s="230"/>
      <c r="D4" s="230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18"/>
      <c r="U4" s="118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8"/>
      <c r="AL4" s="118"/>
      <c r="AM4" s="118"/>
      <c r="AN4" s="117"/>
      <c r="AO4" s="117"/>
      <c r="AP4" s="117"/>
      <c r="AQ4" s="117"/>
      <c r="AR4" s="117"/>
      <c r="AS4" s="11"/>
      <c r="AT4" s="11"/>
      <c r="AU4" s="11"/>
      <c r="AV4" s="11"/>
      <c r="AW4" s="12"/>
      <c r="AX4" s="205"/>
      <c r="AY4" s="205"/>
    </row>
    <row r="5" spans="1:52" s="10" customFormat="1" ht="13.5" customHeight="1" x14ac:dyDescent="0.2">
      <c r="A5" s="152" t="s">
        <v>211</v>
      </c>
      <c r="B5" s="150"/>
      <c r="C5" s="149"/>
      <c r="D5" s="150"/>
      <c r="E5" s="117"/>
      <c r="F5" s="117"/>
      <c r="G5" s="117"/>
      <c r="H5" s="117"/>
      <c r="I5" s="117"/>
      <c r="J5" s="109"/>
      <c r="K5" s="117"/>
      <c r="L5" s="117"/>
      <c r="M5" s="117"/>
      <c r="N5" s="117"/>
      <c r="O5" s="117"/>
      <c r="P5" s="109"/>
      <c r="Q5" s="117"/>
      <c r="R5" s="117"/>
      <c r="S5" s="117"/>
      <c r="T5" s="117"/>
      <c r="U5" s="119"/>
      <c r="V5" s="109"/>
      <c r="W5" s="117"/>
      <c r="X5" s="117"/>
      <c r="Y5" s="117"/>
      <c r="Z5" s="117"/>
      <c r="AA5" s="117"/>
      <c r="AB5" s="109"/>
      <c r="AC5" s="117"/>
      <c r="AD5" s="117"/>
      <c r="AE5" s="117"/>
      <c r="AF5" s="117"/>
      <c r="AG5" s="117"/>
      <c r="AH5" s="109"/>
      <c r="AI5" s="117"/>
      <c r="AJ5" s="117"/>
      <c r="AK5" s="117"/>
      <c r="AL5" s="117"/>
      <c r="AN5" s="109"/>
      <c r="AO5" s="117"/>
      <c r="AP5" s="117"/>
      <c r="AQ5" s="117"/>
      <c r="AR5" s="117"/>
      <c r="AS5" s="13"/>
      <c r="AT5" s="29"/>
      <c r="AU5" s="13"/>
      <c r="AV5" s="13"/>
      <c r="AW5" s="13"/>
      <c r="AX5" s="195" t="s">
        <v>21</v>
      </c>
      <c r="AY5" s="195"/>
    </row>
    <row r="6" spans="1:52" s="15" customFormat="1" ht="39.75" customHeight="1" x14ac:dyDescent="0.2">
      <c r="A6" s="192" t="s">
        <v>62</v>
      </c>
      <c r="B6" s="192"/>
      <c r="C6" s="192"/>
      <c r="D6" s="192"/>
      <c r="E6" s="190" t="s">
        <v>10</v>
      </c>
      <c r="F6" s="190"/>
      <c r="G6" s="190"/>
      <c r="H6" s="190"/>
      <c r="I6" s="190"/>
      <c r="J6" s="14"/>
      <c r="K6" s="190" t="s">
        <v>11</v>
      </c>
      <c r="L6" s="190"/>
      <c r="M6" s="190"/>
      <c r="N6" s="190"/>
      <c r="O6" s="190"/>
      <c r="P6" s="14"/>
      <c r="Q6" s="190" t="s">
        <v>12</v>
      </c>
      <c r="R6" s="190"/>
      <c r="S6" s="190"/>
      <c r="T6" s="190"/>
      <c r="U6" s="190"/>
      <c r="V6" s="14"/>
      <c r="W6" s="190" t="s">
        <v>13</v>
      </c>
      <c r="X6" s="190"/>
      <c r="Y6" s="190"/>
      <c r="Z6" s="190"/>
      <c r="AA6" s="190"/>
      <c r="AB6" s="14"/>
      <c r="AC6" s="190" t="s">
        <v>14</v>
      </c>
      <c r="AD6" s="190"/>
      <c r="AE6" s="190"/>
      <c r="AF6" s="190"/>
      <c r="AG6" s="190"/>
      <c r="AH6" s="14"/>
      <c r="AI6" s="190" t="s">
        <v>15</v>
      </c>
      <c r="AJ6" s="190"/>
      <c r="AK6" s="190"/>
      <c r="AL6" s="190"/>
      <c r="AM6" s="190"/>
      <c r="AN6" s="14"/>
      <c r="AO6" s="190" t="s">
        <v>151</v>
      </c>
      <c r="AP6" s="190"/>
      <c r="AQ6" s="190"/>
      <c r="AR6" s="190"/>
      <c r="AS6" s="190"/>
      <c r="AT6" s="14"/>
      <c r="AU6" s="190" t="s">
        <v>152</v>
      </c>
      <c r="AV6" s="190"/>
      <c r="AW6" s="190"/>
      <c r="AX6" s="190"/>
      <c r="AY6" s="190"/>
    </row>
    <row r="7" spans="1:52" s="15" customFormat="1" ht="24" customHeight="1" x14ac:dyDescent="0.2">
      <c r="A7" s="199"/>
      <c r="B7" s="199"/>
      <c r="C7" s="199"/>
      <c r="D7" s="199"/>
      <c r="E7" s="226" t="s">
        <v>173</v>
      </c>
      <c r="F7" s="226" t="s">
        <v>145</v>
      </c>
      <c r="G7" s="228" t="s">
        <v>146</v>
      </c>
      <c r="H7" s="228"/>
      <c r="I7" s="226" t="s">
        <v>147</v>
      </c>
      <c r="J7" s="177"/>
      <c r="K7" s="226" t="s">
        <v>173</v>
      </c>
      <c r="L7" s="226" t="s">
        <v>145</v>
      </c>
      <c r="M7" s="228" t="s">
        <v>146</v>
      </c>
      <c r="N7" s="228"/>
      <c r="O7" s="226" t="s">
        <v>147</v>
      </c>
      <c r="P7" s="177"/>
      <c r="Q7" s="226" t="s">
        <v>173</v>
      </c>
      <c r="R7" s="226" t="s">
        <v>145</v>
      </c>
      <c r="S7" s="228" t="s">
        <v>146</v>
      </c>
      <c r="T7" s="228"/>
      <c r="U7" s="226" t="s">
        <v>147</v>
      </c>
      <c r="V7" s="177"/>
      <c r="W7" s="226" t="s">
        <v>173</v>
      </c>
      <c r="X7" s="226" t="s">
        <v>145</v>
      </c>
      <c r="Y7" s="228" t="s">
        <v>146</v>
      </c>
      <c r="Z7" s="228"/>
      <c r="AA7" s="226" t="s">
        <v>147</v>
      </c>
      <c r="AB7" s="177"/>
      <c r="AC7" s="226" t="s">
        <v>173</v>
      </c>
      <c r="AD7" s="226" t="s">
        <v>145</v>
      </c>
      <c r="AE7" s="228" t="s">
        <v>146</v>
      </c>
      <c r="AF7" s="228"/>
      <c r="AG7" s="226" t="s">
        <v>147</v>
      </c>
      <c r="AH7" s="177"/>
      <c r="AI7" s="226" t="s">
        <v>173</v>
      </c>
      <c r="AJ7" s="226" t="s">
        <v>145</v>
      </c>
      <c r="AK7" s="228" t="s">
        <v>146</v>
      </c>
      <c r="AL7" s="228"/>
      <c r="AM7" s="226" t="s">
        <v>147</v>
      </c>
      <c r="AN7" s="177"/>
      <c r="AO7" s="226" t="s">
        <v>173</v>
      </c>
      <c r="AP7" s="226" t="s">
        <v>145</v>
      </c>
      <c r="AQ7" s="228" t="s">
        <v>146</v>
      </c>
      <c r="AR7" s="228"/>
      <c r="AS7" s="226" t="s">
        <v>147</v>
      </c>
      <c r="AT7" s="177"/>
      <c r="AU7" s="226" t="s">
        <v>173</v>
      </c>
      <c r="AV7" s="226" t="s">
        <v>145</v>
      </c>
      <c r="AW7" s="228" t="s">
        <v>146</v>
      </c>
      <c r="AX7" s="228"/>
      <c r="AY7" s="226" t="s">
        <v>147</v>
      </c>
    </row>
    <row r="8" spans="1:52" s="15" customFormat="1" ht="24" customHeight="1" x14ac:dyDescent="0.2">
      <c r="A8" s="193"/>
      <c r="B8" s="193"/>
      <c r="C8" s="193"/>
      <c r="D8" s="193"/>
      <c r="E8" s="227"/>
      <c r="F8" s="227"/>
      <c r="G8" s="179" t="s">
        <v>149</v>
      </c>
      <c r="H8" s="179" t="s">
        <v>150</v>
      </c>
      <c r="I8" s="227"/>
      <c r="J8" s="177"/>
      <c r="K8" s="227"/>
      <c r="L8" s="227"/>
      <c r="M8" s="178" t="s">
        <v>149</v>
      </c>
      <c r="N8" s="178" t="s">
        <v>150</v>
      </c>
      <c r="O8" s="227"/>
      <c r="P8" s="180"/>
      <c r="Q8" s="227"/>
      <c r="R8" s="227"/>
      <c r="S8" s="178" t="s">
        <v>149</v>
      </c>
      <c r="T8" s="178" t="s">
        <v>150</v>
      </c>
      <c r="U8" s="227"/>
      <c r="V8" s="180"/>
      <c r="W8" s="227"/>
      <c r="X8" s="227"/>
      <c r="Y8" s="178" t="s">
        <v>149</v>
      </c>
      <c r="Z8" s="178" t="s">
        <v>150</v>
      </c>
      <c r="AA8" s="227"/>
      <c r="AB8" s="180"/>
      <c r="AC8" s="227"/>
      <c r="AD8" s="227"/>
      <c r="AE8" s="178" t="s">
        <v>149</v>
      </c>
      <c r="AF8" s="178" t="s">
        <v>150</v>
      </c>
      <c r="AG8" s="227"/>
      <c r="AH8" s="180"/>
      <c r="AI8" s="227"/>
      <c r="AJ8" s="227"/>
      <c r="AK8" s="178" t="s">
        <v>149</v>
      </c>
      <c r="AL8" s="178" t="s">
        <v>150</v>
      </c>
      <c r="AM8" s="227"/>
      <c r="AN8" s="180"/>
      <c r="AO8" s="227"/>
      <c r="AP8" s="227"/>
      <c r="AQ8" s="178" t="s">
        <v>149</v>
      </c>
      <c r="AR8" s="178" t="s">
        <v>150</v>
      </c>
      <c r="AS8" s="227"/>
      <c r="AT8" s="180"/>
      <c r="AU8" s="227"/>
      <c r="AV8" s="227"/>
      <c r="AW8" s="178" t="s">
        <v>149</v>
      </c>
      <c r="AX8" s="178" t="s">
        <v>150</v>
      </c>
      <c r="AY8" s="227"/>
    </row>
    <row r="9" spans="1:52" s="15" customFormat="1" x14ac:dyDescent="0.2">
      <c r="A9" s="4" t="s">
        <v>0</v>
      </c>
      <c r="B9" s="18"/>
      <c r="C9" s="18"/>
      <c r="D9" s="18"/>
      <c r="E9" s="35">
        <v>18.622562732799999</v>
      </c>
      <c r="F9" s="94">
        <v>0.16390434609999999</v>
      </c>
      <c r="G9" s="92">
        <v>18.301276789799999</v>
      </c>
      <c r="H9" s="92">
        <v>18.9438486759</v>
      </c>
      <c r="I9" s="92">
        <v>0.88013850989999998</v>
      </c>
      <c r="J9" s="85"/>
      <c r="K9" s="35">
        <v>34.174902471099998</v>
      </c>
      <c r="L9" s="94">
        <v>0.30095520529999997</v>
      </c>
      <c r="M9" s="92">
        <v>33.584968895599999</v>
      </c>
      <c r="N9" s="92">
        <v>34.764836046699997</v>
      </c>
      <c r="O9" s="92">
        <v>0.88063222880000003</v>
      </c>
      <c r="P9" s="85"/>
      <c r="Q9" s="35">
        <v>48.165544133799997</v>
      </c>
      <c r="R9" s="94">
        <v>0.29126731760000002</v>
      </c>
      <c r="S9" s="92">
        <v>47.5946007939</v>
      </c>
      <c r="T9" s="92">
        <v>48.7364874736</v>
      </c>
      <c r="U9" s="92">
        <v>0.60472132690000002</v>
      </c>
      <c r="V9" s="85"/>
      <c r="W9" s="35">
        <v>7.9169808208000001</v>
      </c>
      <c r="X9" s="94">
        <v>0.19118583710000001</v>
      </c>
      <c r="Y9" s="92">
        <v>7.5422175920000001</v>
      </c>
      <c r="Z9" s="92">
        <v>8.2917440495000001</v>
      </c>
      <c r="AA9" s="92">
        <v>2.4148831659000001</v>
      </c>
      <c r="AB9" s="85"/>
      <c r="AC9" s="35">
        <v>14.1361943482</v>
      </c>
      <c r="AD9" s="94">
        <v>0.3182746917</v>
      </c>
      <c r="AE9" s="92">
        <v>13.512311047500001</v>
      </c>
      <c r="AF9" s="92">
        <v>14.760077648799999</v>
      </c>
      <c r="AG9" s="92">
        <v>2.2514878036999999</v>
      </c>
      <c r="AH9" s="85"/>
      <c r="AI9" s="35">
        <v>14.400435141299999</v>
      </c>
      <c r="AJ9" s="94">
        <v>0.2259979205</v>
      </c>
      <c r="AK9" s="92">
        <v>13.95743313</v>
      </c>
      <c r="AL9" s="92">
        <v>14.8434371527</v>
      </c>
      <c r="AM9" s="92">
        <v>1.5693825794</v>
      </c>
      <c r="AN9" s="85"/>
      <c r="AO9" s="35">
        <v>9.3284816232000001</v>
      </c>
      <c r="AP9" s="94">
        <v>0.22813655999999999</v>
      </c>
      <c r="AQ9" s="92">
        <v>8.8812874422999997</v>
      </c>
      <c r="AR9" s="92">
        <v>9.7756758042000005</v>
      </c>
      <c r="AS9" s="92">
        <v>2.4455915680999998</v>
      </c>
      <c r="AT9" s="85"/>
      <c r="AU9" s="35">
        <v>35.362936246899999</v>
      </c>
      <c r="AV9" s="94">
        <v>0.34875441829999998</v>
      </c>
      <c r="AW9" s="92">
        <v>34.6793064664</v>
      </c>
      <c r="AX9" s="92">
        <v>36.046566027499999</v>
      </c>
      <c r="AY9" s="92">
        <v>0.98621453800000003</v>
      </c>
      <c r="AZ9" s="85"/>
    </row>
    <row r="10" spans="1:52" x14ac:dyDescent="0.2">
      <c r="A10" s="20" t="s">
        <v>30</v>
      </c>
      <c r="B10" s="5"/>
      <c r="C10" s="5"/>
      <c r="D10" s="5"/>
      <c r="E10" s="32">
        <v>15.0315193292</v>
      </c>
      <c r="F10" s="91">
        <v>0.53976537359999999</v>
      </c>
      <c r="G10" s="32">
        <v>13.973469123899999</v>
      </c>
      <c r="H10" s="32">
        <v>16.089569534500001</v>
      </c>
      <c r="I10" s="32">
        <v>3.5908903270999999</v>
      </c>
      <c r="J10" s="85"/>
      <c r="K10" s="32">
        <v>25.2041038608</v>
      </c>
      <c r="L10" s="91">
        <v>1.0758903353</v>
      </c>
      <c r="M10" s="32">
        <v>23.095139399800001</v>
      </c>
      <c r="N10" s="32">
        <v>27.313068321700001</v>
      </c>
      <c r="O10" s="32">
        <v>4.2687109260999998</v>
      </c>
      <c r="P10" s="85"/>
      <c r="Q10" s="32">
        <v>32.7986117329</v>
      </c>
      <c r="R10" s="91">
        <v>1.0878607941</v>
      </c>
      <c r="S10" s="32">
        <v>30.666182731599999</v>
      </c>
      <c r="T10" s="32">
        <v>34.931040734200003</v>
      </c>
      <c r="U10" s="32">
        <v>3.3167891464000001</v>
      </c>
      <c r="V10" s="85"/>
      <c r="W10" s="32">
        <v>2.9486643207999998</v>
      </c>
      <c r="X10" s="91">
        <v>0.67146765580000001</v>
      </c>
      <c r="Y10" s="32">
        <v>1.6324507847</v>
      </c>
      <c r="Z10" s="32">
        <v>4.2648778570000001</v>
      </c>
      <c r="AA10" s="32">
        <v>22.771925955299999</v>
      </c>
      <c r="AB10" s="85"/>
      <c r="AC10" s="32">
        <v>1.9516324968000001</v>
      </c>
      <c r="AD10" s="91">
        <v>0.41154187710000001</v>
      </c>
      <c r="AE10" s="32">
        <v>1.1449264929</v>
      </c>
      <c r="AF10" s="32">
        <v>2.7583385005999999</v>
      </c>
      <c r="AG10" s="32">
        <v>21.0870580283</v>
      </c>
      <c r="AH10" s="85"/>
      <c r="AI10" s="32">
        <v>8.7088100433999998</v>
      </c>
      <c r="AJ10" s="91">
        <v>0.76442945080000002</v>
      </c>
      <c r="AK10" s="32">
        <v>7.2103724317000006</v>
      </c>
      <c r="AL10" s="32">
        <v>10.2072476552</v>
      </c>
      <c r="AM10" s="32">
        <v>8.7776567288000003</v>
      </c>
      <c r="AN10" s="85"/>
      <c r="AO10" s="32">
        <v>3.4917830572000002</v>
      </c>
      <c r="AP10" s="91">
        <v>0.5714125524</v>
      </c>
      <c r="AQ10" s="32">
        <v>2.3716979278000001</v>
      </c>
      <c r="AR10" s="32">
        <v>4.6118681865999998</v>
      </c>
      <c r="AS10" s="32">
        <v>16.364491808699999</v>
      </c>
      <c r="AT10" s="85"/>
      <c r="AU10" s="32">
        <v>24.828304183899998</v>
      </c>
      <c r="AV10" s="91">
        <v>1.2248229427999999</v>
      </c>
      <c r="AW10" s="32">
        <v>22.427401440800001</v>
      </c>
      <c r="AX10" s="32">
        <v>27.229206927100002</v>
      </c>
      <c r="AY10" s="32">
        <v>4.9331719709000001</v>
      </c>
      <c r="AZ10" s="85"/>
    </row>
    <row r="11" spans="1:52" x14ac:dyDescent="0.2">
      <c r="A11" s="20" t="s">
        <v>31</v>
      </c>
      <c r="B11" s="5"/>
      <c r="C11" s="5"/>
      <c r="D11" s="5"/>
      <c r="E11" s="32">
        <v>14.4697979906</v>
      </c>
      <c r="F11" s="91">
        <v>0.65464146150000002</v>
      </c>
      <c r="G11" s="32">
        <v>13.186567226599999</v>
      </c>
      <c r="H11" s="32">
        <v>15.753028754600001</v>
      </c>
      <c r="I11" s="32">
        <v>4.5241921273000001</v>
      </c>
      <c r="J11" s="85"/>
      <c r="K11" s="32">
        <v>23.2629654343</v>
      </c>
      <c r="L11" s="91">
        <v>1.0991830781</v>
      </c>
      <c r="M11" s="32">
        <v>21.1083424475</v>
      </c>
      <c r="N11" s="32">
        <v>25.4175884211</v>
      </c>
      <c r="O11" s="32">
        <v>4.7250342230999998</v>
      </c>
      <c r="P11" s="85"/>
      <c r="Q11" s="32">
        <v>31.976134908399999</v>
      </c>
      <c r="R11" s="91">
        <v>1.2197466536999999</v>
      </c>
      <c r="S11" s="32">
        <v>29.585182727100001</v>
      </c>
      <c r="T11" s="32">
        <v>34.3670870897</v>
      </c>
      <c r="U11" s="32">
        <v>3.8145531259999998</v>
      </c>
      <c r="V11" s="85"/>
      <c r="W11" s="32">
        <v>5.2582406369000001</v>
      </c>
      <c r="X11" s="91">
        <v>0.62515461790000004</v>
      </c>
      <c r="Y11" s="32">
        <v>4.0328100995999998</v>
      </c>
      <c r="Z11" s="32">
        <v>6.4836711741000004</v>
      </c>
      <c r="AA11" s="32">
        <v>11.889045424900001</v>
      </c>
      <c r="AB11" s="85"/>
      <c r="AC11" s="32">
        <v>2.9408638935</v>
      </c>
      <c r="AD11" s="91">
        <v>0.71019970370000007</v>
      </c>
      <c r="AE11" s="32">
        <v>1.5487276449</v>
      </c>
      <c r="AF11" s="32">
        <v>4.3330001421000004</v>
      </c>
      <c r="AG11" s="32">
        <v>24.149356429200001</v>
      </c>
      <c r="AH11" s="85"/>
      <c r="AI11" s="32">
        <v>8.1068927265999999</v>
      </c>
      <c r="AJ11" s="91">
        <v>0.76230870299999998</v>
      </c>
      <c r="AK11" s="32">
        <v>6.6126122130000002</v>
      </c>
      <c r="AL11" s="32">
        <v>9.6011732401999996</v>
      </c>
      <c r="AM11" s="32">
        <v>9.4032168512999998</v>
      </c>
      <c r="AN11" s="85"/>
      <c r="AO11" s="32">
        <v>1.1327670203</v>
      </c>
      <c r="AP11" s="91">
        <v>0.2490624917</v>
      </c>
      <c r="AQ11" s="32">
        <v>0.64455374580000002</v>
      </c>
      <c r="AR11" s="32">
        <v>1.6209802948000001</v>
      </c>
      <c r="AS11" s="32">
        <v>21.987088894599999</v>
      </c>
      <c r="AT11" s="85"/>
      <c r="AU11" s="32">
        <v>14.759625400099999</v>
      </c>
      <c r="AV11" s="91">
        <v>1.0777006899999999</v>
      </c>
      <c r="AW11" s="32">
        <v>12.6471122748</v>
      </c>
      <c r="AX11" s="32">
        <v>16.8721385254</v>
      </c>
      <c r="AY11" s="32">
        <v>7.301680502</v>
      </c>
      <c r="AZ11" s="85"/>
    </row>
    <row r="12" spans="1:52" x14ac:dyDescent="0.2">
      <c r="A12" s="20" t="s">
        <v>32</v>
      </c>
      <c r="B12" s="5"/>
      <c r="C12" s="5"/>
      <c r="D12" s="5"/>
      <c r="E12" s="32">
        <v>13.3736943422</v>
      </c>
      <c r="F12" s="91">
        <v>0.61736306439999999</v>
      </c>
      <c r="G12" s="32">
        <v>12.163536838700001</v>
      </c>
      <c r="H12" s="32">
        <v>14.5838518458</v>
      </c>
      <c r="I12" s="32">
        <v>4.6162492471999999</v>
      </c>
      <c r="J12" s="85"/>
      <c r="K12" s="32">
        <v>19.6225125582</v>
      </c>
      <c r="L12" s="91">
        <v>1.1404188122000001</v>
      </c>
      <c r="M12" s="32">
        <v>17.3870591234</v>
      </c>
      <c r="N12" s="32">
        <v>21.857965993099999</v>
      </c>
      <c r="O12" s="32">
        <v>5.8117879087000004</v>
      </c>
      <c r="P12" s="85"/>
      <c r="Q12" s="32">
        <v>28.5328792245</v>
      </c>
      <c r="R12" s="91">
        <v>1.1982375595999999</v>
      </c>
      <c r="S12" s="32">
        <v>26.184089254</v>
      </c>
      <c r="T12" s="32">
        <v>30.881669195000001</v>
      </c>
      <c r="U12" s="32">
        <v>4.1994975346999999</v>
      </c>
      <c r="V12" s="85"/>
      <c r="W12" s="32">
        <v>10.8708181932</v>
      </c>
      <c r="X12" s="91">
        <v>0.99436672710000007</v>
      </c>
      <c r="Y12" s="32">
        <v>8.921656629300001</v>
      </c>
      <c r="Z12" s="32">
        <v>12.8199797571</v>
      </c>
      <c r="AA12" s="32">
        <v>9.1471194660999995</v>
      </c>
      <c r="AB12" s="85"/>
      <c r="AC12" s="32">
        <v>9.4657766741000007</v>
      </c>
      <c r="AD12" s="91">
        <v>1.0683193463</v>
      </c>
      <c r="AE12" s="32">
        <v>7.3716528956999996</v>
      </c>
      <c r="AF12" s="32">
        <v>11.559900452600001</v>
      </c>
      <c r="AG12" s="32">
        <v>11.2861245625</v>
      </c>
      <c r="AH12" s="85"/>
      <c r="AI12" s="32">
        <v>9.6030344795999998</v>
      </c>
      <c r="AJ12" s="91">
        <v>0.77137074309999998</v>
      </c>
      <c r="AK12" s="32">
        <v>8.0909905193</v>
      </c>
      <c r="AL12" s="32">
        <v>11.1150784399</v>
      </c>
      <c r="AM12" s="32">
        <v>8.0325728785999999</v>
      </c>
      <c r="AN12" s="85"/>
      <c r="AO12" s="32">
        <v>2.6970874008000001</v>
      </c>
      <c r="AP12" s="91">
        <v>0.41424057479999998</v>
      </c>
      <c r="AQ12" s="32">
        <v>1.8850913991</v>
      </c>
      <c r="AR12" s="32">
        <v>3.5090834023999999</v>
      </c>
      <c r="AS12" s="32">
        <v>15.358811682600001</v>
      </c>
      <c r="AT12" s="85"/>
      <c r="AU12" s="32">
        <v>14.1605631557</v>
      </c>
      <c r="AV12" s="91">
        <v>0.81860135190000005</v>
      </c>
      <c r="AW12" s="32">
        <v>12.555937570499999</v>
      </c>
      <c r="AX12" s="32">
        <v>15.765188740899999</v>
      </c>
      <c r="AY12" s="32">
        <v>5.7808530843000003</v>
      </c>
      <c r="AZ12" s="85"/>
    </row>
    <row r="13" spans="1:52" x14ac:dyDescent="0.2">
      <c r="A13" s="20" t="s">
        <v>33</v>
      </c>
      <c r="B13" s="5"/>
      <c r="C13" s="5"/>
      <c r="D13" s="5"/>
      <c r="E13" s="32">
        <v>20.502037617399999</v>
      </c>
      <c r="F13" s="91">
        <v>0.86410930429999999</v>
      </c>
      <c r="G13" s="32">
        <v>18.808207165300001</v>
      </c>
      <c r="H13" s="32">
        <v>22.195868069399999</v>
      </c>
      <c r="I13" s="32">
        <v>4.2147484088000002</v>
      </c>
      <c r="J13" s="85"/>
      <c r="K13" s="32">
        <v>28.4975572918</v>
      </c>
      <c r="L13" s="91">
        <v>1.4359308092</v>
      </c>
      <c r="M13" s="32">
        <v>25.682840079799998</v>
      </c>
      <c r="N13" s="32">
        <v>31.312274503800001</v>
      </c>
      <c r="O13" s="32">
        <v>5.0387855862000004</v>
      </c>
      <c r="P13" s="85"/>
      <c r="Q13" s="32">
        <v>51.197556339899997</v>
      </c>
      <c r="R13" s="91">
        <v>1.4352268603</v>
      </c>
      <c r="S13" s="32">
        <v>48.384219011399999</v>
      </c>
      <c r="T13" s="32">
        <v>54.0108936683</v>
      </c>
      <c r="U13" s="32">
        <v>2.8033112570999998</v>
      </c>
      <c r="V13" s="85"/>
      <c r="W13" s="32">
        <v>14.388339307500001</v>
      </c>
      <c r="X13" s="91">
        <v>1.1187775206999999</v>
      </c>
      <c r="Y13" s="32">
        <v>12.1953072174</v>
      </c>
      <c r="Z13" s="32">
        <v>16.5813713975</v>
      </c>
      <c r="AA13" s="32">
        <v>7.7755847757000014</v>
      </c>
      <c r="AB13" s="85"/>
      <c r="AC13" s="32">
        <v>28.835379764700001</v>
      </c>
      <c r="AD13" s="91">
        <v>1.5669353610000001</v>
      </c>
      <c r="AE13" s="32">
        <v>25.763866915800001</v>
      </c>
      <c r="AF13" s="32">
        <v>31.906892613699998</v>
      </c>
      <c r="AG13" s="32">
        <v>5.4340722189999999</v>
      </c>
      <c r="AH13" s="85"/>
      <c r="AI13" s="32">
        <v>16.904344625499999</v>
      </c>
      <c r="AJ13" s="91">
        <v>1.089850126</v>
      </c>
      <c r="AK13" s="32">
        <v>14.768016127999999</v>
      </c>
      <c r="AL13" s="32">
        <v>19.040673122899999</v>
      </c>
      <c r="AM13" s="32">
        <v>6.4471598878999998</v>
      </c>
      <c r="AN13" s="85"/>
      <c r="AO13" s="32">
        <v>11.473166170800001</v>
      </c>
      <c r="AP13" s="91">
        <v>1.1735044319000001</v>
      </c>
      <c r="AQ13" s="32">
        <v>9.1728581742999999</v>
      </c>
      <c r="AR13" s="32">
        <v>13.7734741673</v>
      </c>
      <c r="AS13" s="32">
        <v>10.228252728599999</v>
      </c>
      <c r="AT13" s="85"/>
      <c r="AU13" s="32">
        <v>44.1147073351</v>
      </c>
      <c r="AV13" s="91">
        <v>1.5795352277000001</v>
      </c>
      <c r="AW13" s="32">
        <v>41.018496177999999</v>
      </c>
      <c r="AX13" s="32">
        <v>47.210918492200001</v>
      </c>
      <c r="AY13" s="32">
        <v>3.5805184327999999</v>
      </c>
      <c r="AZ13" s="85"/>
    </row>
    <row r="14" spans="1:52" x14ac:dyDescent="0.2">
      <c r="A14" s="20" t="s">
        <v>34</v>
      </c>
      <c r="B14" s="5"/>
      <c r="C14" s="5"/>
      <c r="D14" s="5"/>
      <c r="E14" s="32">
        <v>13.256179892</v>
      </c>
      <c r="F14" s="91">
        <v>0.4072751168</v>
      </c>
      <c r="G14" s="32">
        <v>12.4578376085</v>
      </c>
      <c r="H14" s="32">
        <v>14.054522175600001</v>
      </c>
      <c r="I14" s="32">
        <v>3.0723415049999998</v>
      </c>
      <c r="J14" s="85"/>
      <c r="K14" s="32">
        <v>20.2975541074</v>
      </c>
      <c r="L14" s="91">
        <v>0.65406375480000001</v>
      </c>
      <c r="M14" s="32">
        <v>19.015455766300001</v>
      </c>
      <c r="N14" s="32">
        <v>21.579652448400001</v>
      </c>
      <c r="O14" s="32">
        <v>3.2223771954</v>
      </c>
      <c r="P14" s="85"/>
      <c r="Q14" s="32">
        <v>23.355954560299999</v>
      </c>
      <c r="R14" s="91">
        <v>0.73832510240000004</v>
      </c>
      <c r="S14" s="32">
        <v>21.908686794699999</v>
      </c>
      <c r="T14" s="32">
        <v>24.803222325899998</v>
      </c>
      <c r="U14" s="32">
        <v>3.1611857289</v>
      </c>
      <c r="V14" s="85"/>
      <c r="W14" s="32">
        <v>2.4684639785</v>
      </c>
      <c r="X14" s="91">
        <v>0.34391759890000001</v>
      </c>
      <c r="Y14" s="32">
        <v>1.7943153503</v>
      </c>
      <c r="Z14" s="32">
        <v>3.1426126067000002</v>
      </c>
      <c r="AA14" s="32">
        <v>13.9324536203</v>
      </c>
      <c r="AB14" s="85"/>
      <c r="AC14" s="32">
        <v>1.9359978068999999</v>
      </c>
      <c r="AD14" s="91">
        <v>0.31123506950000002</v>
      </c>
      <c r="AE14" s="32">
        <v>1.3259136012999999</v>
      </c>
      <c r="AF14" s="32">
        <v>2.5460820123999999</v>
      </c>
      <c r="AG14" s="32">
        <v>16.0762098165</v>
      </c>
      <c r="AH14" s="85"/>
      <c r="AI14" s="32">
        <v>8.9771078584000001</v>
      </c>
      <c r="AJ14" s="91">
        <v>0.57244017920000001</v>
      </c>
      <c r="AK14" s="32">
        <v>7.8550083709000003</v>
      </c>
      <c r="AL14" s="32">
        <v>10.0992073459</v>
      </c>
      <c r="AM14" s="32">
        <v>6.3766659395999996</v>
      </c>
      <c r="AN14" s="85"/>
      <c r="AO14" s="32">
        <v>3.1412011293000002</v>
      </c>
      <c r="AP14" s="91">
        <v>0.39358266580000001</v>
      </c>
      <c r="AQ14" s="32">
        <v>2.369698842</v>
      </c>
      <c r="AR14" s="32">
        <v>3.9127034165999999</v>
      </c>
      <c r="AS14" s="32">
        <v>12.5296868804</v>
      </c>
      <c r="AT14" s="85"/>
      <c r="AU14" s="32">
        <v>22.305433820099999</v>
      </c>
      <c r="AV14" s="91">
        <v>0.95285542649999999</v>
      </c>
      <c r="AW14" s="32">
        <v>20.437642870600001</v>
      </c>
      <c r="AX14" s="32">
        <v>24.173224769499999</v>
      </c>
      <c r="AY14" s="32">
        <v>4.2718533707999997</v>
      </c>
      <c r="AZ14" s="85"/>
    </row>
    <row r="15" spans="1:52" x14ac:dyDescent="0.2">
      <c r="A15" s="20" t="s">
        <v>35</v>
      </c>
      <c r="B15" s="5"/>
      <c r="C15" s="5"/>
      <c r="D15" s="5"/>
      <c r="E15" s="32">
        <v>15.0451836053</v>
      </c>
      <c r="F15" s="91">
        <v>0.54216303269999999</v>
      </c>
      <c r="G15" s="32">
        <v>13.982433499300001</v>
      </c>
      <c r="H15" s="32">
        <v>16.107933711299999</v>
      </c>
      <c r="I15" s="32">
        <v>3.6035654127000001</v>
      </c>
      <c r="J15" s="85"/>
      <c r="K15" s="32">
        <v>24.028204813999999</v>
      </c>
      <c r="L15" s="91">
        <v>1.0354655623</v>
      </c>
      <c r="M15" s="32">
        <v>21.998481151899998</v>
      </c>
      <c r="N15" s="32">
        <v>26.057928476099999</v>
      </c>
      <c r="O15" s="32">
        <v>4.3093754624000002</v>
      </c>
      <c r="P15" s="85"/>
      <c r="Q15" s="32">
        <v>37.259021919200002</v>
      </c>
      <c r="R15" s="91">
        <v>1.1166984950000001</v>
      </c>
      <c r="S15" s="32">
        <v>35.070065143299999</v>
      </c>
      <c r="T15" s="32">
        <v>39.447978695000003</v>
      </c>
      <c r="U15" s="32">
        <v>2.9971224082000001</v>
      </c>
      <c r="V15" s="85"/>
      <c r="W15" s="32">
        <v>6.0227825060000004</v>
      </c>
      <c r="X15" s="91">
        <v>0.67364589630000005</v>
      </c>
      <c r="Y15" s="32">
        <v>4.7022991743000002</v>
      </c>
      <c r="Z15" s="32">
        <v>7.3432658376000006</v>
      </c>
      <c r="AA15" s="32">
        <v>11.184961362899999</v>
      </c>
      <c r="AB15" s="85"/>
      <c r="AC15" s="32">
        <v>5.3160098532000006</v>
      </c>
      <c r="AD15" s="91">
        <v>0.64775508790000003</v>
      </c>
      <c r="AE15" s="32">
        <v>4.0462777859000001</v>
      </c>
      <c r="AF15" s="32">
        <v>6.5857419206000003</v>
      </c>
      <c r="AG15" s="32">
        <v>12.1849865923</v>
      </c>
      <c r="AH15" s="85"/>
      <c r="AI15" s="32">
        <v>10.1255888051</v>
      </c>
      <c r="AJ15" s="91">
        <v>0.78005371740000007</v>
      </c>
      <c r="AK15" s="32">
        <v>8.5965244445</v>
      </c>
      <c r="AL15" s="32">
        <v>11.654653165699999</v>
      </c>
      <c r="AM15" s="32">
        <v>7.7037862433000006</v>
      </c>
      <c r="AN15" s="85"/>
      <c r="AO15" s="32">
        <v>3.1614066055999999</v>
      </c>
      <c r="AP15" s="91">
        <v>0.40563673569999997</v>
      </c>
      <c r="AQ15" s="32">
        <v>2.3662758831000001</v>
      </c>
      <c r="AR15" s="32">
        <v>3.9565373282</v>
      </c>
      <c r="AS15" s="32">
        <v>12.8308941662</v>
      </c>
      <c r="AT15" s="85"/>
      <c r="AU15" s="32">
        <v>19.440585245800001</v>
      </c>
      <c r="AV15" s="91">
        <v>1.2175498409000001</v>
      </c>
      <c r="AW15" s="32">
        <v>17.0539392656</v>
      </c>
      <c r="AX15" s="32">
        <v>21.8272312259</v>
      </c>
      <c r="AY15" s="32">
        <v>6.2629279185</v>
      </c>
      <c r="AZ15" s="85"/>
    </row>
    <row r="16" spans="1:52" x14ac:dyDescent="0.2">
      <c r="A16" s="20" t="s">
        <v>36</v>
      </c>
      <c r="B16" s="5"/>
      <c r="C16" s="5"/>
      <c r="D16" s="5"/>
      <c r="E16" s="32">
        <v>33.954830458499998</v>
      </c>
      <c r="F16" s="91">
        <v>1.0639208068999999</v>
      </c>
      <c r="G16" s="32">
        <v>31.869328714200002</v>
      </c>
      <c r="H16" s="32">
        <v>36.040332202800002</v>
      </c>
      <c r="I16" s="32">
        <v>3.1333415379999998</v>
      </c>
      <c r="J16" s="85"/>
      <c r="K16" s="32">
        <v>63.342351542899998</v>
      </c>
      <c r="L16" s="91">
        <v>1.9199653562000001</v>
      </c>
      <c r="M16" s="32">
        <v>59.578827910800001</v>
      </c>
      <c r="N16" s="32">
        <v>67.105875175099996</v>
      </c>
      <c r="O16" s="32">
        <v>3.0310926409999999</v>
      </c>
      <c r="P16" s="85"/>
      <c r="Q16" s="32">
        <v>76.414694306599998</v>
      </c>
      <c r="R16" s="91">
        <v>1.3276410074</v>
      </c>
      <c r="S16" s="32">
        <v>73.812247189499999</v>
      </c>
      <c r="T16" s="32">
        <v>79.017141423699996</v>
      </c>
      <c r="U16" s="32">
        <v>1.7374158458</v>
      </c>
      <c r="V16" s="85"/>
      <c r="W16" s="32">
        <v>19.045605521199999</v>
      </c>
      <c r="X16" s="91">
        <v>1.4924484936</v>
      </c>
      <c r="Y16" s="32">
        <v>16.120102122399999</v>
      </c>
      <c r="Z16" s="32">
        <v>21.971108919900001</v>
      </c>
      <c r="AA16" s="32">
        <v>7.8361829552</v>
      </c>
      <c r="AB16" s="85"/>
      <c r="AC16" s="32">
        <v>48.586888359299998</v>
      </c>
      <c r="AD16" s="91">
        <v>2.3285663075</v>
      </c>
      <c r="AE16" s="32">
        <v>44.0224235377</v>
      </c>
      <c r="AF16" s="32">
        <v>53.151353180999998</v>
      </c>
      <c r="AG16" s="32">
        <v>4.7925816741</v>
      </c>
      <c r="AH16" s="85"/>
      <c r="AI16" s="32">
        <v>20.6341413888</v>
      </c>
      <c r="AJ16" s="91">
        <v>1.2642825687000001</v>
      </c>
      <c r="AK16" s="32">
        <v>18.1558897321</v>
      </c>
      <c r="AL16" s="32">
        <v>23.112393045499999</v>
      </c>
      <c r="AM16" s="32">
        <v>6.1271392149000006</v>
      </c>
      <c r="AN16" s="85"/>
      <c r="AO16" s="32">
        <v>35.284645239699998</v>
      </c>
      <c r="AP16" s="91">
        <v>2.3122750250999999</v>
      </c>
      <c r="AQ16" s="32">
        <v>30.752114653900001</v>
      </c>
      <c r="AR16" s="32">
        <v>39.817175825500001</v>
      </c>
      <c r="AS16" s="32">
        <v>6.5532046853999999</v>
      </c>
      <c r="AT16" s="85"/>
      <c r="AU16" s="32">
        <v>70.043811264300004</v>
      </c>
      <c r="AV16" s="91">
        <v>1.6460223915000001</v>
      </c>
      <c r="AW16" s="32">
        <v>66.8172717076</v>
      </c>
      <c r="AX16" s="32">
        <v>73.270350821099996</v>
      </c>
      <c r="AY16" s="32">
        <v>2.3499897590000001</v>
      </c>
      <c r="AZ16" s="85"/>
    </row>
    <row r="17" spans="1:52" x14ac:dyDescent="0.2">
      <c r="A17" s="20" t="s">
        <v>37</v>
      </c>
      <c r="B17" s="5"/>
      <c r="C17" s="5"/>
      <c r="D17" s="5"/>
      <c r="E17" s="32">
        <v>16.6000396803</v>
      </c>
      <c r="F17" s="91">
        <v>0.50185479929999999</v>
      </c>
      <c r="G17" s="32">
        <v>15.616301931500001</v>
      </c>
      <c r="H17" s="32">
        <v>17.583777429000001</v>
      </c>
      <c r="I17" s="32">
        <v>3.0232144560999998</v>
      </c>
      <c r="J17" s="85"/>
      <c r="K17" s="32">
        <v>20.889162116000001</v>
      </c>
      <c r="L17" s="91">
        <v>0.82205190340000001</v>
      </c>
      <c r="M17" s="32">
        <v>19.2777727462</v>
      </c>
      <c r="N17" s="32">
        <v>22.500551485799999</v>
      </c>
      <c r="O17" s="32">
        <v>3.9353033829999999</v>
      </c>
      <c r="P17" s="85"/>
      <c r="Q17" s="32">
        <v>30.9217323548</v>
      </c>
      <c r="R17" s="91">
        <v>0.90174421650000003</v>
      </c>
      <c r="S17" s="32">
        <v>29.1541298</v>
      </c>
      <c r="T17" s="32">
        <v>32.689334909700001</v>
      </c>
      <c r="U17" s="32">
        <v>2.9162150625000001</v>
      </c>
      <c r="V17" s="85"/>
      <c r="W17" s="32">
        <v>5.1569416142</v>
      </c>
      <c r="X17" s="91">
        <v>0.55785311820000005</v>
      </c>
      <c r="Y17" s="32">
        <v>4.0634357409000001</v>
      </c>
      <c r="Z17" s="32">
        <v>6.2504474874000007</v>
      </c>
      <c r="AA17" s="32">
        <v>10.817518597399999</v>
      </c>
      <c r="AB17" s="85"/>
      <c r="AC17" s="32">
        <v>3.4986051435999999</v>
      </c>
      <c r="AD17" s="91">
        <v>0.60418277679999999</v>
      </c>
      <c r="AE17" s="32">
        <v>2.3142836915</v>
      </c>
      <c r="AF17" s="32">
        <v>4.6829265956000006</v>
      </c>
      <c r="AG17" s="32">
        <v>17.269247371599999</v>
      </c>
      <c r="AH17" s="85"/>
      <c r="AI17" s="32">
        <v>9.9034163883000002</v>
      </c>
      <c r="AJ17" s="91">
        <v>0.64313775420000008</v>
      </c>
      <c r="AK17" s="32">
        <v>8.6427352364000001</v>
      </c>
      <c r="AL17" s="32">
        <v>11.1640975401</v>
      </c>
      <c r="AM17" s="32">
        <v>6.4940999047000014</v>
      </c>
      <c r="AN17" s="85"/>
      <c r="AO17" s="32">
        <v>4.7677302194999998</v>
      </c>
      <c r="AP17" s="91">
        <v>0.47934186620000002</v>
      </c>
      <c r="AQ17" s="32">
        <v>3.8281224106999998</v>
      </c>
      <c r="AR17" s="32">
        <v>5.7073380283000006</v>
      </c>
      <c r="AS17" s="32">
        <v>10.0538798163</v>
      </c>
      <c r="AT17" s="85"/>
      <c r="AU17" s="32">
        <v>20.858179602300002</v>
      </c>
      <c r="AV17" s="91">
        <v>1.0213306660999999</v>
      </c>
      <c r="AW17" s="32">
        <v>18.856163219399999</v>
      </c>
      <c r="AX17" s="32">
        <v>22.860195985299999</v>
      </c>
      <c r="AY17" s="32">
        <v>4.8965474722</v>
      </c>
      <c r="AZ17" s="85"/>
    </row>
    <row r="18" spans="1:52" x14ac:dyDescent="0.2">
      <c r="A18" s="20" t="s">
        <v>38</v>
      </c>
      <c r="B18" s="5"/>
      <c r="C18" s="5"/>
      <c r="D18" s="5"/>
      <c r="E18" s="32">
        <v>8.5064743016000008</v>
      </c>
      <c r="F18" s="91">
        <v>0.4779231739</v>
      </c>
      <c r="G18" s="32">
        <v>7.5696474191000007</v>
      </c>
      <c r="H18" s="32">
        <v>9.443301184200001</v>
      </c>
      <c r="I18" s="32">
        <v>5.6183461790000004</v>
      </c>
      <c r="J18" s="85"/>
      <c r="K18" s="32">
        <v>21.793355649799999</v>
      </c>
      <c r="L18" s="91">
        <v>0.94461471740000003</v>
      </c>
      <c r="M18" s="32">
        <v>19.941718170600002</v>
      </c>
      <c r="N18" s="32">
        <v>23.644993128999999</v>
      </c>
      <c r="O18" s="32">
        <v>4.3344161066</v>
      </c>
      <c r="P18" s="85"/>
      <c r="Q18" s="32">
        <v>37.957463027400003</v>
      </c>
      <c r="R18" s="91">
        <v>1.1183804896</v>
      </c>
      <c r="S18" s="32">
        <v>35.765209199200001</v>
      </c>
      <c r="T18" s="32">
        <v>40.149716855500003</v>
      </c>
      <c r="U18" s="32">
        <v>2.9464047393000001</v>
      </c>
      <c r="V18" s="85"/>
      <c r="W18" s="32">
        <v>4.0502852475999997</v>
      </c>
      <c r="X18" s="91">
        <v>0.57661906880000002</v>
      </c>
      <c r="Y18" s="32">
        <v>2.9199942842</v>
      </c>
      <c r="Z18" s="32">
        <v>5.180576211</v>
      </c>
      <c r="AA18" s="32">
        <v>14.236505173199999</v>
      </c>
      <c r="AB18" s="85"/>
      <c r="AC18" s="32">
        <v>2.4341602069000001</v>
      </c>
      <c r="AD18" s="91">
        <v>0.6200030903</v>
      </c>
      <c r="AE18" s="32">
        <v>1.2188277141999999</v>
      </c>
      <c r="AF18" s="32">
        <v>3.6494926996000001</v>
      </c>
      <c r="AG18" s="32">
        <v>25.470923751600001</v>
      </c>
      <c r="AH18" s="85"/>
      <c r="AI18" s="32">
        <v>9.8653007993999999</v>
      </c>
      <c r="AJ18" s="91">
        <v>0.86248917619999999</v>
      </c>
      <c r="AK18" s="32">
        <v>8.1746461286000009</v>
      </c>
      <c r="AL18" s="32">
        <v>11.555955470100001</v>
      </c>
      <c r="AM18" s="32">
        <v>8.7426546211999998</v>
      </c>
      <c r="AN18" s="85"/>
      <c r="AO18" s="32">
        <v>4.5485965320000004</v>
      </c>
      <c r="AP18" s="91">
        <v>0.70050583220000007</v>
      </c>
      <c r="AQ18" s="32">
        <v>3.1754622485000001</v>
      </c>
      <c r="AR18" s="32">
        <v>5.9217308155000001</v>
      </c>
      <c r="AS18" s="32">
        <v>15.4004829234</v>
      </c>
      <c r="AT18" s="85"/>
      <c r="AU18" s="32">
        <v>25.685758505300001</v>
      </c>
      <c r="AV18" s="91">
        <v>1.2808872538</v>
      </c>
      <c r="AW18" s="32">
        <v>23.1749582797</v>
      </c>
      <c r="AX18" s="32">
        <v>28.196558730900001</v>
      </c>
      <c r="AY18" s="32">
        <v>4.9867604785999999</v>
      </c>
      <c r="AZ18" s="85"/>
    </row>
    <row r="19" spans="1:52" x14ac:dyDescent="0.2">
      <c r="A19" s="20" t="s">
        <v>39</v>
      </c>
      <c r="B19" s="5"/>
      <c r="C19" s="5"/>
      <c r="D19" s="5"/>
      <c r="E19" s="32">
        <v>17.660242894500001</v>
      </c>
      <c r="F19" s="91">
        <v>0.60117852849999998</v>
      </c>
      <c r="G19" s="32">
        <v>16.481810381799999</v>
      </c>
      <c r="H19" s="32">
        <v>18.8386754072</v>
      </c>
      <c r="I19" s="32">
        <v>3.4041351078000002</v>
      </c>
      <c r="J19" s="85"/>
      <c r="K19" s="32">
        <v>30.447994855400001</v>
      </c>
      <c r="L19" s="91">
        <v>1.3650998213000001</v>
      </c>
      <c r="M19" s="32">
        <v>27.772120824000002</v>
      </c>
      <c r="N19" s="32">
        <v>33.123868886700002</v>
      </c>
      <c r="O19" s="32">
        <v>4.4833816737000003</v>
      </c>
      <c r="P19" s="85"/>
      <c r="Q19" s="32">
        <v>42.233543476400001</v>
      </c>
      <c r="R19" s="91">
        <v>1.2466967371</v>
      </c>
      <c r="S19" s="32">
        <v>39.789763635900002</v>
      </c>
      <c r="T19" s="32">
        <v>44.677323317000003</v>
      </c>
      <c r="U19" s="32">
        <v>2.9519112877000002</v>
      </c>
      <c r="V19" s="85"/>
      <c r="W19" s="32">
        <v>7.0369296618000003</v>
      </c>
      <c r="X19" s="91">
        <v>1.0251129013</v>
      </c>
      <c r="Y19" s="32">
        <v>5.0274993265000001</v>
      </c>
      <c r="Z19" s="32">
        <v>9.0463599970999997</v>
      </c>
      <c r="AA19" s="32">
        <v>14.5676161414</v>
      </c>
      <c r="AB19" s="85"/>
      <c r="AC19" s="32">
        <v>6.9486379353999999</v>
      </c>
      <c r="AD19" s="91">
        <v>1.435354982</v>
      </c>
      <c r="AE19" s="32">
        <v>4.1350494622999996</v>
      </c>
      <c r="AF19" s="32">
        <v>9.7622264085000001</v>
      </c>
      <c r="AG19" s="32">
        <v>20.656637967399998</v>
      </c>
      <c r="AH19" s="85"/>
      <c r="AI19" s="32">
        <v>14.516793877</v>
      </c>
      <c r="AJ19" s="91">
        <v>0.98042094270000002</v>
      </c>
      <c r="AK19" s="32">
        <v>12.594968894499999</v>
      </c>
      <c r="AL19" s="32">
        <v>16.4386188595</v>
      </c>
      <c r="AM19" s="32">
        <v>6.7537016160999999</v>
      </c>
      <c r="AN19" s="85"/>
      <c r="AO19" s="32">
        <v>10.0102787383</v>
      </c>
      <c r="AP19" s="91">
        <v>0.95410647599999998</v>
      </c>
      <c r="AQ19" s="32">
        <v>8.1400354765999996</v>
      </c>
      <c r="AR19" s="32">
        <v>11.880521999999999</v>
      </c>
      <c r="AS19" s="32">
        <v>9.5312678197</v>
      </c>
      <c r="AT19" s="85"/>
      <c r="AU19" s="32">
        <v>35.367873408100003</v>
      </c>
      <c r="AV19" s="91">
        <v>1.4890380585</v>
      </c>
      <c r="AW19" s="32">
        <v>32.4490551576</v>
      </c>
      <c r="AX19" s="32">
        <v>38.286691658599999</v>
      </c>
      <c r="AY19" s="32">
        <v>4.2101430337000014</v>
      </c>
      <c r="AZ19" s="85"/>
    </row>
    <row r="20" spans="1:52" x14ac:dyDescent="0.2">
      <c r="A20" s="20" t="s">
        <v>40</v>
      </c>
      <c r="B20" s="5"/>
      <c r="C20" s="5"/>
      <c r="D20" s="5"/>
      <c r="E20" s="32">
        <v>21.0611386478</v>
      </c>
      <c r="F20" s="91">
        <v>0.69905963940000004</v>
      </c>
      <c r="G20" s="32">
        <v>19.690839196999999</v>
      </c>
      <c r="H20" s="32">
        <v>22.431438098600001</v>
      </c>
      <c r="I20" s="32">
        <v>3.3191920490000002</v>
      </c>
      <c r="J20" s="85"/>
      <c r="K20" s="32">
        <v>33.714951877499999</v>
      </c>
      <c r="L20" s="91">
        <v>1.4147062544</v>
      </c>
      <c r="M20" s="32">
        <v>30.941839121299999</v>
      </c>
      <c r="N20" s="32">
        <v>36.488064633800001</v>
      </c>
      <c r="O20" s="32">
        <v>4.1960797083000001</v>
      </c>
      <c r="P20" s="85"/>
      <c r="Q20" s="32">
        <v>46.014947811799999</v>
      </c>
      <c r="R20" s="91">
        <v>1.1777990616</v>
      </c>
      <c r="S20" s="32">
        <v>43.706221465200002</v>
      </c>
      <c r="T20" s="32">
        <v>48.323674158300001</v>
      </c>
      <c r="U20" s="32">
        <v>2.5596009941000002</v>
      </c>
      <c r="V20" s="85"/>
      <c r="W20" s="32">
        <v>4.8372432530999996</v>
      </c>
      <c r="X20" s="91">
        <v>0.67187471119999997</v>
      </c>
      <c r="Y20" s="32">
        <v>3.5202318052999999</v>
      </c>
      <c r="Z20" s="32">
        <v>6.1542547008000001</v>
      </c>
      <c r="AA20" s="32">
        <v>13.8896201009</v>
      </c>
      <c r="AB20" s="85"/>
      <c r="AC20" s="32">
        <v>6.0291954244000001</v>
      </c>
      <c r="AD20" s="91">
        <v>0.49943667809999998</v>
      </c>
      <c r="AE20" s="32">
        <v>5.0501976863999998</v>
      </c>
      <c r="AF20" s="32">
        <v>7.0081931623999996</v>
      </c>
      <c r="AG20" s="32">
        <v>8.2836372511</v>
      </c>
      <c r="AH20" s="85"/>
      <c r="AI20" s="32">
        <v>16.896124526000001</v>
      </c>
      <c r="AJ20" s="91">
        <v>1.1978428421</v>
      </c>
      <c r="AK20" s="32">
        <v>14.548108282299999</v>
      </c>
      <c r="AL20" s="32">
        <v>19.244140769600001</v>
      </c>
      <c r="AM20" s="32">
        <v>7.089453207</v>
      </c>
      <c r="AN20" s="85"/>
      <c r="AO20" s="32">
        <v>5.0287776146000001</v>
      </c>
      <c r="AP20" s="91">
        <v>0.63247591190000008</v>
      </c>
      <c r="AQ20" s="32">
        <v>3.7889958479999999</v>
      </c>
      <c r="AR20" s="32">
        <v>6.2685593813000002</v>
      </c>
      <c r="AS20" s="32">
        <v>12.5771302771</v>
      </c>
      <c r="AT20" s="85"/>
      <c r="AU20" s="32">
        <v>32.0638044986</v>
      </c>
      <c r="AV20" s="91">
        <v>1.2887330706</v>
      </c>
      <c r="AW20" s="32">
        <v>29.5376248721</v>
      </c>
      <c r="AX20" s="32">
        <v>34.589984125100003</v>
      </c>
      <c r="AY20" s="32">
        <v>4.0192768472999996</v>
      </c>
      <c r="AZ20" s="85"/>
    </row>
    <row r="21" spans="1:52" x14ac:dyDescent="0.2">
      <c r="A21" s="20" t="s">
        <v>41</v>
      </c>
      <c r="B21" s="5"/>
      <c r="C21" s="5"/>
      <c r="D21" s="5"/>
      <c r="E21" s="32">
        <v>28.3025144707</v>
      </c>
      <c r="F21" s="91">
        <v>1.0667423949999999</v>
      </c>
      <c r="G21" s="32">
        <v>26.211481838400001</v>
      </c>
      <c r="H21" s="32">
        <v>30.393547103</v>
      </c>
      <c r="I21" s="32">
        <v>3.7690728719000002</v>
      </c>
      <c r="J21" s="85"/>
      <c r="K21" s="32">
        <v>38.858347173799999</v>
      </c>
      <c r="L21" s="91">
        <v>1.8404943642</v>
      </c>
      <c r="M21" s="32">
        <v>35.250602892499998</v>
      </c>
      <c r="N21" s="32">
        <v>42.466091454999997</v>
      </c>
      <c r="O21" s="32">
        <v>4.7364195803999998</v>
      </c>
      <c r="P21" s="85"/>
      <c r="Q21" s="32">
        <v>72.563452748399996</v>
      </c>
      <c r="R21" s="91">
        <v>1.3170262196</v>
      </c>
      <c r="S21" s="32">
        <v>69.981812779999998</v>
      </c>
      <c r="T21" s="32">
        <v>75.14509271690001</v>
      </c>
      <c r="U21" s="32">
        <v>1.814999383</v>
      </c>
      <c r="V21" s="85"/>
      <c r="W21" s="32">
        <v>26.107839291000001</v>
      </c>
      <c r="X21" s="91">
        <v>1.7595435165</v>
      </c>
      <c r="Y21" s="32">
        <v>22.658775179100001</v>
      </c>
      <c r="Z21" s="32">
        <v>29.5569034028</v>
      </c>
      <c r="AA21" s="32">
        <v>6.7395217847</v>
      </c>
      <c r="AB21" s="85"/>
      <c r="AC21" s="32">
        <v>47.359481135499998</v>
      </c>
      <c r="AD21" s="91">
        <v>1.9017999019</v>
      </c>
      <c r="AE21" s="32">
        <v>43.631565498400001</v>
      </c>
      <c r="AF21" s="32">
        <v>51.087396772600002</v>
      </c>
      <c r="AG21" s="32">
        <v>4.0156687874000001</v>
      </c>
      <c r="AH21" s="85"/>
      <c r="AI21" s="32">
        <v>27.919958448199999</v>
      </c>
      <c r="AJ21" s="91">
        <v>1.5819566414999999</v>
      </c>
      <c r="AK21" s="32">
        <v>24.8190008262</v>
      </c>
      <c r="AL21" s="32">
        <v>31.020916070199998</v>
      </c>
      <c r="AM21" s="32">
        <v>5.6660422488000002</v>
      </c>
      <c r="AN21" s="85"/>
      <c r="AO21" s="32">
        <v>28.9080894451</v>
      </c>
      <c r="AP21" s="91">
        <v>1.9353729003</v>
      </c>
      <c r="AQ21" s="32">
        <v>25.114363884700001</v>
      </c>
      <c r="AR21" s="32">
        <v>32.701815005500002</v>
      </c>
      <c r="AS21" s="32">
        <v>6.6949180572000007</v>
      </c>
      <c r="AT21" s="85"/>
      <c r="AU21" s="32">
        <v>60.764368463500013</v>
      </c>
      <c r="AV21" s="91">
        <v>1.6803204025</v>
      </c>
      <c r="AW21" s="32">
        <v>57.470597810999998</v>
      </c>
      <c r="AX21" s="32">
        <v>64.058139116000007</v>
      </c>
      <c r="AY21" s="32">
        <v>2.7653054659</v>
      </c>
      <c r="AZ21" s="85"/>
    </row>
    <row r="22" spans="1:52" x14ac:dyDescent="0.2">
      <c r="A22" s="20" t="s">
        <v>42</v>
      </c>
      <c r="B22" s="5"/>
      <c r="C22" s="5"/>
      <c r="D22" s="5"/>
      <c r="E22" s="32">
        <v>18.012754069</v>
      </c>
      <c r="F22" s="91">
        <v>0.75544961190000004</v>
      </c>
      <c r="G22" s="32">
        <v>16.531918772699999</v>
      </c>
      <c r="H22" s="32">
        <v>19.4935893653</v>
      </c>
      <c r="I22" s="32">
        <v>4.1939706109000001</v>
      </c>
      <c r="J22" s="85"/>
      <c r="K22" s="32">
        <v>43.526124231700003</v>
      </c>
      <c r="L22" s="91">
        <v>1.6406742338</v>
      </c>
      <c r="M22" s="32">
        <v>40.310068154699998</v>
      </c>
      <c r="N22" s="32">
        <v>46.7421803087</v>
      </c>
      <c r="O22" s="32">
        <v>3.7694011649000001</v>
      </c>
      <c r="P22" s="85"/>
      <c r="Q22" s="32">
        <v>61.938658116900001</v>
      </c>
      <c r="R22" s="91">
        <v>1.6914540387000001</v>
      </c>
      <c r="S22" s="32">
        <v>58.623063266999999</v>
      </c>
      <c r="T22" s="32">
        <v>65.254252966799996</v>
      </c>
      <c r="U22" s="32">
        <v>2.7308535414000001</v>
      </c>
      <c r="V22" s="85"/>
      <c r="W22" s="32">
        <v>6.2367570807000003</v>
      </c>
      <c r="X22" s="91">
        <v>0.65951926179999998</v>
      </c>
      <c r="Y22" s="32">
        <v>4.9439648333999999</v>
      </c>
      <c r="Z22" s="32">
        <v>7.5295493280999999</v>
      </c>
      <c r="AA22" s="32">
        <v>10.5747146037</v>
      </c>
      <c r="AB22" s="85"/>
      <c r="AC22" s="32">
        <v>18.199811271000002</v>
      </c>
      <c r="AD22" s="91">
        <v>1.8339336091</v>
      </c>
      <c r="AE22" s="32">
        <v>14.6049274075</v>
      </c>
      <c r="AF22" s="32">
        <v>21.7946951345</v>
      </c>
      <c r="AG22" s="32">
        <v>10.0766627841</v>
      </c>
      <c r="AH22" s="85"/>
      <c r="AI22" s="32">
        <v>16.398093143499999</v>
      </c>
      <c r="AJ22" s="91">
        <v>0.91624312400000008</v>
      </c>
      <c r="AK22" s="32">
        <v>14.6020697732</v>
      </c>
      <c r="AL22" s="32">
        <v>18.194116513699999</v>
      </c>
      <c r="AM22" s="32">
        <v>5.5874979851000006</v>
      </c>
      <c r="AN22" s="85"/>
      <c r="AO22" s="32">
        <v>10.1944317511</v>
      </c>
      <c r="AP22" s="91">
        <v>1.1526296792999999</v>
      </c>
      <c r="AQ22" s="32">
        <v>7.9350425267000002</v>
      </c>
      <c r="AR22" s="32">
        <v>12.453820975399999</v>
      </c>
      <c r="AS22" s="32">
        <v>11.306463248</v>
      </c>
      <c r="AT22" s="85"/>
      <c r="AU22" s="32">
        <v>41.1311604729</v>
      </c>
      <c r="AV22" s="91">
        <v>1.8869634557999999</v>
      </c>
      <c r="AW22" s="32">
        <v>37.432327295599997</v>
      </c>
      <c r="AX22" s="32">
        <v>44.829993650200002</v>
      </c>
      <c r="AY22" s="32">
        <v>4.5876737591000003</v>
      </c>
      <c r="AZ22" s="85"/>
    </row>
    <row r="23" spans="1:52" x14ac:dyDescent="0.2">
      <c r="A23" s="20" t="s">
        <v>43</v>
      </c>
      <c r="B23" s="5"/>
      <c r="C23" s="5"/>
      <c r="D23" s="5"/>
      <c r="E23" s="32">
        <v>19.096021212099998</v>
      </c>
      <c r="F23" s="91">
        <v>0.76985279250000005</v>
      </c>
      <c r="G23" s="32">
        <v>17.5869527447</v>
      </c>
      <c r="H23" s="32">
        <v>20.605089679599999</v>
      </c>
      <c r="I23" s="32">
        <v>4.0314827048000001</v>
      </c>
      <c r="J23" s="85"/>
      <c r="K23" s="32">
        <v>32.041441382400002</v>
      </c>
      <c r="L23" s="91">
        <v>1.315509306</v>
      </c>
      <c r="M23" s="32">
        <v>29.462774874099999</v>
      </c>
      <c r="N23" s="32">
        <v>34.620107890699998</v>
      </c>
      <c r="O23" s="32">
        <v>4.1056495876000003</v>
      </c>
      <c r="P23" s="85"/>
      <c r="Q23" s="32">
        <v>40.321710387800003</v>
      </c>
      <c r="R23" s="91">
        <v>1.3550987558000001</v>
      </c>
      <c r="S23" s="32">
        <v>37.665440484500003</v>
      </c>
      <c r="T23" s="32">
        <v>42.977980291100003</v>
      </c>
      <c r="U23" s="32">
        <v>3.3607174465999998</v>
      </c>
      <c r="V23" s="85"/>
      <c r="W23" s="32">
        <v>3.1603642061000001</v>
      </c>
      <c r="X23" s="91">
        <v>0.48104522620000001</v>
      </c>
      <c r="Y23" s="32">
        <v>2.2174174644</v>
      </c>
      <c r="Z23" s="32">
        <v>4.1033109478999998</v>
      </c>
      <c r="AA23" s="32">
        <v>15.221195875599999</v>
      </c>
      <c r="AB23" s="85"/>
      <c r="AC23" s="32">
        <v>2.6189030055</v>
      </c>
      <c r="AD23" s="91">
        <v>0.44565730520000002</v>
      </c>
      <c r="AE23" s="32">
        <v>1.7453238056</v>
      </c>
      <c r="AF23" s="32">
        <v>3.4924822055</v>
      </c>
      <c r="AG23" s="32">
        <v>17.016945806599999</v>
      </c>
      <c r="AH23" s="85"/>
      <c r="AI23" s="32">
        <v>7.9676910356000006</v>
      </c>
      <c r="AJ23" s="91">
        <v>0.69945391089999998</v>
      </c>
      <c r="AK23" s="32">
        <v>6.5966187324000014</v>
      </c>
      <c r="AL23" s="32">
        <v>9.3387633387999998</v>
      </c>
      <c r="AM23" s="32">
        <v>8.7786274310000003</v>
      </c>
      <c r="AN23" s="85"/>
      <c r="AO23" s="32">
        <v>3.8048572274999999</v>
      </c>
      <c r="AP23" s="91">
        <v>0.58703156010000002</v>
      </c>
      <c r="AQ23" s="32">
        <v>2.6541556577000001</v>
      </c>
      <c r="AR23" s="32">
        <v>4.9555587973000002</v>
      </c>
      <c r="AS23" s="32">
        <v>15.4284779966</v>
      </c>
      <c r="AT23" s="85"/>
      <c r="AU23" s="32">
        <v>24.066922799</v>
      </c>
      <c r="AV23" s="91">
        <v>1.2978325462</v>
      </c>
      <c r="AW23" s="32">
        <v>21.522906344700001</v>
      </c>
      <c r="AX23" s="32">
        <v>26.6109392533</v>
      </c>
      <c r="AY23" s="32">
        <v>5.3925986176</v>
      </c>
      <c r="AZ23" s="85"/>
    </row>
    <row r="24" spans="1:52" x14ac:dyDescent="0.2">
      <c r="A24" s="20" t="s">
        <v>44</v>
      </c>
      <c r="B24" s="5"/>
      <c r="C24" s="5"/>
      <c r="D24" s="5"/>
      <c r="E24" s="32">
        <v>14.3916354132</v>
      </c>
      <c r="F24" s="91">
        <v>0.52966469280000006</v>
      </c>
      <c r="G24" s="32">
        <v>13.3533846021</v>
      </c>
      <c r="H24" s="32">
        <v>15.429886224300001</v>
      </c>
      <c r="I24" s="32">
        <v>3.6803648618999998</v>
      </c>
      <c r="J24" s="85"/>
      <c r="K24" s="32">
        <v>40.235124547600002</v>
      </c>
      <c r="L24" s="91">
        <v>1.0695244134999999</v>
      </c>
      <c r="M24" s="32">
        <v>38.138638591700001</v>
      </c>
      <c r="N24" s="32">
        <v>42.331610503500002</v>
      </c>
      <c r="O24" s="32">
        <v>2.6581859147000002</v>
      </c>
      <c r="P24" s="85"/>
      <c r="Q24" s="32">
        <v>48.771474718299999</v>
      </c>
      <c r="R24" s="91">
        <v>1.1307985055000001</v>
      </c>
      <c r="S24" s="32">
        <v>46.554879046499998</v>
      </c>
      <c r="T24" s="32">
        <v>50.988070389999997</v>
      </c>
      <c r="U24" s="32">
        <v>2.3185653336000001</v>
      </c>
      <c r="V24" s="85"/>
      <c r="W24" s="32">
        <v>5.6021923883999998</v>
      </c>
      <c r="X24" s="91">
        <v>0.66394209580000008</v>
      </c>
      <c r="Y24" s="32">
        <v>4.3007304843999998</v>
      </c>
      <c r="Z24" s="32">
        <v>6.9036542923000006</v>
      </c>
      <c r="AA24" s="32">
        <v>11.8514690286</v>
      </c>
      <c r="AB24" s="85"/>
      <c r="AC24" s="32">
        <v>8.4499269822000009</v>
      </c>
      <c r="AD24" s="91">
        <v>1.4159063625999999</v>
      </c>
      <c r="AE24" s="32">
        <v>5.6744617691000014</v>
      </c>
      <c r="AF24" s="32">
        <v>11.2253921954</v>
      </c>
      <c r="AG24" s="32">
        <v>16.756433110100001</v>
      </c>
      <c r="AH24" s="85"/>
      <c r="AI24" s="32">
        <v>14.6053270552</v>
      </c>
      <c r="AJ24" s="91">
        <v>0.93947165380000008</v>
      </c>
      <c r="AK24" s="32">
        <v>12.763771029600001</v>
      </c>
      <c r="AL24" s="32">
        <v>16.446883080700001</v>
      </c>
      <c r="AM24" s="32">
        <v>6.4323903889</v>
      </c>
      <c r="AN24" s="85"/>
      <c r="AO24" s="32">
        <v>7.4548108711000003</v>
      </c>
      <c r="AP24" s="91">
        <v>0.72507044799999998</v>
      </c>
      <c r="AQ24" s="32">
        <v>6.0335249311000014</v>
      </c>
      <c r="AR24" s="32">
        <v>8.876096811</v>
      </c>
      <c r="AS24" s="32">
        <v>9.7262084920999996</v>
      </c>
      <c r="AT24" s="85"/>
      <c r="AU24" s="32">
        <v>38.268865861599998</v>
      </c>
      <c r="AV24" s="91">
        <v>1.5579735382</v>
      </c>
      <c r="AW24" s="32">
        <v>35.214920012999997</v>
      </c>
      <c r="AX24" s="32">
        <v>41.3228117102</v>
      </c>
      <c r="AY24" s="32">
        <v>4.0711254518000004</v>
      </c>
      <c r="AZ24" s="85"/>
    </row>
    <row r="25" spans="1:52" x14ac:dyDescent="0.2">
      <c r="A25" s="20" t="s">
        <v>45</v>
      </c>
      <c r="B25" s="5"/>
      <c r="C25" s="5"/>
      <c r="D25" s="5"/>
      <c r="E25" s="32">
        <v>25.731247055400001</v>
      </c>
      <c r="F25" s="91">
        <v>1.0559305525</v>
      </c>
      <c r="G25" s="32">
        <v>23.661407839100001</v>
      </c>
      <c r="H25" s="32">
        <v>27.801086271700001</v>
      </c>
      <c r="I25" s="32">
        <v>4.1036897677999997</v>
      </c>
      <c r="J25" s="85"/>
      <c r="K25" s="32">
        <v>46.054214800099999</v>
      </c>
      <c r="L25" s="91">
        <v>1.6446380133</v>
      </c>
      <c r="M25" s="32">
        <v>42.830388906899998</v>
      </c>
      <c r="N25" s="32">
        <v>49.278040693299999</v>
      </c>
      <c r="O25" s="32">
        <v>3.5710912029999999</v>
      </c>
      <c r="P25" s="85"/>
      <c r="Q25" s="32">
        <v>61.2233609516</v>
      </c>
      <c r="R25" s="91">
        <v>1.5330284309</v>
      </c>
      <c r="S25" s="32">
        <v>58.218312600300003</v>
      </c>
      <c r="T25" s="32">
        <v>64.228409302800003</v>
      </c>
      <c r="U25" s="32">
        <v>2.5039926052000001</v>
      </c>
      <c r="V25" s="85"/>
      <c r="W25" s="32">
        <v>11.126430944999999</v>
      </c>
      <c r="X25" s="91">
        <v>1.2643338218</v>
      </c>
      <c r="Y25" s="32">
        <v>8.6480788218000004</v>
      </c>
      <c r="Z25" s="32">
        <v>13.6047830683</v>
      </c>
      <c r="AA25" s="32">
        <v>11.363336797300001</v>
      </c>
      <c r="AB25" s="85"/>
      <c r="AC25" s="32">
        <v>16.126318577100001</v>
      </c>
      <c r="AD25" s="91">
        <v>1.3826666110000001</v>
      </c>
      <c r="AE25" s="32">
        <v>13.416010055599999</v>
      </c>
      <c r="AF25" s="32">
        <v>18.836627098499999</v>
      </c>
      <c r="AG25" s="32">
        <v>8.5739755443999996</v>
      </c>
      <c r="AH25" s="85"/>
      <c r="AI25" s="32">
        <v>20.421021430700002</v>
      </c>
      <c r="AJ25" s="91">
        <v>1.3057800568</v>
      </c>
      <c r="AK25" s="32">
        <v>17.861426234900001</v>
      </c>
      <c r="AL25" s="32">
        <v>22.980616626500002</v>
      </c>
      <c r="AM25" s="32">
        <v>6.3942935528000007</v>
      </c>
      <c r="AN25" s="85"/>
      <c r="AO25" s="32">
        <v>9.4293105406999995</v>
      </c>
      <c r="AP25" s="91">
        <v>0.86906697080000006</v>
      </c>
      <c r="AQ25" s="32">
        <v>7.7257620512000003</v>
      </c>
      <c r="AR25" s="32">
        <v>11.132859030100001</v>
      </c>
      <c r="AS25" s="32">
        <v>9.2166544630000011</v>
      </c>
      <c r="AT25" s="85"/>
      <c r="AU25" s="32">
        <v>38.435688383200002</v>
      </c>
      <c r="AV25" s="91">
        <v>1.6050877989000001</v>
      </c>
      <c r="AW25" s="32">
        <v>35.289388975800001</v>
      </c>
      <c r="AX25" s="32">
        <v>41.581987790699998</v>
      </c>
      <c r="AY25" s="32">
        <v>4.1760349987000014</v>
      </c>
      <c r="AZ25" s="85"/>
    </row>
    <row r="26" spans="1:52" x14ac:dyDescent="0.2">
      <c r="A26" s="20" t="s">
        <v>46</v>
      </c>
      <c r="B26" s="5"/>
      <c r="C26" s="5"/>
      <c r="D26" s="5"/>
      <c r="E26" s="32">
        <v>17.371397450100002</v>
      </c>
      <c r="F26" s="91">
        <v>0.61800043960000006</v>
      </c>
      <c r="G26" s="32">
        <v>16.159990561200001</v>
      </c>
      <c r="H26" s="32">
        <v>18.582804338999999</v>
      </c>
      <c r="I26" s="32">
        <v>3.5575746932999999</v>
      </c>
      <c r="J26" s="85"/>
      <c r="K26" s="32">
        <v>43.994997986800001</v>
      </c>
      <c r="L26" s="91">
        <v>1.3819702868999999</v>
      </c>
      <c r="M26" s="32">
        <v>41.286054402600001</v>
      </c>
      <c r="N26" s="32">
        <v>46.703941571100003</v>
      </c>
      <c r="O26" s="32">
        <v>3.1411986593000001</v>
      </c>
      <c r="P26" s="85"/>
      <c r="Q26" s="32">
        <v>54.688575998200001</v>
      </c>
      <c r="R26" s="91">
        <v>1.3632087084</v>
      </c>
      <c r="S26" s="32">
        <v>52.016408933999998</v>
      </c>
      <c r="T26" s="32">
        <v>57.360743062499999</v>
      </c>
      <c r="U26" s="32">
        <v>2.4926754509000002</v>
      </c>
      <c r="V26" s="85"/>
      <c r="W26" s="32">
        <v>8.0128052349000001</v>
      </c>
      <c r="X26" s="91">
        <v>0.78944302230000007</v>
      </c>
      <c r="Y26" s="32">
        <v>6.4653359220000004</v>
      </c>
      <c r="Z26" s="32">
        <v>9.5602745478000006</v>
      </c>
      <c r="AA26" s="32">
        <v>9.8522677035000008</v>
      </c>
      <c r="AB26" s="85"/>
      <c r="AC26" s="32">
        <v>12.7163406197</v>
      </c>
      <c r="AD26" s="91">
        <v>1.2291491385</v>
      </c>
      <c r="AE26" s="32">
        <v>10.306957650899999</v>
      </c>
      <c r="AF26" s="32">
        <v>15.1257235884</v>
      </c>
      <c r="AG26" s="32">
        <v>9.6659029136000001</v>
      </c>
      <c r="AH26" s="85"/>
      <c r="AI26" s="32">
        <v>16.854411193499999</v>
      </c>
      <c r="AJ26" s="91">
        <v>1.0928986291</v>
      </c>
      <c r="AK26" s="32">
        <v>14.7121070082</v>
      </c>
      <c r="AL26" s="32">
        <v>18.996715378800001</v>
      </c>
      <c r="AM26" s="32">
        <v>6.4843477271000003</v>
      </c>
      <c r="AN26" s="85"/>
      <c r="AO26" s="32">
        <v>8.7909975933000002</v>
      </c>
      <c r="AP26" s="91">
        <v>0.84658530430000001</v>
      </c>
      <c r="AQ26" s="32">
        <v>7.1315177547999999</v>
      </c>
      <c r="AR26" s="32">
        <v>10.4504774318</v>
      </c>
      <c r="AS26" s="32">
        <v>9.6301391887000012</v>
      </c>
      <c r="AT26" s="85"/>
      <c r="AU26" s="32">
        <v>41.298403757400003</v>
      </c>
      <c r="AV26" s="91">
        <v>1.4945485896999999</v>
      </c>
      <c r="AW26" s="32">
        <v>38.368783741900003</v>
      </c>
      <c r="AX26" s="32">
        <v>44.2280237728</v>
      </c>
      <c r="AY26" s="32">
        <v>3.6189015887</v>
      </c>
      <c r="AZ26" s="85"/>
    </row>
    <row r="27" spans="1:52" x14ac:dyDescent="0.2">
      <c r="A27" s="20" t="s">
        <v>47</v>
      </c>
      <c r="B27" s="5"/>
      <c r="C27" s="5"/>
      <c r="D27" s="5"/>
      <c r="E27" s="32">
        <v>18.415724948600001</v>
      </c>
      <c r="F27" s="91">
        <v>0.85086139550000006</v>
      </c>
      <c r="G27" s="32">
        <v>16.7478630992</v>
      </c>
      <c r="H27" s="32">
        <v>20.083586797900001</v>
      </c>
      <c r="I27" s="32">
        <v>4.6202981306000002</v>
      </c>
      <c r="J27" s="85"/>
      <c r="K27" s="32">
        <v>25.697477558100001</v>
      </c>
      <c r="L27" s="91">
        <v>1.4431031281</v>
      </c>
      <c r="M27" s="32">
        <v>22.868701138599999</v>
      </c>
      <c r="N27" s="32">
        <v>28.5262539776</v>
      </c>
      <c r="O27" s="32">
        <v>5.6157384506000003</v>
      </c>
      <c r="P27" s="85"/>
      <c r="Q27" s="32">
        <v>48.963439558899999</v>
      </c>
      <c r="R27" s="91">
        <v>1.5337017842</v>
      </c>
      <c r="S27" s="32">
        <v>45.957071297799999</v>
      </c>
      <c r="T27" s="32">
        <v>51.96980782</v>
      </c>
      <c r="U27" s="32">
        <v>3.1323407792000002</v>
      </c>
      <c r="V27" s="85"/>
      <c r="W27" s="32">
        <v>7.7165093292</v>
      </c>
      <c r="X27" s="91">
        <v>1.6857165025</v>
      </c>
      <c r="Y27" s="32">
        <v>4.4121612201999998</v>
      </c>
      <c r="Z27" s="32">
        <v>11.0208574382</v>
      </c>
      <c r="AA27" s="32">
        <v>21.845583677699999</v>
      </c>
      <c r="AB27" s="85"/>
      <c r="AC27" s="32">
        <v>9.7825492209</v>
      </c>
      <c r="AD27" s="91">
        <v>1.6103908106</v>
      </c>
      <c r="AE27" s="32">
        <v>6.6258548292000006</v>
      </c>
      <c r="AF27" s="32">
        <v>12.9392436127</v>
      </c>
      <c r="AG27" s="32">
        <v>16.461872812300001</v>
      </c>
      <c r="AH27" s="85"/>
      <c r="AI27" s="32">
        <v>12.928198757000001</v>
      </c>
      <c r="AJ27" s="91">
        <v>1.5202127159000001</v>
      </c>
      <c r="AK27" s="32">
        <v>9.9482718206000005</v>
      </c>
      <c r="AL27" s="32">
        <v>15.908125693400001</v>
      </c>
      <c r="AM27" s="32">
        <v>11.7588903486</v>
      </c>
      <c r="AN27" s="85"/>
      <c r="AO27" s="32">
        <v>7.1016701482000002</v>
      </c>
      <c r="AP27" s="91">
        <v>1.5766761916000001</v>
      </c>
      <c r="AQ27" s="32">
        <v>4.0110632848000014</v>
      </c>
      <c r="AR27" s="32">
        <v>10.1922770115</v>
      </c>
      <c r="AS27" s="32">
        <v>22.2014844218</v>
      </c>
      <c r="AT27" s="85"/>
      <c r="AU27" s="32">
        <v>28.1465346598</v>
      </c>
      <c r="AV27" s="91">
        <v>1.8787963133000001</v>
      </c>
      <c r="AW27" s="32">
        <v>24.4637107474</v>
      </c>
      <c r="AX27" s="32">
        <v>31.829358572299999</v>
      </c>
      <c r="AY27" s="32">
        <v>6.6750537358000006</v>
      </c>
      <c r="AZ27" s="85"/>
    </row>
    <row r="28" spans="1:52" x14ac:dyDescent="0.2">
      <c r="A28" s="20" t="s">
        <v>48</v>
      </c>
      <c r="B28" s="5"/>
      <c r="C28" s="5"/>
      <c r="D28" s="5"/>
      <c r="E28" s="32">
        <v>13.274693046399999</v>
      </c>
      <c r="F28" s="91">
        <v>0.47246398049999999</v>
      </c>
      <c r="G28" s="32">
        <v>12.348567296200001</v>
      </c>
      <c r="H28" s="32">
        <v>14.2008187966</v>
      </c>
      <c r="I28" s="32">
        <v>3.5591329971999999</v>
      </c>
      <c r="J28" s="85"/>
      <c r="K28" s="32">
        <v>15.8220280235</v>
      </c>
      <c r="L28" s="91">
        <v>0.76851335700000001</v>
      </c>
      <c r="M28" s="32">
        <v>14.3155851227</v>
      </c>
      <c r="N28" s="32">
        <v>17.328470924299999</v>
      </c>
      <c r="O28" s="32">
        <v>4.8572367326000014</v>
      </c>
      <c r="P28" s="85"/>
      <c r="Q28" s="32">
        <v>24.691667807400002</v>
      </c>
      <c r="R28" s="91">
        <v>0.88298286820000005</v>
      </c>
      <c r="S28" s="32">
        <v>22.960841321099998</v>
      </c>
      <c r="T28" s="32">
        <v>26.4224942936</v>
      </c>
      <c r="U28" s="32">
        <v>3.5760357506</v>
      </c>
      <c r="V28" s="85"/>
      <c r="W28" s="32">
        <v>2.584157823</v>
      </c>
      <c r="X28" s="91">
        <v>0.48139458099999999</v>
      </c>
      <c r="Y28" s="32">
        <v>1.6405262747</v>
      </c>
      <c r="Z28" s="32">
        <v>3.5277893712999999</v>
      </c>
      <c r="AA28" s="32">
        <v>18.628683460400001</v>
      </c>
      <c r="AB28" s="85"/>
      <c r="AC28" s="32">
        <v>1.9101055952999999</v>
      </c>
      <c r="AD28" s="91">
        <v>0.29536725539999997</v>
      </c>
      <c r="AE28" s="32">
        <v>1.3311255412</v>
      </c>
      <c r="AF28" s="32">
        <v>2.4890856493000002</v>
      </c>
      <c r="AG28" s="32">
        <v>15.463399305799999</v>
      </c>
      <c r="AH28" s="85"/>
      <c r="AI28" s="32">
        <v>9.2711833739999996</v>
      </c>
      <c r="AJ28" s="91">
        <v>0.76520034460000008</v>
      </c>
      <c r="AK28" s="32">
        <v>7.7712346531000014</v>
      </c>
      <c r="AL28" s="32">
        <v>10.771132095</v>
      </c>
      <c r="AM28" s="32">
        <v>8.2535347838000011</v>
      </c>
      <c r="AN28" s="85"/>
      <c r="AO28" s="32">
        <v>2.4947518879000001</v>
      </c>
      <c r="AP28" s="91">
        <v>0.3333711439</v>
      </c>
      <c r="AQ28" s="32">
        <v>1.8412764623</v>
      </c>
      <c r="AR28" s="32">
        <v>3.1482273135000001</v>
      </c>
      <c r="AS28" s="32">
        <v>13.3628977501</v>
      </c>
      <c r="AT28" s="85"/>
      <c r="AU28" s="32">
        <v>17.933019618599999</v>
      </c>
      <c r="AV28" s="91">
        <v>0.97918395200000008</v>
      </c>
      <c r="AW28" s="32">
        <v>16.013619389999999</v>
      </c>
      <c r="AX28" s="32">
        <v>19.852419847099998</v>
      </c>
      <c r="AY28" s="32">
        <v>5.4602290794000004</v>
      </c>
      <c r="AZ28" s="85"/>
    </row>
    <row r="29" spans="1:52" x14ac:dyDescent="0.2">
      <c r="A29" s="20" t="s">
        <v>49</v>
      </c>
      <c r="B29" s="5"/>
      <c r="C29" s="5"/>
      <c r="D29" s="5"/>
      <c r="E29" s="32">
        <v>30.514391643</v>
      </c>
      <c r="F29" s="91">
        <v>1.0203386488999999</v>
      </c>
      <c r="G29" s="32">
        <v>28.514319815899999</v>
      </c>
      <c r="H29" s="32">
        <v>32.514463470000003</v>
      </c>
      <c r="I29" s="32">
        <v>3.3437948258999999</v>
      </c>
      <c r="J29" s="85"/>
      <c r="K29" s="32">
        <v>43.850328130999998</v>
      </c>
      <c r="L29" s="91">
        <v>1.7145847185</v>
      </c>
      <c r="M29" s="32">
        <v>40.489392431699997</v>
      </c>
      <c r="N29" s="32">
        <v>47.211263830299998</v>
      </c>
      <c r="O29" s="32">
        <v>3.9100841237999999</v>
      </c>
      <c r="P29" s="85"/>
      <c r="Q29" s="32">
        <v>73.8540126802</v>
      </c>
      <c r="R29" s="91">
        <v>1.2405383308</v>
      </c>
      <c r="S29" s="32">
        <v>71.422304571799998</v>
      </c>
      <c r="T29" s="32">
        <v>76.285720788500001</v>
      </c>
      <c r="U29" s="32">
        <v>1.6797168979999999</v>
      </c>
      <c r="V29" s="85"/>
      <c r="W29" s="32">
        <v>18.888947968699998</v>
      </c>
      <c r="X29" s="91">
        <v>1.4383621227000001</v>
      </c>
      <c r="Y29" s="32">
        <v>16.0694648865</v>
      </c>
      <c r="Z29" s="32">
        <v>21.7084310509</v>
      </c>
      <c r="AA29" s="32">
        <v>7.6148344794000007</v>
      </c>
      <c r="AB29" s="85"/>
      <c r="AC29" s="32">
        <v>46.695418486800001</v>
      </c>
      <c r="AD29" s="91">
        <v>1.8911801508999999</v>
      </c>
      <c r="AE29" s="32">
        <v>42.988319727300002</v>
      </c>
      <c r="AF29" s="32">
        <v>50.4025172463</v>
      </c>
      <c r="AG29" s="32">
        <v>4.0500336267000003</v>
      </c>
      <c r="AH29" s="85"/>
      <c r="AI29" s="32">
        <v>23.5179644611</v>
      </c>
      <c r="AJ29" s="91">
        <v>1.3784210482000001</v>
      </c>
      <c r="AK29" s="32">
        <v>20.815978108500001</v>
      </c>
      <c r="AL29" s="32">
        <v>26.219950813699999</v>
      </c>
      <c r="AM29" s="32">
        <v>5.8611409610000003</v>
      </c>
      <c r="AN29" s="85"/>
      <c r="AO29" s="32">
        <v>22.3299140186</v>
      </c>
      <c r="AP29" s="91">
        <v>1.7634389136999999</v>
      </c>
      <c r="AQ29" s="32">
        <v>18.873214133899999</v>
      </c>
      <c r="AR29" s="32">
        <v>25.786613903300001</v>
      </c>
      <c r="AS29" s="32">
        <v>7.8972042267000004</v>
      </c>
      <c r="AT29" s="85"/>
      <c r="AU29" s="32">
        <v>54.157696362700001</v>
      </c>
      <c r="AV29" s="91">
        <v>1.821154723</v>
      </c>
      <c r="AW29" s="32">
        <v>50.587861722</v>
      </c>
      <c r="AX29" s="32">
        <v>57.727531003400003</v>
      </c>
      <c r="AY29" s="32">
        <v>3.3626886763999999</v>
      </c>
      <c r="AZ29" s="85"/>
    </row>
    <row r="30" spans="1:52" s="15" customFormat="1" x14ac:dyDescent="0.2">
      <c r="A30" s="20" t="s">
        <v>50</v>
      </c>
      <c r="B30" s="5"/>
      <c r="C30" s="5"/>
      <c r="D30" s="5"/>
      <c r="E30" s="32">
        <v>22.650107249200001</v>
      </c>
      <c r="F30" s="91">
        <v>0.87704264799999998</v>
      </c>
      <c r="G30" s="32">
        <v>20.930924806099998</v>
      </c>
      <c r="H30" s="32">
        <v>24.369289692399999</v>
      </c>
      <c r="I30" s="32">
        <v>3.8721346363000002</v>
      </c>
      <c r="J30" s="85"/>
      <c r="K30" s="32">
        <v>47.305061260800002</v>
      </c>
      <c r="L30" s="91">
        <v>1.8865576706</v>
      </c>
      <c r="M30" s="32">
        <v>43.607023505400001</v>
      </c>
      <c r="N30" s="32">
        <v>51.003099016199997</v>
      </c>
      <c r="O30" s="32">
        <v>3.9880672813000002</v>
      </c>
      <c r="P30" s="85"/>
      <c r="Q30" s="32">
        <v>67.656701720900003</v>
      </c>
      <c r="R30" s="91">
        <v>1.33428338</v>
      </c>
      <c r="S30" s="32">
        <v>65.0412341989</v>
      </c>
      <c r="T30" s="32">
        <v>70.272169243000008</v>
      </c>
      <c r="U30" s="32">
        <v>1.9721377869000001</v>
      </c>
      <c r="V30" s="85"/>
      <c r="W30" s="32">
        <v>10.7454103296</v>
      </c>
      <c r="X30" s="91">
        <v>1.1558067933</v>
      </c>
      <c r="Y30" s="32">
        <v>8.4797933139000001</v>
      </c>
      <c r="Z30" s="32">
        <v>13.0110273453</v>
      </c>
      <c r="AA30" s="32">
        <v>10.7562834534</v>
      </c>
      <c r="AB30" s="85"/>
      <c r="AC30" s="32">
        <v>18.769710252700001</v>
      </c>
      <c r="AD30" s="91">
        <v>1.9911649759000001</v>
      </c>
      <c r="AE30" s="32">
        <v>14.8666208465</v>
      </c>
      <c r="AF30" s="32">
        <v>22.672799658799999</v>
      </c>
      <c r="AG30" s="32">
        <v>10.6083948503</v>
      </c>
      <c r="AH30" s="85"/>
      <c r="AI30" s="32">
        <v>16.951476879600001</v>
      </c>
      <c r="AJ30" s="91">
        <v>1.1220390618</v>
      </c>
      <c r="AK30" s="32">
        <v>14.752051503800001</v>
      </c>
      <c r="AL30" s="32">
        <v>19.1509022555</v>
      </c>
      <c r="AM30" s="32">
        <v>6.6191227453000003</v>
      </c>
      <c r="AN30" s="85"/>
      <c r="AO30" s="32">
        <v>13.476634584399999</v>
      </c>
      <c r="AP30" s="91">
        <v>1.2472201825</v>
      </c>
      <c r="AQ30" s="32">
        <v>11.031828684100001</v>
      </c>
      <c r="AR30" s="32">
        <v>15.9214404847</v>
      </c>
      <c r="AS30" s="32">
        <v>9.2546857652999996</v>
      </c>
      <c r="AT30" s="85"/>
      <c r="AU30" s="32">
        <v>49.225934272400004</v>
      </c>
      <c r="AV30" s="91">
        <v>1.6760030647999999</v>
      </c>
      <c r="AW30" s="32">
        <v>45.940626482200003</v>
      </c>
      <c r="AX30" s="32">
        <v>52.511242062599997</v>
      </c>
      <c r="AY30" s="32">
        <v>3.4047156028000001</v>
      </c>
      <c r="AZ30" s="85"/>
    </row>
    <row r="31" spans="1:52" x14ac:dyDescent="0.2">
      <c r="A31" s="20" t="s">
        <v>51</v>
      </c>
      <c r="B31" s="5"/>
      <c r="C31" s="5"/>
      <c r="D31" s="5"/>
      <c r="E31" s="32">
        <v>14.5368176267</v>
      </c>
      <c r="F31" s="91">
        <v>0.57668231180000007</v>
      </c>
      <c r="G31" s="32">
        <v>13.406402694200001</v>
      </c>
      <c r="H31" s="32">
        <v>15.6672325592</v>
      </c>
      <c r="I31" s="32">
        <v>3.9670464786999999</v>
      </c>
      <c r="J31" s="85"/>
      <c r="K31" s="32">
        <v>24.136448833300001</v>
      </c>
      <c r="L31" s="91">
        <v>1.0238518757999999</v>
      </c>
      <c r="M31" s="32">
        <v>22.129490365100001</v>
      </c>
      <c r="N31" s="32">
        <v>26.143407301500002</v>
      </c>
      <c r="O31" s="32">
        <v>4.2419325348000001</v>
      </c>
      <c r="P31" s="85"/>
      <c r="Q31" s="32">
        <v>37.439985298700002</v>
      </c>
      <c r="R31" s="91">
        <v>1.2465391370000001</v>
      </c>
      <c r="S31" s="32">
        <v>34.996514386599998</v>
      </c>
      <c r="T31" s="32">
        <v>39.8834562109</v>
      </c>
      <c r="U31" s="32">
        <v>3.3294327629999998</v>
      </c>
      <c r="V31" s="85"/>
      <c r="W31" s="32">
        <v>5.1310868956000002</v>
      </c>
      <c r="X31" s="91">
        <v>0.64874529040000006</v>
      </c>
      <c r="Y31" s="32">
        <v>3.8594138293000002</v>
      </c>
      <c r="Z31" s="32">
        <v>6.4027599618000002</v>
      </c>
      <c r="AA31" s="32">
        <v>12.6434282564</v>
      </c>
      <c r="AB31" s="85"/>
      <c r="AC31" s="32">
        <v>6.7107625608000001</v>
      </c>
      <c r="AD31" s="91">
        <v>0.67509965970000008</v>
      </c>
      <c r="AE31" s="32">
        <v>5.3874295563999999</v>
      </c>
      <c r="AF31" s="32">
        <v>8.0340955652999995</v>
      </c>
      <c r="AG31" s="32">
        <v>10.059954492099999</v>
      </c>
      <c r="AH31" s="85"/>
      <c r="AI31" s="32">
        <v>9.9152666358000001</v>
      </c>
      <c r="AJ31" s="91">
        <v>0.75844130750000005</v>
      </c>
      <c r="AK31" s="32">
        <v>8.4285670060999998</v>
      </c>
      <c r="AL31" s="32">
        <v>11.4019662656</v>
      </c>
      <c r="AM31" s="32">
        <v>7.6492275532000003</v>
      </c>
      <c r="AN31" s="85"/>
      <c r="AO31" s="32">
        <v>3.8222882621999998</v>
      </c>
      <c r="AP31" s="91">
        <v>0.4606248034</v>
      </c>
      <c r="AQ31" s="32">
        <v>2.9193697135000001</v>
      </c>
      <c r="AR31" s="32">
        <v>4.7252068110000014</v>
      </c>
      <c r="AS31" s="32">
        <v>12.051022104899999</v>
      </c>
      <c r="AT31" s="85"/>
      <c r="AU31" s="32">
        <v>21.104195577199999</v>
      </c>
      <c r="AV31" s="91">
        <v>1.3070730764</v>
      </c>
      <c r="AW31" s="32">
        <v>18.542065799300001</v>
      </c>
      <c r="AX31" s="32">
        <v>23.666325355200001</v>
      </c>
      <c r="AY31" s="32">
        <v>6.1934276130999999</v>
      </c>
      <c r="AZ31" s="85"/>
    </row>
    <row r="32" spans="1:52" x14ac:dyDescent="0.2">
      <c r="A32" s="20" t="s">
        <v>52</v>
      </c>
      <c r="B32" s="5"/>
      <c r="C32" s="5"/>
      <c r="D32" s="5"/>
      <c r="E32" s="32">
        <v>16.0204459443</v>
      </c>
      <c r="F32" s="91">
        <v>0.76932913010000004</v>
      </c>
      <c r="G32" s="32">
        <v>14.5124039619</v>
      </c>
      <c r="H32" s="32">
        <v>17.5284879266</v>
      </c>
      <c r="I32" s="32">
        <v>4.8021705061000004</v>
      </c>
      <c r="J32" s="85"/>
      <c r="K32" s="32">
        <v>30.348169071699999</v>
      </c>
      <c r="L32" s="91">
        <v>1.3482088722000001</v>
      </c>
      <c r="M32" s="32">
        <v>27.705404745300001</v>
      </c>
      <c r="N32" s="32">
        <v>32.990933398199999</v>
      </c>
      <c r="O32" s="32">
        <v>4.4424718638999998</v>
      </c>
      <c r="P32" s="85"/>
      <c r="Q32" s="32">
        <v>39.458917762399999</v>
      </c>
      <c r="R32" s="91">
        <v>1.1078849943</v>
      </c>
      <c r="S32" s="32">
        <v>37.2872372454</v>
      </c>
      <c r="T32" s="32">
        <v>41.630598279499999</v>
      </c>
      <c r="U32" s="32">
        <v>2.8076922964</v>
      </c>
      <c r="V32" s="85"/>
      <c r="W32" s="32">
        <v>10.447422141000001</v>
      </c>
      <c r="X32" s="91">
        <v>0.84465389400000002</v>
      </c>
      <c r="Y32" s="32">
        <v>8.7917282605000011</v>
      </c>
      <c r="Z32" s="32">
        <v>12.1031160214</v>
      </c>
      <c r="AA32" s="32">
        <v>8.0848067839999995</v>
      </c>
      <c r="AB32" s="85"/>
      <c r="AC32" s="32">
        <v>12.0411843315</v>
      </c>
      <c r="AD32" s="91">
        <v>1.5578177033</v>
      </c>
      <c r="AE32" s="32">
        <v>8.987543951100001</v>
      </c>
      <c r="AF32" s="32">
        <v>15.094824711999999</v>
      </c>
      <c r="AG32" s="32">
        <v>12.9374126366</v>
      </c>
      <c r="AH32" s="85"/>
      <c r="AI32" s="32">
        <v>13.081863676599999</v>
      </c>
      <c r="AJ32" s="91">
        <v>0.97390494319999998</v>
      </c>
      <c r="AK32" s="32">
        <v>11.172811381800001</v>
      </c>
      <c r="AL32" s="32">
        <v>14.9909159715</v>
      </c>
      <c r="AM32" s="32">
        <v>7.4446957048</v>
      </c>
      <c r="AN32" s="85"/>
      <c r="AO32" s="32">
        <v>4.4077950684999996</v>
      </c>
      <c r="AP32" s="91">
        <v>0.69935257179999999</v>
      </c>
      <c r="AQ32" s="32">
        <v>3.0369214105000002</v>
      </c>
      <c r="AR32" s="32">
        <v>5.7786687265000003</v>
      </c>
      <c r="AS32" s="32">
        <v>15.8662678489</v>
      </c>
      <c r="AT32" s="85"/>
      <c r="AU32" s="32">
        <v>22.109422774900001</v>
      </c>
      <c r="AV32" s="91">
        <v>1.5058678433999999</v>
      </c>
      <c r="AW32" s="32">
        <v>19.157614713800001</v>
      </c>
      <c r="AX32" s="32">
        <v>25.061230836</v>
      </c>
      <c r="AY32" s="32">
        <v>6.8109776486000007</v>
      </c>
      <c r="AZ32" s="85"/>
    </row>
    <row r="33" spans="1:52" x14ac:dyDescent="0.2">
      <c r="A33" s="20" t="s">
        <v>53</v>
      </c>
      <c r="B33" s="5"/>
      <c r="C33" s="5"/>
      <c r="D33" s="5"/>
      <c r="E33" s="32">
        <v>18.763271981900001</v>
      </c>
      <c r="F33" s="91">
        <v>0.6930514109</v>
      </c>
      <c r="G33" s="32">
        <v>17.404749884200001</v>
      </c>
      <c r="H33" s="32">
        <v>20.121794079499999</v>
      </c>
      <c r="I33" s="32">
        <v>3.6936596750000001</v>
      </c>
      <c r="J33" s="85"/>
      <c r="K33" s="32">
        <v>33.4315966833</v>
      </c>
      <c r="L33" s="91">
        <v>1.0973947277</v>
      </c>
      <c r="M33" s="32">
        <v>31.280479227899999</v>
      </c>
      <c r="N33" s="32">
        <v>35.582714138699998</v>
      </c>
      <c r="O33" s="32">
        <v>3.2825076771999999</v>
      </c>
      <c r="P33" s="85"/>
      <c r="Q33" s="32">
        <v>51.2385213648</v>
      </c>
      <c r="R33" s="91">
        <v>1.2421714357</v>
      </c>
      <c r="S33" s="32">
        <v>48.803612037800001</v>
      </c>
      <c r="T33" s="32">
        <v>53.6734306918</v>
      </c>
      <c r="U33" s="32">
        <v>2.4242921197</v>
      </c>
      <c r="V33" s="85"/>
      <c r="W33" s="32">
        <v>7.1247995518000007</v>
      </c>
      <c r="X33" s="91">
        <v>0.71876200310000005</v>
      </c>
      <c r="Y33" s="32">
        <v>5.7158794504000001</v>
      </c>
      <c r="Z33" s="32">
        <v>8.5337196532000004</v>
      </c>
      <c r="AA33" s="32">
        <v>10.088171574</v>
      </c>
      <c r="AB33" s="85"/>
      <c r="AC33" s="32">
        <v>18.782699904299999</v>
      </c>
      <c r="AD33" s="91">
        <v>1.2325150816999999</v>
      </c>
      <c r="AE33" s="32">
        <v>16.366719000300002</v>
      </c>
      <c r="AF33" s="32">
        <v>21.198680808300001</v>
      </c>
      <c r="AG33" s="32">
        <v>6.5619697276000002</v>
      </c>
      <c r="AH33" s="85"/>
      <c r="AI33" s="32">
        <v>11.679413561700001</v>
      </c>
      <c r="AJ33" s="91">
        <v>0.79527090249999999</v>
      </c>
      <c r="AK33" s="32">
        <v>10.1205204152</v>
      </c>
      <c r="AL33" s="32">
        <v>13.2383067083</v>
      </c>
      <c r="AM33" s="32">
        <v>6.8091680997999999</v>
      </c>
      <c r="AN33" s="85"/>
      <c r="AO33" s="32">
        <v>10.0420810885</v>
      </c>
      <c r="AP33" s="91">
        <v>0.89448784749999999</v>
      </c>
      <c r="AQ33" s="32">
        <v>8.2887024966000009</v>
      </c>
      <c r="AR33" s="32">
        <v>11.7954596803</v>
      </c>
      <c r="AS33" s="32">
        <v>8.9073951867000005</v>
      </c>
      <c r="AT33" s="85"/>
      <c r="AU33" s="32">
        <v>35.300778298600001</v>
      </c>
      <c r="AV33" s="91">
        <v>1.3886215676</v>
      </c>
      <c r="AW33" s="32">
        <v>32.5787968478</v>
      </c>
      <c r="AX33" s="32">
        <v>38.0227597493</v>
      </c>
      <c r="AY33" s="32">
        <v>3.9336854157999999</v>
      </c>
      <c r="AZ33" s="85"/>
    </row>
    <row r="34" spans="1:52" x14ac:dyDescent="0.2">
      <c r="A34" s="20" t="s">
        <v>54</v>
      </c>
      <c r="B34" s="5"/>
      <c r="C34" s="5"/>
      <c r="D34" s="5"/>
      <c r="E34" s="32">
        <v>15.490332194200001</v>
      </c>
      <c r="F34" s="91">
        <v>0.58658796150000003</v>
      </c>
      <c r="G34" s="32">
        <v>14.3405001682</v>
      </c>
      <c r="H34" s="32">
        <v>16.640164220199999</v>
      </c>
      <c r="I34" s="32">
        <v>3.7868004001000002</v>
      </c>
      <c r="J34" s="85"/>
      <c r="K34" s="32">
        <v>24.706292388400001</v>
      </c>
      <c r="L34" s="91">
        <v>0.80277076190000007</v>
      </c>
      <c r="M34" s="32">
        <v>23.132697988</v>
      </c>
      <c r="N34" s="32">
        <v>26.279886788799999</v>
      </c>
      <c r="O34" s="32">
        <v>3.2492562997999999</v>
      </c>
      <c r="P34" s="85"/>
      <c r="Q34" s="32">
        <v>36.907207750399998</v>
      </c>
      <c r="R34" s="91">
        <v>1.1103105628000001</v>
      </c>
      <c r="S34" s="32">
        <v>34.730772624499998</v>
      </c>
      <c r="T34" s="32">
        <v>39.083642876399999</v>
      </c>
      <c r="U34" s="32">
        <v>3.0083840812</v>
      </c>
      <c r="V34" s="85"/>
      <c r="W34" s="32">
        <v>5.9195281163000004</v>
      </c>
      <c r="X34" s="91">
        <v>0.51019984630000004</v>
      </c>
      <c r="Y34" s="32">
        <v>4.9194323738000003</v>
      </c>
      <c r="Z34" s="32">
        <v>6.9196238588000014</v>
      </c>
      <c r="AA34" s="32">
        <v>8.6189276619000008</v>
      </c>
      <c r="AB34" s="85"/>
      <c r="AC34" s="32">
        <v>5.6126430034000014</v>
      </c>
      <c r="AD34" s="91">
        <v>0.98861682839999998</v>
      </c>
      <c r="AE34" s="32">
        <v>3.6747524135999998</v>
      </c>
      <c r="AF34" s="32">
        <v>7.5505335931999999</v>
      </c>
      <c r="AG34" s="32">
        <v>17.6141049372</v>
      </c>
      <c r="AH34" s="85"/>
      <c r="AI34" s="32">
        <v>12.230443169000001</v>
      </c>
      <c r="AJ34" s="91">
        <v>0.76183993989999998</v>
      </c>
      <c r="AK34" s="32">
        <v>10.737081526700001</v>
      </c>
      <c r="AL34" s="32">
        <v>13.723804811300001</v>
      </c>
      <c r="AM34" s="32">
        <v>6.2290460724000001</v>
      </c>
      <c r="AN34" s="85"/>
      <c r="AO34" s="32">
        <v>3.9278679680000002</v>
      </c>
      <c r="AP34" s="91">
        <v>0.46228080269999999</v>
      </c>
      <c r="AQ34" s="32">
        <v>3.0217033228000001</v>
      </c>
      <c r="AR34" s="32">
        <v>4.8340326130999998</v>
      </c>
      <c r="AS34" s="32">
        <v>11.7692551401</v>
      </c>
      <c r="AT34" s="85"/>
      <c r="AU34" s="32">
        <v>23.272567487500002</v>
      </c>
      <c r="AV34" s="91">
        <v>1.0416482355000001</v>
      </c>
      <c r="AW34" s="32">
        <v>21.230724524999999</v>
      </c>
      <c r="AX34" s="32">
        <v>25.314410449899999</v>
      </c>
      <c r="AY34" s="32">
        <v>4.4758629923999997</v>
      </c>
      <c r="AZ34" s="85"/>
    </row>
    <row r="35" spans="1:52" x14ac:dyDescent="0.2">
      <c r="A35" s="20" t="s">
        <v>55</v>
      </c>
      <c r="B35" s="5"/>
      <c r="C35" s="5"/>
      <c r="D35" s="5"/>
      <c r="E35" s="32">
        <v>13.7365161502</v>
      </c>
      <c r="F35" s="91">
        <v>0.73870435899999998</v>
      </c>
      <c r="G35" s="32">
        <v>12.2885049644</v>
      </c>
      <c r="H35" s="32">
        <v>15.184527336</v>
      </c>
      <c r="I35" s="32">
        <v>5.3776689149000001</v>
      </c>
      <c r="J35" s="85"/>
      <c r="K35" s="32">
        <v>24.118872043700001</v>
      </c>
      <c r="L35" s="91">
        <v>1.0666874089</v>
      </c>
      <c r="M35" s="32">
        <v>22.027947195300001</v>
      </c>
      <c r="N35" s="32">
        <v>26.2097968922</v>
      </c>
      <c r="O35" s="32">
        <v>4.4226255978999998</v>
      </c>
      <c r="P35" s="85"/>
      <c r="Q35" s="32">
        <v>31.432643611100001</v>
      </c>
      <c r="R35" s="91">
        <v>0.99034038180000006</v>
      </c>
      <c r="S35" s="32">
        <v>29.4913745052</v>
      </c>
      <c r="T35" s="32">
        <v>33.373912717099998</v>
      </c>
      <c r="U35" s="32">
        <v>3.1506748017000001</v>
      </c>
      <c r="V35" s="85"/>
      <c r="W35" s="32">
        <v>7.2893795770000001</v>
      </c>
      <c r="X35" s="91">
        <v>1.1110841737999999</v>
      </c>
      <c r="Y35" s="32">
        <v>5.1114280154999996</v>
      </c>
      <c r="Z35" s="32">
        <v>9.4673311384000005</v>
      </c>
      <c r="AA35" s="32">
        <v>15.2425067472</v>
      </c>
      <c r="AB35" s="85"/>
      <c r="AC35" s="32">
        <v>6.7895072589000014</v>
      </c>
      <c r="AD35" s="91">
        <v>0.97152805780000007</v>
      </c>
      <c r="AE35" s="32">
        <v>4.8851141443000001</v>
      </c>
      <c r="AF35" s="32">
        <v>8.6939003735</v>
      </c>
      <c r="AG35" s="32">
        <v>14.309257222199999</v>
      </c>
      <c r="AH35" s="85"/>
      <c r="AI35" s="32">
        <v>14.230601092500001</v>
      </c>
      <c r="AJ35" s="91">
        <v>0.88524579060000008</v>
      </c>
      <c r="AK35" s="32">
        <v>12.495338817</v>
      </c>
      <c r="AL35" s="32">
        <v>15.965863368100001</v>
      </c>
      <c r="AM35" s="32">
        <v>6.2207195944000002</v>
      </c>
      <c r="AN35" s="85"/>
      <c r="AO35" s="32">
        <v>3.3107385901000002</v>
      </c>
      <c r="AP35" s="91">
        <v>0.61267434370000007</v>
      </c>
      <c r="AQ35" s="32">
        <v>2.1097719353</v>
      </c>
      <c r="AR35" s="32">
        <v>4.5117052448999999</v>
      </c>
      <c r="AS35" s="32">
        <v>18.505669565600002</v>
      </c>
      <c r="AT35" s="85"/>
      <c r="AU35" s="32">
        <v>18.6328322076</v>
      </c>
      <c r="AV35" s="91">
        <v>1.3965010224000001</v>
      </c>
      <c r="AW35" s="32">
        <v>15.895405418699999</v>
      </c>
      <c r="AX35" s="32">
        <v>21.370258996499999</v>
      </c>
      <c r="AY35" s="32">
        <v>7.4948403270000004</v>
      </c>
      <c r="AZ35" s="85"/>
    </row>
    <row r="36" spans="1:52" x14ac:dyDescent="0.2">
      <c r="A36" s="20" t="s">
        <v>56</v>
      </c>
      <c r="B36" s="5"/>
      <c r="C36" s="5"/>
      <c r="D36" s="5"/>
      <c r="E36" s="32">
        <v>17.900757617299998</v>
      </c>
      <c r="F36" s="91">
        <v>0.71011451800000003</v>
      </c>
      <c r="G36" s="32">
        <v>16.508788350100001</v>
      </c>
      <c r="H36" s="32">
        <v>19.292726884499999</v>
      </c>
      <c r="I36" s="32">
        <v>3.9669523111</v>
      </c>
      <c r="J36" s="85"/>
      <c r="K36" s="32">
        <v>35.075049085800003</v>
      </c>
      <c r="L36" s="91">
        <v>1.4832041062000001</v>
      </c>
      <c r="M36" s="32">
        <v>32.1676665715</v>
      </c>
      <c r="N36" s="32">
        <v>37.982431600200002</v>
      </c>
      <c r="O36" s="32">
        <v>4.2286586757000002</v>
      </c>
      <c r="P36" s="85"/>
      <c r="Q36" s="32">
        <v>54.837810509999997</v>
      </c>
      <c r="R36" s="91">
        <v>1.3654909819000001</v>
      </c>
      <c r="S36" s="32">
        <v>52.161169724200001</v>
      </c>
      <c r="T36" s="32">
        <v>57.514451295800001</v>
      </c>
      <c r="U36" s="32">
        <v>2.4900537954000002</v>
      </c>
      <c r="V36" s="85"/>
      <c r="W36" s="32">
        <v>9.8016865859000006</v>
      </c>
      <c r="X36" s="91">
        <v>0.99091151220000007</v>
      </c>
      <c r="Y36" s="32">
        <v>7.8592979479</v>
      </c>
      <c r="Z36" s="32">
        <v>11.744075223899999</v>
      </c>
      <c r="AA36" s="32">
        <v>10.109602092099999</v>
      </c>
      <c r="AB36" s="85"/>
      <c r="AC36" s="32">
        <v>33.778978201699999</v>
      </c>
      <c r="AD36" s="91">
        <v>1.8261425250000001</v>
      </c>
      <c r="AE36" s="32">
        <v>30.1993664518</v>
      </c>
      <c r="AF36" s="32">
        <v>37.358589951500001</v>
      </c>
      <c r="AG36" s="32">
        <v>5.4061508732000014</v>
      </c>
      <c r="AH36" s="85"/>
      <c r="AI36" s="32">
        <v>32.6571802295</v>
      </c>
      <c r="AJ36" s="91">
        <v>1.4875667912999999</v>
      </c>
      <c r="AK36" s="32">
        <v>29.741245962800001</v>
      </c>
      <c r="AL36" s="32">
        <v>35.573114496300001</v>
      </c>
      <c r="AM36" s="32">
        <v>4.5550986975000001</v>
      </c>
      <c r="AN36" s="85"/>
      <c r="AO36" s="32">
        <v>9.9996091295999996</v>
      </c>
      <c r="AP36" s="91">
        <v>0.94357443910000005</v>
      </c>
      <c r="AQ36" s="32">
        <v>8.1500108082000011</v>
      </c>
      <c r="AR36" s="32">
        <v>11.8492074511</v>
      </c>
      <c r="AS36" s="32">
        <v>9.4361132206000011</v>
      </c>
      <c r="AT36" s="85"/>
      <c r="AU36" s="32">
        <v>39.280774823500003</v>
      </c>
      <c r="AV36" s="91">
        <v>1.4983253240000001</v>
      </c>
      <c r="AW36" s="32">
        <v>36.343751638699999</v>
      </c>
      <c r="AX36" s="32">
        <v>42.217798008300001</v>
      </c>
      <c r="AY36" s="32">
        <v>3.8143985974999999</v>
      </c>
      <c r="AZ36" s="85"/>
    </row>
    <row r="37" spans="1:52" x14ac:dyDescent="0.2">
      <c r="A37" s="20" t="s">
        <v>57</v>
      </c>
      <c r="B37" s="5"/>
      <c r="C37" s="5"/>
      <c r="D37" s="5"/>
      <c r="E37" s="32">
        <v>15.179491798700001</v>
      </c>
      <c r="F37" s="91">
        <v>0.60931833680000003</v>
      </c>
      <c r="G37" s="32">
        <v>13.985103601700001</v>
      </c>
      <c r="H37" s="32">
        <v>16.373879995599999</v>
      </c>
      <c r="I37" s="32">
        <v>4.0140891730000003</v>
      </c>
      <c r="J37" s="85"/>
      <c r="K37" s="32">
        <v>25.123452973999999</v>
      </c>
      <c r="L37" s="91">
        <v>1.0957580919000001</v>
      </c>
      <c r="M37" s="32">
        <v>22.975543658599999</v>
      </c>
      <c r="N37" s="32">
        <v>27.271362289399999</v>
      </c>
      <c r="O37" s="32">
        <v>4.3614947874999999</v>
      </c>
      <c r="P37" s="85"/>
      <c r="Q37" s="32">
        <v>37.934449149199999</v>
      </c>
      <c r="R37" s="91">
        <v>1.1233090633</v>
      </c>
      <c r="S37" s="32">
        <v>35.732534311400002</v>
      </c>
      <c r="T37" s="32">
        <v>40.136363987099998</v>
      </c>
      <c r="U37" s="32">
        <v>2.9611845922</v>
      </c>
      <c r="V37" s="85"/>
      <c r="W37" s="32">
        <v>4.2964124577999998</v>
      </c>
      <c r="X37" s="91">
        <v>0.60453709730000005</v>
      </c>
      <c r="Y37" s="32">
        <v>3.1113964652999999</v>
      </c>
      <c r="Z37" s="32">
        <v>5.4814284504000002</v>
      </c>
      <c r="AA37" s="32">
        <v>14.070741654100001</v>
      </c>
      <c r="AB37" s="85"/>
      <c r="AC37" s="32">
        <v>4.8423105574000003</v>
      </c>
      <c r="AD37" s="91">
        <v>0.67646901370000001</v>
      </c>
      <c r="AE37" s="32">
        <v>3.5162933398999998</v>
      </c>
      <c r="AF37" s="32">
        <v>6.1683277748999998</v>
      </c>
      <c r="AG37" s="32">
        <v>13.969963422899999</v>
      </c>
      <c r="AH37" s="85"/>
      <c r="AI37" s="32">
        <v>9.745798626700001</v>
      </c>
      <c r="AJ37" s="91">
        <v>0.7955259013</v>
      </c>
      <c r="AK37" s="32">
        <v>8.1864056303999995</v>
      </c>
      <c r="AL37" s="32">
        <v>11.305191623000001</v>
      </c>
      <c r="AM37" s="32">
        <v>8.1627574282000008</v>
      </c>
      <c r="AN37" s="85"/>
      <c r="AO37" s="32">
        <v>5.0062058669000002</v>
      </c>
      <c r="AP37" s="91">
        <v>0.62681179360000006</v>
      </c>
      <c r="AQ37" s="32">
        <v>3.7775269272999998</v>
      </c>
      <c r="AR37" s="32">
        <v>6.2348848066000002</v>
      </c>
      <c r="AS37" s="32">
        <v>12.5206955182</v>
      </c>
      <c r="AT37" s="85"/>
      <c r="AU37" s="32">
        <v>26.91617506</v>
      </c>
      <c r="AV37" s="91">
        <v>1.259191323</v>
      </c>
      <c r="AW37" s="32">
        <v>24.4479032831</v>
      </c>
      <c r="AX37" s="32">
        <v>29.3844468369</v>
      </c>
      <c r="AY37" s="32">
        <v>4.6781956209000004</v>
      </c>
      <c r="AZ37" s="85"/>
    </row>
    <row r="38" spans="1:52" x14ac:dyDescent="0.2">
      <c r="A38" s="20" t="s">
        <v>58</v>
      </c>
      <c r="B38" s="5"/>
      <c r="C38" s="5"/>
      <c r="D38" s="5"/>
      <c r="E38" s="32">
        <v>14.311916225499999</v>
      </c>
      <c r="F38" s="91">
        <v>0.59513182549999999</v>
      </c>
      <c r="G38" s="32">
        <v>13.1453364837</v>
      </c>
      <c r="H38" s="32">
        <v>15.478495967200001</v>
      </c>
      <c r="I38" s="32">
        <v>4.1582958991000014</v>
      </c>
      <c r="J38" s="85"/>
      <c r="K38" s="32">
        <v>39.270203438400003</v>
      </c>
      <c r="L38" s="91">
        <v>1.4134958256000001</v>
      </c>
      <c r="M38" s="32">
        <v>36.499463369499999</v>
      </c>
      <c r="N38" s="32">
        <v>42.040943507400002</v>
      </c>
      <c r="O38" s="32">
        <v>3.5994104991000002</v>
      </c>
      <c r="P38" s="85"/>
      <c r="Q38" s="32">
        <v>58.716336690299997</v>
      </c>
      <c r="R38" s="91">
        <v>1.2436715893000001</v>
      </c>
      <c r="S38" s="32">
        <v>56.2784867564</v>
      </c>
      <c r="T38" s="32">
        <v>61.154186624300003</v>
      </c>
      <c r="U38" s="32">
        <v>2.1181014678999999</v>
      </c>
      <c r="V38" s="85"/>
      <c r="W38" s="32">
        <v>5.8088463824000014</v>
      </c>
      <c r="X38" s="91">
        <v>0.68704857870000002</v>
      </c>
      <c r="Y38" s="32">
        <v>4.4620910601000006</v>
      </c>
      <c r="Z38" s="32">
        <v>7.1556017047999996</v>
      </c>
      <c r="AA38" s="32">
        <v>11.8276252022</v>
      </c>
      <c r="AB38" s="85"/>
      <c r="AC38" s="32">
        <v>6.1933264993000003</v>
      </c>
      <c r="AD38" s="91">
        <v>0.75956025010000006</v>
      </c>
      <c r="AE38" s="32">
        <v>4.7044335137999997</v>
      </c>
      <c r="AF38" s="32">
        <v>7.6822194849000001</v>
      </c>
      <c r="AG38" s="32">
        <v>12.2641725771</v>
      </c>
      <c r="AH38" s="85"/>
      <c r="AI38" s="32">
        <v>20.815157827</v>
      </c>
      <c r="AJ38" s="91">
        <v>1.0342907122</v>
      </c>
      <c r="AK38" s="32">
        <v>18.787737110799998</v>
      </c>
      <c r="AL38" s="32">
        <v>22.842578543199998</v>
      </c>
      <c r="AM38" s="32">
        <v>4.9689304340999998</v>
      </c>
      <c r="AN38" s="85"/>
      <c r="AO38" s="32">
        <v>12.032844048699999</v>
      </c>
      <c r="AP38" s="91">
        <v>0.92323357880000001</v>
      </c>
      <c r="AQ38" s="32">
        <v>10.2231179615</v>
      </c>
      <c r="AR38" s="32">
        <v>13.842570135900001</v>
      </c>
      <c r="AS38" s="32">
        <v>7.6726131832000002</v>
      </c>
      <c r="AT38" s="85"/>
      <c r="AU38" s="32">
        <v>50.421149200899997</v>
      </c>
      <c r="AV38" s="91">
        <v>1.3442782808</v>
      </c>
      <c r="AW38" s="32">
        <v>47.786089635100012</v>
      </c>
      <c r="AX38" s="32">
        <v>53.056208766700003</v>
      </c>
      <c r="AY38" s="32">
        <v>2.6661000436000002</v>
      </c>
      <c r="AZ38" s="85"/>
    </row>
    <row r="39" spans="1:52" x14ac:dyDescent="0.2">
      <c r="A39" s="20" t="s">
        <v>59</v>
      </c>
      <c r="B39" s="5"/>
      <c r="C39" s="5"/>
      <c r="D39" s="5"/>
      <c r="E39" s="32">
        <v>26.310828592099998</v>
      </c>
      <c r="F39" s="91">
        <v>0.91240836820000004</v>
      </c>
      <c r="G39" s="32">
        <v>24.522322125100001</v>
      </c>
      <c r="H39" s="32">
        <v>28.099335059000001</v>
      </c>
      <c r="I39" s="32">
        <v>3.4678055273999999</v>
      </c>
      <c r="J39" s="85"/>
      <c r="K39" s="32">
        <v>40.724760157399999</v>
      </c>
      <c r="L39" s="91">
        <v>1.4031381775</v>
      </c>
      <c r="M39" s="32">
        <v>37.974323190900002</v>
      </c>
      <c r="N39" s="32">
        <v>43.475197123900003</v>
      </c>
      <c r="O39" s="32">
        <v>3.4454179032000001</v>
      </c>
      <c r="P39" s="85"/>
      <c r="Q39" s="32">
        <v>60.151559517400003</v>
      </c>
      <c r="R39" s="91">
        <v>1.3552975332999999</v>
      </c>
      <c r="S39" s="32">
        <v>57.494899969599999</v>
      </c>
      <c r="T39" s="32">
        <v>62.808219065199999</v>
      </c>
      <c r="U39" s="32">
        <v>2.2531378142</v>
      </c>
      <c r="V39" s="85"/>
      <c r="W39" s="32">
        <v>11.746264138800001</v>
      </c>
      <c r="X39" s="91">
        <v>0.97830237250000007</v>
      </c>
      <c r="Y39" s="32">
        <v>9.828591985800001</v>
      </c>
      <c r="Z39" s="32">
        <v>13.663936291800001</v>
      </c>
      <c r="AA39" s="32">
        <v>8.3286256888000008</v>
      </c>
      <c r="AB39" s="85"/>
      <c r="AC39" s="32">
        <v>28.467120097399999</v>
      </c>
      <c r="AD39" s="91">
        <v>1.8870368157999999</v>
      </c>
      <c r="AE39" s="32">
        <v>24.768143119499999</v>
      </c>
      <c r="AF39" s="32">
        <v>32.1660970752</v>
      </c>
      <c r="AG39" s="32">
        <v>6.6288293631000004</v>
      </c>
      <c r="AH39" s="85"/>
      <c r="AI39" s="32">
        <v>14.1524490817</v>
      </c>
      <c r="AJ39" s="91">
        <v>1.0771369568</v>
      </c>
      <c r="AK39" s="32">
        <v>12.041040988400001</v>
      </c>
      <c r="AL39" s="32">
        <v>16.263857174999998</v>
      </c>
      <c r="AM39" s="32">
        <v>7.6109580088</v>
      </c>
      <c r="AN39" s="85"/>
      <c r="AO39" s="32">
        <v>14.602259740399999</v>
      </c>
      <c r="AP39" s="91">
        <v>1.2041688241999999</v>
      </c>
      <c r="AQ39" s="32">
        <v>12.2418432817</v>
      </c>
      <c r="AR39" s="32">
        <v>16.962676199099999</v>
      </c>
      <c r="AS39" s="32">
        <v>8.2464553133000003</v>
      </c>
      <c r="AT39" s="85"/>
      <c r="AU39" s="32">
        <v>50.192331214399999</v>
      </c>
      <c r="AV39" s="91">
        <v>1.4670020929000001</v>
      </c>
      <c r="AW39" s="32">
        <v>47.316707950100003</v>
      </c>
      <c r="AX39" s="32">
        <v>53.067954478799997</v>
      </c>
      <c r="AY39" s="32">
        <v>2.9227614208000001</v>
      </c>
      <c r="AZ39" s="85"/>
    </row>
    <row r="40" spans="1:52" x14ac:dyDescent="0.2">
      <c r="A40" s="20" t="s">
        <v>60</v>
      </c>
      <c r="B40" s="5"/>
      <c r="C40" s="5"/>
      <c r="D40" s="5"/>
      <c r="E40" s="32">
        <v>19.653415165599998</v>
      </c>
      <c r="F40" s="91">
        <v>0.65985826730000008</v>
      </c>
      <c r="G40" s="32">
        <v>18.359958398500002</v>
      </c>
      <c r="H40" s="32">
        <v>20.946871932800001</v>
      </c>
      <c r="I40" s="32">
        <v>3.3574738115999998</v>
      </c>
      <c r="J40" s="85"/>
      <c r="K40" s="32">
        <v>26.055959938200001</v>
      </c>
      <c r="L40" s="91">
        <v>1.0945042504</v>
      </c>
      <c r="M40" s="32">
        <v>23.9105084079</v>
      </c>
      <c r="N40" s="32">
        <v>28.2014114684</v>
      </c>
      <c r="O40" s="32">
        <v>4.2005907782999996</v>
      </c>
      <c r="P40" s="85"/>
      <c r="Q40" s="32">
        <v>42.344934230200003</v>
      </c>
      <c r="R40" s="91">
        <v>1.343880006</v>
      </c>
      <c r="S40" s="32">
        <v>39.710655364300003</v>
      </c>
      <c r="T40" s="32">
        <v>44.979213096099997</v>
      </c>
      <c r="U40" s="32">
        <v>3.1736500019</v>
      </c>
      <c r="V40" s="85"/>
      <c r="W40" s="32">
        <v>10.5511277377</v>
      </c>
      <c r="X40" s="91">
        <v>0.85890605230000006</v>
      </c>
      <c r="Y40" s="32">
        <v>8.8674967206000002</v>
      </c>
      <c r="Z40" s="32">
        <v>12.2347587548</v>
      </c>
      <c r="AA40" s="32">
        <v>8.1404194285999996</v>
      </c>
      <c r="AB40" s="85"/>
      <c r="AC40" s="32">
        <v>29.643522471699999</v>
      </c>
      <c r="AD40" s="91">
        <v>1.5089272731000001</v>
      </c>
      <c r="AE40" s="32">
        <v>26.685717304699999</v>
      </c>
      <c r="AF40" s="32">
        <v>32.601327638800001</v>
      </c>
      <c r="AG40" s="32">
        <v>5.0902428161</v>
      </c>
      <c r="AH40" s="85"/>
      <c r="AI40" s="32">
        <v>14.652790828600001</v>
      </c>
      <c r="AJ40" s="91">
        <v>0.87354992230000006</v>
      </c>
      <c r="AK40" s="32">
        <v>12.940454839899999</v>
      </c>
      <c r="AL40" s="32">
        <v>16.365126817299998</v>
      </c>
      <c r="AM40" s="32">
        <v>5.9616624066000004</v>
      </c>
      <c r="AN40" s="85"/>
      <c r="AO40" s="32">
        <v>6.5189195143000003</v>
      </c>
      <c r="AP40" s="91">
        <v>0.78952516849999999</v>
      </c>
      <c r="AQ40" s="32">
        <v>4.9712891781000002</v>
      </c>
      <c r="AR40" s="32">
        <v>8.0665498505999995</v>
      </c>
      <c r="AS40" s="32">
        <v>12.1112887923</v>
      </c>
      <c r="AT40" s="85"/>
      <c r="AU40" s="32">
        <v>31.9535274622</v>
      </c>
      <c r="AV40" s="91">
        <v>1.5355801601000001</v>
      </c>
      <c r="AW40" s="32">
        <v>28.943477201299999</v>
      </c>
      <c r="AX40" s="32">
        <v>34.963577723100002</v>
      </c>
      <c r="AY40" s="32">
        <v>4.8056671111</v>
      </c>
      <c r="AZ40" s="85"/>
    </row>
    <row r="41" spans="1:52" x14ac:dyDescent="0.2">
      <c r="A41" s="20" t="s">
        <v>61</v>
      </c>
      <c r="B41" s="5"/>
      <c r="C41" s="5"/>
      <c r="D41" s="5"/>
      <c r="E41" s="32">
        <v>18.7769748672</v>
      </c>
      <c r="F41" s="91">
        <v>0.63071100229999999</v>
      </c>
      <c r="G41" s="32">
        <v>17.540652683299999</v>
      </c>
      <c r="H41" s="32">
        <v>20.0132970511</v>
      </c>
      <c r="I41" s="32">
        <v>3.3589596130000001</v>
      </c>
      <c r="J41" s="85"/>
      <c r="K41" s="32">
        <v>33.780717949699998</v>
      </c>
      <c r="L41" s="91">
        <v>1.3098962789999999</v>
      </c>
      <c r="M41" s="32">
        <v>31.213054118900001</v>
      </c>
      <c r="N41" s="32">
        <v>36.348381780499999</v>
      </c>
      <c r="O41" s="32">
        <v>3.8776448770999998</v>
      </c>
      <c r="P41" s="85"/>
      <c r="Q41" s="32">
        <v>52.933565701299997</v>
      </c>
      <c r="R41" s="91">
        <v>1.4777870136</v>
      </c>
      <c r="S41" s="32">
        <v>50.036801793199999</v>
      </c>
      <c r="T41" s="32">
        <v>55.830329609400003</v>
      </c>
      <c r="U41" s="32">
        <v>2.7917768129999998</v>
      </c>
      <c r="V41" s="85"/>
      <c r="W41" s="32">
        <v>3.1078416977000001</v>
      </c>
      <c r="X41" s="91">
        <v>0.51304158560000002</v>
      </c>
      <c r="Y41" s="32">
        <v>2.1021755666000002</v>
      </c>
      <c r="Z41" s="32">
        <v>4.1135078288000004</v>
      </c>
      <c r="AA41" s="32">
        <v>16.507970337100002</v>
      </c>
      <c r="AB41" s="85"/>
      <c r="AC41" s="32">
        <v>5.4704368695000003</v>
      </c>
      <c r="AD41" s="91">
        <v>0.9038736543</v>
      </c>
      <c r="AE41" s="32">
        <v>3.6986601821999998</v>
      </c>
      <c r="AF41" s="32">
        <v>7.2422135568000003</v>
      </c>
      <c r="AG41" s="32">
        <v>16.522878810400002</v>
      </c>
      <c r="AH41" s="85"/>
      <c r="AI41" s="32">
        <v>11.279676867299999</v>
      </c>
      <c r="AJ41" s="91">
        <v>0.83348261030000004</v>
      </c>
      <c r="AK41" s="32">
        <v>9.6458809809999995</v>
      </c>
      <c r="AL41" s="32">
        <v>12.913472753500001</v>
      </c>
      <c r="AM41" s="32">
        <v>7.3892419090999999</v>
      </c>
      <c r="AN41" s="85"/>
      <c r="AO41" s="32">
        <v>13.0185252496</v>
      </c>
      <c r="AP41" s="91">
        <v>1.0251168443000001</v>
      </c>
      <c r="AQ41" s="32">
        <v>11.0090871851</v>
      </c>
      <c r="AR41" s="32">
        <v>15.027963314000001</v>
      </c>
      <c r="AS41" s="32">
        <v>7.8742931683000004</v>
      </c>
      <c r="AT41" s="85"/>
      <c r="AU41" s="32">
        <v>44.824315834300002</v>
      </c>
      <c r="AV41" s="91">
        <v>1.4426475190000001</v>
      </c>
      <c r="AW41" s="32">
        <v>41.996432501400001</v>
      </c>
      <c r="AX41" s="32">
        <v>47.652199167200003</v>
      </c>
      <c r="AY41" s="32">
        <v>3.2184484965000002</v>
      </c>
      <c r="AZ41" s="85"/>
    </row>
    <row r="42" spans="1:52" s="161" customFormat="1" x14ac:dyDescent="0.2">
      <c r="A42" s="194" t="s">
        <v>219</v>
      </c>
      <c r="B42" s="194"/>
      <c r="C42" s="163"/>
      <c r="D42" s="204" t="s">
        <v>70</v>
      </c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</row>
    <row r="43" spans="1:52" s="155" customFormat="1" x14ac:dyDescent="0.2">
      <c r="A43" s="200"/>
      <c r="B43" s="200"/>
      <c r="D43" s="200" t="s">
        <v>218</v>
      </c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</row>
    <row r="44" spans="1:52" s="155" customFormat="1" x14ac:dyDescent="0.2">
      <c r="D44" s="156" t="s">
        <v>212</v>
      </c>
    </row>
    <row r="45" spans="1:52" s="155" customFormat="1" x14ac:dyDescent="0.2">
      <c r="A45" s="157"/>
      <c r="D45" s="158" t="s">
        <v>213</v>
      </c>
    </row>
    <row r="46" spans="1:52" s="155" customFormat="1" x14ac:dyDescent="0.2">
      <c r="A46" s="157"/>
      <c r="D46" s="159" t="s">
        <v>214</v>
      </c>
    </row>
    <row r="47" spans="1:52" s="155" customFormat="1" x14ac:dyDescent="0.2">
      <c r="A47" s="157"/>
      <c r="D47" s="160" t="s">
        <v>215</v>
      </c>
    </row>
    <row r="48" spans="1:52" s="155" customFormat="1" x14ac:dyDescent="0.2">
      <c r="A48" s="157" t="s">
        <v>221</v>
      </c>
      <c r="D48" s="229" t="s">
        <v>220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</row>
    <row r="49" spans="1:51" s="161" customFormat="1" ht="22.5" customHeight="1" x14ac:dyDescent="0.2">
      <c r="A49" s="155" t="s">
        <v>22</v>
      </c>
      <c r="D49" s="200" t="s">
        <v>216</v>
      </c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</row>
    <row r="50" spans="1:51" x14ac:dyDescent="0.2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79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9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9"/>
    </row>
  </sheetData>
  <mergeCells count="52">
    <mergeCell ref="AU6:AY6"/>
    <mergeCell ref="E7:E8"/>
    <mergeCell ref="F7:F8"/>
    <mergeCell ref="G7:H7"/>
    <mergeCell ref="I7:I8"/>
    <mergeCell ref="K7:K8"/>
    <mergeCell ref="L7:L8"/>
    <mergeCell ref="E6:I6"/>
    <mergeCell ref="K6:O6"/>
    <mergeCell ref="AW7:AX7"/>
    <mergeCell ref="A3:AR3"/>
    <mergeCell ref="AX3:AY3"/>
    <mergeCell ref="A4:D4"/>
    <mergeCell ref="AX4:AY4"/>
    <mergeCell ref="AX5:AY5"/>
    <mergeCell ref="W7:W8"/>
    <mergeCell ref="X7:X8"/>
    <mergeCell ref="Y7:Z7"/>
    <mergeCell ref="D42:AY42"/>
    <mergeCell ref="D48:AY48"/>
    <mergeCell ref="A42:B42"/>
    <mergeCell ref="AC6:AG6"/>
    <mergeCell ref="AI6:AM6"/>
    <mergeCell ref="AO6:AS6"/>
    <mergeCell ref="D49:AY49"/>
    <mergeCell ref="AO7:AO8"/>
    <mergeCell ref="AP7:AP8"/>
    <mergeCell ref="AQ7:AR7"/>
    <mergeCell ref="AS7:AS8"/>
    <mergeCell ref="AU7:AU8"/>
    <mergeCell ref="AV7:AV8"/>
    <mergeCell ref="AE7:AF7"/>
    <mergeCell ref="AG7:AG8"/>
    <mergeCell ref="AI7:AI8"/>
    <mergeCell ref="AJ7:AJ8"/>
    <mergeCell ref="AK7:AL7"/>
    <mergeCell ref="AM7:AM8"/>
    <mergeCell ref="Q6:U6"/>
    <mergeCell ref="W6:AA6"/>
    <mergeCell ref="AY7:AY8"/>
    <mergeCell ref="A43:B43"/>
    <mergeCell ref="D43:AY43"/>
    <mergeCell ref="AA7:AA8"/>
    <mergeCell ref="AC7:AC8"/>
    <mergeCell ref="AD7:AD8"/>
    <mergeCell ref="M7:N7"/>
    <mergeCell ref="O7:O8"/>
    <mergeCell ref="Q7:Q8"/>
    <mergeCell ref="R7:R8"/>
    <mergeCell ref="S7:T7"/>
    <mergeCell ref="U7:U8"/>
    <mergeCell ref="A6:D8"/>
  </mergeCells>
  <conditionalFormatting sqref="E9:E41">
    <cfRule type="expression" dxfId="13" priority="6" stopIfTrue="1">
      <formula>I9&gt;=30</formula>
    </cfRule>
    <cfRule type="expression" dxfId="12" priority="7">
      <formula>I9&gt;=15</formula>
    </cfRule>
  </conditionalFormatting>
  <conditionalFormatting sqref="K9:K41 Q9:Q41 W9:W41 AC9:AC41 AI9:AI41 AO9:AO41 AU9:AU41">
    <cfRule type="expression" dxfId="11" priority="2" stopIfTrue="1">
      <formula>O9&gt;=30</formula>
    </cfRule>
    <cfRule type="expression" dxfId="10" priority="3">
      <formula>O9&gt;=15</formula>
    </cfRule>
  </conditionalFormatting>
  <hyperlinks>
    <hyperlink ref="AX5" location="Índice!A4" display="Índice" xr:uid="{3CD28DE1-EAB7-46CD-9644-8F330B9BAE12}"/>
    <hyperlink ref="AX5:AY5" location="Índice!A4" tooltip="Índice" display="Índice" xr:uid="{F57D7FC6-B26F-4D7F-8E44-5C8935F409B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560D-31EB-4603-AABD-DE6F90B18B39}">
  <dimension ref="A1:BI35"/>
  <sheetViews>
    <sheetView workbookViewId="0">
      <pane xSplit="4" ySplit="8" topLeftCell="E9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40.625" style="8" customWidth="1"/>
    <col min="5" max="5" width="8.625" style="5" customWidth="1"/>
    <col min="6" max="6" width="9.5" style="5" customWidth="1"/>
    <col min="7" max="7" width="9.75" style="5" customWidth="1"/>
    <col min="8" max="8" width="11.125" style="5" customWidth="1"/>
    <col min="9" max="9" width="8.625" style="5" customWidth="1"/>
    <col min="10" max="10" width="11" style="8"/>
    <col min="11" max="11" width="8.625" style="8" customWidth="1"/>
    <col min="12" max="14" width="7.125" style="8" customWidth="1"/>
    <col min="15" max="15" width="8.625" style="8" customWidth="1"/>
    <col min="16" max="16" width="11" style="8"/>
    <col min="17" max="17" width="8.625" style="8" customWidth="1"/>
    <col min="18" max="20" width="7.125" style="8" customWidth="1"/>
    <col min="21" max="21" width="8.625" style="8" customWidth="1"/>
    <col min="22" max="16384" width="11" style="8"/>
  </cols>
  <sheetData>
    <row r="1" spans="1:19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</row>
    <row r="2" spans="1:19" s="10" customFormat="1" ht="12.75" x14ac:dyDescent="0.2">
      <c r="E2" s="108"/>
      <c r="F2" s="108"/>
      <c r="G2" s="108"/>
      <c r="H2" s="108"/>
      <c r="I2" s="108"/>
    </row>
    <row r="3" spans="1:19" s="10" customFormat="1" ht="13.5" customHeight="1" x14ac:dyDescent="0.2">
      <c r="A3" s="191" t="s">
        <v>24</v>
      </c>
      <c r="B3" s="191"/>
      <c r="C3" s="191"/>
      <c r="D3" s="191"/>
      <c r="E3" s="191"/>
      <c r="F3" s="191"/>
      <c r="G3" s="191"/>
      <c r="H3" s="189" t="s">
        <v>207</v>
      </c>
      <c r="I3" s="189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s="10" customFormat="1" ht="13.5" customHeight="1" x14ac:dyDescent="0.2">
      <c r="A4" s="148" t="s">
        <v>0</v>
      </c>
      <c r="B4" s="148"/>
      <c r="C4" s="149"/>
      <c r="D4" s="150"/>
      <c r="E4" s="115"/>
      <c r="F4" s="115"/>
      <c r="G4" s="115"/>
      <c r="H4" s="11"/>
      <c r="I4" s="12"/>
    </row>
    <row r="5" spans="1:19" s="10" customFormat="1" ht="13.5" customHeight="1" x14ac:dyDescent="0.2">
      <c r="A5" s="230">
        <v>2024</v>
      </c>
      <c r="B5" s="230"/>
      <c r="C5" s="230"/>
      <c r="D5" s="230"/>
      <c r="E5" s="115"/>
      <c r="F5" s="115"/>
      <c r="G5" s="115"/>
      <c r="H5" s="11"/>
      <c r="I5" s="12"/>
    </row>
    <row r="6" spans="1:19" s="10" customFormat="1" ht="13.5" customHeight="1" x14ac:dyDescent="0.2">
      <c r="A6" s="152" t="s">
        <v>211</v>
      </c>
      <c r="B6" s="150"/>
      <c r="C6" s="149"/>
      <c r="D6" s="150"/>
      <c r="E6" s="115"/>
      <c r="F6" s="115"/>
      <c r="G6" s="116"/>
      <c r="H6" s="195" t="s">
        <v>21</v>
      </c>
      <c r="I6" s="195"/>
    </row>
    <row r="7" spans="1:19" s="10" customFormat="1" ht="18" customHeight="1" x14ac:dyDescent="0.2">
      <c r="A7" s="192" t="s">
        <v>25</v>
      </c>
      <c r="B7" s="192"/>
      <c r="C7" s="192"/>
      <c r="D7" s="192"/>
      <c r="E7" s="226" t="s">
        <v>148</v>
      </c>
      <c r="F7" s="226" t="s">
        <v>145</v>
      </c>
      <c r="G7" s="228" t="s">
        <v>146</v>
      </c>
      <c r="H7" s="228"/>
      <c r="I7" s="226" t="s">
        <v>147</v>
      </c>
      <c r="J7" s="90"/>
    </row>
    <row r="8" spans="1:19" s="25" customFormat="1" ht="22.5" x14ac:dyDescent="0.2">
      <c r="A8" s="193"/>
      <c r="B8" s="193"/>
      <c r="C8" s="193"/>
      <c r="D8" s="193"/>
      <c r="E8" s="227"/>
      <c r="F8" s="227"/>
      <c r="G8" s="179" t="s">
        <v>149</v>
      </c>
      <c r="H8" s="179" t="s">
        <v>150</v>
      </c>
      <c r="I8" s="227"/>
      <c r="J8" s="90"/>
    </row>
    <row r="9" spans="1:19" s="15" customFormat="1" x14ac:dyDescent="0.2">
      <c r="A9" s="4" t="s">
        <v>128</v>
      </c>
      <c r="B9" s="18"/>
      <c r="C9" s="18"/>
      <c r="D9" s="18"/>
      <c r="E9" s="6"/>
      <c r="F9" s="6"/>
      <c r="G9" s="6"/>
      <c r="H9" s="6"/>
      <c r="I9" s="6"/>
    </row>
    <row r="10" spans="1:19" x14ac:dyDescent="0.2">
      <c r="A10" s="20" t="s">
        <v>26</v>
      </c>
      <c r="B10" s="5"/>
      <c r="C10" s="5"/>
      <c r="D10" s="5"/>
      <c r="E10" s="32">
        <v>1.3741661965</v>
      </c>
      <c r="F10" s="91">
        <v>9.3456722000000002E-3</v>
      </c>
      <c r="G10" s="32">
        <v>1.3558467730999999</v>
      </c>
      <c r="H10" s="32">
        <v>1.3924856198</v>
      </c>
      <c r="I10" s="32">
        <v>0.68009766429999996</v>
      </c>
    </row>
    <row r="11" spans="1:19" x14ac:dyDescent="0.2">
      <c r="A11" s="20" t="s">
        <v>1</v>
      </c>
      <c r="B11" s="5"/>
      <c r="C11" s="5"/>
      <c r="D11" s="5"/>
      <c r="E11" s="32">
        <v>2.5226573696000001</v>
      </c>
      <c r="F11" s="91">
        <v>1.6341419199999999E-2</v>
      </c>
      <c r="G11" s="32">
        <v>2.4906248555000001</v>
      </c>
      <c r="H11" s="32">
        <v>2.5546898838000001</v>
      </c>
      <c r="I11" s="32">
        <v>0.6477859185</v>
      </c>
    </row>
    <row r="12" spans="1:19" x14ac:dyDescent="0.2">
      <c r="B12" s="20" t="s">
        <v>19</v>
      </c>
      <c r="C12" s="5"/>
      <c r="D12" s="5"/>
      <c r="E12" s="32">
        <v>2.2391353108000001</v>
      </c>
      <c r="F12" s="91">
        <v>1.1651982999999999E-2</v>
      </c>
      <c r="G12" s="32">
        <v>2.2162950480000001</v>
      </c>
      <c r="H12" s="32">
        <v>2.2619755735</v>
      </c>
      <c r="I12" s="32">
        <v>0.5203786883</v>
      </c>
    </row>
    <row r="13" spans="1:19" x14ac:dyDescent="0.2">
      <c r="B13" s="20" t="s">
        <v>27</v>
      </c>
      <c r="C13" s="5"/>
      <c r="D13" s="5"/>
      <c r="E13" s="32">
        <v>3.8090668488000001</v>
      </c>
      <c r="F13" s="91">
        <v>2.2948501999999999E-2</v>
      </c>
      <c r="G13" s="32">
        <v>3.7640831051000001</v>
      </c>
      <c r="H13" s="32">
        <v>3.8540505925000001</v>
      </c>
      <c r="I13" s="32">
        <v>0.60247044410000006</v>
      </c>
    </row>
    <row r="14" spans="1:19" x14ac:dyDescent="0.2">
      <c r="A14" s="20" t="s">
        <v>7</v>
      </c>
      <c r="B14" s="5"/>
      <c r="C14" s="5"/>
      <c r="D14" s="5"/>
      <c r="E14" s="32">
        <v>2.2268224820000002</v>
      </c>
      <c r="F14" s="91">
        <v>9.5631663000000002E-3</v>
      </c>
      <c r="G14" s="32">
        <v>2.2080767258999998</v>
      </c>
      <c r="H14" s="32">
        <v>2.2455682380000002</v>
      </c>
      <c r="I14" s="32">
        <v>0.42945346280000002</v>
      </c>
    </row>
    <row r="15" spans="1:19" x14ac:dyDescent="0.2">
      <c r="A15" s="20" t="s">
        <v>3</v>
      </c>
      <c r="B15" s="5"/>
      <c r="C15" s="5"/>
      <c r="D15" s="5"/>
      <c r="E15" s="32">
        <v>1.9548435494</v>
      </c>
      <c r="F15" s="91">
        <v>7.6780364000000002E-3</v>
      </c>
      <c r="G15" s="32">
        <v>1.9397930323000001</v>
      </c>
      <c r="H15" s="32">
        <v>1.9698940665</v>
      </c>
      <c r="I15" s="32">
        <v>0.39276986720000001</v>
      </c>
    </row>
    <row r="16" spans="1:19" x14ac:dyDescent="0.2">
      <c r="A16" s="2" t="s">
        <v>28</v>
      </c>
      <c r="B16" s="3"/>
      <c r="C16" s="5"/>
      <c r="D16" s="5"/>
      <c r="E16" s="6"/>
      <c r="F16" s="6"/>
      <c r="G16" s="6"/>
      <c r="H16" s="6"/>
      <c r="I16" s="6"/>
    </row>
    <row r="17" spans="1:61" x14ac:dyDescent="0.2">
      <c r="A17" s="20" t="s">
        <v>129</v>
      </c>
      <c r="B17" s="5"/>
      <c r="C17" s="5"/>
      <c r="D17" s="5"/>
      <c r="E17" s="32">
        <v>0.3535553951</v>
      </c>
      <c r="F17" s="91">
        <v>3.0795254000000002E-3</v>
      </c>
      <c r="G17" s="32">
        <v>0.34751889740000003</v>
      </c>
      <c r="H17" s="32">
        <v>0.35959189289999999</v>
      </c>
      <c r="I17" s="32">
        <v>0.87101637380000008</v>
      </c>
    </row>
    <row r="18" spans="1:61" x14ac:dyDescent="0.2">
      <c r="A18" s="20" t="s">
        <v>130</v>
      </c>
      <c r="B18" s="5"/>
      <c r="C18" s="5"/>
      <c r="D18" s="5"/>
      <c r="E18" s="32">
        <v>0.32624776160000002</v>
      </c>
      <c r="F18" s="91">
        <v>6.8490627000000002E-3</v>
      </c>
      <c r="G18" s="32">
        <v>0.31282220199999999</v>
      </c>
      <c r="H18" s="32">
        <v>0.33967332119999999</v>
      </c>
      <c r="I18" s="32">
        <v>2.0993439609000002</v>
      </c>
    </row>
    <row r="19" spans="1:61" x14ac:dyDescent="0.2">
      <c r="A19" s="2" t="s">
        <v>131</v>
      </c>
      <c r="B19" s="5"/>
      <c r="C19" s="5"/>
      <c r="D19" s="5"/>
      <c r="E19" s="96"/>
      <c r="F19" s="96"/>
      <c r="G19" s="96"/>
      <c r="H19" s="96"/>
      <c r="I19" s="96"/>
    </row>
    <row r="20" spans="1:61" x14ac:dyDescent="0.2">
      <c r="A20" s="20" t="s">
        <v>1</v>
      </c>
      <c r="B20" s="5"/>
      <c r="C20" s="5"/>
      <c r="D20" s="5"/>
      <c r="E20" s="32">
        <v>0.12427677870000001</v>
      </c>
      <c r="F20" s="91">
        <v>1.6890339E-3</v>
      </c>
      <c r="G20" s="32">
        <v>0.1209659278</v>
      </c>
      <c r="H20" s="32">
        <v>0.1275876296</v>
      </c>
      <c r="I20" s="32">
        <v>1.3590905239</v>
      </c>
    </row>
    <row r="21" spans="1:61" x14ac:dyDescent="0.2">
      <c r="A21" s="20" t="s">
        <v>27</v>
      </c>
      <c r="B21" s="5"/>
      <c r="C21" s="5"/>
      <c r="D21" s="5"/>
      <c r="E21" s="32">
        <v>3.38888205E-2</v>
      </c>
      <c r="F21" s="91">
        <v>1.2939142E-3</v>
      </c>
      <c r="G21" s="32">
        <v>3.1352484799999997E-2</v>
      </c>
      <c r="H21" s="32">
        <v>3.6425156200000003E-2</v>
      </c>
      <c r="I21" s="32">
        <v>3.8181151756</v>
      </c>
    </row>
    <row r="22" spans="1:61" x14ac:dyDescent="0.2">
      <c r="A22" s="20" t="s">
        <v>7</v>
      </c>
      <c r="B22" s="5"/>
      <c r="C22" s="5"/>
      <c r="D22" s="5"/>
      <c r="E22" s="32">
        <v>0.22902769940000001</v>
      </c>
      <c r="F22" s="91">
        <v>1.5576120000000001E-3</v>
      </c>
      <c r="G22" s="32">
        <v>0.2259744622</v>
      </c>
      <c r="H22" s="32">
        <v>0.23208093660000001</v>
      </c>
      <c r="I22" s="32">
        <v>0.68009766430000007</v>
      </c>
    </row>
    <row r="23" spans="1:61" x14ac:dyDescent="0.2">
      <c r="A23" s="2" t="s">
        <v>29</v>
      </c>
      <c r="B23" s="5"/>
      <c r="C23" s="5"/>
      <c r="D23" s="5"/>
      <c r="E23" s="32"/>
      <c r="F23" s="96"/>
      <c r="G23" s="32"/>
      <c r="H23" s="32"/>
      <c r="I23" s="32"/>
    </row>
    <row r="24" spans="1:61" x14ac:dyDescent="0.2">
      <c r="A24" s="20" t="s">
        <v>132</v>
      </c>
      <c r="B24" s="5"/>
      <c r="C24" s="5"/>
      <c r="D24" s="5"/>
      <c r="E24" s="32">
        <v>0.1750771018</v>
      </c>
      <c r="F24" s="91">
        <v>2.7215961000000002E-3</v>
      </c>
      <c r="G24" s="32">
        <v>0.16974221840000001</v>
      </c>
      <c r="H24" s="32">
        <v>0.18041198520000001</v>
      </c>
      <c r="I24" s="32">
        <v>1.5545128968999999</v>
      </c>
    </row>
    <row r="25" spans="1:61" x14ac:dyDescent="0.2">
      <c r="A25" s="21" t="s">
        <v>133</v>
      </c>
      <c r="B25" s="19"/>
      <c r="C25" s="19"/>
      <c r="D25" s="19"/>
      <c r="E25" s="32">
        <v>0.1577599469</v>
      </c>
      <c r="F25" s="91">
        <v>5.5700821000000001E-3</v>
      </c>
      <c r="G25" s="32">
        <v>0.14684145009999999</v>
      </c>
      <c r="H25" s="32">
        <v>0.16867844360000001</v>
      </c>
      <c r="I25" s="32">
        <v>3.5307327269000002</v>
      </c>
    </row>
    <row r="26" spans="1:61" s="155" customFormat="1" ht="36.75" customHeight="1" x14ac:dyDescent="0.2">
      <c r="A26" s="194" t="s">
        <v>219</v>
      </c>
      <c r="B26" s="194"/>
      <c r="C26" s="153"/>
      <c r="D26" s="194" t="s">
        <v>218</v>
      </c>
      <c r="E26" s="194"/>
      <c r="F26" s="194"/>
      <c r="G26" s="194"/>
      <c r="H26" s="194"/>
      <c r="I26" s="19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</row>
    <row r="27" spans="1:61" s="155" customFormat="1" x14ac:dyDescent="0.2">
      <c r="D27" s="156" t="s">
        <v>212</v>
      </c>
    </row>
    <row r="28" spans="1:61" s="155" customFormat="1" x14ac:dyDescent="0.2">
      <c r="A28" s="157"/>
      <c r="D28" s="158" t="s">
        <v>213</v>
      </c>
    </row>
    <row r="29" spans="1:61" s="155" customFormat="1" x14ac:dyDescent="0.2">
      <c r="A29" s="157"/>
      <c r="D29" s="159" t="s">
        <v>214</v>
      </c>
    </row>
    <row r="30" spans="1:61" s="155" customFormat="1" x14ac:dyDescent="0.2">
      <c r="A30" s="157"/>
      <c r="D30" s="160" t="s">
        <v>215</v>
      </c>
    </row>
    <row r="31" spans="1:61" s="155" customFormat="1" x14ac:dyDescent="0.2">
      <c r="A31" s="157" t="s">
        <v>221</v>
      </c>
      <c r="D31" s="229" t="s">
        <v>220</v>
      </c>
      <c r="E31" s="229"/>
      <c r="F31" s="229"/>
      <c r="G31" s="229"/>
      <c r="H31" s="229"/>
      <c r="I31" s="229"/>
    </row>
    <row r="32" spans="1:61" s="161" customFormat="1" ht="22.5" customHeight="1" x14ac:dyDescent="0.2">
      <c r="A32" s="166" t="s">
        <v>134</v>
      </c>
      <c r="C32" s="167"/>
      <c r="D32" s="200" t="s">
        <v>176</v>
      </c>
      <c r="E32" s="200">
        <v>0</v>
      </c>
      <c r="F32" s="200">
        <v>0</v>
      </c>
      <c r="G32" s="200">
        <v>0</v>
      </c>
      <c r="H32" s="200">
        <v>0</v>
      </c>
      <c r="I32" s="200">
        <v>0</v>
      </c>
    </row>
    <row r="33" spans="1:9" s="161" customFormat="1" ht="45.75" customHeight="1" x14ac:dyDescent="0.2">
      <c r="A33" s="166" t="s">
        <v>135</v>
      </c>
      <c r="C33" s="167"/>
      <c r="D33" s="200" t="s">
        <v>217</v>
      </c>
      <c r="E33" s="200">
        <v>0</v>
      </c>
      <c r="F33" s="200">
        <v>0</v>
      </c>
      <c r="G33" s="200">
        <v>0</v>
      </c>
      <c r="H33" s="200">
        <v>0</v>
      </c>
      <c r="I33" s="200">
        <v>0</v>
      </c>
    </row>
    <row r="34" spans="1:9" s="161" customFormat="1" ht="23.25" customHeight="1" x14ac:dyDescent="0.2">
      <c r="A34" s="166" t="s">
        <v>136</v>
      </c>
      <c r="C34" s="167"/>
      <c r="D34" s="200" t="s">
        <v>69</v>
      </c>
      <c r="E34" s="200">
        <v>0</v>
      </c>
      <c r="F34" s="200">
        <v>0</v>
      </c>
      <c r="G34" s="200">
        <v>0</v>
      </c>
      <c r="H34" s="200">
        <v>0</v>
      </c>
      <c r="I34" s="200">
        <v>0</v>
      </c>
    </row>
    <row r="35" spans="1:9" s="161" customFormat="1" ht="22.5" customHeight="1" x14ac:dyDescent="0.2">
      <c r="A35" s="155" t="s">
        <v>22</v>
      </c>
      <c r="D35" s="188" t="s">
        <v>216</v>
      </c>
      <c r="E35" s="188"/>
      <c r="F35" s="188"/>
      <c r="G35" s="188"/>
      <c r="H35" s="188"/>
      <c r="I35" s="188"/>
    </row>
  </sheetData>
  <mergeCells count="16">
    <mergeCell ref="D35:I35"/>
    <mergeCell ref="A3:G3"/>
    <mergeCell ref="H3:I3"/>
    <mergeCell ref="A5:D5"/>
    <mergeCell ref="H6:I6"/>
    <mergeCell ref="A7:D8"/>
    <mergeCell ref="E7:E8"/>
    <mergeCell ref="F7:F8"/>
    <mergeCell ref="G7:H7"/>
    <mergeCell ref="I7:I8"/>
    <mergeCell ref="A26:B26"/>
    <mergeCell ref="D26:I26"/>
    <mergeCell ref="D32:I32"/>
    <mergeCell ref="D33:I33"/>
    <mergeCell ref="D34:I34"/>
    <mergeCell ref="D31:I31"/>
  </mergeCells>
  <conditionalFormatting sqref="E10:E25">
    <cfRule type="expression" dxfId="9" priority="17" stopIfTrue="1">
      <formula>I10&gt;=30</formula>
    </cfRule>
    <cfRule type="expression" dxfId="8" priority="18">
      <formula>I10&gt;=15</formula>
    </cfRule>
  </conditionalFormatting>
  <hyperlinks>
    <hyperlink ref="H6" location="Índice!A4" display="Índice" xr:uid="{AA6336EB-5D51-4DDC-8AD9-9330216C9334}"/>
    <hyperlink ref="H6:I6" location="Índice!A4" tooltip="Índice" display="Índice" xr:uid="{B9FAEA55-29A1-4D4F-B5D1-D2F38195DD3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AA77-7FA7-4A60-AEE9-75F70741BB88}">
  <dimension ref="A1:BV55"/>
  <sheetViews>
    <sheetView workbookViewId="0">
      <pane xSplit="4" ySplit="9" topLeftCell="E10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1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1.625" style="5" customWidth="1"/>
    <col min="11" max="11" width="8.625" style="5" customWidth="1"/>
    <col min="12" max="14" width="7.125" style="5" customWidth="1"/>
    <col min="15" max="15" width="8.625" style="5" customWidth="1"/>
    <col min="16" max="16" width="1.625" style="8" customWidth="1"/>
    <col min="17" max="17" width="8.625" style="5" customWidth="1"/>
    <col min="18" max="20" width="7.125" style="5" customWidth="1"/>
    <col min="21" max="21" width="8.625" style="5" customWidth="1"/>
    <col min="22" max="22" width="1.625" style="5" customWidth="1"/>
    <col min="23" max="23" width="8.625" style="5" customWidth="1"/>
    <col min="24" max="26" width="7.125" style="5" customWidth="1"/>
    <col min="27" max="27" width="8.625" style="5" customWidth="1"/>
    <col min="28" max="28" width="1.625" style="8" customWidth="1"/>
    <col min="29" max="29" width="8.625" style="5" customWidth="1"/>
    <col min="30" max="32" width="7.125" style="5" customWidth="1"/>
    <col min="33" max="33" width="8.625" style="5" customWidth="1"/>
    <col min="34" max="34" width="1.625" style="5" customWidth="1"/>
    <col min="35" max="35" width="8.625" style="5" customWidth="1"/>
    <col min="36" max="38" width="7.125" style="5" customWidth="1"/>
    <col min="39" max="39" width="8.625" style="5" customWidth="1"/>
    <col min="40" max="16384" width="11" style="8"/>
  </cols>
  <sheetData>
    <row r="1" spans="1:40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0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spans="1:40" s="10" customFormat="1" ht="13.5" customHeight="1" x14ac:dyDescent="0.2">
      <c r="A3" s="232" t="s">
        <v>169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Z3" s="197"/>
      <c r="AA3" s="197"/>
      <c r="AL3" s="189" t="s">
        <v>209</v>
      </c>
      <c r="AM3" s="189"/>
    </row>
    <row r="4" spans="1:40" s="10" customFormat="1" ht="13.5" customHeight="1" x14ac:dyDescent="0.2">
      <c r="A4" s="230">
        <v>2024</v>
      </c>
      <c r="B4" s="230"/>
      <c r="C4" s="230"/>
      <c r="D4" s="230"/>
      <c r="E4" s="1"/>
      <c r="F4" s="1"/>
      <c r="G4" s="1"/>
      <c r="H4" s="1"/>
      <c r="I4" s="1"/>
      <c r="J4" s="1"/>
      <c r="K4" s="1"/>
      <c r="L4" s="1"/>
      <c r="M4" s="112"/>
      <c r="N4" s="112"/>
      <c r="O4" s="112"/>
      <c r="P4" s="111"/>
      <c r="Q4" s="1"/>
      <c r="R4" s="1"/>
      <c r="S4" s="1"/>
      <c r="T4" s="11"/>
      <c r="U4" s="11"/>
      <c r="V4" s="11"/>
      <c r="W4" s="11"/>
      <c r="X4" s="11"/>
      <c r="Y4" s="12"/>
      <c r="Z4" s="12"/>
      <c r="AA4" s="12"/>
      <c r="AC4" s="11"/>
      <c r="AD4" s="11"/>
      <c r="AE4" s="11"/>
      <c r="AF4" s="11"/>
      <c r="AG4" s="11"/>
      <c r="AH4" s="11"/>
      <c r="AI4" s="11"/>
      <c r="AJ4" s="11"/>
      <c r="AK4" s="12"/>
      <c r="AL4" s="197"/>
      <c r="AM4" s="197"/>
    </row>
    <row r="5" spans="1:40" s="10" customFormat="1" ht="13.5" customHeight="1" x14ac:dyDescent="0.2">
      <c r="A5" s="152" t="s">
        <v>211</v>
      </c>
      <c r="B5" s="150"/>
      <c r="C5" s="149"/>
      <c r="D5" s="150"/>
      <c r="E5" s="1"/>
      <c r="F5" s="1"/>
      <c r="G5" s="1"/>
      <c r="H5" s="1"/>
      <c r="I5" s="1"/>
      <c r="J5" s="1"/>
      <c r="K5" s="1"/>
      <c r="L5" s="1"/>
      <c r="M5" s="1"/>
      <c r="N5" s="1"/>
      <c r="O5" s="114"/>
      <c r="P5" s="111"/>
      <c r="Q5" s="1"/>
      <c r="R5" s="1"/>
      <c r="S5" s="1"/>
      <c r="T5" s="13"/>
      <c r="U5" s="13"/>
      <c r="V5" s="13"/>
      <c r="W5" s="13"/>
      <c r="X5" s="13"/>
      <c r="Y5" s="13"/>
      <c r="Z5" s="13"/>
      <c r="AA5" s="22"/>
      <c r="AC5" s="13"/>
      <c r="AD5" s="13"/>
      <c r="AE5" s="13"/>
      <c r="AF5" s="13"/>
      <c r="AG5" s="13"/>
      <c r="AH5" s="13"/>
      <c r="AI5" s="13"/>
      <c r="AJ5" s="13"/>
      <c r="AK5" s="13"/>
      <c r="AL5" s="195" t="s">
        <v>21</v>
      </c>
      <c r="AM5" s="195"/>
    </row>
    <row r="6" spans="1:40" s="15" customFormat="1" ht="11.25" customHeight="1" x14ac:dyDescent="0.2">
      <c r="A6" s="192" t="s">
        <v>62</v>
      </c>
      <c r="B6" s="192"/>
      <c r="C6" s="192"/>
      <c r="D6" s="192"/>
      <c r="E6" s="190" t="s">
        <v>2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26"/>
      <c r="Q6" s="190" t="s">
        <v>64</v>
      </c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26"/>
      <c r="AC6" s="190" t="s">
        <v>137</v>
      </c>
      <c r="AD6" s="190"/>
      <c r="AE6" s="190"/>
      <c r="AF6" s="190"/>
      <c r="AG6" s="190"/>
      <c r="AH6" s="190"/>
      <c r="AI6" s="190"/>
      <c r="AJ6" s="190"/>
      <c r="AK6" s="190"/>
      <c r="AL6" s="190"/>
      <c r="AM6" s="190"/>
    </row>
    <row r="7" spans="1:40" s="15" customFormat="1" ht="11.25" customHeight="1" x14ac:dyDescent="0.2">
      <c r="A7" s="199"/>
      <c r="B7" s="199"/>
      <c r="C7" s="199"/>
      <c r="D7" s="199"/>
      <c r="E7" s="190" t="s">
        <v>138</v>
      </c>
      <c r="F7" s="190"/>
      <c r="G7" s="190"/>
      <c r="H7" s="190"/>
      <c r="I7" s="190"/>
      <c r="J7" s="14"/>
      <c r="K7" s="190" t="s">
        <v>139</v>
      </c>
      <c r="L7" s="190"/>
      <c r="M7" s="190"/>
      <c r="N7" s="190"/>
      <c r="O7" s="190"/>
      <c r="Q7" s="190" t="s">
        <v>138</v>
      </c>
      <c r="R7" s="190"/>
      <c r="S7" s="190"/>
      <c r="T7" s="190"/>
      <c r="U7" s="190"/>
      <c r="V7" s="14"/>
      <c r="W7" s="190" t="s">
        <v>139</v>
      </c>
      <c r="X7" s="190"/>
      <c r="Y7" s="190"/>
      <c r="Z7" s="190"/>
      <c r="AA7" s="190"/>
      <c r="AC7" s="190" t="s">
        <v>140</v>
      </c>
      <c r="AD7" s="190"/>
      <c r="AE7" s="190"/>
      <c r="AF7" s="190"/>
      <c r="AG7" s="190"/>
      <c r="AH7" s="14"/>
      <c r="AI7" s="190" t="s">
        <v>141</v>
      </c>
      <c r="AJ7" s="190"/>
      <c r="AK7" s="190"/>
      <c r="AL7" s="190"/>
      <c r="AM7" s="190"/>
    </row>
    <row r="8" spans="1:40" s="15" customFormat="1" ht="24" customHeight="1" x14ac:dyDescent="0.2">
      <c r="A8" s="199"/>
      <c r="B8" s="199"/>
      <c r="C8" s="199"/>
      <c r="D8" s="199"/>
      <c r="E8" s="226" t="s">
        <v>148</v>
      </c>
      <c r="F8" s="226" t="s">
        <v>145</v>
      </c>
      <c r="G8" s="228" t="s">
        <v>146</v>
      </c>
      <c r="H8" s="228"/>
      <c r="I8" s="226" t="s">
        <v>147</v>
      </c>
      <c r="J8" s="177"/>
      <c r="K8" s="226" t="s">
        <v>148</v>
      </c>
      <c r="L8" s="226" t="s">
        <v>145</v>
      </c>
      <c r="M8" s="228" t="s">
        <v>146</v>
      </c>
      <c r="N8" s="228"/>
      <c r="O8" s="226" t="s">
        <v>147</v>
      </c>
      <c r="P8" s="177"/>
      <c r="Q8" s="226" t="s">
        <v>148</v>
      </c>
      <c r="R8" s="226" t="s">
        <v>145</v>
      </c>
      <c r="S8" s="228" t="s">
        <v>146</v>
      </c>
      <c r="T8" s="228"/>
      <c r="U8" s="226" t="s">
        <v>147</v>
      </c>
      <c r="V8" s="177"/>
      <c r="W8" s="226" t="s">
        <v>148</v>
      </c>
      <c r="X8" s="226" t="s">
        <v>145</v>
      </c>
      <c r="Y8" s="228" t="s">
        <v>146</v>
      </c>
      <c r="Z8" s="228"/>
      <c r="AA8" s="226" t="s">
        <v>147</v>
      </c>
      <c r="AB8" s="177"/>
      <c r="AC8" s="226" t="s">
        <v>148</v>
      </c>
      <c r="AD8" s="226" t="s">
        <v>145</v>
      </c>
      <c r="AE8" s="228" t="s">
        <v>146</v>
      </c>
      <c r="AF8" s="228"/>
      <c r="AG8" s="226" t="s">
        <v>147</v>
      </c>
      <c r="AH8" s="177"/>
      <c r="AI8" s="226" t="s">
        <v>148</v>
      </c>
      <c r="AJ8" s="226" t="s">
        <v>145</v>
      </c>
      <c r="AK8" s="228" t="s">
        <v>146</v>
      </c>
      <c r="AL8" s="228"/>
      <c r="AM8" s="226" t="s">
        <v>147</v>
      </c>
      <c r="AN8" s="90"/>
    </row>
    <row r="9" spans="1:40" s="15" customFormat="1" ht="24" customHeight="1" x14ac:dyDescent="0.2">
      <c r="A9" s="193"/>
      <c r="B9" s="193"/>
      <c r="C9" s="193"/>
      <c r="D9" s="193"/>
      <c r="E9" s="227"/>
      <c r="F9" s="227"/>
      <c r="G9" s="179" t="s">
        <v>149</v>
      </c>
      <c r="H9" s="179" t="s">
        <v>150</v>
      </c>
      <c r="I9" s="227"/>
      <c r="J9" s="177"/>
      <c r="K9" s="227"/>
      <c r="L9" s="227"/>
      <c r="M9" s="179" t="s">
        <v>149</v>
      </c>
      <c r="N9" s="179" t="s">
        <v>150</v>
      </c>
      <c r="O9" s="227"/>
      <c r="P9" s="177"/>
      <c r="Q9" s="227"/>
      <c r="R9" s="227"/>
      <c r="S9" s="179" t="s">
        <v>149</v>
      </c>
      <c r="T9" s="179" t="s">
        <v>150</v>
      </c>
      <c r="U9" s="227"/>
      <c r="V9" s="177"/>
      <c r="W9" s="227"/>
      <c r="X9" s="227"/>
      <c r="Y9" s="179" t="s">
        <v>149</v>
      </c>
      <c r="Z9" s="179" t="s">
        <v>150</v>
      </c>
      <c r="AA9" s="227"/>
      <c r="AB9" s="177"/>
      <c r="AC9" s="227"/>
      <c r="AD9" s="227"/>
      <c r="AE9" s="179" t="s">
        <v>149</v>
      </c>
      <c r="AF9" s="179" t="s">
        <v>150</v>
      </c>
      <c r="AG9" s="227"/>
      <c r="AH9" s="177"/>
      <c r="AI9" s="227"/>
      <c r="AJ9" s="227"/>
      <c r="AK9" s="179" t="s">
        <v>149</v>
      </c>
      <c r="AL9" s="179" t="s">
        <v>150</v>
      </c>
      <c r="AM9" s="227"/>
      <c r="AN9" s="90"/>
    </row>
    <row r="10" spans="1:40" s="15" customFormat="1" x14ac:dyDescent="0.2">
      <c r="A10" s="4" t="s">
        <v>0</v>
      </c>
      <c r="B10" s="18"/>
      <c r="C10" s="18"/>
      <c r="D10" s="18"/>
      <c r="E10" s="92">
        <v>2.5226573696000001</v>
      </c>
      <c r="F10" s="93">
        <v>1.6341419199999999E-2</v>
      </c>
      <c r="G10" s="92">
        <v>2.4906248555000001</v>
      </c>
      <c r="H10" s="92">
        <v>2.5546898838000001</v>
      </c>
      <c r="I10" s="92">
        <v>0.6477859185</v>
      </c>
      <c r="J10" s="97"/>
      <c r="K10" s="92">
        <v>0.12427677870000001</v>
      </c>
      <c r="L10" s="93">
        <v>1.6890339E-3</v>
      </c>
      <c r="M10" s="92">
        <v>0.1209659278</v>
      </c>
      <c r="N10" s="92">
        <v>0.1275876296</v>
      </c>
      <c r="O10" s="92">
        <v>1.3590905239</v>
      </c>
      <c r="P10" s="97"/>
      <c r="Q10" s="92">
        <v>3.8090668488000001</v>
      </c>
      <c r="R10" s="93">
        <v>2.2948501999999999E-2</v>
      </c>
      <c r="S10" s="92">
        <v>3.7640831051000001</v>
      </c>
      <c r="T10" s="92">
        <v>3.8540505925000001</v>
      </c>
      <c r="U10" s="92">
        <v>0.60247044410000006</v>
      </c>
      <c r="V10" s="97"/>
      <c r="W10" s="98">
        <v>3.38888205E-2</v>
      </c>
      <c r="X10" s="93">
        <v>1.2939142E-3</v>
      </c>
      <c r="Y10" s="92">
        <v>3.1352484799999997E-2</v>
      </c>
      <c r="Z10" s="92">
        <v>3.6425156200000003E-2</v>
      </c>
      <c r="AA10" s="92">
        <v>3.8181151756</v>
      </c>
      <c r="AB10" s="97"/>
      <c r="AC10" s="92">
        <v>0.71022144750000005</v>
      </c>
      <c r="AD10" s="93">
        <v>1.3617849000000001E-3</v>
      </c>
      <c r="AE10" s="92">
        <v>0.70755207129999997</v>
      </c>
      <c r="AF10" s="92">
        <v>0.7128908236</v>
      </c>
      <c r="AG10" s="92">
        <v>0.1917408914</v>
      </c>
      <c r="AH10" s="97"/>
      <c r="AI10" s="92">
        <v>0.20993108630000001</v>
      </c>
      <c r="AJ10" s="93">
        <v>2.4258146999999999E-3</v>
      </c>
      <c r="AK10" s="92">
        <v>0.20517599480000001</v>
      </c>
      <c r="AL10" s="92">
        <v>0.21468617779999999</v>
      </c>
      <c r="AM10" s="92">
        <v>1.1555290503</v>
      </c>
      <c r="AN10" s="97"/>
    </row>
    <row r="11" spans="1:40" x14ac:dyDescent="0.2">
      <c r="A11" s="20" t="s">
        <v>30</v>
      </c>
      <c r="B11" s="5"/>
      <c r="C11" s="5"/>
      <c r="D11" s="5"/>
      <c r="E11" s="32">
        <v>1.9150358014</v>
      </c>
      <c r="F11" s="91">
        <v>4.1355541799999999E-2</v>
      </c>
      <c r="G11" s="32">
        <v>1.833970506</v>
      </c>
      <c r="H11" s="32">
        <v>1.9961010967999999</v>
      </c>
      <c r="I11" s="32">
        <v>2.1595179433</v>
      </c>
      <c r="J11" s="24"/>
      <c r="K11" s="32">
        <v>5.4477923099999999E-2</v>
      </c>
      <c r="L11" s="91">
        <v>3.8943595000000002E-3</v>
      </c>
      <c r="M11" s="32">
        <v>4.6844184400000002E-2</v>
      </c>
      <c r="N11" s="32">
        <v>6.2111661800000002E-2</v>
      </c>
      <c r="O11" s="32">
        <v>7.1485094014000001</v>
      </c>
      <c r="P11" s="24"/>
      <c r="Q11" s="32">
        <v>3.427252798</v>
      </c>
      <c r="R11" s="91">
        <v>0.1248315416</v>
      </c>
      <c r="S11" s="32">
        <v>3.1825575198</v>
      </c>
      <c r="T11" s="32">
        <v>3.6719480762000001</v>
      </c>
      <c r="U11" s="32">
        <v>3.6423208029</v>
      </c>
      <c r="V11" s="24"/>
      <c r="W11" s="99">
        <v>3.3080706E-3</v>
      </c>
      <c r="X11" s="91">
        <v>8.8963880000000005E-4</v>
      </c>
      <c r="Y11" s="32">
        <v>1.5641972000000001E-3</v>
      </c>
      <c r="Z11" s="32">
        <v>5.0519441000000014E-3</v>
      </c>
      <c r="AA11" s="32">
        <v>26.892980719099999</v>
      </c>
      <c r="AB11" s="24"/>
      <c r="AC11" s="32">
        <v>0.65958631680000002</v>
      </c>
      <c r="AD11" s="91">
        <v>3.4462950999999999E-3</v>
      </c>
      <c r="AE11" s="32">
        <v>0.65283087550000007</v>
      </c>
      <c r="AF11" s="32">
        <v>0.66634175810000007</v>
      </c>
      <c r="AG11" s="32">
        <v>0.52249342630000006</v>
      </c>
      <c r="AH11" s="24"/>
      <c r="AI11" s="32">
        <v>0.11258137090000001</v>
      </c>
      <c r="AJ11" s="91">
        <v>7.2843894000000006E-3</v>
      </c>
      <c r="AK11" s="32">
        <v>9.8302482199999999E-2</v>
      </c>
      <c r="AL11" s="32">
        <v>0.1268602596</v>
      </c>
      <c r="AM11" s="32">
        <v>6.4703328265</v>
      </c>
      <c r="AN11" s="24"/>
    </row>
    <row r="12" spans="1:40" x14ac:dyDescent="0.2">
      <c r="A12" s="20" t="s">
        <v>31</v>
      </c>
      <c r="B12" s="5"/>
      <c r="C12" s="5"/>
      <c r="D12" s="5"/>
      <c r="E12" s="32">
        <v>2.0888791288999999</v>
      </c>
      <c r="F12" s="91">
        <v>0.12781236730000001</v>
      </c>
      <c r="G12" s="32">
        <v>1.8383408245999999</v>
      </c>
      <c r="H12" s="32">
        <v>2.3394174332</v>
      </c>
      <c r="I12" s="32">
        <v>6.1187057444999997</v>
      </c>
      <c r="J12" s="24"/>
      <c r="K12" s="32">
        <v>3.4367931400000003E-2</v>
      </c>
      <c r="L12" s="91">
        <v>4.9473900000000003E-3</v>
      </c>
      <c r="M12" s="32">
        <v>2.4670038200000001E-2</v>
      </c>
      <c r="N12" s="32">
        <v>4.4065824699999999E-2</v>
      </c>
      <c r="O12" s="32">
        <v>14.395367351399999</v>
      </c>
      <c r="P12" s="24"/>
      <c r="Q12" s="32">
        <v>3.1987050681000002</v>
      </c>
      <c r="R12" s="91">
        <v>9.181339740000001E-2</v>
      </c>
      <c r="S12" s="32">
        <v>3.0187320859</v>
      </c>
      <c r="T12" s="32">
        <v>3.3786780502</v>
      </c>
      <c r="U12" s="32">
        <v>2.8703301939000001</v>
      </c>
      <c r="V12" s="24"/>
      <c r="W12" s="99">
        <v>1.8938052E-3</v>
      </c>
      <c r="X12" s="91">
        <v>6.0218580000000004E-4</v>
      </c>
      <c r="Y12" s="32">
        <v>7.1339820000000003E-4</v>
      </c>
      <c r="Z12" s="32">
        <v>3.0742121999999998E-3</v>
      </c>
      <c r="AA12" s="32">
        <v>31.797664347800001</v>
      </c>
      <c r="AB12" s="24"/>
      <c r="AC12" s="32">
        <v>0.67407326070000007</v>
      </c>
      <c r="AD12" s="91">
        <v>1.06510306E-2</v>
      </c>
      <c r="AE12" s="32">
        <v>0.65319506869999999</v>
      </c>
      <c r="AF12" s="32">
        <v>0.69495145280000004</v>
      </c>
      <c r="AG12" s="32">
        <v>1.5800998533999999</v>
      </c>
      <c r="AH12" s="24"/>
      <c r="AI12" s="32">
        <v>6.6542395800000001E-2</v>
      </c>
      <c r="AJ12" s="91">
        <v>7.3958391E-3</v>
      </c>
      <c r="AK12" s="32">
        <v>5.2045042800000003E-2</v>
      </c>
      <c r="AL12" s="32">
        <v>8.1039748699999997E-2</v>
      </c>
      <c r="AM12" s="32">
        <v>11.114476803600001</v>
      </c>
      <c r="AN12" s="24"/>
    </row>
    <row r="13" spans="1:40" x14ac:dyDescent="0.2">
      <c r="A13" s="20" t="s">
        <v>32</v>
      </c>
      <c r="B13" s="5"/>
      <c r="C13" s="5"/>
      <c r="D13" s="5"/>
      <c r="E13" s="32">
        <v>2.2799883497</v>
      </c>
      <c r="F13" s="91">
        <v>9.7133366600000007E-2</v>
      </c>
      <c r="G13" s="32">
        <v>2.0895871431000002</v>
      </c>
      <c r="H13" s="32">
        <v>2.4703895562999998</v>
      </c>
      <c r="I13" s="32">
        <v>4.2602571445999997</v>
      </c>
      <c r="J13" s="24"/>
      <c r="K13" s="32">
        <v>3.86391164E-2</v>
      </c>
      <c r="L13" s="91">
        <v>3.6791949000000001E-3</v>
      </c>
      <c r="M13" s="32">
        <v>3.1427144099999998E-2</v>
      </c>
      <c r="N13" s="32">
        <v>4.5851088599999999E-2</v>
      </c>
      <c r="O13" s="32">
        <v>9.5219436300000009</v>
      </c>
      <c r="P13" s="24"/>
      <c r="Q13" s="32">
        <v>3.6946935724999999</v>
      </c>
      <c r="R13" s="91">
        <v>0.1137960259</v>
      </c>
      <c r="S13" s="32">
        <v>3.4716301555000002</v>
      </c>
      <c r="T13" s="32">
        <v>3.9177569895</v>
      </c>
      <c r="U13" s="32">
        <v>3.0799854900999999</v>
      </c>
      <c r="V13" s="24"/>
      <c r="W13" s="99">
        <v>7.5079830000000002E-3</v>
      </c>
      <c r="X13" s="91">
        <v>1.7839003E-3</v>
      </c>
      <c r="Y13" s="32">
        <v>4.0111747E-3</v>
      </c>
      <c r="Z13" s="32">
        <v>1.10047913E-2</v>
      </c>
      <c r="AA13" s="32">
        <v>23.760046794800001</v>
      </c>
      <c r="AB13" s="24"/>
      <c r="AC13" s="32">
        <v>0.68999902909999999</v>
      </c>
      <c r="AD13" s="91">
        <v>8.0944472000000003E-3</v>
      </c>
      <c r="AE13" s="32">
        <v>0.67413226189999997</v>
      </c>
      <c r="AF13" s="32">
        <v>0.70586579640000002</v>
      </c>
      <c r="AG13" s="32">
        <v>1.1731099424</v>
      </c>
      <c r="AH13" s="24"/>
      <c r="AI13" s="32">
        <v>7.0160760599999997E-2</v>
      </c>
      <c r="AJ13" s="91">
        <v>5.4421697E-3</v>
      </c>
      <c r="AK13" s="32">
        <v>5.9492998200000001E-2</v>
      </c>
      <c r="AL13" s="32">
        <v>8.0828522999999999E-2</v>
      </c>
      <c r="AM13" s="32">
        <v>7.7567142424000002</v>
      </c>
      <c r="AN13" s="24"/>
    </row>
    <row r="14" spans="1:40" x14ac:dyDescent="0.2">
      <c r="A14" s="20" t="s">
        <v>33</v>
      </c>
      <c r="B14" s="5"/>
      <c r="C14" s="5"/>
      <c r="D14" s="5"/>
      <c r="E14" s="32">
        <v>2.5286170671999999</v>
      </c>
      <c r="F14" s="91">
        <v>6.1186840899999997E-2</v>
      </c>
      <c r="G14" s="32">
        <v>2.4086783814000001</v>
      </c>
      <c r="H14" s="32">
        <v>2.6485557530000001</v>
      </c>
      <c r="I14" s="32">
        <v>2.4197748903999998</v>
      </c>
      <c r="J14" s="24"/>
      <c r="K14" s="32">
        <v>0.1548737291</v>
      </c>
      <c r="L14" s="91">
        <v>8.4846178000000001E-3</v>
      </c>
      <c r="M14" s="32">
        <v>0.1382421479</v>
      </c>
      <c r="N14" s="32">
        <v>0.17150531029999999</v>
      </c>
      <c r="O14" s="32">
        <v>5.4784099819000014</v>
      </c>
      <c r="P14" s="24"/>
      <c r="Q14" s="32">
        <v>3.6493595773999998</v>
      </c>
      <c r="R14" s="91">
        <v>6.5792660900000008E-2</v>
      </c>
      <c r="S14" s="32">
        <v>3.520392545</v>
      </c>
      <c r="T14" s="32">
        <v>3.7783266097000001</v>
      </c>
      <c r="U14" s="32">
        <v>1.8028549813000001</v>
      </c>
      <c r="V14" s="24"/>
      <c r="W14" s="99">
        <v>3.5559499500000001E-2</v>
      </c>
      <c r="X14" s="91">
        <v>5.3331302000000002E-3</v>
      </c>
      <c r="Y14" s="32">
        <v>2.5105476799999998E-2</v>
      </c>
      <c r="Z14" s="32">
        <v>4.6013522199999997E-2</v>
      </c>
      <c r="AA14" s="32">
        <v>14.9977649697</v>
      </c>
      <c r="AB14" s="24"/>
      <c r="AC14" s="32">
        <v>0.71071808889999999</v>
      </c>
      <c r="AD14" s="91">
        <v>5.0989034000000003E-3</v>
      </c>
      <c r="AE14" s="32">
        <v>0.70072319849999998</v>
      </c>
      <c r="AF14" s="32">
        <v>0.72071297940000001</v>
      </c>
      <c r="AG14" s="32">
        <v>0.71742980580000004</v>
      </c>
      <c r="AH14" s="24"/>
      <c r="AI14" s="32">
        <v>0.26118204020000002</v>
      </c>
      <c r="AJ14" s="91">
        <v>1.1799985900000001E-2</v>
      </c>
      <c r="AK14" s="32">
        <v>0.23805166159999999</v>
      </c>
      <c r="AL14" s="32">
        <v>0.28431241880000002</v>
      </c>
      <c r="AM14" s="32">
        <v>4.5179162584000014</v>
      </c>
      <c r="AN14" s="24"/>
    </row>
    <row r="15" spans="1:40" x14ac:dyDescent="0.2">
      <c r="A15" s="20" t="s">
        <v>34</v>
      </c>
      <c r="B15" s="5"/>
      <c r="C15" s="5"/>
      <c r="D15" s="5"/>
      <c r="E15" s="32">
        <v>2.0478702344999999</v>
      </c>
      <c r="F15" s="91">
        <v>3.91076759E-2</v>
      </c>
      <c r="G15" s="32">
        <v>1.9712112146</v>
      </c>
      <c r="H15" s="32">
        <v>2.1245292544000001</v>
      </c>
      <c r="I15" s="32">
        <v>1.9096754885</v>
      </c>
      <c r="J15" s="24"/>
      <c r="K15" s="32">
        <v>4.22567181E-2</v>
      </c>
      <c r="L15" s="91">
        <v>2.5638140000000002E-3</v>
      </c>
      <c r="M15" s="32">
        <v>3.7231119799999997E-2</v>
      </c>
      <c r="N15" s="32">
        <v>4.7282316400000003E-2</v>
      </c>
      <c r="O15" s="32">
        <v>6.0672341081000001</v>
      </c>
      <c r="P15" s="24"/>
      <c r="Q15" s="32">
        <v>3.4677381510999998</v>
      </c>
      <c r="R15" s="91">
        <v>0.1194851473</v>
      </c>
      <c r="S15" s="32">
        <v>3.2335228961000002</v>
      </c>
      <c r="T15" s="32">
        <v>3.7019534060999999</v>
      </c>
      <c r="U15" s="32">
        <v>3.4456219607</v>
      </c>
      <c r="V15" s="24"/>
      <c r="W15" s="99">
        <v>4.3380099000000002E-3</v>
      </c>
      <c r="X15" s="91">
        <v>9.2806620000000003E-4</v>
      </c>
      <c r="Y15" s="32">
        <v>2.5188110000000001E-3</v>
      </c>
      <c r="Z15" s="32">
        <v>6.1572088000000002E-3</v>
      </c>
      <c r="AA15" s="32">
        <v>21.393822960200001</v>
      </c>
      <c r="AB15" s="24"/>
      <c r="AC15" s="32">
        <v>0.67065585290000007</v>
      </c>
      <c r="AD15" s="91">
        <v>3.2589730000000001E-3</v>
      </c>
      <c r="AE15" s="32">
        <v>0.66426760120000006</v>
      </c>
      <c r="AF15" s="32">
        <v>0.67704410450000008</v>
      </c>
      <c r="AG15" s="32">
        <v>0.48593820189999998</v>
      </c>
      <c r="AH15" s="24"/>
      <c r="AI15" s="32">
        <v>8.3031770800000002E-2</v>
      </c>
      <c r="AJ15" s="91">
        <v>4.6132050000000004E-3</v>
      </c>
      <c r="AK15" s="32">
        <v>7.3988948200000001E-2</v>
      </c>
      <c r="AL15" s="32">
        <v>9.2074593400000002E-2</v>
      </c>
      <c r="AM15" s="32">
        <v>5.5559516250000014</v>
      </c>
      <c r="AN15" s="24"/>
    </row>
    <row r="16" spans="1:40" x14ac:dyDescent="0.2">
      <c r="A16" s="20" t="s">
        <v>35</v>
      </c>
      <c r="B16" s="5"/>
      <c r="C16" s="5"/>
      <c r="D16" s="5"/>
      <c r="E16" s="32">
        <v>2.1171911631000002</v>
      </c>
      <c r="F16" s="91">
        <v>6.1400664299999998E-2</v>
      </c>
      <c r="G16" s="32">
        <v>1.9968333398</v>
      </c>
      <c r="H16" s="32">
        <v>2.2375489864000002</v>
      </c>
      <c r="I16" s="32">
        <v>2.90010016</v>
      </c>
      <c r="J16" s="24"/>
      <c r="K16" s="32">
        <v>5.2848226300000002E-2</v>
      </c>
      <c r="L16" s="91">
        <v>4.2375251999999999E-3</v>
      </c>
      <c r="M16" s="32">
        <v>4.4541812799999997E-2</v>
      </c>
      <c r="N16" s="32">
        <v>6.11546398E-2</v>
      </c>
      <c r="O16" s="32">
        <v>8.0182921289000006</v>
      </c>
      <c r="P16" s="24"/>
      <c r="Q16" s="32">
        <v>3.516194332</v>
      </c>
      <c r="R16" s="91">
        <v>9.8806251499999997E-2</v>
      </c>
      <c r="S16" s="32">
        <v>3.3225139297999999</v>
      </c>
      <c r="T16" s="32">
        <v>3.7098747342</v>
      </c>
      <c r="U16" s="32">
        <v>2.8100338646999998</v>
      </c>
      <c r="V16" s="24"/>
      <c r="W16" s="99">
        <v>5.5806537000000003E-3</v>
      </c>
      <c r="X16" s="91">
        <v>1.1277405000000001E-3</v>
      </c>
      <c r="Y16" s="32">
        <v>3.3700523999999998E-3</v>
      </c>
      <c r="Z16" s="32">
        <v>7.7912550000000004E-3</v>
      </c>
      <c r="AA16" s="32">
        <v>20.208035180300001</v>
      </c>
      <c r="AB16" s="24"/>
      <c r="AC16" s="32">
        <v>0.67643259690000002</v>
      </c>
      <c r="AD16" s="91">
        <v>5.1167219999999998E-3</v>
      </c>
      <c r="AE16" s="32">
        <v>0.66640277830000005</v>
      </c>
      <c r="AF16" s="32">
        <v>0.68646241549999998</v>
      </c>
      <c r="AG16" s="32">
        <v>0.75642747690000001</v>
      </c>
      <c r="AH16" s="24"/>
      <c r="AI16" s="32">
        <v>0.1013085552</v>
      </c>
      <c r="AJ16" s="91">
        <v>7.6637255999999999E-3</v>
      </c>
      <c r="AK16" s="32">
        <v>8.6286090100000004E-2</v>
      </c>
      <c r="AL16" s="32">
        <v>0.1163310203</v>
      </c>
      <c r="AM16" s="32">
        <v>7.5647368893000007</v>
      </c>
      <c r="AN16" s="24"/>
    </row>
    <row r="17" spans="1:40" x14ac:dyDescent="0.2">
      <c r="A17" s="20" t="s">
        <v>36</v>
      </c>
      <c r="B17" s="5"/>
      <c r="C17" s="5"/>
      <c r="D17" s="5"/>
      <c r="E17" s="32">
        <v>3.2228269275999999</v>
      </c>
      <c r="F17" s="91">
        <v>6.7761633399999993E-2</v>
      </c>
      <c r="G17" s="32">
        <v>3.0900003076</v>
      </c>
      <c r="H17" s="32">
        <v>3.3556535475999998</v>
      </c>
      <c r="I17" s="32">
        <v>2.1025526645000001</v>
      </c>
      <c r="J17" s="24"/>
      <c r="K17" s="32">
        <v>0.35434021599999999</v>
      </c>
      <c r="L17" s="91">
        <v>1.40962411E-2</v>
      </c>
      <c r="M17" s="32">
        <v>0.32670870880000003</v>
      </c>
      <c r="N17" s="32">
        <v>0.3819717232</v>
      </c>
      <c r="O17" s="32">
        <v>3.9781657489</v>
      </c>
      <c r="P17" s="24"/>
      <c r="Q17" s="32">
        <v>4.0065539637000001</v>
      </c>
      <c r="R17" s="91">
        <v>5.7445579199999999E-2</v>
      </c>
      <c r="S17" s="32">
        <v>3.8939489138000001</v>
      </c>
      <c r="T17" s="32">
        <v>4.1191590136</v>
      </c>
      <c r="U17" s="32">
        <v>1.433790227</v>
      </c>
      <c r="V17" s="24"/>
      <c r="W17" s="99">
        <v>0.18114113479999999</v>
      </c>
      <c r="X17" s="91">
        <v>1.58505429E-2</v>
      </c>
      <c r="Y17" s="32">
        <v>0.15007083839999999</v>
      </c>
      <c r="Z17" s="32">
        <v>0.2122114313</v>
      </c>
      <c r="AA17" s="32">
        <v>8.7503829033000002</v>
      </c>
      <c r="AB17" s="24"/>
      <c r="AC17" s="32">
        <v>0.76856891059999999</v>
      </c>
      <c r="AD17" s="91">
        <v>5.6468028000000014E-3</v>
      </c>
      <c r="AE17" s="32">
        <v>0.75750002560000007</v>
      </c>
      <c r="AF17" s="32">
        <v>0.77963779560000002</v>
      </c>
      <c r="AG17" s="32">
        <v>0.7347165242</v>
      </c>
      <c r="AH17" s="24"/>
      <c r="AI17" s="32">
        <v>0.50701116740000007</v>
      </c>
      <c r="AJ17" s="91">
        <v>1.5389736899999999E-2</v>
      </c>
      <c r="AK17" s="32">
        <v>0.47684414460000002</v>
      </c>
      <c r="AL17" s="32">
        <v>0.53717819020000002</v>
      </c>
      <c r="AM17" s="32">
        <v>3.0353842129999999</v>
      </c>
      <c r="AN17" s="24"/>
    </row>
    <row r="18" spans="1:40" x14ac:dyDescent="0.2">
      <c r="A18" s="20" t="s">
        <v>37</v>
      </c>
      <c r="B18" s="5"/>
      <c r="C18" s="5"/>
      <c r="D18" s="5"/>
      <c r="E18" s="32">
        <v>2.2843299681999998</v>
      </c>
      <c r="F18" s="91">
        <v>6.5665324900000002E-2</v>
      </c>
      <c r="G18" s="32">
        <v>2.1556125403999999</v>
      </c>
      <c r="H18" s="32">
        <v>2.4130473960000001</v>
      </c>
      <c r="I18" s="32">
        <v>2.8745989343999998</v>
      </c>
      <c r="J18" s="24"/>
      <c r="K18" s="32">
        <v>5.7537710200000002E-2</v>
      </c>
      <c r="L18" s="91">
        <v>4.0053396999999999E-3</v>
      </c>
      <c r="M18" s="32">
        <v>4.9686427599999999E-2</v>
      </c>
      <c r="N18" s="32">
        <v>6.5388992700000009E-2</v>
      </c>
      <c r="O18" s="32">
        <v>6.9612427244999999</v>
      </c>
      <c r="P18" s="24"/>
      <c r="Q18" s="32">
        <v>3.9512223181000001</v>
      </c>
      <c r="R18" s="91">
        <v>0.11936768089999999</v>
      </c>
      <c r="S18" s="32">
        <v>3.7172373210999998</v>
      </c>
      <c r="T18" s="32">
        <v>4.1852073150000004</v>
      </c>
      <c r="U18" s="32">
        <v>3.0210317542</v>
      </c>
      <c r="V18" s="24"/>
      <c r="W18" s="99">
        <v>1.47304182E-2</v>
      </c>
      <c r="X18" s="91">
        <v>2.5572911999999998E-3</v>
      </c>
      <c r="Y18" s="32">
        <v>9.7176060000000002E-3</v>
      </c>
      <c r="Z18" s="32">
        <v>1.97432305E-2</v>
      </c>
      <c r="AA18" s="32">
        <v>17.360614921700002</v>
      </c>
      <c r="AB18" s="24"/>
      <c r="AC18" s="32">
        <v>0.69036083069999998</v>
      </c>
      <c r="AD18" s="91">
        <v>5.4721103999999998E-3</v>
      </c>
      <c r="AE18" s="32">
        <v>0.67963437840000007</v>
      </c>
      <c r="AF18" s="32">
        <v>0.70108728300000001</v>
      </c>
      <c r="AG18" s="32">
        <v>0.79264497160000003</v>
      </c>
      <c r="AH18" s="24"/>
      <c r="AI18" s="32">
        <v>0.1043328642</v>
      </c>
      <c r="AJ18" s="91">
        <v>6.1824646000000006E-3</v>
      </c>
      <c r="AK18" s="32">
        <v>9.2213972800000002E-2</v>
      </c>
      <c r="AL18" s="32">
        <v>0.1164517556</v>
      </c>
      <c r="AM18" s="32">
        <v>5.9257115700999998</v>
      </c>
      <c r="AN18" s="24"/>
    </row>
    <row r="19" spans="1:40" x14ac:dyDescent="0.2">
      <c r="A19" s="20" t="s">
        <v>38</v>
      </c>
      <c r="B19" s="5"/>
      <c r="C19" s="5"/>
      <c r="D19" s="5"/>
      <c r="E19" s="32">
        <v>1.9726153274</v>
      </c>
      <c r="F19" s="91">
        <v>4.9693534599999999E-2</v>
      </c>
      <c r="G19" s="32">
        <v>1.8752058657999999</v>
      </c>
      <c r="H19" s="32">
        <v>2.0700247890000001</v>
      </c>
      <c r="I19" s="32">
        <v>2.5191700511000001</v>
      </c>
      <c r="J19" s="24"/>
      <c r="K19" s="32">
        <v>6.4853264399999999E-2</v>
      </c>
      <c r="L19" s="91">
        <v>4.3400816000000002E-3</v>
      </c>
      <c r="M19" s="32">
        <v>5.6345819399999997E-2</v>
      </c>
      <c r="N19" s="32">
        <v>7.3360709499999996E-2</v>
      </c>
      <c r="O19" s="32">
        <v>6.6921560094000014</v>
      </c>
      <c r="P19" s="24"/>
      <c r="Q19" s="32">
        <v>3.4057046129000001</v>
      </c>
      <c r="R19" s="91">
        <v>0.12816293200000001</v>
      </c>
      <c r="S19" s="32">
        <v>3.1544791302999999</v>
      </c>
      <c r="T19" s="32">
        <v>3.6569300954999999</v>
      </c>
      <c r="U19" s="32">
        <v>3.7631840262999998</v>
      </c>
      <c r="V19" s="24"/>
      <c r="W19" s="99">
        <v>1.0297702000000001E-2</v>
      </c>
      <c r="X19" s="91">
        <v>2.7146660000000001E-3</v>
      </c>
      <c r="Y19" s="32">
        <v>4.9764031000000004E-3</v>
      </c>
      <c r="Z19" s="32">
        <v>1.5619000900000001E-2</v>
      </c>
      <c r="AA19" s="32">
        <v>26.361861760699998</v>
      </c>
      <c r="AB19" s="24"/>
      <c r="AC19" s="32">
        <v>0.66438461059999998</v>
      </c>
      <c r="AD19" s="91">
        <v>4.1411279000000004E-3</v>
      </c>
      <c r="AE19" s="32">
        <v>0.65626715550000003</v>
      </c>
      <c r="AF19" s="32">
        <v>0.67250206570000004</v>
      </c>
      <c r="AG19" s="32">
        <v>0.62330279980000003</v>
      </c>
      <c r="AH19" s="24"/>
      <c r="AI19" s="32">
        <v>0.13105700919999999</v>
      </c>
      <c r="AJ19" s="91">
        <v>7.7006747E-3</v>
      </c>
      <c r="AK19" s="32">
        <v>0.1159621163</v>
      </c>
      <c r="AL19" s="32">
        <v>0.146151902</v>
      </c>
      <c r="AM19" s="32">
        <v>5.8758206052000004</v>
      </c>
      <c r="AN19" s="24"/>
    </row>
    <row r="20" spans="1:40" x14ac:dyDescent="0.2">
      <c r="A20" s="20" t="s">
        <v>39</v>
      </c>
      <c r="B20" s="5"/>
      <c r="C20" s="5"/>
      <c r="D20" s="5"/>
      <c r="E20" s="32">
        <v>2.2814479022</v>
      </c>
      <c r="F20" s="91">
        <v>7.8776987699999995E-2</v>
      </c>
      <c r="G20" s="32">
        <v>2.1270289413999999</v>
      </c>
      <c r="H20" s="32">
        <v>2.4358668630000002</v>
      </c>
      <c r="I20" s="32">
        <v>3.4529382705999998</v>
      </c>
      <c r="J20" s="24"/>
      <c r="K20" s="32">
        <v>0.1060250977</v>
      </c>
      <c r="L20" s="91">
        <v>7.2131668999999999E-3</v>
      </c>
      <c r="M20" s="32">
        <v>9.1885819500000007E-2</v>
      </c>
      <c r="N20" s="32">
        <v>0.1201643758</v>
      </c>
      <c r="O20" s="32">
        <v>6.8032636506999999</v>
      </c>
      <c r="P20" s="24"/>
      <c r="Q20" s="32">
        <v>3.7285747258000002</v>
      </c>
      <c r="R20" s="91">
        <v>0.1770786899</v>
      </c>
      <c r="S20" s="32">
        <v>3.3814643822999999</v>
      </c>
      <c r="T20" s="32">
        <v>4.0756850692000004</v>
      </c>
      <c r="U20" s="32">
        <v>4.7492326945999999</v>
      </c>
      <c r="V20" s="24"/>
      <c r="W20" s="99">
        <v>2.69654353E-2</v>
      </c>
      <c r="X20" s="91">
        <v>5.5363228E-3</v>
      </c>
      <c r="Y20" s="32">
        <v>1.6113113599999999E-2</v>
      </c>
      <c r="Z20" s="32">
        <v>3.7817757E-2</v>
      </c>
      <c r="AA20" s="32">
        <v>20.531182743900001</v>
      </c>
      <c r="AB20" s="24"/>
      <c r="AC20" s="32">
        <v>0.69012065850000004</v>
      </c>
      <c r="AD20" s="91">
        <v>6.5647489999999999E-3</v>
      </c>
      <c r="AE20" s="32">
        <v>0.67725241180000006</v>
      </c>
      <c r="AF20" s="32">
        <v>0.70298890520000001</v>
      </c>
      <c r="AG20" s="32">
        <v>0.95124655340000008</v>
      </c>
      <c r="AH20" s="24"/>
      <c r="AI20" s="32">
        <v>0.19243071950000001</v>
      </c>
      <c r="AJ20" s="91">
        <v>9.9425771000000007E-3</v>
      </c>
      <c r="AK20" s="32">
        <v>0.17294124080000001</v>
      </c>
      <c r="AL20" s="32">
        <v>0.2119201983</v>
      </c>
      <c r="AM20" s="32">
        <v>5.1668346683999999</v>
      </c>
      <c r="AN20" s="24"/>
    </row>
    <row r="21" spans="1:40" x14ac:dyDescent="0.2">
      <c r="A21" s="20" t="s">
        <v>40</v>
      </c>
      <c r="B21" s="5"/>
      <c r="C21" s="5"/>
      <c r="D21" s="5"/>
      <c r="E21" s="32">
        <v>2.1564011853</v>
      </c>
      <c r="F21" s="91">
        <v>4.3707398100000003E-2</v>
      </c>
      <c r="G21" s="32">
        <v>2.0707257718999998</v>
      </c>
      <c r="H21" s="32">
        <v>2.2420765986000002</v>
      </c>
      <c r="I21" s="32">
        <v>2.0268676526</v>
      </c>
      <c r="J21" s="24"/>
      <c r="K21" s="32">
        <v>9.3408609700000006E-2</v>
      </c>
      <c r="L21" s="91">
        <v>4.6694262999999996E-3</v>
      </c>
      <c r="M21" s="32">
        <v>8.4255582000000009E-2</v>
      </c>
      <c r="N21" s="32">
        <v>0.1025616375</v>
      </c>
      <c r="O21" s="32">
        <v>4.9989249172000001</v>
      </c>
      <c r="P21" s="24"/>
      <c r="Q21" s="32">
        <v>3.4692532607</v>
      </c>
      <c r="R21" s="91">
        <v>0.12973907239999999</v>
      </c>
      <c r="S21" s="32">
        <v>3.2149382214000002</v>
      </c>
      <c r="T21" s="32">
        <v>3.7235683001000002</v>
      </c>
      <c r="U21" s="32">
        <v>3.7396829427</v>
      </c>
      <c r="V21" s="24"/>
      <c r="W21" s="99">
        <v>9.9798415000000012E-3</v>
      </c>
      <c r="X21" s="91">
        <v>2.0883694000000002E-3</v>
      </c>
      <c r="Y21" s="32">
        <v>5.8862115999999999E-3</v>
      </c>
      <c r="Z21" s="32">
        <v>1.4073471299999999E-2</v>
      </c>
      <c r="AA21" s="32">
        <v>20.9258773932</v>
      </c>
      <c r="AB21" s="24"/>
      <c r="AC21" s="32">
        <v>0.67970009880000004</v>
      </c>
      <c r="AD21" s="91">
        <v>3.6422832000000001E-3</v>
      </c>
      <c r="AE21" s="32">
        <v>0.67256048099999999</v>
      </c>
      <c r="AF21" s="32">
        <v>0.68683971659999998</v>
      </c>
      <c r="AG21" s="32">
        <v>0.53586621219999997</v>
      </c>
      <c r="AH21" s="24"/>
      <c r="AI21" s="32">
        <v>0.1766549983</v>
      </c>
      <c r="AJ21" s="91">
        <v>8.0102977000000002E-3</v>
      </c>
      <c r="AK21" s="32">
        <v>0.1609531813</v>
      </c>
      <c r="AL21" s="32">
        <v>0.1923568152</v>
      </c>
      <c r="AM21" s="32">
        <v>4.5344302494999997</v>
      </c>
      <c r="AN21" s="24"/>
    </row>
    <row r="22" spans="1:40" x14ac:dyDescent="0.2">
      <c r="A22" s="20" t="s">
        <v>41</v>
      </c>
      <c r="B22" s="5"/>
      <c r="C22" s="5"/>
      <c r="D22" s="5"/>
      <c r="E22" s="32">
        <v>3.0676059972999998</v>
      </c>
      <c r="F22" s="91">
        <v>6.7391654400000001E-2</v>
      </c>
      <c r="G22" s="32">
        <v>2.9355046114999999</v>
      </c>
      <c r="H22" s="32">
        <v>3.1997073829999998</v>
      </c>
      <c r="I22" s="32">
        <v>2.1968810366999998</v>
      </c>
      <c r="J22" s="24"/>
      <c r="K22" s="32">
        <v>0.29684757519999999</v>
      </c>
      <c r="L22" s="91">
        <v>1.27693678E-2</v>
      </c>
      <c r="M22" s="32">
        <v>0.2718170104</v>
      </c>
      <c r="N22" s="32">
        <v>0.32187814009999999</v>
      </c>
      <c r="O22" s="32">
        <v>4.3016581027000003</v>
      </c>
      <c r="P22" s="24"/>
      <c r="Q22" s="32">
        <v>3.9687502438000002</v>
      </c>
      <c r="R22" s="91">
        <v>5.0860258800000002E-2</v>
      </c>
      <c r="S22" s="32">
        <v>3.8690537646999998</v>
      </c>
      <c r="T22" s="32">
        <v>4.0684467230000001</v>
      </c>
      <c r="U22" s="32">
        <v>1.2815182542000001</v>
      </c>
      <c r="V22" s="24"/>
      <c r="W22" s="99">
        <v>0.1411307007</v>
      </c>
      <c r="X22" s="91">
        <v>1.28012987E-2</v>
      </c>
      <c r="Y22" s="32">
        <v>0.1160375448</v>
      </c>
      <c r="Z22" s="32">
        <v>0.1662238566</v>
      </c>
      <c r="AA22" s="32">
        <v>9.0705272468000011</v>
      </c>
      <c r="AB22" s="24"/>
      <c r="AC22" s="32">
        <v>0.75563383309999999</v>
      </c>
      <c r="AD22" s="91">
        <v>5.6159712000000001E-3</v>
      </c>
      <c r="AE22" s="32">
        <v>0.74462538430000003</v>
      </c>
      <c r="AF22" s="32">
        <v>0.76664228190000006</v>
      </c>
      <c r="AG22" s="32">
        <v>0.74321330740000002</v>
      </c>
      <c r="AH22" s="24"/>
      <c r="AI22" s="32">
        <v>0.4387292331</v>
      </c>
      <c r="AJ22" s="91">
        <v>1.46191194E-2</v>
      </c>
      <c r="AK22" s="32">
        <v>0.41007277790000002</v>
      </c>
      <c r="AL22" s="32">
        <v>0.4673856884</v>
      </c>
      <c r="AM22" s="32">
        <v>3.3321507428000001</v>
      </c>
      <c r="AN22" s="24"/>
    </row>
    <row r="23" spans="1:40" x14ac:dyDescent="0.2">
      <c r="A23" s="20" t="s">
        <v>42</v>
      </c>
      <c r="B23" s="5"/>
      <c r="C23" s="5"/>
      <c r="D23" s="5"/>
      <c r="E23" s="32">
        <v>2.4989447526999999</v>
      </c>
      <c r="F23" s="91">
        <v>6.04439191E-2</v>
      </c>
      <c r="G23" s="32">
        <v>2.3804623451000002</v>
      </c>
      <c r="H23" s="32">
        <v>2.6174271604000001</v>
      </c>
      <c r="I23" s="32">
        <v>2.4187777278000002</v>
      </c>
      <c r="J23" s="24"/>
      <c r="K23" s="32">
        <v>0.1470587871</v>
      </c>
      <c r="L23" s="91">
        <v>8.8545459E-3</v>
      </c>
      <c r="M23" s="32">
        <v>0.12970207149999999</v>
      </c>
      <c r="N23" s="32">
        <v>0.16441550269999999</v>
      </c>
      <c r="O23" s="32">
        <v>6.0210926726</v>
      </c>
      <c r="P23" s="24"/>
      <c r="Q23" s="32">
        <v>3.5859814005000001</v>
      </c>
      <c r="R23" s="91">
        <v>6.2589200300000009E-2</v>
      </c>
      <c r="S23" s="32">
        <v>3.4632938042000001</v>
      </c>
      <c r="T23" s="32">
        <v>3.7086689969000002</v>
      </c>
      <c r="U23" s="32">
        <v>1.7453855264</v>
      </c>
      <c r="V23" s="24"/>
      <c r="W23" s="99">
        <v>3.3784536900000002E-2</v>
      </c>
      <c r="X23" s="91">
        <v>5.0189969000000003E-3</v>
      </c>
      <c r="Y23" s="32">
        <v>2.3946279399999999E-2</v>
      </c>
      <c r="Z23" s="32">
        <v>4.3622794300000003E-2</v>
      </c>
      <c r="AA23" s="32">
        <v>14.8558997216</v>
      </c>
      <c r="AB23" s="24"/>
      <c r="AC23" s="32">
        <v>0.70824539610000004</v>
      </c>
      <c r="AD23" s="91">
        <v>5.0369933000000014E-3</v>
      </c>
      <c r="AE23" s="32">
        <v>0.69837186210000002</v>
      </c>
      <c r="AF23" s="32">
        <v>0.71811893000000004</v>
      </c>
      <c r="AG23" s="32">
        <v>0.71119322299999999</v>
      </c>
      <c r="AH23" s="24"/>
      <c r="AI23" s="32">
        <v>0.25007445760000002</v>
      </c>
      <c r="AJ23" s="91">
        <v>1.33702384E-2</v>
      </c>
      <c r="AK23" s="32">
        <v>0.22386606379999999</v>
      </c>
      <c r="AL23" s="32">
        <v>0.27628285130000002</v>
      </c>
      <c r="AM23" s="32">
        <v>5.3465029936000006</v>
      </c>
      <c r="AN23" s="24"/>
    </row>
    <row r="24" spans="1:40" x14ac:dyDescent="0.2">
      <c r="A24" s="20" t="s">
        <v>43</v>
      </c>
      <c r="B24" s="5"/>
      <c r="C24" s="5"/>
      <c r="D24" s="5"/>
      <c r="E24" s="32">
        <v>2.0901828990000002</v>
      </c>
      <c r="F24" s="91">
        <v>4.5012665100000002E-2</v>
      </c>
      <c r="G24" s="32">
        <v>2.001948896</v>
      </c>
      <c r="H24" s="32">
        <v>2.1784169019999999</v>
      </c>
      <c r="I24" s="32">
        <v>2.1535275773000002</v>
      </c>
      <c r="J24" s="24"/>
      <c r="K24" s="32">
        <v>6.4905789399999997E-2</v>
      </c>
      <c r="L24" s="91">
        <v>4.0052068999999997E-3</v>
      </c>
      <c r="M24" s="32">
        <v>5.7054767100000001E-2</v>
      </c>
      <c r="N24" s="32">
        <v>7.2756811599999999E-2</v>
      </c>
      <c r="O24" s="32">
        <v>6.1708006595000002</v>
      </c>
      <c r="P24" s="24"/>
      <c r="Q24" s="32">
        <v>3.3595911109999999</v>
      </c>
      <c r="R24" s="91">
        <v>0.10435310489999999</v>
      </c>
      <c r="S24" s="32">
        <v>3.1550377449</v>
      </c>
      <c r="T24" s="32">
        <v>3.5641444770000001</v>
      </c>
      <c r="U24" s="32">
        <v>3.1061251629000002</v>
      </c>
      <c r="V24" s="24"/>
      <c r="W24" s="99">
        <v>7.3228314000000003E-3</v>
      </c>
      <c r="X24" s="91">
        <v>1.7290668999999999E-3</v>
      </c>
      <c r="Y24" s="32">
        <v>3.9335077E-3</v>
      </c>
      <c r="Z24" s="32">
        <v>1.0712155100000001E-2</v>
      </c>
      <c r="AA24" s="32">
        <v>23.61199895</v>
      </c>
      <c r="AB24" s="24"/>
      <c r="AC24" s="32">
        <v>0.67418190820000001</v>
      </c>
      <c r="AD24" s="91">
        <v>3.7510553999999998E-3</v>
      </c>
      <c r="AE24" s="32">
        <v>0.66682907470000008</v>
      </c>
      <c r="AF24" s="32">
        <v>0.68153474180000007</v>
      </c>
      <c r="AG24" s="32">
        <v>0.55638624869999997</v>
      </c>
      <c r="AH24" s="24"/>
      <c r="AI24" s="32">
        <v>0.12561094719999999</v>
      </c>
      <c r="AJ24" s="91">
        <v>7.1417855000000001E-3</v>
      </c>
      <c r="AK24" s="32">
        <v>0.1116115912</v>
      </c>
      <c r="AL24" s="32">
        <v>0.13961030320000001</v>
      </c>
      <c r="AM24" s="32">
        <v>5.6856394020000014</v>
      </c>
      <c r="AN24" s="24"/>
    </row>
    <row r="25" spans="1:40" x14ac:dyDescent="0.2">
      <c r="A25" s="20" t="s">
        <v>44</v>
      </c>
      <c r="B25" s="5"/>
      <c r="C25" s="5"/>
      <c r="D25" s="5"/>
      <c r="E25" s="32">
        <v>2.3107737674000002</v>
      </c>
      <c r="F25" s="91">
        <v>3.51606873E-2</v>
      </c>
      <c r="G25" s="32">
        <v>2.2418516500000001</v>
      </c>
      <c r="H25" s="32">
        <v>2.3796958847999998</v>
      </c>
      <c r="I25" s="32">
        <v>1.5215979959999999</v>
      </c>
      <c r="J25" s="24"/>
      <c r="K25" s="32">
        <v>0.1201449664</v>
      </c>
      <c r="L25" s="91">
        <v>5.5789949999999998E-3</v>
      </c>
      <c r="M25" s="32">
        <v>0.10920899840000001</v>
      </c>
      <c r="N25" s="32">
        <v>0.13108093430000001</v>
      </c>
      <c r="O25" s="32">
        <v>4.6435528674000004</v>
      </c>
      <c r="P25" s="24"/>
      <c r="Q25" s="32">
        <v>3.5304403799999999</v>
      </c>
      <c r="R25" s="91">
        <v>8.95671252E-2</v>
      </c>
      <c r="S25" s="32">
        <v>3.3548705494000002</v>
      </c>
      <c r="T25" s="32">
        <v>3.7060102106000001</v>
      </c>
      <c r="U25" s="32">
        <v>2.5369958292999999</v>
      </c>
      <c r="V25" s="24"/>
      <c r="W25" s="99">
        <v>2.1811057599999999E-2</v>
      </c>
      <c r="X25" s="91">
        <v>2.9078946E-3</v>
      </c>
      <c r="Y25" s="32">
        <v>1.6110991200000001E-2</v>
      </c>
      <c r="Z25" s="32">
        <v>2.7511124000000001E-2</v>
      </c>
      <c r="AA25" s="32">
        <v>13.332203574799999</v>
      </c>
      <c r="AB25" s="24"/>
      <c r="AC25" s="32">
        <v>0.69256448059999998</v>
      </c>
      <c r="AD25" s="91">
        <v>2.9300572999999999E-3</v>
      </c>
      <c r="AE25" s="32">
        <v>0.68682097080000004</v>
      </c>
      <c r="AF25" s="32">
        <v>0.69830799040000002</v>
      </c>
      <c r="AG25" s="32">
        <v>0.42307357080000002</v>
      </c>
      <c r="AH25" s="24"/>
      <c r="AI25" s="32">
        <v>0.21605265930000001</v>
      </c>
      <c r="AJ25" s="91">
        <v>9.9186529999999995E-3</v>
      </c>
      <c r="AK25" s="32">
        <v>0.1966100767</v>
      </c>
      <c r="AL25" s="32">
        <v>0.2354952418</v>
      </c>
      <c r="AM25" s="32">
        <v>4.5908497638000014</v>
      </c>
      <c r="AN25" s="24"/>
    </row>
    <row r="26" spans="1:40" x14ac:dyDescent="0.2">
      <c r="A26" s="20" t="s">
        <v>45</v>
      </c>
      <c r="B26" s="5"/>
      <c r="C26" s="5"/>
      <c r="D26" s="5"/>
      <c r="E26" s="32">
        <v>2.6331683446</v>
      </c>
      <c r="F26" s="91">
        <v>6.9056062900000006E-2</v>
      </c>
      <c r="G26" s="32">
        <v>2.4978043788000002</v>
      </c>
      <c r="H26" s="32">
        <v>2.7685323103999999</v>
      </c>
      <c r="I26" s="32">
        <v>2.6225464497000002</v>
      </c>
      <c r="J26" s="24"/>
      <c r="K26" s="32">
        <v>0.15052350980000001</v>
      </c>
      <c r="L26" s="91">
        <v>8.1034222999999996E-3</v>
      </c>
      <c r="M26" s="32">
        <v>0.13463914960000001</v>
      </c>
      <c r="N26" s="32">
        <v>0.16640787000000001</v>
      </c>
      <c r="O26" s="32">
        <v>5.3834927913000001</v>
      </c>
      <c r="P26" s="24"/>
      <c r="Q26" s="32">
        <v>3.9987250160999999</v>
      </c>
      <c r="R26" s="91">
        <v>8.9463367500000002E-2</v>
      </c>
      <c r="S26" s="32">
        <v>3.8233585718</v>
      </c>
      <c r="T26" s="32">
        <v>4.1740914603000014</v>
      </c>
      <c r="U26" s="32">
        <v>2.2372973159999998</v>
      </c>
      <c r="V26" s="24"/>
      <c r="W26" s="99">
        <v>3.6300211499999999E-2</v>
      </c>
      <c r="X26" s="91">
        <v>4.5421259999999996E-3</v>
      </c>
      <c r="Y26" s="32">
        <v>2.73967182E-2</v>
      </c>
      <c r="Z26" s="32">
        <v>4.5203704800000001E-2</v>
      </c>
      <c r="AA26" s="32">
        <v>12.5126709675</v>
      </c>
      <c r="AB26" s="24"/>
      <c r="AC26" s="32">
        <v>0.71943069540000004</v>
      </c>
      <c r="AD26" s="91">
        <v>5.7546719000000001E-3</v>
      </c>
      <c r="AE26" s="32">
        <v>0.70815036490000005</v>
      </c>
      <c r="AF26" s="32">
        <v>0.73071102590000003</v>
      </c>
      <c r="AG26" s="32">
        <v>0.79989246330000008</v>
      </c>
      <c r="AH26" s="24"/>
      <c r="AI26" s="32">
        <v>0.24675497909999999</v>
      </c>
      <c r="AJ26" s="91">
        <v>1.15390111E-2</v>
      </c>
      <c r="AK26" s="32">
        <v>0.22413616419999999</v>
      </c>
      <c r="AL26" s="32">
        <v>0.269373794</v>
      </c>
      <c r="AM26" s="32">
        <v>4.6763032537999996</v>
      </c>
      <c r="AN26" s="24"/>
    </row>
    <row r="27" spans="1:40" x14ac:dyDescent="0.2">
      <c r="A27" s="20" t="s">
        <v>46</v>
      </c>
      <c r="B27" s="5"/>
      <c r="C27" s="5"/>
      <c r="D27" s="5"/>
      <c r="E27" s="32">
        <v>2.4607441128</v>
      </c>
      <c r="F27" s="91">
        <v>5.0520621600000003E-2</v>
      </c>
      <c r="G27" s="32">
        <v>2.3617133919</v>
      </c>
      <c r="H27" s="32">
        <v>2.5597748337000001</v>
      </c>
      <c r="I27" s="32">
        <v>2.0530627844999998</v>
      </c>
      <c r="J27" s="24"/>
      <c r="K27" s="32">
        <v>0.14500564399999999</v>
      </c>
      <c r="L27" s="91">
        <v>6.7525848000000001E-3</v>
      </c>
      <c r="M27" s="32">
        <v>0.13176920070000001</v>
      </c>
      <c r="N27" s="32">
        <v>0.1582420873</v>
      </c>
      <c r="O27" s="32">
        <v>4.6567737776999998</v>
      </c>
      <c r="P27" s="24"/>
      <c r="Q27" s="32">
        <v>3.5783238762999998</v>
      </c>
      <c r="R27" s="91">
        <v>7.7100877800000009E-2</v>
      </c>
      <c r="S27" s="32">
        <v>3.4271904327999998</v>
      </c>
      <c r="T27" s="32">
        <v>3.7294573197999998</v>
      </c>
      <c r="U27" s="32">
        <v>2.1546645993000002</v>
      </c>
      <c r="V27" s="24"/>
      <c r="W27" s="99">
        <v>2.9154238499999999E-2</v>
      </c>
      <c r="X27" s="91">
        <v>3.8473702000000002E-3</v>
      </c>
      <c r="Y27" s="32">
        <v>2.1612608299999999E-2</v>
      </c>
      <c r="Z27" s="32">
        <v>3.6695868800000003E-2</v>
      </c>
      <c r="AA27" s="32">
        <v>13.196606792700001</v>
      </c>
      <c r="AB27" s="24"/>
      <c r="AC27" s="32">
        <v>0.70506200940000008</v>
      </c>
      <c r="AD27" s="91">
        <v>4.2100518000000014E-3</v>
      </c>
      <c r="AE27" s="32">
        <v>0.69680944929999999</v>
      </c>
      <c r="AF27" s="32">
        <v>0.71331456950000005</v>
      </c>
      <c r="AG27" s="32">
        <v>0.59711794760000003</v>
      </c>
      <c r="AH27" s="24"/>
      <c r="AI27" s="32">
        <v>0.2492854991</v>
      </c>
      <c r="AJ27" s="91">
        <v>1.03604571E-2</v>
      </c>
      <c r="AK27" s="32">
        <v>0.2289768905</v>
      </c>
      <c r="AL27" s="32">
        <v>0.26959410779999998</v>
      </c>
      <c r="AM27" s="32">
        <v>4.1560608713000002</v>
      </c>
      <c r="AN27" s="24"/>
    </row>
    <row r="28" spans="1:40" x14ac:dyDescent="0.2">
      <c r="A28" s="20" t="s">
        <v>47</v>
      </c>
      <c r="B28" s="5"/>
      <c r="C28" s="5"/>
      <c r="D28" s="5"/>
      <c r="E28" s="32">
        <v>2.2897112748000001</v>
      </c>
      <c r="F28" s="91">
        <v>0.15973500130000001</v>
      </c>
      <c r="G28" s="32">
        <v>1.9765980979</v>
      </c>
      <c r="H28" s="32">
        <v>2.6028244516000001</v>
      </c>
      <c r="I28" s="32">
        <v>6.9762071319999999</v>
      </c>
      <c r="J28" s="24"/>
      <c r="K28" s="32">
        <v>8.9688790500000004E-2</v>
      </c>
      <c r="L28" s="91">
        <v>1.14233436E-2</v>
      </c>
      <c r="M28" s="32">
        <v>6.7296707499999997E-2</v>
      </c>
      <c r="N28" s="32">
        <v>0.1120808734</v>
      </c>
      <c r="O28" s="32">
        <v>12.736645832500001</v>
      </c>
      <c r="P28" s="24"/>
      <c r="Q28" s="32">
        <v>4.0316477617000004</v>
      </c>
      <c r="R28" s="91">
        <v>0.27097640820000002</v>
      </c>
      <c r="S28" s="32">
        <v>3.5004787419999999</v>
      </c>
      <c r="T28" s="32">
        <v>4.5628167813999996</v>
      </c>
      <c r="U28" s="32">
        <v>6.7212322171999999</v>
      </c>
      <c r="V28" s="24"/>
      <c r="W28" s="99">
        <v>2.49773891E-2</v>
      </c>
      <c r="X28" s="91">
        <v>1.10095544E-2</v>
      </c>
      <c r="Y28" s="32">
        <v>3.3964173000000002E-3</v>
      </c>
      <c r="Z28" s="32">
        <v>4.6558360900000012E-2</v>
      </c>
      <c r="AA28" s="32">
        <v>44.078083355799997</v>
      </c>
      <c r="AB28" s="24"/>
      <c r="AC28" s="32">
        <v>0.69080927290000005</v>
      </c>
      <c r="AD28" s="91">
        <v>1.33112501E-2</v>
      </c>
      <c r="AE28" s="32">
        <v>0.66471650820000006</v>
      </c>
      <c r="AF28" s="32">
        <v>0.71690203760000004</v>
      </c>
      <c r="AG28" s="32">
        <v>1.9269066913999999</v>
      </c>
      <c r="AH28" s="24"/>
      <c r="AI28" s="32">
        <v>0.1623554432</v>
      </c>
      <c r="AJ28" s="91">
        <v>1.42711551E-2</v>
      </c>
      <c r="AK28" s="32">
        <v>0.13438106890000001</v>
      </c>
      <c r="AL28" s="32">
        <v>0.1903298175</v>
      </c>
      <c r="AM28" s="32">
        <v>8.7900687678000011</v>
      </c>
      <c r="AN28" s="24"/>
    </row>
    <row r="29" spans="1:40" x14ac:dyDescent="0.2">
      <c r="A29" s="20" t="s">
        <v>48</v>
      </c>
      <c r="B29" s="5"/>
      <c r="C29" s="5"/>
      <c r="D29" s="5"/>
      <c r="E29" s="32">
        <v>1.8461856376000001</v>
      </c>
      <c r="F29" s="91">
        <v>5.1604509299999997E-2</v>
      </c>
      <c r="G29" s="32">
        <v>1.7450302759</v>
      </c>
      <c r="H29" s="32">
        <v>1.9473409992999999</v>
      </c>
      <c r="I29" s="32">
        <v>2.7951961171000002</v>
      </c>
      <c r="J29" s="24"/>
      <c r="K29" s="32">
        <v>3.2553005500000003E-2</v>
      </c>
      <c r="L29" s="91">
        <v>2.3385344999999999E-3</v>
      </c>
      <c r="M29" s="32">
        <v>2.7969000899999999E-2</v>
      </c>
      <c r="N29" s="32">
        <v>3.7137010099999999E-2</v>
      </c>
      <c r="O29" s="32">
        <v>7.1837745946</v>
      </c>
      <c r="P29" s="24"/>
      <c r="Q29" s="32">
        <v>3.2791303171999999</v>
      </c>
      <c r="R29" s="91">
        <v>4.7273862799999997E-2</v>
      </c>
      <c r="S29" s="32">
        <v>3.1864639056000001</v>
      </c>
      <c r="T29" s="32">
        <v>3.3717967287000001</v>
      </c>
      <c r="U29" s="32">
        <v>1.441658557</v>
      </c>
      <c r="V29" s="24"/>
      <c r="W29" s="99">
        <v>2.6369584000000001E-3</v>
      </c>
      <c r="X29" s="91">
        <v>6.1780950000000004E-4</v>
      </c>
      <c r="Y29" s="32">
        <v>1.4259259000000001E-3</v>
      </c>
      <c r="Z29" s="32">
        <v>3.8479909999999998E-3</v>
      </c>
      <c r="AA29" s="32">
        <v>23.428865717200001</v>
      </c>
      <c r="AB29" s="24"/>
      <c r="AC29" s="32">
        <v>0.65384880310000004</v>
      </c>
      <c r="AD29" s="91">
        <v>4.3003757999999998E-3</v>
      </c>
      <c r="AE29" s="32">
        <v>0.64541918970000001</v>
      </c>
      <c r="AF29" s="32">
        <v>0.66227841659999998</v>
      </c>
      <c r="AG29" s="32">
        <v>0.65770186480000004</v>
      </c>
      <c r="AH29" s="24"/>
      <c r="AI29" s="32">
        <v>6.9174225800000003E-2</v>
      </c>
      <c r="AJ29" s="91">
        <v>4.5169611000000004E-3</v>
      </c>
      <c r="AK29" s="32">
        <v>6.0320061000000001E-2</v>
      </c>
      <c r="AL29" s="32">
        <v>7.8028390599999997E-2</v>
      </c>
      <c r="AM29" s="32">
        <v>6.5298324625999999</v>
      </c>
      <c r="AN29" s="24"/>
    </row>
    <row r="30" spans="1:40" x14ac:dyDescent="0.2">
      <c r="A30" s="20" t="s">
        <v>49</v>
      </c>
      <c r="B30" s="5"/>
      <c r="C30" s="5"/>
      <c r="D30" s="5"/>
      <c r="E30" s="32">
        <v>3.0986551298</v>
      </c>
      <c r="F30" s="91">
        <v>5.8613194299999997E-2</v>
      </c>
      <c r="G30" s="32">
        <v>2.9837613159999998</v>
      </c>
      <c r="H30" s="32">
        <v>3.2135489435000002</v>
      </c>
      <c r="I30" s="32">
        <v>1.891568822</v>
      </c>
      <c r="J30" s="24"/>
      <c r="K30" s="32">
        <v>0.2665554275</v>
      </c>
      <c r="L30" s="91">
        <v>1.1882355000000001E-2</v>
      </c>
      <c r="M30" s="32">
        <v>0.24326358849999999</v>
      </c>
      <c r="N30" s="32">
        <v>0.28984726640000003</v>
      </c>
      <c r="O30" s="32">
        <v>4.4577426568999998</v>
      </c>
      <c r="P30" s="24"/>
      <c r="Q30" s="32">
        <v>3.9432320948999999</v>
      </c>
      <c r="R30" s="91">
        <v>5.4732033399999998E-2</v>
      </c>
      <c r="S30" s="32">
        <v>3.8359461480000001</v>
      </c>
      <c r="T30" s="32">
        <v>4.0505180418000002</v>
      </c>
      <c r="U30" s="32">
        <v>1.3879992886000001</v>
      </c>
      <c r="V30" s="24"/>
      <c r="W30" s="99">
        <v>0.1069226269</v>
      </c>
      <c r="X30" s="91">
        <v>1.1421095500000001E-2</v>
      </c>
      <c r="Y30" s="32">
        <v>8.45349507E-2</v>
      </c>
      <c r="Z30" s="32">
        <v>0.1293103031</v>
      </c>
      <c r="AA30" s="32">
        <v>10.6816450419</v>
      </c>
      <c r="AB30" s="24"/>
      <c r="AC30" s="32">
        <v>0.75822126080000007</v>
      </c>
      <c r="AD30" s="91">
        <v>4.8844329000000001E-3</v>
      </c>
      <c r="AE30" s="32">
        <v>0.74864677629999998</v>
      </c>
      <c r="AF30" s="32">
        <v>0.76779574530000005</v>
      </c>
      <c r="AG30" s="32">
        <v>0.64419624110000007</v>
      </c>
      <c r="AH30" s="24"/>
      <c r="AI30" s="32">
        <v>0.39134653679999998</v>
      </c>
      <c r="AJ30" s="91">
        <v>1.4827357899999999E-2</v>
      </c>
      <c r="AK30" s="32">
        <v>0.36228189170000002</v>
      </c>
      <c r="AL30" s="32">
        <v>0.42041118199999999</v>
      </c>
      <c r="AM30" s="32">
        <v>3.7888051844000001</v>
      </c>
      <c r="AN30" s="24"/>
    </row>
    <row r="31" spans="1:40" s="15" customFormat="1" x14ac:dyDescent="0.2">
      <c r="A31" s="20" t="s">
        <v>50</v>
      </c>
      <c r="B31" s="5"/>
      <c r="C31" s="5"/>
      <c r="D31" s="5"/>
      <c r="E31" s="32">
        <v>2.5605122485999998</v>
      </c>
      <c r="F31" s="91">
        <v>7.8284063400000006E-2</v>
      </c>
      <c r="G31" s="32">
        <v>2.4070595199999998</v>
      </c>
      <c r="H31" s="32">
        <v>2.7139649771999999</v>
      </c>
      <c r="I31" s="32">
        <v>3.0573594593000002</v>
      </c>
      <c r="J31" s="24"/>
      <c r="K31" s="32">
        <v>0.18539290410000001</v>
      </c>
      <c r="L31" s="91">
        <v>1.01546469E-2</v>
      </c>
      <c r="M31" s="32">
        <v>0.16548772540000001</v>
      </c>
      <c r="N31" s="32">
        <v>0.2052980827</v>
      </c>
      <c r="O31" s="32">
        <v>5.4773654412999999</v>
      </c>
      <c r="P31" s="24"/>
      <c r="Q31" s="32">
        <v>3.7694165173999998</v>
      </c>
      <c r="R31" s="91">
        <v>0.1011179312</v>
      </c>
      <c r="S31" s="32">
        <v>3.5712047513999998</v>
      </c>
      <c r="T31" s="32">
        <v>3.9676282832999998</v>
      </c>
      <c r="U31" s="32">
        <v>2.6825884263000002</v>
      </c>
      <c r="V31" s="24"/>
      <c r="W31" s="99">
        <v>4.5840751899999997E-2</v>
      </c>
      <c r="X31" s="91">
        <v>7.2041884000000004E-3</v>
      </c>
      <c r="Y31" s="32">
        <v>3.17190735E-2</v>
      </c>
      <c r="Z31" s="32">
        <v>5.9962430400000002E-2</v>
      </c>
      <c r="AA31" s="32">
        <v>15.7156855786</v>
      </c>
      <c r="AB31" s="24"/>
      <c r="AC31" s="32">
        <v>0.71337602070000006</v>
      </c>
      <c r="AD31" s="91">
        <v>6.5236720000000003E-3</v>
      </c>
      <c r="AE31" s="32">
        <v>0.70058829330000005</v>
      </c>
      <c r="AF31" s="32">
        <v>0.72616374810000006</v>
      </c>
      <c r="AG31" s="32">
        <v>0.91447872699999999</v>
      </c>
      <c r="AH31" s="24"/>
      <c r="AI31" s="32">
        <v>0.3099102976</v>
      </c>
      <c r="AJ31" s="91">
        <v>1.2702529799999999E-2</v>
      </c>
      <c r="AK31" s="32">
        <v>0.28501074879999999</v>
      </c>
      <c r="AL31" s="32">
        <v>0.3348098464</v>
      </c>
      <c r="AM31" s="32">
        <v>4.0987762835000003</v>
      </c>
      <c r="AN31" s="24"/>
    </row>
    <row r="32" spans="1:40" x14ac:dyDescent="0.2">
      <c r="A32" s="20" t="s">
        <v>51</v>
      </c>
      <c r="B32" s="5"/>
      <c r="C32" s="5"/>
      <c r="D32" s="5"/>
      <c r="E32" s="32">
        <v>2.1087775149999999</v>
      </c>
      <c r="F32" s="91">
        <v>4.3808778299999997E-2</v>
      </c>
      <c r="G32" s="32">
        <v>2.0229033756999999</v>
      </c>
      <c r="H32" s="32">
        <v>2.1946516542999999</v>
      </c>
      <c r="I32" s="32">
        <v>2.0774490430000001</v>
      </c>
      <c r="J32" s="24"/>
      <c r="K32" s="32">
        <v>5.7379870999999999E-2</v>
      </c>
      <c r="L32" s="91">
        <v>4.3441699999999996E-3</v>
      </c>
      <c r="M32" s="32">
        <v>4.8864412000000003E-2</v>
      </c>
      <c r="N32" s="32">
        <v>6.5895330000000002E-2</v>
      </c>
      <c r="O32" s="32">
        <v>7.5708952975999999</v>
      </c>
      <c r="P32" s="24"/>
      <c r="Q32" s="32">
        <v>3.5236561803000002</v>
      </c>
      <c r="R32" s="91">
        <v>8.124415480000001E-2</v>
      </c>
      <c r="S32" s="32">
        <v>3.3644010688999999</v>
      </c>
      <c r="T32" s="32">
        <v>3.6829112917</v>
      </c>
      <c r="U32" s="32">
        <v>2.3056777016000001</v>
      </c>
      <c r="V32" s="24"/>
      <c r="W32" s="99">
        <v>6.5445190000000004E-3</v>
      </c>
      <c r="X32" s="91">
        <v>1.1354162000000001E-3</v>
      </c>
      <c r="Y32" s="32">
        <v>4.3188717999999996E-3</v>
      </c>
      <c r="Z32" s="32">
        <v>8.7701662000000003E-3</v>
      </c>
      <c r="AA32" s="32">
        <v>17.349115457500002</v>
      </c>
      <c r="AB32" s="24"/>
      <c r="AC32" s="32">
        <v>0.67573145960000003</v>
      </c>
      <c r="AD32" s="91">
        <v>3.6507315000000001E-3</v>
      </c>
      <c r="AE32" s="32">
        <v>0.66857528129999999</v>
      </c>
      <c r="AF32" s="32">
        <v>0.68288763790000007</v>
      </c>
      <c r="AG32" s="32">
        <v>0.54026366150000005</v>
      </c>
      <c r="AH32" s="24"/>
      <c r="AI32" s="32">
        <v>0.1103199851</v>
      </c>
      <c r="AJ32" s="91">
        <v>8.1731119999999997E-3</v>
      </c>
      <c r="AK32" s="32">
        <v>9.4299018900000003E-2</v>
      </c>
      <c r="AL32" s="32">
        <v>0.1263409513</v>
      </c>
      <c r="AM32" s="32">
        <v>7.4085506467000002</v>
      </c>
      <c r="AN32" s="24"/>
    </row>
    <row r="33" spans="1:74" x14ac:dyDescent="0.2">
      <c r="A33" s="20" t="s">
        <v>52</v>
      </c>
      <c r="B33" s="5"/>
      <c r="C33" s="5"/>
      <c r="D33" s="5"/>
      <c r="E33" s="32">
        <v>2.5574234554999999</v>
      </c>
      <c r="F33" s="91">
        <v>7.4665534899999997E-2</v>
      </c>
      <c r="G33" s="32">
        <v>2.4110637806000002</v>
      </c>
      <c r="H33" s="32">
        <v>2.7037831304000002</v>
      </c>
      <c r="I33" s="32">
        <v>2.9195608879999999</v>
      </c>
      <c r="J33" s="24"/>
      <c r="K33" s="32">
        <v>7.5643692300000009E-2</v>
      </c>
      <c r="L33" s="91">
        <v>7.0713983000000001E-3</v>
      </c>
      <c r="M33" s="32">
        <v>6.17823095E-2</v>
      </c>
      <c r="N33" s="32">
        <v>8.9505075099999998E-2</v>
      </c>
      <c r="O33" s="32">
        <v>9.3482987467000012</v>
      </c>
      <c r="P33" s="24"/>
      <c r="Q33" s="32">
        <v>3.6533948951999999</v>
      </c>
      <c r="R33" s="91">
        <v>0.1062589363</v>
      </c>
      <c r="S33" s="32">
        <v>3.4451057108000001</v>
      </c>
      <c r="T33" s="32">
        <v>3.8616840794999998</v>
      </c>
      <c r="U33" s="32">
        <v>2.9084985165999999</v>
      </c>
      <c r="V33" s="24"/>
      <c r="W33" s="99">
        <v>1.5908812800000002E-2</v>
      </c>
      <c r="X33" s="91">
        <v>3.3354194000000002E-3</v>
      </c>
      <c r="Y33" s="32">
        <v>9.3707105000000006E-3</v>
      </c>
      <c r="Z33" s="32">
        <v>2.2446915099999999E-2</v>
      </c>
      <c r="AA33" s="32">
        <v>20.965860071600002</v>
      </c>
      <c r="AB33" s="24"/>
      <c r="AC33" s="32">
        <v>0.71311862130000003</v>
      </c>
      <c r="AD33" s="91">
        <v>6.2221278999999999E-3</v>
      </c>
      <c r="AE33" s="32">
        <v>0.70092198169999997</v>
      </c>
      <c r="AF33" s="32">
        <v>0.72531526089999998</v>
      </c>
      <c r="AG33" s="32">
        <v>0.87252355030000006</v>
      </c>
      <c r="AH33" s="24"/>
      <c r="AI33" s="32">
        <v>0.12655610580000001</v>
      </c>
      <c r="AJ33" s="91">
        <v>1.02976495E-2</v>
      </c>
      <c r="AK33" s="32">
        <v>0.1063706128</v>
      </c>
      <c r="AL33" s="32">
        <v>0.14674159880000001</v>
      </c>
      <c r="AM33" s="32">
        <v>8.1368254960000002</v>
      </c>
      <c r="AN33" s="24"/>
    </row>
    <row r="34" spans="1:74" x14ac:dyDescent="0.2">
      <c r="A34" s="20" t="s">
        <v>53</v>
      </c>
      <c r="B34" s="5"/>
      <c r="C34" s="5"/>
      <c r="D34" s="5"/>
      <c r="E34" s="32">
        <v>2.4669051081000002</v>
      </c>
      <c r="F34" s="91">
        <v>5.31009141E-2</v>
      </c>
      <c r="G34" s="32">
        <v>2.3628164877</v>
      </c>
      <c r="H34" s="32">
        <v>2.5709937285</v>
      </c>
      <c r="I34" s="32">
        <v>2.1525316857000001</v>
      </c>
      <c r="J34" s="24"/>
      <c r="K34" s="32">
        <v>0.12501103459999999</v>
      </c>
      <c r="L34" s="91">
        <v>6.3756273000000014E-3</v>
      </c>
      <c r="M34" s="32">
        <v>0.112513505</v>
      </c>
      <c r="N34" s="32">
        <v>0.1375085643</v>
      </c>
      <c r="O34" s="32">
        <v>5.1000516081000002</v>
      </c>
      <c r="P34" s="24"/>
      <c r="Q34" s="32">
        <v>3.7675267636999998</v>
      </c>
      <c r="R34" s="91">
        <v>9.1444034300000004E-2</v>
      </c>
      <c r="S34" s="32">
        <v>3.5882778085</v>
      </c>
      <c r="T34" s="32">
        <v>3.9467757188000001</v>
      </c>
      <c r="U34" s="32">
        <v>2.4271634956999999</v>
      </c>
      <c r="V34" s="24"/>
      <c r="W34" s="99">
        <v>3.1800856000000002E-2</v>
      </c>
      <c r="X34" s="91">
        <v>4.3926822000000003E-3</v>
      </c>
      <c r="Y34" s="32">
        <v>2.31903031E-2</v>
      </c>
      <c r="Z34" s="32">
        <v>4.0411409000000002E-2</v>
      </c>
      <c r="AA34" s="32">
        <v>13.8130942587</v>
      </c>
      <c r="AB34" s="24"/>
      <c r="AC34" s="32">
        <v>0.70557542569999998</v>
      </c>
      <c r="AD34" s="91">
        <v>4.4250762000000001E-3</v>
      </c>
      <c r="AE34" s="32">
        <v>0.69690137400000007</v>
      </c>
      <c r="AF34" s="32">
        <v>0.7142494774</v>
      </c>
      <c r="AG34" s="32">
        <v>0.62715848860000001</v>
      </c>
      <c r="AH34" s="24"/>
      <c r="AI34" s="32">
        <v>0.21453126920000001</v>
      </c>
      <c r="AJ34" s="91">
        <v>9.3813889000000008E-3</v>
      </c>
      <c r="AK34" s="32">
        <v>0.1961418338</v>
      </c>
      <c r="AL34" s="32">
        <v>0.23292070470000001</v>
      </c>
      <c r="AM34" s="32">
        <v>4.3729704166000003</v>
      </c>
      <c r="AN34" s="24"/>
    </row>
    <row r="35" spans="1:74" x14ac:dyDescent="0.2">
      <c r="A35" s="20" t="s">
        <v>54</v>
      </c>
      <c r="B35" s="5"/>
      <c r="C35" s="5"/>
      <c r="D35" s="5"/>
      <c r="E35" s="32">
        <v>2.2104408148000001</v>
      </c>
      <c r="F35" s="91">
        <v>5.32400783E-2</v>
      </c>
      <c r="G35" s="32">
        <v>2.1060794041999999</v>
      </c>
      <c r="H35" s="32">
        <v>2.3148022253999998</v>
      </c>
      <c r="I35" s="32">
        <v>2.4085728944000002</v>
      </c>
      <c r="J35" s="24"/>
      <c r="K35" s="32">
        <v>6.2624035699999997E-2</v>
      </c>
      <c r="L35" s="91">
        <v>4.2885325E-3</v>
      </c>
      <c r="M35" s="32">
        <v>5.4217637300000003E-2</v>
      </c>
      <c r="N35" s="32">
        <v>7.1030434000000003E-2</v>
      </c>
      <c r="O35" s="32">
        <v>6.8480615910999996</v>
      </c>
      <c r="P35" s="24"/>
      <c r="Q35" s="32">
        <v>3.5973843896000002</v>
      </c>
      <c r="R35" s="91">
        <v>7.8497976100000005E-2</v>
      </c>
      <c r="S35" s="32">
        <v>3.4435123486000001</v>
      </c>
      <c r="T35" s="32">
        <v>3.7512564305999998</v>
      </c>
      <c r="U35" s="32">
        <v>2.1820847470000002</v>
      </c>
      <c r="V35" s="24"/>
      <c r="W35" s="99">
        <v>8.7274440000000009E-3</v>
      </c>
      <c r="X35" s="91">
        <v>1.7722686E-3</v>
      </c>
      <c r="Y35" s="32">
        <v>5.2534362000000003E-3</v>
      </c>
      <c r="Z35" s="32">
        <v>1.2201451800000001E-2</v>
      </c>
      <c r="AA35" s="32">
        <v>20.306845624299999</v>
      </c>
      <c r="AB35" s="24"/>
      <c r="AC35" s="32">
        <v>0.68420340120000001</v>
      </c>
      <c r="AD35" s="91">
        <v>4.4366732000000004E-3</v>
      </c>
      <c r="AE35" s="32">
        <v>0.67550661700000003</v>
      </c>
      <c r="AF35" s="32">
        <v>0.69290018549999999</v>
      </c>
      <c r="AG35" s="32">
        <v>0.6484436039</v>
      </c>
      <c r="AH35" s="24"/>
      <c r="AI35" s="32">
        <v>0.116305068</v>
      </c>
      <c r="AJ35" s="91">
        <v>6.7839195E-3</v>
      </c>
      <c r="AK35" s="32">
        <v>0.1030072024</v>
      </c>
      <c r="AL35" s="32">
        <v>0.12960293349999999</v>
      </c>
      <c r="AM35" s="32">
        <v>5.8328665999</v>
      </c>
      <c r="AN35" s="24"/>
    </row>
    <row r="36" spans="1:74" x14ac:dyDescent="0.2">
      <c r="A36" s="20" t="s">
        <v>55</v>
      </c>
      <c r="B36" s="5"/>
      <c r="C36" s="5"/>
      <c r="D36" s="5"/>
      <c r="E36" s="32">
        <v>2.2974044868000001</v>
      </c>
      <c r="F36" s="91">
        <v>8.1430076300000001E-2</v>
      </c>
      <c r="G36" s="32">
        <v>2.1377849314000001</v>
      </c>
      <c r="H36" s="32">
        <v>2.4570240421</v>
      </c>
      <c r="I36" s="32">
        <v>3.5444379407</v>
      </c>
      <c r="J36" s="24"/>
      <c r="K36" s="32">
        <v>5.4043626400000003E-2</v>
      </c>
      <c r="L36" s="91">
        <v>5.5577622999999996E-3</v>
      </c>
      <c r="M36" s="32">
        <v>4.3149278800000003E-2</v>
      </c>
      <c r="N36" s="32">
        <v>6.4937973900000001E-2</v>
      </c>
      <c r="O36" s="32">
        <v>10.2838441915</v>
      </c>
      <c r="P36" s="24"/>
      <c r="Q36" s="32">
        <v>3.5813670371000002</v>
      </c>
      <c r="R36" s="91">
        <v>9.5107156300000009E-2</v>
      </c>
      <c r="S36" s="32">
        <v>3.3949376158</v>
      </c>
      <c r="T36" s="32">
        <v>3.7677964582999999</v>
      </c>
      <c r="U36" s="32">
        <v>2.6556104213</v>
      </c>
      <c r="V36" s="24"/>
      <c r="W36" s="99">
        <v>8.8172468000000011E-3</v>
      </c>
      <c r="X36" s="91">
        <v>2.2538940999999998E-3</v>
      </c>
      <c r="Y36" s="32">
        <v>4.3991547000000004E-3</v>
      </c>
      <c r="Z36" s="32">
        <v>1.32353388E-2</v>
      </c>
      <c r="AA36" s="32">
        <v>25.562334145400001</v>
      </c>
      <c r="AB36" s="24"/>
      <c r="AC36" s="32">
        <v>0.69145037389999997</v>
      </c>
      <c r="AD36" s="91">
        <v>6.7858396999999999E-3</v>
      </c>
      <c r="AE36" s="32">
        <v>0.67814874430000005</v>
      </c>
      <c r="AF36" s="32">
        <v>0.7047520035</v>
      </c>
      <c r="AG36" s="32">
        <v>0.98139214990000001</v>
      </c>
      <c r="AH36" s="24"/>
      <c r="AI36" s="32">
        <v>9.7593138300000007E-2</v>
      </c>
      <c r="AJ36" s="91">
        <v>8.3069751000000008E-3</v>
      </c>
      <c r="AK36" s="32">
        <v>8.1309773200000005E-2</v>
      </c>
      <c r="AL36" s="32">
        <v>0.1138765035</v>
      </c>
      <c r="AM36" s="32">
        <v>8.5118433611000004</v>
      </c>
      <c r="AN36" s="24"/>
    </row>
    <row r="37" spans="1:74" x14ac:dyDescent="0.2">
      <c r="A37" s="20" t="s">
        <v>56</v>
      </c>
      <c r="B37" s="5"/>
      <c r="C37" s="5"/>
      <c r="D37" s="5"/>
      <c r="E37" s="32">
        <v>2.7929217473999999</v>
      </c>
      <c r="F37" s="91">
        <v>5.6887093800000003E-2</v>
      </c>
      <c r="G37" s="32">
        <v>2.6814114427</v>
      </c>
      <c r="H37" s="32">
        <v>2.9044320521000002</v>
      </c>
      <c r="I37" s="32">
        <v>2.0368309237000002</v>
      </c>
      <c r="J37" s="24"/>
      <c r="K37" s="32">
        <v>0.1620077419</v>
      </c>
      <c r="L37" s="91">
        <v>7.4645388999999996E-3</v>
      </c>
      <c r="M37" s="32">
        <v>0.1473757235</v>
      </c>
      <c r="N37" s="32">
        <v>0.1766397603</v>
      </c>
      <c r="O37" s="32">
        <v>4.6075198531000003</v>
      </c>
      <c r="P37" s="24"/>
      <c r="Q37" s="32">
        <v>3.8142950251999999</v>
      </c>
      <c r="R37" s="91">
        <v>7.3781609499999998E-2</v>
      </c>
      <c r="S37" s="32">
        <v>3.6696680246</v>
      </c>
      <c r="T37" s="32">
        <v>3.9589220259000002</v>
      </c>
      <c r="U37" s="32">
        <v>1.9343445901</v>
      </c>
      <c r="V37" s="24"/>
      <c r="W37" s="99">
        <v>4.1205173099999999E-2</v>
      </c>
      <c r="X37" s="91">
        <v>4.9359197000000002E-3</v>
      </c>
      <c r="Y37" s="32">
        <v>3.1529764000000002E-2</v>
      </c>
      <c r="Z37" s="32">
        <v>5.0880582299999998E-2</v>
      </c>
      <c r="AA37" s="32">
        <v>11.978883481900001</v>
      </c>
      <c r="AB37" s="24"/>
      <c r="AC37" s="32">
        <v>0.73274347890000002</v>
      </c>
      <c r="AD37" s="91">
        <v>4.7405911999999998E-3</v>
      </c>
      <c r="AE37" s="32">
        <v>0.7234509536</v>
      </c>
      <c r="AF37" s="32">
        <v>0.74203600430000005</v>
      </c>
      <c r="AG37" s="32">
        <v>0.64696463199999998</v>
      </c>
      <c r="AH37" s="24"/>
      <c r="AI37" s="32">
        <v>0.25502350680000002</v>
      </c>
      <c r="AJ37" s="91">
        <v>1.05385185E-2</v>
      </c>
      <c r="AK37" s="32">
        <v>0.2343658616</v>
      </c>
      <c r="AL37" s="32">
        <v>0.27568115209999999</v>
      </c>
      <c r="AM37" s="32">
        <v>4.1323713968</v>
      </c>
      <c r="AN37" s="24"/>
    </row>
    <row r="38" spans="1:74" x14ac:dyDescent="0.2">
      <c r="A38" s="20" t="s">
        <v>57</v>
      </c>
      <c r="B38" s="5"/>
      <c r="C38" s="5"/>
      <c r="D38" s="5"/>
      <c r="E38" s="32">
        <v>1.9918286615</v>
      </c>
      <c r="F38" s="91">
        <v>4.4773948399999999E-2</v>
      </c>
      <c r="G38" s="32">
        <v>1.9040625919</v>
      </c>
      <c r="H38" s="32">
        <v>2.0795947309999998</v>
      </c>
      <c r="I38" s="32">
        <v>2.2478815212000001</v>
      </c>
      <c r="J38" s="24"/>
      <c r="K38" s="32">
        <v>6.6902844900000008E-2</v>
      </c>
      <c r="L38" s="91">
        <v>3.9789810000000004E-3</v>
      </c>
      <c r="M38" s="32">
        <v>5.9103230800000003E-2</v>
      </c>
      <c r="N38" s="32">
        <v>7.4702458999999999E-2</v>
      </c>
      <c r="O38" s="32">
        <v>5.9474017414000002</v>
      </c>
      <c r="P38" s="24"/>
      <c r="Q38" s="32">
        <v>3.4928003971999999</v>
      </c>
      <c r="R38" s="91">
        <v>0.1372061004</v>
      </c>
      <c r="S38" s="32">
        <v>3.2238484602000002</v>
      </c>
      <c r="T38" s="32">
        <v>3.7617523342000001</v>
      </c>
      <c r="U38" s="32">
        <v>3.9282548341000001</v>
      </c>
      <c r="V38" s="24"/>
      <c r="W38" s="99">
        <v>8.5270411000000004E-3</v>
      </c>
      <c r="X38" s="91">
        <v>2.0208206000000002E-3</v>
      </c>
      <c r="Y38" s="32">
        <v>4.5658206000000002E-3</v>
      </c>
      <c r="Z38" s="32">
        <v>1.24882616E-2</v>
      </c>
      <c r="AA38" s="32">
        <v>23.698966351700001</v>
      </c>
      <c r="AB38" s="24"/>
      <c r="AC38" s="32">
        <v>0.66598572180000004</v>
      </c>
      <c r="AD38" s="91">
        <v>3.7311623999999998E-3</v>
      </c>
      <c r="AE38" s="32">
        <v>0.65867188269999999</v>
      </c>
      <c r="AF38" s="32">
        <v>0.67329956089999998</v>
      </c>
      <c r="AG38" s="32">
        <v>0.56024660079999999</v>
      </c>
      <c r="AH38" s="24"/>
      <c r="AI38" s="32">
        <v>0.1342173861</v>
      </c>
      <c r="AJ38" s="91">
        <v>7.5390088000000001E-3</v>
      </c>
      <c r="AK38" s="32">
        <v>0.1194393914</v>
      </c>
      <c r="AL38" s="32">
        <v>0.14899538079999999</v>
      </c>
      <c r="AM38" s="32">
        <v>5.6170135885999999</v>
      </c>
      <c r="AN38" s="24"/>
    </row>
    <row r="39" spans="1:74" x14ac:dyDescent="0.2">
      <c r="A39" s="20" t="s">
        <v>58</v>
      </c>
      <c r="B39" s="5"/>
      <c r="C39" s="5"/>
      <c r="D39" s="5"/>
      <c r="E39" s="32">
        <v>2.2019429281999998</v>
      </c>
      <c r="F39" s="91">
        <v>4.0397815199999999E-2</v>
      </c>
      <c r="G39" s="32">
        <v>2.1227549721000001</v>
      </c>
      <c r="H39" s="32">
        <v>2.2811308842</v>
      </c>
      <c r="I39" s="32">
        <v>1.8346440631000001</v>
      </c>
      <c r="J39" s="24"/>
      <c r="K39" s="32">
        <v>0.14975117730000001</v>
      </c>
      <c r="L39" s="91">
        <v>5.9310092000000002E-3</v>
      </c>
      <c r="M39" s="32">
        <v>0.1381251899</v>
      </c>
      <c r="N39" s="32">
        <v>0.1613771648</v>
      </c>
      <c r="O39" s="32">
        <v>3.9605759803999998</v>
      </c>
      <c r="P39" s="24"/>
      <c r="Q39" s="32">
        <v>3.4757231405</v>
      </c>
      <c r="R39" s="91">
        <v>9.27039791E-2</v>
      </c>
      <c r="S39" s="32">
        <v>3.2940044365999999</v>
      </c>
      <c r="T39" s="32">
        <v>3.6574418444000001</v>
      </c>
      <c r="U39" s="32">
        <v>2.6671853688999998</v>
      </c>
      <c r="V39" s="24"/>
      <c r="W39" s="99">
        <v>2.5224989999999999E-2</v>
      </c>
      <c r="X39" s="91">
        <v>3.1778457000000001E-3</v>
      </c>
      <c r="Y39" s="32">
        <v>1.89957644E-2</v>
      </c>
      <c r="Z39" s="32">
        <v>3.1454215700000003E-2</v>
      </c>
      <c r="AA39" s="32">
        <v>12.598005880900001</v>
      </c>
      <c r="AB39" s="24"/>
      <c r="AC39" s="32">
        <v>0.68349524400000006</v>
      </c>
      <c r="AD39" s="91">
        <v>3.3664846000000001E-3</v>
      </c>
      <c r="AE39" s="32">
        <v>0.67689624770000001</v>
      </c>
      <c r="AF39" s="32">
        <v>0.69009424029999999</v>
      </c>
      <c r="AG39" s="32">
        <v>0.49253957939999998</v>
      </c>
      <c r="AH39" s="24"/>
      <c r="AI39" s="32">
        <v>0.27890155420000001</v>
      </c>
      <c r="AJ39" s="91">
        <v>9.5571331999999998E-3</v>
      </c>
      <c r="AK39" s="32">
        <v>0.2601676242</v>
      </c>
      <c r="AL39" s="32">
        <v>0.29763548420000002</v>
      </c>
      <c r="AM39" s="32">
        <v>3.4267048887999998</v>
      </c>
      <c r="AN39" s="24"/>
    </row>
    <row r="40" spans="1:74" x14ac:dyDescent="0.2">
      <c r="A40" s="20" t="s">
        <v>59</v>
      </c>
      <c r="B40" s="5"/>
      <c r="C40" s="5"/>
      <c r="D40" s="5"/>
      <c r="E40" s="32">
        <v>2.6771858137</v>
      </c>
      <c r="F40" s="91">
        <v>7.3271632500000003E-2</v>
      </c>
      <c r="G40" s="32">
        <v>2.5335584719000002</v>
      </c>
      <c r="H40" s="32">
        <v>2.8208131554999998</v>
      </c>
      <c r="I40" s="32">
        <v>2.7368900627000001</v>
      </c>
      <c r="J40" s="24"/>
      <c r="K40" s="32">
        <v>0.1985659276</v>
      </c>
      <c r="L40" s="91">
        <v>9.2634316999999997E-3</v>
      </c>
      <c r="M40" s="32">
        <v>0.1804077124</v>
      </c>
      <c r="N40" s="32">
        <v>0.21672414279999999</v>
      </c>
      <c r="O40" s="32">
        <v>4.6651667835000001</v>
      </c>
      <c r="P40" s="24"/>
      <c r="Q40" s="32">
        <v>3.7838502965999998</v>
      </c>
      <c r="R40" s="91">
        <v>5.30811037E-2</v>
      </c>
      <c r="S40" s="32">
        <v>3.6798005086000001</v>
      </c>
      <c r="T40" s="32">
        <v>3.8879000846</v>
      </c>
      <c r="U40" s="32">
        <v>1.4028330814000001</v>
      </c>
      <c r="V40" s="24"/>
      <c r="W40" s="99">
        <v>5.5627853200000001E-2</v>
      </c>
      <c r="X40" s="91">
        <v>8.1994141E-3</v>
      </c>
      <c r="Y40" s="32">
        <v>3.95553295E-2</v>
      </c>
      <c r="Z40" s="32">
        <v>7.1700376999999996E-2</v>
      </c>
      <c r="AA40" s="32">
        <v>14.739763721399999</v>
      </c>
      <c r="AB40" s="24"/>
      <c r="AC40" s="32">
        <v>0.72309881780000007</v>
      </c>
      <c r="AD40" s="91">
        <v>6.1059694000000003E-3</v>
      </c>
      <c r="AE40" s="32">
        <v>0.71112987270000005</v>
      </c>
      <c r="AF40" s="32">
        <v>0.73506776299999999</v>
      </c>
      <c r="AG40" s="32">
        <v>0.84441700419999999</v>
      </c>
      <c r="AH40" s="24"/>
      <c r="AI40" s="32">
        <v>0.3217919058</v>
      </c>
      <c r="AJ40" s="91">
        <v>1.15343231E-2</v>
      </c>
      <c r="AK40" s="32">
        <v>0.29918228029999999</v>
      </c>
      <c r="AL40" s="32">
        <v>0.34440153130000001</v>
      </c>
      <c r="AM40" s="32">
        <v>3.5844043633</v>
      </c>
      <c r="AN40" s="24"/>
    </row>
    <row r="41" spans="1:74" x14ac:dyDescent="0.2">
      <c r="A41" s="20" t="s">
        <v>60</v>
      </c>
      <c r="B41" s="5"/>
      <c r="C41" s="5"/>
      <c r="D41" s="5"/>
      <c r="E41" s="32">
        <v>2.618039467</v>
      </c>
      <c r="F41" s="91">
        <v>5.7767206500000001E-2</v>
      </c>
      <c r="G41" s="32">
        <v>2.5048039619</v>
      </c>
      <c r="H41" s="32">
        <v>2.731274972</v>
      </c>
      <c r="I41" s="32">
        <v>2.2065063268</v>
      </c>
      <c r="J41" s="24"/>
      <c r="K41" s="32">
        <v>0.1162419563</v>
      </c>
      <c r="L41" s="91">
        <v>7.7520896000000004E-3</v>
      </c>
      <c r="M41" s="32">
        <v>0.10104627989999999</v>
      </c>
      <c r="N41" s="32">
        <v>0.1314376327</v>
      </c>
      <c r="O41" s="32">
        <v>6.6689255779000014</v>
      </c>
      <c r="P41" s="24"/>
      <c r="Q41" s="32">
        <v>3.7756219371999999</v>
      </c>
      <c r="R41" s="91">
        <v>8.5371277500000009E-2</v>
      </c>
      <c r="S41" s="32">
        <v>3.6082768236999998</v>
      </c>
      <c r="T41" s="32">
        <v>3.9429670507000001</v>
      </c>
      <c r="U41" s="32">
        <v>2.2611182724000001</v>
      </c>
      <c r="V41" s="24"/>
      <c r="W41" s="99">
        <v>2.25667357E-2</v>
      </c>
      <c r="X41" s="91">
        <v>3.5255318E-3</v>
      </c>
      <c r="Y41" s="32">
        <v>1.5655974499999999E-2</v>
      </c>
      <c r="Z41" s="32">
        <v>2.9477496999999998E-2</v>
      </c>
      <c r="AA41" s="32">
        <v>15.6226927704</v>
      </c>
      <c r="AB41" s="24"/>
      <c r="AC41" s="32">
        <v>0.71816995560000008</v>
      </c>
      <c r="AD41" s="91">
        <v>4.8139339000000001E-3</v>
      </c>
      <c r="AE41" s="32">
        <v>0.7087336635</v>
      </c>
      <c r="AF41" s="32">
        <v>0.72760624770000004</v>
      </c>
      <c r="AG41" s="32">
        <v>0.67030566170000005</v>
      </c>
      <c r="AH41" s="24"/>
      <c r="AI41" s="32">
        <v>0.1913221286</v>
      </c>
      <c r="AJ41" s="91">
        <v>1.12520416E-2</v>
      </c>
      <c r="AK41" s="32">
        <v>0.16926583249999999</v>
      </c>
      <c r="AL41" s="32">
        <v>0.21337842470000001</v>
      </c>
      <c r="AM41" s="32">
        <v>5.8812023720000006</v>
      </c>
      <c r="AN41" s="24"/>
    </row>
    <row r="42" spans="1:74" x14ac:dyDescent="0.2">
      <c r="A42" s="20" t="s">
        <v>61</v>
      </c>
      <c r="B42" s="5"/>
      <c r="C42" s="5"/>
      <c r="D42" s="5"/>
      <c r="E42" s="32">
        <v>2.0197595026999999</v>
      </c>
      <c r="F42" s="91">
        <v>3.39287983E-2</v>
      </c>
      <c r="G42" s="32">
        <v>1.9532521389999999</v>
      </c>
      <c r="H42" s="32">
        <v>2.0862668663999999</v>
      </c>
      <c r="I42" s="32">
        <v>1.6798434789000001</v>
      </c>
      <c r="J42" s="24"/>
      <c r="K42" s="32">
        <v>0.122624968</v>
      </c>
      <c r="L42" s="91">
        <v>5.6401440000000006E-3</v>
      </c>
      <c r="M42" s="32">
        <v>0.11156913559999999</v>
      </c>
      <c r="N42" s="32">
        <v>0.13368080039999999</v>
      </c>
      <c r="O42" s="32">
        <v>4.5995070024000002</v>
      </c>
      <c r="P42" s="24"/>
      <c r="Q42" s="32">
        <v>3.3421798682000001</v>
      </c>
      <c r="R42" s="91">
        <v>7.0211593900000008E-2</v>
      </c>
      <c r="S42" s="32">
        <v>3.2045508260000002</v>
      </c>
      <c r="T42" s="32">
        <v>3.4798089103000001</v>
      </c>
      <c r="U42" s="32">
        <v>2.1007724506000001</v>
      </c>
      <c r="V42" s="24"/>
      <c r="W42" s="99">
        <v>1.96279143E-2</v>
      </c>
      <c r="X42" s="91">
        <v>2.6649390999999999E-3</v>
      </c>
      <c r="Y42" s="32">
        <v>1.4404090200000001E-2</v>
      </c>
      <c r="Z42" s="32">
        <v>2.4851738500000001E-2</v>
      </c>
      <c r="AA42" s="32">
        <v>13.577291472700001</v>
      </c>
      <c r="AB42" s="24"/>
      <c r="AC42" s="32">
        <v>0.66831329189999999</v>
      </c>
      <c r="AD42" s="91">
        <v>2.8273998999999998E-3</v>
      </c>
      <c r="AE42" s="32">
        <v>0.66277101160000007</v>
      </c>
      <c r="AF42" s="32">
        <v>0.67385557220000003</v>
      </c>
      <c r="AG42" s="32">
        <v>0.42306503439999998</v>
      </c>
      <c r="AH42" s="24"/>
      <c r="AI42" s="32">
        <v>0.24345045809999999</v>
      </c>
      <c r="AJ42" s="91">
        <v>9.6877424000000011E-3</v>
      </c>
      <c r="AK42" s="32">
        <v>0.22446050749999999</v>
      </c>
      <c r="AL42" s="32">
        <v>0.26244040880000002</v>
      </c>
      <c r="AM42" s="32">
        <v>3.9793485933000001</v>
      </c>
      <c r="AN42" s="24"/>
    </row>
    <row r="43" spans="1:74" s="155" customFormat="1" ht="11.25" customHeight="1" x14ac:dyDescent="0.2">
      <c r="A43" s="194" t="s">
        <v>219</v>
      </c>
      <c r="B43" s="194"/>
      <c r="C43" s="153"/>
      <c r="D43" s="206" t="s">
        <v>218</v>
      </c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</row>
    <row r="44" spans="1:74" s="155" customFormat="1" x14ac:dyDescent="0.2">
      <c r="D44" s="156" t="s">
        <v>212</v>
      </c>
    </row>
    <row r="45" spans="1:74" s="155" customFormat="1" x14ac:dyDescent="0.2">
      <c r="A45" s="157"/>
      <c r="D45" s="158" t="s">
        <v>213</v>
      </c>
    </row>
    <row r="46" spans="1:74" s="155" customFormat="1" x14ac:dyDescent="0.2">
      <c r="A46" s="157"/>
      <c r="D46" s="159" t="s">
        <v>214</v>
      </c>
    </row>
    <row r="47" spans="1:74" s="155" customFormat="1" x14ac:dyDescent="0.2">
      <c r="A47" s="157"/>
      <c r="D47" s="160" t="s">
        <v>215</v>
      </c>
    </row>
    <row r="48" spans="1:74" s="155" customFormat="1" x14ac:dyDescent="0.2">
      <c r="A48" s="157" t="s">
        <v>221</v>
      </c>
      <c r="D48" s="229" t="s">
        <v>220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</row>
    <row r="49" spans="1:39" s="155" customFormat="1" ht="11.25" customHeight="1" x14ac:dyDescent="0.2">
      <c r="A49" s="166" t="s">
        <v>134</v>
      </c>
      <c r="D49" s="207" t="s">
        <v>158</v>
      </c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</row>
    <row r="50" spans="1:39" s="155" customFormat="1" ht="11.25" customHeight="1" x14ac:dyDescent="0.2">
      <c r="A50" s="166" t="s">
        <v>135</v>
      </c>
      <c r="D50" s="207" t="s">
        <v>156</v>
      </c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</row>
    <row r="51" spans="1:39" s="155" customFormat="1" ht="11.25" customHeight="1" x14ac:dyDescent="0.2">
      <c r="A51" s="166" t="s">
        <v>136</v>
      </c>
      <c r="D51" s="207" t="s">
        <v>157</v>
      </c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</row>
    <row r="52" spans="1:39" s="155" customFormat="1" ht="11.25" customHeight="1" x14ac:dyDescent="0.2">
      <c r="A52" s="166" t="s">
        <v>143</v>
      </c>
      <c r="D52" s="207" t="s">
        <v>71</v>
      </c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</row>
    <row r="53" spans="1:39" s="155" customFormat="1" ht="11.25" customHeight="1" x14ac:dyDescent="0.2">
      <c r="A53" s="166" t="s">
        <v>144</v>
      </c>
      <c r="D53" s="207" t="s">
        <v>72</v>
      </c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7"/>
      <c r="AL53" s="207"/>
      <c r="AM53" s="207"/>
    </row>
    <row r="54" spans="1:39" s="161" customFormat="1" ht="22.5" customHeight="1" x14ac:dyDescent="0.2">
      <c r="A54" s="155" t="s">
        <v>22</v>
      </c>
      <c r="D54" s="208" t="s">
        <v>216</v>
      </c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</row>
    <row r="55" spans="1:39" s="161" customFormat="1" x14ac:dyDescent="0.2">
      <c r="O55" s="165"/>
      <c r="AA55" s="165"/>
      <c r="AM55" s="165"/>
    </row>
  </sheetData>
  <mergeCells count="49">
    <mergeCell ref="AL5:AM5"/>
    <mergeCell ref="A3:S3"/>
    <mergeCell ref="Z3:AA3"/>
    <mergeCell ref="AL3:AM3"/>
    <mergeCell ref="A4:D4"/>
    <mergeCell ref="AL4:AM4"/>
    <mergeCell ref="A6:D9"/>
    <mergeCell ref="E6:O6"/>
    <mergeCell ref="Q6:AA6"/>
    <mergeCell ref="AC6:AM6"/>
    <mergeCell ref="E7:I7"/>
    <mergeCell ref="K7:O7"/>
    <mergeCell ref="Q7:U7"/>
    <mergeCell ref="W7:AA7"/>
    <mergeCell ref="AC7:AG7"/>
    <mergeCell ref="AI7:AM7"/>
    <mergeCell ref="U8:U9"/>
    <mergeCell ref="E8:E9"/>
    <mergeCell ref="F8:F9"/>
    <mergeCell ref="G8:H8"/>
    <mergeCell ref="I8:I9"/>
    <mergeCell ref="K8:K9"/>
    <mergeCell ref="L8:L9"/>
    <mergeCell ref="M8:N8"/>
    <mergeCell ref="O8:O9"/>
    <mergeCell ref="Q8:Q9"/>
    <mergeCell ref="R8:R9"/>
    <mergeCell ref="S8:T8"/>
    <mergeCell ref="AM8:AM9"/>
    <mergeCell ref="W8:W9"/>
    <mergeCell ref="X8:X9"/>
    <mergeCell ref="Y8:Z8"/>
    <mergeCell ref="AA8:AA9"/>
    <mergeCell ref="AC8:AC9"/>
    <mergeCell ref="AD8:AD9"/>
    <mergeCell ref="AE8:AF8"/>
    <mergeCell ref="AG8:AG9"/>
    <mergeCell ref="AI8:AI9"/>
    <mergeCell ref="AJ8:AJ9"/>
    <mergeCell ref="AK8:AL8"/>
    <mergeCell ref="D52:AM52"/>
    <mergeCell ref="D53:AM53"/>
    <mergeCell ref="D54:AM54"/>
    <mergeCell ref="A43:B43"/>
    <mergeCell ref="D43:AM43"/>
    <mergeCell ref="D49:AM49"/>
    <mergeCell ref="D50:AM50"/>
    <mergeCell ref="D51:AM51"/>
    <mergeCell ref="D48:AM48"/>
  </mergeCells>
  <conditionalFormatting sqref="E10:E42">
    <cfRule type="expression" dxfId="7" priority="5" stopIfTrue="1">
      <formula>I10&gt;=30</formula>
    </cfRule>
    <cfRule type="expression" dxfId="6" priority="6">
      <formula>I10&gt;=15</formula>
    </cfRule>
  </conditionalFormatting>
  <conditionalFormatting sqref="K10:K42 Q10:Q42 W10:W42 AC10:AC42 AI10:AI42">
    <cfRule type="expression" dxfId="5" priority="1" stopIfTrue="1">
      <formula>O10&gt;=30</formula>
    </cfRule>
    <cfRule type="expression" dxfId="4" priority="2">
      <formula>O10&gt;=15</formula>
    </cfRule>
  </conditionalFormatting>
  <hyperlinks>
    <hyperlink ref="AL5" location="Índice!A4" display="Índice" xr:uid="{430E86A0-549F-48AD-9349-79BC3A1062F6}"/>
    <hyperlink ref="AL5:AM5" location="Índice!A4" tooltip="Índice" display="Índice" xr:uid="{8965B539-01D6-4AC4-9F30-5202603D89D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B94F-A92B-49B3-926C-DCF20EF354BF}">
  <dimension ref="A1:BP56"/>
  <sheetViews>
    <sheetView zoomScaleNormal="100" workbookViewId="0">
      <pane xSplit="4" ySplit="8" topLeftCell="E9" activePane="bottomRight" state="frozen"/>
      <selection activeCell="D18" sqref="D18"/>
      <selection pane="topRight" activeCell="D18" sqref="D18"/>
      <selection pane="bottomLeft" activeCell="D18" sqref="D18"/>
      <selection pane="bottomRight"/>
    </sheetView>
  </sheetViews>
  <sheetFormatPr baseColWidth="10" defaultRowHeight="14.25" x14ac:dyDescent="0.2"/>
  <cols>
    <col min="1" max="1" width="1.375" style="8" customWidth="1"/>
    <col min="2" max="2" width="3.875" style="8" customWidth="1"/>
    <col min="3" max="3" width="1.25" style="8" customWidth="1"/>
    <col min="4" max="4" width="25.625" style="8" customWidth="1"/>
    <col min="5" max="5" width="8.625" style="5" customWidth="1"/>
    <col min="6" max="8" width="7.125" style="5" customWidth="1"/>
    <col min="9" max="9" width="8.625" style="5" customWidth="1"/>
    <col min="10" max="10" width="0.875" style="5" customWidth="1"/>
    <col min="11" max="11" width="8.625" style="5" customWidth="1"/>
    <col min="12" max="14" width="7.125" style="5" customWidth="1"/>
    <col min="15" max="15" width="8.625" style="5" customWidth="1"/>
    <col min="16" max="16" width="0.875" style="5" customWidth="1"/>
    <col min="17" max="17" width="8.625" style="5" customWidth="1"/>
    <col min="18" max="20" width="7.125" style="5" customWidth="1"/>
    <col min="21" max="21" width="8.625" style="5" customWidth="1"/>
    <col min="22" max="22" width="0.875" style="5" customWidth="1"/>
    <col min="23" max="23" width="8.625" style="5" customWidth="1"/>
    <col min="24" max="26" width="7.125" style="5" customWidth="1"/>
    <col min="27" max="27" width="8.625" style="5" customWidth="1"/>
    <col min="28" max="28" width="0.875" style="5" customWidth="1"/>
    <col min="29" max="29" width="8.625" style="5" customWidth="1"/>
    <col min="30" max="32" width="7.125" style="5" customWidth="1"/>
    <col min="33" max="33" width="8.625" style="5" customWidth="1"/>
    <col min="34" max="34" width="0.875" style="5" customWidth="1"/>
    <col min="35" max="35" width="8.625" style="5" customWidth="1"/>
    <col min="36" max="38" width="7.125" style="5" customWidth="1"/>
    <col min="39" max="39" width="8.625" style="5" customWidth="1"/>
    <col min="40" max="40" width="11" style="28"/>
    <col min="41" max="16384" width="11" style="8"/>
  </cols>
  <sheetData>
    <row r="1" spans="1:40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0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22"/>
    </row>
    <row r="3" spans="1:40" s="10" customFormat="1" ht="13.5" customHeight="1" x14ac:dyDescent="0.25">
      <c r="A3" s="201" t="s">
        <v>168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L3" s="189" t="s">
        <v>210</v>
      </c>
      <c r="AM3" s="189"/>
    </row>
    <row r="4" spans="1:40" s="10" customFormat="1" ht="13.5" customHeight="1" x14ac:dyDescent="0.2">
      <c r="A4" s="230">
        <v>2024</v>
      </c>
      <c r="B4" s="230"/>
      <c r="C4" s="230"/>
      <c r="D4" s="230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18"/>
      <c r="U4" s="118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2"/>
      <c r="AL4" s="205"/>
      <c r="AM4" s="205"/>
    </row>
    <row r="5" spans="1:40" s="10" customFormat="1" ht="13.5" customHeight="1" x14ac:dyDescent="0.2">
      <c r="A5" s="152" t="s">
        <v>211</v>
      </c>
      <c r="B5" s="150"/>
      <c r="C5" s="149"/>
      <c r="D5" s="150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9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3"/>
      <c r="AL5" s="195" t="s">
        <v>21</v>
      </c>
      <c r="AM5" s="195"/>
    </row>
    <row r="6" spans="1:40" s="15" customFormat="1" ht="24" customHeight="1" x14ac:dyDescent="0.2">
      <c r="A6" s="192" t="s">
        <v>62</v>
      </c>
      <c r="B6" s="192"/>
      <c r="C6" s="192"/>
      <c r="D6" s="192"/>
      <c r="E6" s="190" t="s">
        <v>10</v>
      </c>
      <c r="F6" s="190"/>
      <c r="G6" s="190"/>
      <c r="H6" s="190"/>
      <c r="I6" s="190"/>
      <c r="J6" s="14"/>
      <c r="K6" s="190" t="s">
        <v>11</v>
      </c>
      <c r="L6" s="190"/>
      <c r="M6" s="190"/>
      <c r="N6" s="190"/>
      <c r="O6" s="190"/>
      <c r="P6" s="14"/>
      <c r="Q6" s="190" t="s">
        <v>12</v>
      </c>
      <c r="R6" s="190"/>
      <c r="S6" s="190"/>
      <c r="T6" s="190"/>
      <c r="U6" s="190"/>
      <c r="V6" s="14"/>
      <c r="W6" s="190" t="s">
        <v>13</v>
      </c>
      <c r="X6" s="190"/>
      <c r="Y6" s="190"/>
      <c r="Z6" s="190"/>
      <c r="AA6" s="190"/>
      <c r="AB6" s="14"/>
      <c r="AC6" s="190" t="s">
        <v>14</v>
      </c>
      <c r="AD6" s="190"/>
      <c r="AE6" s="190"/>
      <c r="AF6" s="190"/>
      <c r="AG6" s="190"/>
      <c r="AH6" s="14"/>
      <c r="AI6" s="190" t="s">
        <v>15</v>
      </c>
      <c r="AJ6" s="190"/>
      <c r="AK6" s="190"/>
      <c r="AL6" s="190"/>
      <c r="AM6" s="190"/>
    </row>
    <row r="7" spans="1:40" s="15" customFormat="1" ht="24" customHeight="1" x14ac:dyDescent="0.2">
      <c r="A7" s="199"/>
      <c r="B7" s="199"/>
      <c r="C7" s="199"/>
      <c r="D7" s="199"/>
      <c r="E7" s="226" t="s">
        <v>173</v>
      </c>
      <c r="F7" s="226" t="s">
        <v>145</v>
      </c>
      <c r="G7" s="228" t="s">
        <v>146</v>
      </c>
      <c r="H7" s="228"/>
      <c r="I7" s="226" t="s">
        <v>147</v>
      </c>
      <c r="J7" s="177"/>
      <c r="K7" s="226" t="s">
        <v>173</v>
      </c>
      <c r="L7" s="226" t="s">
        <v>145</v>
      </c>
      <c r="M7" s="228" t="s">
        <v>146</v>
      </c>
      <c r="N7" s="228"/>
      <c r="O7" s="226" t="s">
        <v>147</v>
      </c>
      <c r="P7" s="177"/>
      <c r="Q7" s="226" t="s">
        <v>173</v>
      </c>
      <c r="R7" s="226" t="s">
        <v>145</v>
      </c>
      <c r="S7" s="228" t="s">
        <v>146</v>
      </c>
      <c r="T7" s="228"/>
      <c r="U7" s="226" t="s">
        <v>147</v>
      </c>
      <c r="V7" s="177"/>
      <c r="W7" s="226" t="s">
        <v>173</v>
      </c>
      <c r="X7" s="226" t="s">
        <v>145</v>
      </c>
      <c r="Y7" s="228" t="s">
        <v>146</v>
      </c>
      <c r="Z7" s="228"/>
      <c r="AA7" s="226" t="s">
        <v>147</v>
      </c>
      <c r="AB7" s="177"/>
      <c r="AC7" s="226" t="s">
        <v>173</v>
      </c>
      <c r="AD7" s="226" t="s">
        <v>145</v>
      </c>
      <c r="AE7" s="228" t="s">
        <v>146</v>
      </c>
      <c r="AF7" s="228"/>
      <c r="AG7" s="226" t="s">
        <v>147</v>
      </c>
      <c r="AH7" s="177"/>
      <c r="AI7" s="226" t="s">
        <v>173</v>
      </c>
      <c r="AJ7" s="226" t="s">
        <v>145</v>
      </c>
      <c r="AK7" s="228" t="s">
        <v>146</v>
      </c>
      <c r="AL7" s="228"/>
      <c r="AM7" s="226" t="s">
        <v>147</v>
      </c>
      <c r="AN7" s="90"/>
    </row>
    <row r="8" spans="1:40" s="15" customFormat="1" ht="24" customHeight="1" x14ac:dyDescent="0.2">
      <c r="A8" s="193"/>
      <c r="B8" s="193"/>
      <c r="C8" s="193"/>
      <c r="D8" s="193"/>
      <c r="E8" s="227"/>
      <c r="F8" s="227"/>
      <c r="G8" s="179" t="s">
        <v>149</v>
      </c>
      <c r="H8" s="179" t="s">
        <v>150</v>
      </c>
      <c r="I8" s="227"/>
      <c r="J8" s="177"/>
      <c r="K8" s="227"/>
      <c r="L8" s="227"/>
      <c r="M8" s="178" t="s">
        <v>149</v>
      </c>
      <c r="N8" s="178" t="s">
        <v>150</v>
      </c>
      <c r="O8" s="227"/>
      <c r="P8" s="180"/>
      <c r="Q8" s="227"/>
      <c r="R8" s="227"/>
      <c r="S8" s="178" t="s">
        <v>149</v>
      </c>
      <c r="T8" s="178" t="s">
        <v>150</v>
      </c>
      <c r="U8" s="227"/>
      <c r="V8" s="180"/>
      <c r="W8" s="227"/>
      <c r="X8" s="227"/>
      <c r="Y8" s="178" t="s">
        <v>149</v>
      </c>
      <c r="Z8" s="178" t="s">
        <v>150</v>
      </c>
      <c r="AA8" s="227"/>
      <c r="AB8" s="180"/>
      <c r="AC8" s="227"/>
      <c r="AD8" s="227"/>
      <c r="AE8" s="178" t="s">
        <v>149</v>
      </c>
      <c r="AF8" s="178" t="s">
        <v>150</v>
      </c>
      <c r="AG8" s="227"/>
      <c r="AH8" s="180"/>
      <c r="AI8" s="227"/>
      <c r="AJ8" s="227"/>
      <c r="AK8" s="178" t="s">
        <v>149</v>
      </c>
      <c r="AL8" s="178" t="s">
        <v>150</v>
      </c>
      <c r="AM8" s="227"/>
      <c r="AN8" s="90"/>
    </row>
    <row r="9" spans="1:40" s="15" customFormat="1" ht="11.25" customHeight="1" x14ac:dyDescent="0.2">
      <c r="A9" s="4" t="s">
        <v>0</v>
      </c>
      <c r="B9" s="18"/>
      <c r="C9" s="18"/>
      <c r="D9" s="18"/>
      <c r="E9" s="35">
        <v>12.4050453501</v>
      </c>
      <c r="F9" s="94">
        <v>0.12272869710000001</v>
      </c>
      <c r="G9" s="92">
        <v>12.164472075999999</v>
      </c>
      <c r="H9" s="92">
        <v>12.645618624100001</v>
      </c>
      <c r="I9" s="92">
        <v>0.98934500930000002</v>
      </c>
      <c r="J9" s="35">
        <v>0</v>
      </c>
      <c r="K9" s="35">
        <v>23.283959241200002</v>
      </c>
      <c r="L9" s="94">
        <v>0.2184384208</v>
      </c>
      <c r="M9" s="92">
        <v>22.8557753909</v>
      </c>
      <c r="N9" s="92">
        <v>23.7121430915</v>
      </c>
      <c r="O9" s="92">
        <v>0.93814981590000002</v>
      </c>
      <c r="P9" s="35">
        <v>0</v>
      </c>
      <c r="Q9" s="35">
        <v>33.720882174700002</v>
      </c>
      <c r="R9" s="94">
        <v>0.21537991679999999</v>
      </c>
      <c r="S9" s="92">
        <v>33.2986936159</v>
      </c>
      <c r="T9" s="92">
        <v>34.143070733400002</v>
      </c>
      <c r="U9" s="92">
        <v>0.63871376690000004</v>
      </c>
      <c r="V9" s="35">
        <v>0</v>
      </c>
      <c r="W9" s="35">
        <v>7.1785578895000004</v>
      </c>
      <c r="X9" s="94">
        <v>0.1809863095</v>
      </c>
      <c r="Y9" s="92">
        <v>6.8237878148000002</v>
      </c>
      <c r="Z9" s="92">
        <v>7.5333279640999997</v>
      </c>
      <c r="AA9" s="92">
        <v>2.521207076</v>
      </c>
      <c r="AB9" s="35">
        <v>0</v>
      </c>
      <c r="AC9" s="35">
        <v>12.292423961300001</v>
      </c>
      <c r="AD9" s="94">
        <v>0.25352109410000001</v>
      </c>
      <c r="AE9" s="92">
        <v>11.795470916999999</v>
      </c>
      <c r="AF9" s="92">
        <v>12.7893770056</v>
      </c>
      <c r="AG9" s="92">
        <v>2.0624174277999998</v>
      </c>
      <c r="AH9" s="35">
        <v>0</v>
      </c>
      <c r="AI9" s="35">
        <v>11.119131383299999</v>
      </c>
      <c r="AJ9" s="94">
        <v>0.1999683474</v>
      </c>
      <c r="AK9" s="92">
        <v>10.7271526434</v>
      </c>
      <c r="AL9" s="92">
        <v>11.5111101232</v>
      </c>
      <c r="AM9" s="92">
        <v>1.7984169849</v>
      </c>
      <c r="AN9" s="95"/>
    </row>
    <row r="10" spans="1:40" s="28" customFormat="1" ht="11.25" customHeight="1" x14ac:dyDescent="0.2">
      <c r="A10" s="20" t="s">
        <v>30</v>
      </c>
      <c r="B10" s="5"/>
      <c r="C10" s="5"/>
      <c r="D10" s="5"/>
      <c r="E10" s="32">
        <v>15.6235753959</v>
      </c>
      <c r="F10" s="91">
        <v>0.89341736890000001</v>
      </c>
      <c r="G10" s="32">
        <v>13.8722951605</v>
      </c>
      <c r="H10" s="32">
        <v>17.374855631300001</v>
      </c>
      <c r="I10" s="32">
        <v>5.7183925333000003</v>
      </c>
      <c r="J10" s="32"/>
      <c r="K10" s="32">
        <v>28.795860752199999</v>
      </c>
      <c r="L10" s="91">
        <v>1.581905071</v>
      </c>
      <c r="M10" s="32">
        <v>25.695004218899999</v>
      </c>
      <c r="N10" s="32">
        <v>31.896717285499999</v>
      </c>
      <c r="O10" s="32">
        <v>5.4935154905000001</v>
      </c>
      <c r="P10" s="32"/>
      <c r="Q10" s="32">
        <v>37.111153359500001</v>
      </c>
      <c r="R10" s="91">
        <v>1.2305851651999999</v>
      </c>
      <c r="S10" s="32">
        <v>34.698955485299997</v>
      </c>
      <c r="T10" s="32">
        <v>39.523351233600003</v>
      </c>
      <c r="U10" s="32">
        <v>3.3159442751000001</v>
      </c>
      <c r="V10" s="32"/>
      <c r="W10" s="32">
        <v>4.7627516758000006</v>
      </c>
      <c r="X10" s="91">
        <v>1.5611839722</v>
      </c>
      <c r="Y10" s="32">
        <v>1.7025127219</v>
      </c>
      <c r="Z10" s="32">
        <v>7.8229906296999996</v>
      </c>
      <c r="AA10" s="32">
        <v>32.779033601199998</v>
      </c>
      <c r="AB10" s="32"/>
      <c r="AC10" s="32">
        <v>1.9802891013999999</v>
      </c>
      <c r="AD10" s="91">
        <v>0.58381368690000002</v>
      </c>
      <c r="AE10" s="32">
        <v>0.83589521929999999</v>
      </c>
      <c r="AF10" s="32">
        <v>3.1246829834000001</v>
      </c>
      <c r="AG10" s="32">
        <v>29.481235165600001</v>
      </c>
      <c r="AH10" s="32"/>
      <c r="AI10" s="32">
        <v>11.726369715300001</v>
      </c>
      <c r="AJ10" s="91">
        <v>1.4158182872</v>
      </c>
      <c r="AK10" s="32">
        <v>8.9510771479999995</v>
      </c>
      <c r="AL10" s="32">
        <v>14.5016622826</v>
      </c>
      <c r="AM10" s="32">
        <v>12.0737988104</v>
      </c>
      <c r="AN10" s="32"/>
    </row>
    <row r="11" spans="1:40" s="28" customFormat="1" ht="11.25" customHeight="1" x14ac:dyDescent="0.2">
      <c r="A11" s="20" t="s">
        <v>31</v>
      </c>
      <c r="B11" s="5"/>
      <c r="C11" s="5"/>
      <c r="D11" s="5"/>
      <c r="E11" s="32">
        <v>14.144358974399999</v>
      </c>
      <c r="F11" s="91">
        <v>1.0038377241000001</v>
      </c>
      <c r="G11" s="32">
        <v>12.1766323249</v>
      </c>
      <c r="H11" s="32">
        <v>16.112085623799999</v>
      </c>
      <c r="I11" s="32">
        <v>7.0970888530999998</v>
      </c>
      <c r="J11" s="32"/>
      <c r="K11" s="32">
        <v>26.786025640999998</v>
      </c>
      <c r="L11" s="91">
        <v>1.9054532564</v>
      </c>
      <c r="M11" s="32">
        <v>23.0509486841</v>
      </c>
      <c r="N11" s="32">
        <v>30.521102597900001</v>
      </c>
      <c r="O11" s="32">
        <v>7.113609469</v>
      </c>
      <c r="P11" s="32"/>
      <c r="Q11" s="32">
        <v>36.098846153799997</v>
      </c>
      <c r="R11" s="91">
        <v>1.9480595262</v>
      </c>
      <c r="S11" s="32">
        <v>32.280252219499999</v>
      </c>
      <c r="T11" s="32">
        <v>39.917440088200003</v>
      </c>
      <c r="U11" s="32">
        <v>5.3964592605000004</v>
      </c>
      <c r="V11" s="32"/>
      <c r="W11" s="32">
        <v>7.9083333332999999</v>
      </c>
      <c r="X11" s="91">
        <v>1.3836197487999999</v>
      </c>
      <c r="Y11" s="32">
        <v>5.1961564674999998</v>
      </c>
      <c r="Z11" s="32">
        <v>10.6205101991</v>
      </c>
      <c r="AA11" s="32">
        <v>17.495718635700001</v>
      </c>
      <c r="AB11" s="32"/>
      <c r="AC11" s="32">
        <v>4.9808974359000002</v>
      </c>
      <c r="AD11" s="91">
        <v>1.7848820378000001</v>
      </c>
      <c r="AE11" s="32">
        <v>1.4821646551000001</v>
      </c>
      <c r="AF11" s="32">
        <v>8.4796302167000004</v>
      </c>
      <c r="AG11" s="32">
        <v>35.834547103299997</v>
      </c>
      <c r="AH11" s="32"/>
      <c r="AI11" s="32">
        <v>10.081538461499999</v>
      </c>
      <c r="AJ11" s="91">
        <v>1.4105127135</v>
      </c>
      <c r="AK11" s="32">
        <v>7.3166459007000002</v>
      </c>
      <c r="AL11" s="32">
        <v>12.846431022399999</v>
      </c>
      <c r="AM11" s="32">
        <v>13.9910462956</v>
      </c>
      <c r="AN11" s="32"/>
    </row>
    <row r="12" spans="1:40" s="28" customFormat="1" ht="11.25" customHeight="1" x14ac:dyDescent="0.2">
      <c r="A12" s="20" t="s">
        <v>32</v>
      </c>
      <c r="B12" s="5"/>
      <c r="C12" s="5"/>
      <c r="D12" s="5"/>
      <c r="E12" s="32">
        <v>12.7479978382</v>
      </c>
      <c r="F12" s="91">
        <v>0.86131540800000006</v>
      </c>
      <c r="G12" s="32">
        <v>11.0596439925</v>
      </c>
      <c r="H12" s="32">
        <v>14.4363516838</v>
      </c>
      <c r="I12" s="32">
        <v>6.7564759496000004</v>
      </c>
      <c r="J12" s="32"/>
      <c r="K12" s="32">
        <v>22.036063479599999</v>
      </c>
      <c r="L12" s="91">
        <v>1.6504772187000001</v>
      </c>
      <c r="M12" s="32">
        <v>18.800791553100002</v>
      </c>
      <c r="N12" s="32">
        <v>25.2713354061</v>
      </c>
      <c r="O12" s="32">
        <v>7.4898913785000003</v>
      </c>
      <c r="P12" s="32"/>
      <c r="Q12" s="32">
        <v>33.909988699499998</v>
      </c>
      <c r="R12" s="91">
        <v>1.6373942523</v>
      </c>
      <c r="S12" s="32">
        <v>30.700362055100001</v>
      </c>
      <c r="T12" s="32">
        <v>37.1196153438</v>
      </c>
      <c r="U12" s="32">
        <v>4.8286487702000001</v>
      </c>
      <c r="V12" s="32"/>
      <c r="W12" s="32">
        <v>11.1870485923</v>
      </c>
      <c r="X12" s="91">
        <v>1.4777924971</v>
      </c>
      <c r="Y12" s="32">
        <v>8.2902739354000001</v>
      </c>
      <c r="Z12" s="32">
        <v>14.0838232493</v>
      </c>
      <c r="AA12" s="32">
        <v>13.2098514179</v>
      </c>
      <c r="AB12" s="32"/>
      <c r="AC12" s="32">
        <v>9.9921387510000006</v>
      </c>
      <c r="AD12" s="91">
        <v>1.5486482879000001</v>
      </c>
      <c r="AE12" s="32">
        <v>6.9564722946000002</v>
      </c>
      <c r="AF12" s="32">
        <v>13.0278052075</v>
      </c>
      <c r="AG12" s="32">
        <v>15.498666767</v>
      </c>
      <c r="AH12" s="32"/>
      <c r="AI12" s="32">
        <v>10.126762639400001</v>
      </c>
      <c r="AJ12" s="91">
        <v>1.5990483862</v>
      </c>
      <c r="AK12" s="32">
        <v>6.9923017125000007</v>
      </c>
      <c r="AL12" s="32">
        <v>13.2612235663</v>
      </c>
      <c r="AM12" s="32">
        <v>15.7903215775</v>
      </c>
      <c r="AN12" s="32"/>
    </row>
    <row r="13" spans="1:40" s="28" customFormat="1" ht="11.25" customHeight="1" x14ac:dyDescent="0.2">
      <c r="A13" s="20" t="s">
        <v>33</v>
      </c>
      <c r="B13" s="5"/>
      <c r="C13" s="5"/>
      <c r="D13" s="5"/>
      <c r="E13" s="32">
        <v>11.6128745868</v>
      </c>
      <c r="F13" s="91">
        <v>0.43210018290000002</v>
      </c>
      <c r="G13" s="32">
        <v>10.7658701112</v>
      </c>
      <c r="H13" s="32">
        <v>12.459879062400001</v>
      </c>
      <c r="I13" s="32">
        <v>3.7208718621000001</v>
      </c>
      <c r="J13" s="32"/>
      <c r="K13" s="32">
        <v>16.889870789700002</v>
      </c>
      <c r="L13" s="91">
        <v>0.79398501060000004</v>
      </c>
      <c r="M13" s="32">
        <v>15.3334982536</v>
      </c>
      <c r="N13" s="32">
        <v>18.446243325899999</v>
      </c>
      <c r="O13" s="32">
        <v>4.7009537281</v>
      </c>
      <c r="P13" s="32"/>
      <c r="Q13" s="32">
        <v>32.122499339800001</v>
      </c>
      <c r="R13" s="91">
        <v>0.71637834540000001</v>
      </c>
      <c r="S13" s="32">
        <v>30.718251693500001</v>
      </c>
      <c r="T13" s="32">
        <v>33.526746986100001</v>
      </c>
      <c r="U13" s="32">
        <v>2.2301451012000002</v>
      </c>
      <c r="V13" s="32"/>
      <c r="W13" s="32">
        <v>10.1667713825</v>
      </c>
      <c r="X13" s="91">
        <v>0.63678333529999998</v>
      </c>
      <c r="Y13" s="32">
        <v>8.9185461877000005</v>
      </c>
      <c r="Z13" s="32">
        <v>11.4149965774</v>
      </c>
      <c r="AA13" s="32">
        <v>6.2633781300000004</v>
      </c>
      <c r="AB13" s="32"/>
      <c r="AC13" s="32">
        <v>18.600609173100001</v>
      </c>
      <c r="AD13" s="91">
        <v>0.97261535720000003</v>
      </c>
      <c r="AE13" s="32">
        <v>16.6940847298</v>
      </c>
      <c r="AF13" s="32">
        <v>20.507133616400001</v>
      </c>
      <c r="AG13" s="32">
        <v>5.2289435694000002</v>
      </c>
      <c r="AH13" s="32"/>
      <c r="AI13" s="32">
        <v>10.607374728</v>
      </c>
      <c r="AJ13" s="91">
        <v>0.68862069110000002</v>
      </c>
      <c r="AK13" s="32">
        <v>9.2575377447000005</v>
      </c>
      <c r="AL13" s="32">
        <v>11.957211711199999</v>
      </c>
      <c r="AM13" s="32">
        <v>6.4919050068000006</v>
      </c>
      <c r="AN13" s="32"/>
    </row>
    <row r="14" spans="1:40" s="28" customFormat="1" ht="11.25" customHeight="1" x14ac:dyDescent="0.2">
      <c r="A14" s="20" t="s">
        <v>34</v>
      </c>
      <c r="B14" s="5"/>
      <c r="C14" s="5"/>
      <c r="D14" s="5"/>
      <c r="E14" s="32">
        <v>15.7546949199</v>
      </c>
      <c r="F14" s="91">
        <v>0.75114083370000007</v>
      </c>
      <c r="G14" s="32">
        <v>14.282305707600001</v>
      </c>
      <c r="H14" s="32">
        <v>17.227084132200002</v>
      </c>
      <c r="I14" s="32">
        <v>4.7677269378</v>
      </c>
      <c r="J14" s="32"/>
      <c r="K14" s="32">
        <v>30.325211911</v>
      </c>
      <c r="L14" s="91">
        <v>0.76348780530000004</v>
      </c>
      <c r="M14" s="32">
        <v>28.828620116500002</v>
      </c>
      <c r="N14" s="32">
        <v>31.821803705499999</v>
      </c>
      <c r="O14" s="32">
        <v>2.5176668427000002</v>
      </c>
      <c r="P14" s="32"/>
      <c r="Q14" s="32">
        <v>34.133705947899998</v>
      </c>
      <c r="R14" s="91">
        <v>0.89658621080000001</v>
      </c>
      <c r="S14" s="32">
        <v>32.376214136000002</v>
      </c>
      <c r="T14" s="32">
        <v>35.891197759699999</v>
      </c>
      <c r="U14" s="32">
        <v>2.6266887404000001</v>
      </c>
      <c r="V14" s="32"/>
      <c r="W14" s="32">
        <v>3.2763143576</v>
      </c>
      <c r="X14" s="91">
        <v>0.72046821400000005</v>
      </c>
      <c r="Y14" s="32">
        <v>1.8640497349</v>
      </c>
      <c r="Z14" s="32">
        <v>4.6885789803</v>
      </c>
      <c r="AA14" s="32">
        <v>21.990204093100001</v>
      </c>
      <c r="AB14" s="32"/>
      <c r="AC14" s="32">
        <v>2.633924747</v>
      </c>
      <c r="AD14" s="91">
        <v>0.4612228974</v>
      </c>
      <c r="AE14" s="32">
        <v>1.7298338119000001</v>
      </c>
      <c r="AF14" s="32">
        <v>3.5380156821000002</v>
      </c>
      <c r="AG14" s="32">
        <v>17.510860854200001</v>
      </c>
      <c r="AH14" s="32"/>
      <c r="AI14" s="32">
        <v>13.8761481166</v>
      </c>
      <c r="AJ14" s="91">
        <v>1.0812280849</v>
      </c>
      <c r="AK14" s="32">
        <v>11.756720578099999</v>
      </c>
      <c r="AL14" s="32">
        <v>15.9955756551</v>
      </c>
      <c r="AM14" s="32">
        <v>7.7919900809000007</v>
      </c>
      <c r="AN14" s="32"/>
    </row>
    <row r="15" spans="1:40" s="28" customFormat="1" ht="11.25" customHeight="1" x14ac:dyDescent="0.2">
      <c r="A15" s="20" t="s">
        <v>35</v>
      </c>
      <c r="B15" s="5"/>
      <c r="C15" s="5"/>
      <c r="D15" s="5"/>
      <c r="E15" s="32">
        <v>13.922940305399999</v>
      </c>
      <c r="F15" s="91">
        <v>0.68764380359999999</v>
      </c>
      <c r="G15" s="32">
        <v>12.575018220900001</v>
      </c>
      <c r="H15" s="32">
        <v>15.27086239</v>
      </c>
      <c r="I15" s="32">
        <v>4.9389266096000002</v>
      </c>
      <c r="J15" s="32"/>
      <c r="K15" s="32">
        <v>23.183043914399999</v>
      </c>
      <c r="L15" s="91">
        <v>1.2717902231</v>
      </c>
      <c r="M15" s="32">
        <v>20.690075723900001</v>
      </c>
      <c r="N15" s="32">
        <v>25.676012104800002</v>
      </c>
      <c r="O15" s="32">
        <v>5.4858638402000004</v>
      </c>
      <c r="P15" s="32"/>
      <c r="Q15" s="32">
        <v>39.165135981299997</v>
      </c>
      <c r="R15" s="91">
        <v>1.1301056177</v>
      </c>
      <c r="S15" s="32">
        <v>36.949898511000001</v>
      </c>
      <c r="T15" s="32">
        <v>41.380373451600001</v>
      </c>
      <c r="U15" s="32">
        <v>2.8854888137999999</v>
      </c>
      <c r="V15" s="32"/>
      <c r="W15" s="32">
        <v>7.4471642154</v>
      </c>
      <c r="X15" s="91">
        <v>1.2530590260000001</v>
      </c>
      <c r="Y15" s="32">
        <v>4.9909129911000001</v>
      </c>
      <c r="Z15" s="32">
        <v>9.9034154396999998</v>
      </c>
      <c r="AA15" s="32">
        <v>16.825988924200001</v>
      </c>
      <c r="AB15" s="32"/>
      <c r="AC15" s="32">
        <v>6.3594005792999999</v>
      </c>
      <c r="AD15" s="91">
        <v>0.82361584980000002</v>
      </c>
      <c r="AE15" s="32">
        <v>4.7449455556000002</v>
      </c>
      <c r="AF15" s="32">
        <v>7.9738556029000014</v>
      </c>
      <c r="AG15" s="32">
        <v>12.951155373400001</v>
      </c>
      <c r="AH15" s="32"/>
      <c r="AI15" s="32">
        <v>9.9223150041999997</v>
      </c>
      <c r="AJ15" s="91">
        <v>1.0761320881000001</v>
      </c>
      <c r="AK15" s="32">
        <v>7.8128766583999996</v>
      </c>
      <c r="AL15" s="32">
        <v>12.031753349900001</v>
      </c>
      <c r="AM15" s="32">
        <v>10.8455747241</v>
      </c>
      <c r="AN15" s="32"/>
    </row>
    <row r="16" spans="1:40" s="28" customFormat="1" ht="11.25" customHeight="1" x14ac:dyDescent="0.2">
      <c r="A16" s="20" t="s">
        <v>36</v>
      </c>
      <c r="B16" s="5"/>
      <c r="C16" s="5"/>
      <c r="D16" s="5"/>
      <c r="E16" s="32">
        <v>12.767828377900001</v>
      </c>
      <c r="F16" s="91">
        <v>0.3389405298</v>
      </c>
      <c r="G16" s="32">
        <v>12.1034358202</v>
      </c>
      <c r="H16" s="32">
        <v>13.4322209357</v>
      </c>
      <c r="I16" s="32">
        <v>2.6546450952999998</v>
      </c>
      <c r="J16" s="32"/>
      <c r="K16" s="32">
        <v>23.420085657600001</v>
      </c>
      <c r="L16" s="91">
        <v>0.58690406150000007</v>
      </c>
      <c r="M16" s="32">
        <v>22.269634011099999</v>
      </c>
      <c r="N16" s="32">
        <v>24.570537303999998</v>
      </c>
      <c r="O16" s="32">
        <v>2.5059859732</v>
      </c>
      <c r="P16" s="32"/>
      <c r="Q16" s="32">
        <v>28.764317127199998</v>
      </c>
      <c r="R16" s="91">
        <v>0.60503679630000007</v>
      </c>
      <c r="S16" s="32">
        <v>27.578321622899999</v>
      </c>
      <c r="T16" s="32">
        <v>29.950312631599999</v>
      </c>
      <c r="U16" s="32">
        <v>2.1034283331000001</v>
      </c>
      <c r="V16" s="32"/>
      <c r="W16" s="32">
        <v>7.9495300648000002</v>
      </c>
      <c r="X16" s="91">
        <v>0.49906570389999999</v>
      </c>
      <c r="Y16" s="32">
        <v>6.9712595117999996</v>
      </c>
      <c r="Z16" s="32">
        <v>8.9278006178000009</v>
      </c>
      <c r="AA16" s="32">
        <v>6.2779271212000003</v>
      </c>
      <c r="AB16" s="32"/>
      <c r="AC16" s="32">
        <v>18.9205271724</v>
      </c>
      <c r="AD16" s="91">
        <v>0.62501911700000001</v>
      </c>
      <c r="AE16" s="32">
        <v>17.695362244399998</v>
      </c>
      <c r="AF16" s="32">
        <v>20.1456921003</v>
      </c>
      <c r="AG16" s="32">
        <v>3.3033916619000001</v>
      </c>
      <c r="AH16" s="32"/>
      <c r="AI16" s="32">
        <v>8.1777116000000003</v>
      </c>
      <c r="AJ16" s="91">
        <v>0.46222234750000002</v>
      </c>
      <c r="AK16" s="32">
        <v>7.2716615391000001</v>
      </c>
      <c r="AL16" s="32">
        <v>9.0837616610000005</v>
      </c>
      <c r="AM16" s="32">
        <v>5.6522211845000001</v>
      </c>
      <c r="AN16" s="32"/>
    </row>
    <row r="17" spans="1:40" s="28" customFormat="1" ht="11.25" customHeight="1" x14ac:dyDescent="0.2">
      <c r="A17" s="20" t="s">
        <v>37</v>
      </c>
      <c r="B17" s="5"/>
      <c r="C17" s="5"/>
      <c r="D17" s="5"/>
      <c r="E17" s="32">
        <v>15.918352439</v>
      </c>
      <c r="F17" s="91">
        <v>0.65118544810000001</v>
      </c>
      <c r="G17" s="32">
        <v>14.6418961661</v>
      </c>
      <c r="H17" s="32">
        <v>17.194808711899999</v>
      </c>
      <c r="I17" s="32">
        <v>4.0907842100999998</v>
      </c>
      <c r="J17" s="32"/>
      <c r="K17" s="32">
        <v>21.7083553535</v>
      </c>
      <c r="L17" s="91">
        <v>1.0510764385</v>
      </c>
      <c r="M17" s="32">
        <v>19.648031190699999</v>
      </c>
      <c r="N17" s="32">
        <v>23.768679516399999</v>
      </c>
      <c r="O17" s="32">
        <v>4.8418059376000002</v>
      </c>
      <c r="P17" s="32"/>
      <c r="Q17" s="32">
        <v>33.906144363599999</v>
      </c>
      <c r="R17" s="91">
        <v>1.0036570144000001</v>
      </c>
      <c r="S17" s="32">
        <v>31.938771942100001</v>
      </c>
      <c r="T17" s="32">
        <v>35.873516785100001</v>
      </c>
      <c r="U17" s="32">
        <v>2.9601036426</v>
      </c>
      <c r="V17" s="32"/>
      <c r="W17" s="32">
        <v>8.6222048628000003</v>
      </c>
      <c r="X17" s="91">
        <v>0.9881471007</v>
      </c>
      <c r="Y17" s="32">
        <v>6.6852350349999998</v>
      </c>
      <c r="Z17" s="32">
        <v>10.559174690600001</v>
      </c>
      <c r="AA17" s="32">
        <v>11.460492025000001</v>
      </c>
      <c r="AB17" s="32"/>
      <c r="AC17" s="32">
        <v>7.1223215170999996</v>
      </c>
      <c r="AD17" s="91">
        <v>1.0337199468</v>
      </c>
      <c r="AE17" s="32">
        <v>5.0960196173000014</v>
      </c>
      <c r="AF17" s="32">
        <v>9.1486234168999996</v>
      </c>
      <c r="AG17" s="32">
        <v>14.5138062688</v>
      </c>
      <c r="AH17" s="32"/>
      <c r="AI17" s="32">
        <v>12.722621463899999</v>
      </c>
      <c r="AJ17" s="91">
        <v>1.0646655252999999</v>
      </c>
      <c r="AK17" s="32">
        <v>10.6356599197</v>
      </c>
      <c r="AL17" s="32">
        <v>14.809583008200001</v>
      </c>
      <c r="AM17" s="32">
        <v>8.368287371500001</v>
      </c>
      <c r="AN17" s="32"/>
    </row>
    <row r="18" spans="1:40" s="28" customFormat="1" ht="11.25" customHeight="1" x14ac:dyDescent="0.2">
      <c r="A18" s="20" t="s">
        <v>38</v>
      </c>
      <c r="B18" s="5"/>
      <c r="C18" s="5"/>
      <c r="D18" s="5"/>
      <c r="E18" s="32">
        <v>10.8531951508</v>
      </c>
      <c r="F18" s="91">
        <v>0.75117070819999998</v>
      </c>
      <c r="G18" s="32">
        <v>9.3807473782000006</v>
      </c>
      <c r="H18" s="32">
        <v>12.3256429233</v>
      </c>
      <c r="I18" s="32">
        <v>6.9211941534000001</v>
      </c>
      <c r="J18" s="32"/>
      <c r="K18" s="32">
        <v>24.054967603800002</v>
      </c>
      <c r="L18" s="91">
        <v>1.2504803954000001</v>
      </c>
      <c r="M18" s="32">
        <v>21.603771021499998</v>
      </c>
      <c r="N18" s="32">
        <v>26.506164186199999</v>
      </c>
      <c r="O18" s="32">
        <v>5.1984289315000014</v>
      </c>
      <c r="P18" s="32"/>
      <c r="Q18" s="32">
        <v>42.6644598082</v>
      </c>
      <c r="R18" s="91">
        <v>1.1375146084000001</v>
      </c>
      <c r="S18" s="32">
        <v>40.434699205100003</v>
      </c>
      <c r="T18" s="32">
        <v>44.894220411399999</v>
      </c>
      <c r="U18" s="32">
        <v>2.6661877673999999</v>
      </c>
      <c r="V18" s="32"/>
      <c r="W18" s="32">
        <v>6.4064157653000002</v>
      </c>
      <c r="X18" s="91">
        <v>1.1137233895</v>
      </c>
      <c r="Y18" s="32">
        <v>4.2232908031000003</v>
      </c>
      <c r="Z18" s="32">
        <v>8.5895407275000011</v>
      </c>
      <c r="AA18" s="32">
        <v>17.3845006359</v>
      </c>
      <c r="AB18" s="32"/>
      <c r="AC18" s="32">
        <v>2.1480846364000001</v>
      </c>
      <c r="AD18" s="91">
        <v>0.76443797860000007</v>
      </c>
      <c r="AE18" s="32">
        <v>0.64963030840000002</v>
      </c>
      <c r="AF18" s="32">
        <v>3.6465389644999999</v>
      </c>
      <c r="AG18" s="32">
        <v>35.586958058</v>
      </c>
      <c r="AH18" s="32"/>
      <c r="AI18" s="32">
        <v>13.8728770354</v>
      </c>
      <c r="AJ18" s="91">
        <v>1.3914957415</v>
      </c>
      <c r="AK18" s="32">
        <v>11.145261617599999</v>
      </c>
      <c r="AL18" s="32">
        <v>16.600492453200001</v>
      </c>
      <c r="AM18" s="32">
        <v>10.030332843</v>
      </c>
      <c r="AN18" s="32"/>
    </row>
    <row r="19" spans="1:40" s="28" customFormat="1" ht="11.25" customHeight="1" x14ac:dyDescent="0.2">
      <c r="A19" s="20" t="s">
        <v>39</v>
      </c>
      <c r="B19" s="5"/>
      <c r="C19" s="5"/>
      <c r="D19" s="5"/>
      <c r="E19" s="32">
        <v>12.773707507299999</v>
      </c>
      <c r="F19" s="91">
        <v>0.60540582230000006</v>
      </c>
      <c r="G19" s="32">
        <v>11.586988636599999</v>
      </c>
      <c r="H19" s="32">
        <v>13.960426377999999</v>
      </c>
      <c r="I19" s="32">
        <v>4.7394683334000014</v>
      </c>
      <c r="J19" s="32"/>
      <c r="K19" s="32">
        <v>24.5890555113</v>
      </c>
      <c r="L19" s="91">
        <v>1.0008944625</v>
      </c>
      <c r="M19" s="32">
        <v>22.627098254900002</v>
      </c>
      <c r="N19" s="32">
        <v>26.551012767700001</v>
      </c>
      <c r="O19" s="32">
        <v>4.0704876281000004</v>
      </c>
      <c r="P19" s="32"/>
      <c r="Q19" s="32">
        <v>34.849120108999998</v>
      </c>
      <c r="R19" s="91">
        <v>1.1525565133</v>
      </c>
      <c r="S19" s="32">
        <v>32.589874304799999</v>
      </c>
      <c r="T19" s="32">
        <v>37.108365913100002</v>
      </c>
      <c r="U19" s="32">
        <v>3.3072757927</v>
      </c>
      <c r="V19" s="32"/>
      <c r="W19" s="32">
        <v>7.8042580130000001</v>
      </c>
      <c r="X19" s="91">
        <v>1.026918497</v>
      </c>
      <c r="Y19" s="32">
        <v>5.7912883419000014</v>
      </c>
      <c r="Z19" s="32">
        <v>9.8172276840000006</v>
      </c>
      <c r="AA19" s="32">
        <v>13.1584385762</v>
      </c>
      <c r="AB19" s="32"/>
      <c r="AC19" s="32">
        <v>6.6853157050999998</v>
      </c>
      <c r="AD19" s="91">
        <v>1.2766239686</v>
      </c>
      <c r="AE19" s="32">
        <v>4.1828723877999998</v>
      </c>
      <c r="AF19" s="32">
        <v>9.1877590224999999</v>
      </c>
      <c r="AG19" s="32">
        <v>19.0959413878</v>
      </c>
      <c r="AH19" s="32"/>
      <c r="AI19" s="32">
        <v>13.298543154400001</v>
      </c>
      <c r="AJ19" s="91">
        <v>1.1564276774</v>
      </c>
      <c r="AK19" s="32">
        <v>11.031709079200001</v>
      </c>
      <c r="AL19" s="32">
        <v>15.565377229499999</v>
      </c>
      <c r="AM19" s="32">
        <v>8.6958974677</v>
      </c>
      <c r="AN19" s="32"/>
    </row>
    <row r="20" spans="1:40" s="28" customFormat="1" ht="11.25" customHeight="1" x14ac:dyDescent="0.2">
      <c r="A20" s="20" t="s">
        <v>40</v>
      </c>
      <c r="B20" s="5"/>
      <c r="C20" s="5"/>
      <c r="D20" s="5"/>
      <c r="E20" s="32">
        <v>14.8031641868</v>
      </c>
      <c r="F20" s="91">
        <v>0.6164760118</v>
      </c>
      <c r="G20" s="32">
        <v>13.594745487200001</v>
      </c>
      <c r="H20" s="32">
        <v>16.011582886399999</v>
      </c>
      <c r="I20" s="32">
        <v>4.1644881057000003</v>
      </c>
      <c r="J20" s="32"/>
      <c r="K20" s="32">
        <v>24.788322181600002</v>
      </c>
      <c r="L20" s="91">
        <v>0.98479419509999999</v>
      </c>
      <c r="M20" s="32">
        <v>22.857924732499999</v>
      </c>
      <c r="N20" s="32">
        <v>26.718719630700001</v>
      </c>
      <c r="O20" s="32">
        <v>3.9728150533000002</v>
      </c>
      <c r="P20" s="32"/>
      <c r="Q20" s="32">
        <v>35.453310630899999</v>
      </c>
      <c r="R20" s="91">
        <v>0.95287854230000002</v>
      </c>
      <c r="S20" s="32">
        <v>33.585474369799996</v>
      </c>
      <c r="T20" s="32">
        <v>37.321146892000002</v>
      </c>
      <c r="U20" s="32">
        <v>2.6876997531</v>
      </c>
      <c r="V20" s="32"/>
      <c r="W20" s="32">
        <v>4.8677429989999998</v>
      </c>
      <c r="X20" s="91">
        <v>1.0223643882</v>
      </c>
      <c r="Y20" s="32">
        <v>2.8637003099</v>
      </c>
      <c r="Z20" s="32">
        <v>6.8717856882000001</v>
      </c>
      <c r="AA20" s="32">
        <v>21.002842351999998</v>
      </c>
      <c r="AB20" s="32"/>
      <c r="AC20" s="32">
        <v>4.0761317523000002</v>
      </c>
      <c r="AD20" s="91">
        <v>0.49602648630000001</v>
      </c>
      <c r="AE20" s="32">
        <v>3.1038186856999999</v>
      </c>
      <c r="AF20" s="32">
        <v>5.0484448189000002</v>
      </c>
      <c r="AG20" s="32">
        <v>12.169049394</v>
      </c>
      <c r="AH20" s="32"/>
      <c r="AI20" s="32">
        <v>16.011328249400002</v>
      </c>
      <c r="AJ20" s="91">
        <v>1.1632696608999999</v>
      </c>
      <c r="AK20" s="32">
        <v>13.7310824912</v>
      </c>
      <c r="AL20" s="32">
        <v>18.291574007600001</v>
      </c>
      <c r="AM20" s="32">
        <v>7.2652914412999996</v>
      </c>
      <c r="AN20" s="32"/>
    </row>
    <row r="21" spans="1:40" s="28" customFormat="1" ht="11.25" customHeight="1" x14ac:dyDescent="0.2">
      <c r="A21" s="20" t="s">
        <v>41</v>
      </c>
      <c r="B21" s="5"/>
      <c r="C21" s="5"/>
      <c r="D21" s="5"/>
      <c r="E21" s="32">
        <v>11.376683212</v>
      </c>
      <c r="F21" s="91">
        <v>0.33516882980000001</v>
      </c>
      <c r="G21" s="32">
        <v>10.719683955300001</v>
      </c>
      <c r="H21" s="32">
        <v>12.0336824686</v>
      </c>
      <c r="I21" s="32">
        <v>2.9461032146999999</v>
      </c>
      <c r="J21" s="32"/>
      <c r="K21" s="32">
        <v>14.8308808261</v>
      </c>
      <c r="L21" s="91">
        <v>0.79298664340000002</v>
      </c>
      <c r="M21" s="32">
        <v>13.276465293199999</v>
      </c>
      <c r="N21" s="32">
        <v>16.3852963589</v>
      </c>
      <c r="O21" s="32">
        <v>5.3468614080000014</v>
      </c>
      <c r="P21" s="32"/>
      <c r="Q21" s="32">
        <v>29.3896468318</v>
      </c>
      <c r="R21" s="91">
        <v>0.60534088689999999</v>
      </c>
      <c r="S21" s="32">
        <v>28.2030552477</v>
      </c>
      <c r="T21" s="32">
        <v>30.576238415900001</v>
      </c>
      <c r="U21" s="32">
        <v>2.0597079317999998</v>
      </c>
      <c r="V21" s="32"/>
      <c r="W21" s="32">
        <v>12.334272525099999</v>
      </c>
      <c r="X21" s="91">
        <v>0.64653246120000007</v>
      </c>
      <c r="Y21" s="32">
        <v>11.0669370554</v>
      </c>
      <c r="Z21" s="32">
        <v>13.6016079948</v>
      </c>
      <c r="AA21" s="32">
        <v>5.2417559272999998</v>
      </c>
      <c r="AB21" s="32"/>
      <c r="AC21" s="32">
        <v>20.407334139300001</v>
      </c>
      <c r="AD21" s="91">
        <v>0.61338016390000005</v>
      </c>
      <c r="AE21" s="32">
        <v>19.204983933000001</v>
      </c>
      <c r="AF21" s="32">
        <v>21.609684345600002</v>
      </c>
      <c r="AG21" s="32">
        <v>3.0056849153999998</v>
      </c>
      <c r="AH21" s="32"/>
      <c r="AI21" s="32">
        <v>11.6611824657</v>
      </c>
      <c r="AJ21" s="91">
        <v>0.62959105989999997</v>
      </c>
      <c r="AK21" s="32">
        <v>10.427055597200001</v>
      </c>
      <c r="AL21" s="32">
        <v>12.8953093342</v>
      </c>
      <c r="AM21" s="32">
        <v>5.3990327464000014</v>
      </c>
      <c r="AN21" s="32"/>
    </row>
    <row r="22" spans="1:40" s="28" customFormat="1" ht="11.25" customHeight="1" x14ac:dyDescent="0.2">
      <c r="A22" s="20" t="s">
        <v>42</v>
      </c>
      <c r="B22" s="5"/>
      <c r="C22" s="5"/>
      <c r="D22" s="5"/>
      <c r="E22" s="32">
        <v>11.0764330406</v>
      </c>
      <c r="F22" s="91">
        <v>0.53459224940000005</v>
      </c>
      <c r="G22" s="32">
        <v>10.0285232136</v>
      </c>
      <c r="H22" s="32">
        <v>12.124342867499999</v>
      </c>
      <c r="I22" s="32">
        <v>4.8263935461000003</v>
      </c>
      <c r="J22" s="32"/>
      <c r="K22" s="32">
        <v>24.4538291607</v>
      </c>
      <c r="L22" s="91">
        <v>0.94172651770000004</v>
      </c>
      <c r="M22" s="32">
        <v>22.607853142100002</v>
      </c>
      <c r="N22" s="32">
        <v>26.2998051794</v>
      </c>
      <c r="O22" s="32">
        <v>3.8510390806000001</v>
      </c>
      <c r="P22" s="32"/>
      <c r="Q22" s="32">
        <v>36.130011536700003</v>
      </c>
      <c r="R22" s="91">
        <v>0.79897587440000006</v>
      </c>
      <c r="S22" s="32">
        <v>34.563855889800003</v>
      </c>
      <c r="T22" s="32">
        <v>37.696167183699998</v>
      </c>
      <c r="U22" s="32">
        <v>2.211391141</v>
      </c>
      <c r="V22" s="32"/>
      <c r="W22" s="32">
        <v>4.7003112956000006</v>
      </c>
      <c r="X22" s="91">
        <v>0.52290540650000006</v>
      </c>
      <c r="Y22" s="32">
        <v>3.675310064</v>
      </c>
      <c r="Z22" s="32">
        <v>5.7253125272999998</v>
      </c>
      <c r="AA22" s="32">
        <v>11.1249101102</v>
      </c>
      <c r="AB22" s="32"/>
      <c r="AC22" s="32">
        <v>13.740621131599999</v>
      </c>
      <c r="AD22" s="91">
        <v>1.1444799063</v>
      </c>
      <c r="AE22" s="32">
        <v>11.497207124299999</v>
      </c>
      <c r="AF22" s="32">
        <v>15.984035138899999</v>
      </c>
      <c r="AG22" s="32">
        <v>8.3291715514</v>
      </c>
      <c r="AH22" s="32"/>
      <c r="AI22" s="32">
        <v>9.8987938347000011</v>
      </c>
      <c r="AJ22" s="91">
        <v>0.63179338460000001</v>
      </c>
      <c r="AK22" s="32">
        <v>8.6603499607999996</v>
      </c>
      <c r="AL22" s="32">
        <v>11.137237708700001</v>
      </c>
      <c r="AM22" s="32">
        <v>6.3825289744999996</v>
      </c>
      <c r="AN22" s="32"/>
    </row>
    <row r="23" spans="1:40" s="28" customFormat="1" ht="11.25" customHeight="1" x14ac:dyDescent="0.2">
      <c r="A23" s="20" t="s">
        <v>43</v>
      </c>
      <c r="B23" s="5"/>
      <c r="C23" s="5"/>
      <c r="D23" s="5"/>
      <c r="E23" s="32">
        <v>15.891324306</v>
      </c>
      <c r="F23" s="91">
        <v>0.94400888189999999</v>
      </c>
      <c r="G23" s="32">
        <v>14.040874387900001</v>
      </c>
      <c r="H23" s="32">
        <v>17.741774224</v>
      </c>
      <c r="I23" s="32">
        <v>5.9404041084000001</v>
      </c>
      <c r="J23" s="32"/>
      <c r="K23" s="32">
        <v>30.745645915299999</v>
      </c>
      <c r="L23" s="91">
        <v>1.0838509059000001</v>
      </c>
      <c r="M23" s="32">
        <v>28.6210771127</v>
      </c>
      <c r="N23" s="32">
        <v>32.870214717899998</v>
      </c>
      <c r="O23" s="32">
        <v>3.5252175506999999</v>
      </c>
      <c r="P23" s="32"/>
      <c r="Q23" s="32">
        <v>37.900061450099997</v>
      </c>
      <c r="R23" s="91">
        <v>0.98180422900000008</v>
      </c>
      <c r="S23" s="32">
        <v>35.975524944299998</v>
      </c>
      <c r="T23" s="32">
        <v>39.824597955800002</v>
      </c>
      <c r="U23" s="32">
        <v>2.5905082774000001</v>
      </c>
      <c r="V23" s="32"/>
      <c r="W23" s="32">
        <v>4.5503924243</v>
      </c>
      <c r="X23" s="91">
        <v>0.83329198940000004</v>
      </c>
      <c r="Y23" s="32">
        <v>2.9169701939000001</v>
      </c>
      <c r="Z23" s="32">
        <v>6.1838146547999999</v>
      </c>
      <c r="AA23" s="32">
        <v>18.3125302545</v>
      </c>
      <c r="AB23" s="32"/>
      <c r="AC23" s="32">
        <v>3.0887107520999999</v>
      </c>
      <c r="AD23" s="91">
        <v>0.60568086590000003</v>
      </c>
      <c r="AE23" s="32">
        <v>1.9014527399000001</v>
      </c>
      <c r="AF23" s="32">
        <v>4.2759687641999999</v>
      </c>
      <c r="AG23" s="32">
        <v>19.609504240300001</v>
      </c>
      <c r="AH23" s="32"/>
      <c r="AI23" s="32">
        <v>7.8238651523000007</v>
      </c>
      <c r="AJ23" s="91">
        <v>0.97072452200000003</v>
      </c>
      <c r="AK23" s="32">
        <v>5.9210471316</v>
      </c>
      <c r="AL23" s="32">
        <v>9.7266831729999996</v>
      </c>
      <c r="AM23" s="32">
        <v>12.407224602299999</v>
      </c>
      <c r="AN23" s="32"/>
    </row>
    <row r="24" spans="1:40" s="28" customFormat="1" ht="11.25" customHeight="1" x14ac:dyDescent="0.2">
      <c r="A24" s="20" t="s">
        <v>44</v>
      </c>
      <c r="B24" s="5"/>
      <c r="C24" s="5"/>
      <c r="D24" s="5"/>
      <c r="E24" s="32">
        <v>10.0965186885</v>
      </c>
      <c r="F24" s="91">
        <v>0.41823588639999998</v>
      </c>
      <c r="G24" s="32">
        <v>9.2766910612000011</v>
      </c>
      <c r="H24" s="32">
        <v>10.9163463157</v>
      </c>
      <c r="I24" s="32">
        <v>4.1423771829999998</v>
      </c>
      <c r="J24" s="32"/>
      <c r="K24" s="32">
        <v>30.243396178299999</v>
      </c>
      <c r="L24" s="91">
        <v>0.76485186160000007</v>
      </c>
      <c r="M24" s="32">
        <v>28.744130555200002</v>
      </c>
      <c r="N24" s="32">
        <v>31.742661801400001</v>
      </c>
      <c r="O24" s="32">
        <v>2.5289880048</v>
      </c>
      <c r="P24" s="32"/>
      <c r="Q24" s="32">
        <v>36.256341604799999</v>
      </c>
      <c r="R24" s="91">
        <v>0.72825967349999998</v>
      </c>
      <c r="S24" s="32">
        <v>34.828804132400002</v>
      </c>
      <c r="T24" s="32">
        <v>37.683879077100002</v>
      </c>
      <c r="U24" s="32">
        <v>2.0086408095000001</v>
      </c>
      <c r="V24" s="32"/>
      <c r="W24" s="32">
        <v>4.6084375485000004</v>
      </c>
      <c r="X24" s="91">
        <v>0.69318311910000008</v>
      </c>
      <c r="Y24" s="32">
        <v>3.2496572759000002</v>
      </c>
      <c r="Z24" s="32">
        <v>5.9672178210000002</v>
      </c>
      <c r="AA24" s="32">
        <v>15.041608176</v>
      </c>
      <c r="AB24" s="32"/>
      <c r="AC24" s="32">
        <v>6.5277545418000003</v>
      </c>
      <c r="AD24" s="91">
        <v>1.2259375339</v>
      </c>
      <c r="AE24" s="32">
        <v>4.1246669728000001</v>
      </c>
      <c r="AF24" s="32">
        <v>8.9308421108000005</v>
      </c>
      <c r="AG24" s="32">
        <v>18.780386518699999</v>
      </c>
      <c r="AH24" s="32"/>
      <c r="AI24" s="32">
        <v>12.2675514383</v>
      </c>
      <c r="AJ24" s="91">
        <v>0.94083320970000006</v>
      </c>
      <c r="AK24" s="32">
        <v>10.423326485500001</v>
      </c>
      <c r="AL24" s="32">
        <v>14.111776390999999</v>
      </c>
      <c r="AM24" s="32">
        <v>7.6692827774000003</v>
      </c>
      <c r="AN24" s="32"/>
    </row>
    <row r="25" spans="1:40" s="28" customFormat="1" ht="11.25" customHeight="1" x14ac:dyDescent="0.2">
      <c r="A25" s="20" t="s">
        <v>45</v>
      </c>
      <c r="B25" s="5"/>
      <c r="C25" s="5"/>
      <c r="D25" s="5"/>
      <c r="E25" s="32">
        <v>13.180123800300001</v>
      </c>
      <c r="F25" s="91">
        <v>0.49453137879999998</v>
      </c>
      <c r="G25" s="32">
        <v>12.2107414493</v>
      </c>
      <c r="H25" s="32">
        <v>14.149506151300001</v>
      </c>
      <c r="I25" s="32">
        <v>3.7520996485999998</v>
      </c>
      <c r="J25" s="32"/>
      <c r="K25" s="32">
        <v>23.743860873100001</v>
      </c>
      <c r="L25" s="91">
        <v>0.71994785560000008</v>
      </c>
      <c r="M25" s="32">
        <v>22.3326162589</v>
      </c>
      <c r="N25" s="32">
        <v>25.1551054872</v>
      </c>
      <c r="O25" s="32">
        <v>3.0321431692999998</v>
      </c>
      <c r="P25" s="32"/>
      <c r="Q25" s="32">
        <v>32.484982285400001</v>
      </c>
      <c r="R25" s="91">
        <v>1.0918742017</v>
      </c>
      <c r="S25" s="32">
        <v>30.344686186899999</v>
      </c>
      <c r="T25" s="32">
        <v>34.625278383900003</v>
      </c>
      <c r="U25" s="32">
        <v>3.3611660676000001</v>
      </c>
      <c r="V25" s="32"/>
      <c r="W25" s="32">
        <v>8.1638170595999995</v>
      </c>
      <c r="X25" s="91">
        <v>0.89984967810000005</v>
      </c>
      <c r="Y25" s="32">
        <v>6.3999281865000004</v>
      </c>
      <c r="Z25" s="32">
        <v>9.9277059328000004</v>
      </c>
      <c r="AA25" s="32">
        <v>11.0224135534</v>
      </c>
      <c r="AB25" s="32"/>
      <c r="AC25" s="32">
        <v>10.246883247</v>
      </c>
      <c r="AD25" s="91">
        <v>0.84439632720000002</v>
      </c>
      <c r="AE25" s="32">
        <v>8.5916942498999997</v>
      </c>
      <c r="AF25" s="32">
        <v>11.902072243999999</v>
      </c>
      <c r="AG25" s="32">
        <v>8.2405186715000003</v>
      </c>
      <c r="AH25" s="32"/>
      <c r="AI25" s="32">
        <v>12.1803327346</v>
      </c>
      <c r="AJ25" s="91">
        <v>0.76261790439999999</v>
      </c>
      <c r="AK25" s="32">
        <v>10.6854461233</v>
      </c>
      <c r="AL25" s="32">
        <v>13.675219346</v>
      </c>
      <c r="AM25" s="32">
        <v>6.2610597014999998</v>
      </c>
      <c r="AN25" s="32"/>
    </row>
    <row r="26" spans="1:40" s="28" customFormat="1" ht="11.25" customHeight="1" x14ac:dyDescent="0.2">
      <c r="A26" s="20" t="s">
        <v>46</v>
      </c>
      <c r="B26" s="5"/>
      <c r="C26" s="5"/>
      <c r="D26" s="5"/>
      <c r="E26" s="32">
        <v>11.204502853599999</v>
      </c>
      <c r="F26" s="91">
        <v>0.42904399030000001</v>
      </c>
      <c r="G26" s="32">
        <v>10.3634891387</v>
      </c>
      <c r="H26" s="32">
        <v>12.0455165685</v>
      </c>
      <c r="I26" s="32">
        <v>3.8292104158</v>
      </c>
      <c r="J26" s="32"/>
      <c r="K26" s="32">
        <v>26.1615585833</v>
      </c>
      <c r="L26" s="91">
        <v>0.70712560020000004</v>
      </c>
      <c r="M26" s="32">
        <v>24.775448204500002</v>
      </c>
      <c r="N26" s="32">
        <v>27.547668962100001</v>
      </c>
      <c r="O26" s="32">
        <v>2.7029184746000001</v>
      </c>
      <c r="P26" s="32"/>
      <c r="Q26" s="32">
        <v>34.040911295100003</v>
      </c>
      <c r="R26" s="91">
        <v>0.7435657685</v>
      </c>
      <c r="S26" s="32">
        <v>32.583370755399997</v>
      </c>
      <c r="T26" s="32">
        <v>35.498451834900003</v>
      </c>
      <c r="U26" s="32">
        <v>2.1843297966000002</v>
      </c>
      <c r="V26" s="32"/>
      <c r="W26" s="32">
        <v>7.2572203260000014</v>
      </c>
      <c r="X26" s="91">
        <v>0.69754997500000004</v>
      </c>
      <c r="Y26" s="32">
        <v>5.8898801254000004</v>
      </c>
      <c r="Z26" s="32">
        <v>8.6245605265999998</v>
      </c>
      <c r="AA26" s="32">
        <v>9.6118064993000001</v>
      </c>
      <c r="AB26" s="32"/>
      <c r="AC26" s="32">
        <v>9.1943752798000009</v>
      </c>
      <c r="AD26" s="91">
        <v>1.0360358343</v>
      </c>
      <c r="AE26" s="32">
        <v>7.1635337683000007</v>
      </c>
      <c r="AF26" s="32">
        <v>11.225216791199999</v>
      </c>
      <c r="AG26" s="32">
        <v>11.2681482182</v>
      </c>
      <c r="AH26" s="32"/>
      <c r="AI26" s="32">
        <v>12.1414316622</v>
      </c>
      <c r="AJ26" s="91">
        <v>0.86962865010000001</v>
      </c>
      <c r="AK26" s="32">
        <v>10.4367821667</v>
      </c>
      <c r="AL26" s="32">
        <v>13.8460811576</v>
      </c>
      <c r="AM26" s="32">
        <v>7.1624885293</v>
      </c>
      <c r="AN26" s="32"/>
    </row>
    <row r="27" spans="1:40" s="28" customFormat="1" ht="11.25" customHeight="1" x14ac:dyDescent="0.2">
      <c r="A27" s="20" t="s">
        <v>47</v>
      </c>
      <c r="B27" s="5"/>
      <c r="C27" s="5"/>
      <c r="D27" s="5"/>
      <c r="E27" s="32">
        <v>13.485313380299999</v>
      </c>
      <c r="F27" s="91">
        <v>0.6840945759</v>
      </c>
      <c r="G27" s="32">
        <v>12.1443485059</v>
      </c>
      <c r="H27" s="32">
        <v>14.8262782548</v>
      </c>
      <c r="I27" s="32">
        <v>5.0728860098000004</v>
      </c>
      <c r="J27" s="32"/>
      <c r="K27" s="32">
        <v>17.420436262300001</v>
      </c>
      <c r="L27" s="91">
        <v>1.7837155159</v>
      </c>
      <c r="M27" s="32">
        <v>13.923990102299999</v>
      </c>
      <c r="N27" s="32">
        <v>20.916882422299999</v>
      </c>
      <c r="O27" s="32">
        <v>10.2392126642</v>
      </c>
      <c r="P27" s="32"/>
      <c r="Q27" s="32">
        <v>37.092013421600001</v>
      </c>
      <c r="R27" s="91">
        <v>2.2873184663999999</v>
      </c>
      <c r="S27" s="32">
        <v>32.608402780299997</v>
      </c>
      <c r="T27" s="32">
        <v>41.575624062999999</v>
      </c>
      <c r="U27" s="32">
        <v>6.1666063806000002</v>
      </c>
      <c r="V27" s="32"/>
      <c r="W27" s="32">
        <v>7.9116649620000006</v>
      </c>
      <c r="X27" s="91">
        <v>1.7438247205999999</v>
      </c>
      <c r="Y27" s="32">
        <v>4.4934128958000006</v>
      </c>
      <c r="Z27" s="32">
        <v>11.329917028300001</v>
      </c>
      <c r="AA27" s="32">
        <v>22.041185122800002</v>
      </c>
      <c r="AB27" s="32"/>
      <c r="AC27" s="32">
        <v>11.1142511947</v>
      </c>
      <c r="AD27" s="91">
        <v>1.5913287008999999</v>
      </c>
      <c r="AE27" s="32">
        <v>7.9949224252000004</v>
      </c>
      <c r="AF27" s="32">
        <v>14.2335799643</v>
      </c>
      <c r="AG27" s="32">
        <v>14.3179119583</v>
      </c>
      <c r="AH27" s="32"/>
      <c r="AI27" s="32">
        <v>12.976320779</v>
      </c>
      <c r="AJ27" s="91">
        <v>1.1364235979999999</v>
      </c>
      <c r="AK27" s="32">
        <v>10.7486987788</v>
      </c>
      <c r="AL27" s="32">
        <v>15.2039427791</v>
      </c>
      <c r="AM27" s="32">
        <v>8.7576718957999997</v>
      </c>
      <c r="AN27" s="32"/>
    </row>
    <row r="28" spans="1:40" s="28" customFormat="1" ht="11.25" customHeight="1" x14ac:dyDescent="0.2">
      <c r="A28" s="20" t="s">
        <v>48</v>
      </c>
      <c r="B28" s="5"/>
      <c r="C28" s="5"/>
      <c r="D28" s="5"/>
      <c r="E28" s="32">
        <v>17.076326542899999</v>
      </c>
      <c r="F28" s="91">
        <v>0.99083628750000008</v>
      </c>
      <c r="G28" s="32">
        <v>15.1340853605</v>
      </c>
      <c r="H28" s="32">
        <v>19.018567725299999</v>
      </c>
      <c r="I28" s="32">
        <v>5.8023971670000014</v>
      </c>
      <c r="J28" s="32"/>
      <c r="K28" s="32">
        <v>20.062530697300001</v>
      </c>
      <c r="L28" s="91">
        <v>1.5595622943</v>
      </c>
      <c r="M28" s="32">
        <v>17.005470562799999</v>
      </c>
      <c r="N28" s="32">
        <v>23.119590831899998</v>
      </c>
      <c r="O28" s="32">
        <v>7.7735073298000001</v>
      </c>
      <c r="P28" s="32"/>
      <c r="Q28" s="32">
        <v>37.764665394799998</v>
      </c>
      <c r="R28" s="91">
        <v>1.6541903912</v>
      </c>
      <c r="S28" s="32">
        <v>34.522114893000001</v>
      </c>
      <c r="T28" s="32">
        <v>41.007215896600002</v>
      </c>
      <c r="U28" s="32">
        <v>4.3802596261</v>
      </c>
      <c r="V28" s="32"/>
      <c r="W28" s="32">
        <v>4.9319563104000004</v>
      </c>
      <c r="X28" s="91">
        <v>1.3470739246000001</v>
      </c>
      <c r="Y28" s="32">
        <v>2.2914167126999998</v>
      </c>
      <c r="Z28" s="32">
        <v>7.5724959079999996</v>
      </c>
      <c r="AA28" s="32">
        <v>27.313176349999999</v>
      </c>
      <c r="AB28" s="32"/>
      <c r="AC28" s="32">
        <v>5.0396267203000003</v>
      </c>
      <c r="AD28" s="91">
        <v>0.85418962040000002</v>
      </c>
      <c r="AE28" s="32">
        <v>3.3652408715000002</v>
      </c>
      <c r="AF28" s="32">
        <v>6.7140125691000003</v>
      </c>
      <c r="AG28" s="32">
        <v>16.949462089299999</v>
      </c>
      <c r="AH28" s="32"/>
      <c r="AI28" s="32">
        <v>15.1248943343</v>
      </c>
      <c r="AJ28" s="91">
        <v>1.8459468937000001</v>
      </c>
      <c r="AK28" s="32">
        <v>11.506461983099999</v>
      </c>
      <c r="AL28" s="32">
        <v>18.743326685500001</v>
      </c>
      <c r="AM28" s="32">
        <v>12.2046928258</v>
      </c>
      <c r="AN28" s="32"/>
    </row>
    <row r="29" spans="1:40" s="28" customFormat="1" ht="11.25" customHeight="1" x14ac:dyDescent="0.2">
      <c r="A29" s="20" t="s">
        <v>49</v>
      </c>
      <c r="B29" s="5"/>
      <c r="C29" s="5"/>
      <c r="D29" s="5"/>
      <c r="E29" s="32">
        <v>12.326597720500001</v>
      </c>
      <c r="F29" s="91">
        <v>0.36115578780000002</v>
      </c>
      <c r="G29" s="32">
        <v>11.6186587268</v>
      </c>
      <c r="H29" s="32">
        <v>13.0345367141</v>
      </c>
      <c r="I29" s="32">
        <v>2.9298902743999999</v>
      </c>
      <c r="J29" s="32"/>
      <c r="K29" s="32">
        <v>16.594259646200001</v>
      </c>
      <c r="L29" s="91">
        <v>0.74474355280000004</v>
      </c>
      <c r="M29" s="32">
        <v>15.134410408999999</v>
      </c>
      <c r="N29" s="32">
        <v>18.054108883400001</v>
      </c>
      <c r="O29" s="32">
        <v>4.4879589004999998</v>
      </c>
      <c r="P29" s="32"/>
      <c r="Q29" s="32">
        <v>30.0740190488</v>
      </c>
      <c r="R29" s="91">
        <v>0.5541542102</v>
      </c>
      <c r="S29" s="32">
        <v>28.987763789399999</v>
      </c>
      <c r="T29" s="32">
        <v>31.160274308200002</v>
      </c>
      <c r="U29" s="32">
        <v>1.842634366</v>
      </c>
      <c r="V29" s="32"/>
      <c r="W29" s="32">
        <v>9.322908558</v>
      </c>
      <c r="X29" s="91">
        <v>0.60956356830000002</v>
      </c>
      <c r="Y29" s="32">
        <v>8.1280396573000004</v>
      </c>
      <c r="Z29" s="32">
        <v>10.517777458699999</v>
      </c>
      <c r="AA29" s="32">
        <v>6.5383411682000014</v>
      </c>
      <c r="AB29" s="32"/>
      <c r="AC29" s="32">
        <v>20.728218907399999</v>
      </c>
      <c r="AD29" s="91">
        <v>0.56049484360000001</v>
      </c>
      <c r="AE29" s="32">
        <v>19.6295347135</v>
      </c>
      <c r="AF29" s="32">
        <v>21.826903101300001</v>
      </c>
      <c r="AG29" s="32">
        <v>2.7040183536</v>
      </c>
      <c r="AH29" s="32"/>
      <c r="AI29" s="32">
        <v>10.953996119099999</v>
      </c>
      <c r="AJ29" s="91">
        <v>0.60906640919999999</v>
      </c>
      <c r="AK29" s="32">
        <v>9.7601017516000006</v>
      </c>
      <c r="AL29" s="32">
        <v>12.1478904867</v>
      </c>
      <c r="AM29" s="32">
        <v>5.5602211523999996</v>
      </c>
      <c r="AN29" s="32"/>
    </row>
    <row r="30" spans="1:40" s="15" customFormat="1" ht="11.25" customHeight="1" x14ac:dyDescent="0.2">
      <c r="A30" s="20" t="s">
        <v>50</v>
      </c>
      <c r="B30" s="5"/>
      <c r="C30" s="5"/>
      <c r="D30" s="5"/>
      <c r="E30" s="32">
        <v>12.034382665200001</v>
      </c>
      <c r="F30" s="91">
        <v>0.42716578830000002</v>
      </c>
      <c r="G30" s="32">
        <v>11.1970506092</v>
      </c>
      <c r="H30" s="32">
        <v>12.8717147212</v>
      </c>
      <c r="I30" s="32">
        <v>3.5495446689999999</v>
      </c>
      <c r="J30" s="32"/>
      <c r="K30" s="32">
        <v>23.843067236700001</v>
      </c>
      <c r="L30" s="91">
        <v>0.96656118010000003</v>
      </c>
      <c r="M30" s="32">
        <v>21.948410215199999</v>
      </c>
      <c r="N30" s="32">
        <v>25.7377242582</v>
      </c>
      <c r="O30" s="32">
        <v>4.0538458014000014</v>
      </c>
      <c r="P30" s="32"/>
      <c r="Q30" s="32">
        <v>36.413893525900001</v>
      </c>
      <c r="R30" s="91">
        <v>1.1867937173000001</v>
      </c>
      <c r="S30" s="32">
        <v>34.087535820100001</v>
      </c>
      <c r="T30" s="32">
        <v>38.7402512317</v>
      </c>
      <c r="U30" s="32">
        <v>3.2591783036000002</v>
      </c>
      <c r="V30" s="32"/>
      <c r="W30" s="32">
        <v>7.3494262331</v>
      </c>
      <c r="X30" s="91">
        <v>0.73447610590000001</v>
      </c>
      <c r="Y30" s="32">
        <v>5.9097032856</v>
      </c>
      <c r="Z30" s="32">
        <v>8.7891491806000008</v>
      </c>
      <c r="AA30" s="32">
        <v>9.9936523291999997</v>
      </c>
      <c r="AB30" s="32"/>
      <c r="AC30" s="32">
        <v>10.5075092293</v>
      </c>
      <c r="AD30" s="91">
        <v>0.98130237890000005</v>
      </c>
      <c r="AE30" s="32">
        <v>8.5839564519000007</v>
      </c>
      <c r="AF30" s="32">
        <v>12.431062006599999</v>
      </c>
      <c r="AG30" s="32">
        <v>9.3390579776999996</v>
      </c>
      <c r="AH30" s="32"/>
      <c r="AI30" s="32">
        <v>9.8517211097999997</v>
      </c>
      <c r="AJ30" s="91">
        <v>0.59700491550000001</v>
      </c>
      <c r="AK30" s="32">
        <v>8.6814697296999999</v>
      </c>
      <c r="AL30" s="32">
        <v>11.02197249</v>
      </c>
      <c r="AM30" s="32">
        <v>6.0599047500000003</v>
      </c>
      <c r="AN30" s="32"/>
    </row>
    <row r="31" spans="1:40" s="28" customFormat="1" ht="11.25" customHeight="1" x14ac:dyDescent="0.2">
      <c r="A31" s="20" t="s">
        <v>51</v>
      </c>
      <c r="B31" s="5"/>
      <c r="C31" s="5"/>
      <c r="D31" s="5"/>
      <c r="E31" s="32">
        <v>13.7536138258</v>
      </c>
      <c r="F31" s="91">
        <v>0.75746528680000003</v>
      </c>
      <c r="G31" s="32">
        <v>12.268827395500001</v>
      </c>
      <c r="H31" s="32">
        <v>15.2384002561</v>
      </c>
      <c r="I31" s="32">
        <v>5.507390977</v>
      </c>
      <c r="J31" s="32"/>
      <c r="K31" s="32">
        <v>22.524386165100001</v>
      </c>
      <c r="L31" s="91">
        <v>1.1406652071000001</v>
      </c>
      <c r="M31" s="32">
        <v>20.288449746200001</v>
      </c>
      <c r="N31" s="32">
        <v>24.760322584000001</v>
      </c>
      <c r="O31" s="32">
        <v>5.0641344838000002</v>
      </c>
      <c r="P31" s="32"/>
      <c r="Q31" s="32">
        <v>36.791609968000003</v>
      </c>
      <c r="R31" s="91">
        <v>1.1780294391999999</v>
      </c>
      <c r="S31" s="32">
        <v>34.4824320345</v>
      </c>
      <c r="T31" s="32">
        <v>39.100787901399997</v>
      </c>
      <c r="U31" s="32">
        <v>3.2018969547</v>
      </c>
      <c r="V31" s="32"/>
      <c r="W31" s="32">
        <v>7.7000261158000001</v>
      </c>
      <c r="X31" s="91">
        <v>1.2346175803999999</v>
      </c>
      <c r="Y31" s="32">
        <v>5.2799238857000006</v>
      </c>
      <c r="Z31" s="32">
        <v>10.1201283458</v>
      </c>
      <c r="AA31" s="32">
        <v>16.033940168400001</v>
      </c>
      <c r="AB31" s="32"/>
      <c r="AC31" s="32">
        <v>7.3281055993000006</v>
      </c>
      <c r="AD31" s="91">
        <v>0.98794771609999998</v>
      </c>
      <c r="AE31" s="32">
        <v>5.3915266060000002</v>
      </c>
      <c r="AF31" s="32">
        <v>9.2646845927000001</v>
      </c>
      <c r="AG31" s="32">
        <v>13.481624994600001</v>
      </c>
      <c r="AH31" s="32"/>
      <c r="AI31" s="32">
        <v>11.9022583261</v>
      </c>
      <c r="AJ31" s="91">
        <v>1.2348373143</v>
      </c>
      <c r="AK31" s="32">
        <v>9.4817253726999997</v>
      </c>
      <c r="AL31" s="32">
        <v>14.322791279500001</v>
      </c>
      <c r="AM31" s="32">
        <v>10.374815270099999</v>
      </c>
      <c r="AN31" s="32"/>
    </row>
    <row r="32" spans="1:40" s="28" customFormat="1" ht="11.25" customHeight="1" x14ac:dyDescent="0.2">
      <c r="A32" s="20" t="s">
        <v>52</v>
      </c>
      <c r="B32" s="5"/>
      <c r="C32" s="5"/>
      <c r="D32" s="5"/>
      <c r="E32" s="32">
        <v>10.967642463100001</v>
      </c>
      <c r="F32" s="91">
        <v>0.60008709410000005</v>
      </c>
      <c r="G32" s="32">
        <v>9.7913493845000001</v>
      </c>
      <c r="H32" s="32">
        <v>12.143935541799999</v>
      </c>
      <c r="I32" s="32">
        <v>5.4714319516000014</v>
      </c>
      <c r="J32" s="32"/>
      <c r="K32" s="32">
        <v>22.930565112</v>
      </c>
      <c r="L32" s="91">
        <v>1.2238978448</v>
      </c>
      <c r="M32" s="32">
        <v>20.531475749599998</v>
      </c>
      <c r="N32" s="32">
        <v>25.329654474400002</v>
      </c>
      <c r="O32" s="32">
        <v>5.3374081226000003</v>
      </c>
      <c r="P32" s="32"/>
      <c r="Q32" s="32">
        <v>31.0969253321</v>
      </c>
      <c r="R32" s="91">
        <v>0.86163210239999999</v>
      </c>
      <c r="S32" s="32">
        <v>29.407950700899999</v>
      </c>
      <c r="T32" s="32">
        <v>32.785899963299997</v>
      </c>
      <c r="U32" s="32">
        <v>2.7707951611000001</v>
      </c>
      <c r="V32" s="32"/>
      <c r="W32" s="32">
        <v>10.8586794185</v>
      </c>
      <c r="X32" s="91">
        <v>0.96501873459999998</v>
      </c>
      <c r="Y32" s="32">
        <v>8.9670459048000009</v>
      </c>
      <c r="Z32" s="32">
        <v>12.7503129322</v>
      </c>
      <c r="AA32" s="32">
        <v>8.8870727035999995</v>
      </c>
      <c r="AB32" s="32"/>
      <c r="AC32" s="32">
        <v>13.996515944</v>
      </c>
      <c r="AD32" s="91">
        <v>1.5484030343999999</v>
      </c>
      <c r="AE32" s="32">
        <v>10.9613302346</v>
      </c>
      <c r="AF32" s="32">
        <v>17.031701653500001</v>
      </c>
      <c r="AG32" s="32">
        <v>11.062774768900001</v>
      </c>
      <c r="AH32" s="32"/>
      <c r="AI32" s="32">
        <v>10.1496717301</v>
      </c>
      <c r="AJ32" s="91">
        <v>1.1700481995000001</v>
      </c>
      <c r="AK32" s="32">
        <v>7.8561386540000004</v>
      </c>
      <c r="AL32" s="32">
        <v>12.443204806200001</v>
      </c>
      <c r="AM32" s="32">
        <v>11.5279413029</v>
      </c>
      <c r="AN32" s="32"/>
    </row>
    <row r="33" spans="1:68" s="28" customFormat="1" ht="11.25" customHeight="1" x14ac:dyDescent="0.2">
      <c r="A33" s="20" t="s">
        <v>53</v>
      </c>
      <c r="B33" s="5"/>
      <c r="C33" s="5"/>
      <c r="D33" s="5"/>
      <c r="E33" s="32">
        <v>11.315574744699999</v>
      </c>
      <c r="F33" s="91">
        <v>0.52655578550000004</v>
      </c>
      <c r="G33" s="32">
        <v>10.2834180259</v>
      </c>
      <c r="H33" s="32">
        <v>12.347731463400001</v>
      </c>
      <c r="I33" s="32">
        <v>4.6533719882</v>
      </c>
      <c r="J33" s="32"/>
      <c r="K33" s="32">
        <v>21.5022285115</v>
      </c>
      <c r="L33" s="91">
        <v>0.88395593960000007</v>
      </c>
      <c r="M33" s="32">
        <v>19.769494606799999</v>
      </c>
      <c r="N33" s="32">
        <v>23.234962416199998</v>
      </c>
      <c r="O33" s="32">
        <v>4.1109968632999996</v>
      </c>
      <c r="P33" s="32"/>
      <c r="Q33" s="32">
        <v>35.390773744599997</v>
      </c>
      <c r="R33" s="91">
        <v>0.79772351400000008</v>
      </c>
      <c r="S33" s="32">
        <v>33.827072979299999</v>
      </c>
      <c r="T33" s="32">
        <v>36.954474509800001</v>
      </c>
      <c r="U33" s="32">
        <v>2.2540437227000001</v>
      </c>
      <c r="V33" s="32"/>
      <c r="W33" s="32">
        <v>6.3873184975999999</v>
      </c>
      <c r="X33" s="91">
        <v>0.66888900340000002</v>
      </c>
      <c r="Y33" s="32">
        <v>5.0761596458999998</v>
      </c>
      <c r="Z33" s="32">
        <v>7.6984773493</v>
      </c>
      <c r="AA33" s="32">
        <v>10.472141066700001</v>
      </c>
      <c r="AB33" s="32"/>
      <c r="AC33" s="32">
        <v>16.670489355099999</v>
      </c>
      <c r="AD33" s="91">
        <v>0.8750606984</v>
      </c>
      <c r="AE33" s="32">
        <v>14.9551919372</v>
      </c>
      <c r="AF33" s="32">
        <v>18.385786773</v>
      </c>
      <c r="AG33" s="32">
        <v>5.2491602362999998</v>
      </c>
      <c r="AH33" s="32"/>
      <c r="AI33" s="32">
        <v>8.7336151466</v>
      </c>
      <c r="AJ33" s="91">
        <v>0.69854645670000004</v>
      </c>
      <c r="AK33" s="32">
        <v>7.3643216385999999</v>
      </c>
      <c r="AL33" s="32">
        <v>10.1029086545</v>
      </c>
      <c r="AM33" s="32">
        <v>7.9983654528999999</v>
      </c>
      <c r="AN33" s="32"/>
    </row>
    <row r="34" spans="1:68" s="28" customFormat="1" ht="11.25" customHeight="1" x14ac:dyDescent="0.2">
      <c r="A34" s="20" t="s">
        <v>54</v>
      </c>
      <c r="B34" s="5"/>
      <c r="C34" s="5"/>
      <c r="D34" s="5"/>
      <c r="E34" s="32">
        <v>13.465083201500001</v>
      </c>
      <c r="F34" s="91">
        <v>0.61997088779999998</v>
      </c>
      <c r="G34" s="32">
        <v>12.249813832299999</v>
      </c>
      <c r="H34" s="32">
        <v>14.6803525707</v>
      </c>
      <c r="I34" s="32">
        <v>4.6042856067000004</v>
      </c>
      <c r="J34" s="32"/>
      <c r="K34" s="32">
        <v>22.1990352563</v>
      </c>
      <c r="L34" s="91">
        <v>1.0289044859000001</v>
      </c>
      <c r="M34" s="32">
        <v>20.182172641899999</v>
      </c>
      <c r="N34" s="32">
        <v>24.215897870599999</v>
      </c>
      <c r="O34" s="32">
        <v>4.6349063101999999</v>
      </c>
      <c r="P34" s="32"/>
      <c r="Q34" s="32">
        <v>34.690718499900001</v>
      </c>
      <c r="R34" s="91">
        <v>0.88666187670000007</v>
      </c>
      <c r="S34" s="32">
        <v>32.952680406699997</v>
      </c>
      <c r="T34" s="32">
        <v>36.428756593000003</v>
      </c>
      <c r="U34" s="32">
        <v>2.5559051960999999</v>
      </c>
      <c r="V34" s="32"/>
      <c r="W34" s="32">
        <v>7.6227315623000003</v>
      </c>
      <c r="X34" s="91">
        <v>0.84866214610000001</v>
      </c>
      <c r="Y34" s="32">
        <v>5.9591806902000002</v>
      </c>
      <c r="Z34" s="32">
        <v>9.2862824343000003</v>
      </c>
      <c r="AA34" s="32">
        <v>11.133307518400001</v>
      </c>
      <c r="AB34" s="32"/>
      <c r="AC34" s="32">
        <v>6.8519040279999999</v>
      </c>
      <c r="AD34" s="91">
        <v>1.1815618673999999</v>
      </c>
      <c r="AE34" s="32">
        <v>4.5358018149000001</v>
      </c>
      <c r="AF34" s="32">
        <v>9.1680062412000005</v>
      </c>
      <c r="AG34" s="32">
        <v>17.244285129800001</v>
      </c>
      <c r="AH34" s="32"/>
      <c r="AI34" s="32">
        <v>15.1705274521</v>
      </c>
      <c r="AJ34" s="91">
        <v>1.2193630228000001</v>
      </c>
      <c r="AK34" s="32">
        <v>12.7803272656</v>
      </c>
      <c r="AL34" s="32">
        <v>17.5607276386</v>
      </c>
      <c r="AM34" s="32">
        <v>8.0377101368999995</v>
      </c>
      <c r="AN34" s="32"/>
    </row>
    <row r="35" spans="1:68" s="28" customFormat="1" ht="11.25" customHeight="1" x14ac:dyDescent="0.2">
      <c r="A35" s="20" t="s">
        <v>55</v>
      </c>
      <c r="B35" s="5"/>
      <c r="C35" s="5"/>
      <c r="D35" s="5"/>
      <c r="E35" s="32">
        <v>12.3050349092</v>
      </c>
      <c r="F35" s="91">
        <v>0.96530972680000005</v>
      </c>
      <c r="G35" s="32">
        <v>10.4128309913</v>
      </c>
      <c r="H35" s="32">
        <v>14.1972388271</v>
      </c>
      <c r="I35" s="32">
        <v>7.8448353374000002</v>
      </c>
      <c r="J35" s="32"/>
      <c r="K35" s="32">
        <v>23.6788556401</v>
      </c>
      <c r="L35" s="91">
        <v>1.1107691673</v>
      </c>
      <c r="M35" s="32">
        <v>21.5015215558</v>
      </c>
      <c r="N35" s="32">
        <v>25.856189724499998</v>
      </c>
      <c r="O35" s="32">
        <v>4.6909748688000006</v>
      </c>
      <c r="P35" s="32"/>
      <c r="Q35" s="32">
        <v>30.056891287399999</v>
      </c>
      <c r="R35" s="91">
        <v>1.3360710445999999</v>
      </c>
      <c r="S35" s="32">
        <v>27.437919578199999</v>
      </c>
      <c r="T35" s="32">
        <v>32.675862996600003</v>
      </c>
      <c r="U35" s="32">
        <v>4.4451404899</v>
      </c>
      <c r="V35" s="32"/>
      <c r="W35" s="32">
        <v>9.2146340283000008</v>
      </c>
      <c r="X35" s="91">
        <v>1.6352889738</v>
      </c>
      <c r="Y35" s="32">
        <v>6.0091341592000003</v>
      </c>
      <c r="Z35" s="32">
        <v>12.4201338974</v>
      </c>
      <c r="AA35" s="32">
        <v>17.746651345699998</v>
      </c>
      <c r="AB35" s="32"/>
      <c r="AC35" s="32">
        <v>7.0534306192000003</v>
      </c>
      <c r="AD35" s="91">
        <v>0.89682142149999999</v>
      </c>
      <c r="AE35" s="32">
        <v>5.2954777464999996</v>
      </c>
      <c r="AF35" s="32">
        <v>8.8113834920000009</v>
      </c>
      <c r="AG35" s="32">
        <v>12.7146841009</v>
      </c>
      <c r="AH35" s="32"/>
      <c r="AI35" s="32">
        <v>17.691153515700002</v>
      </c>
      <c r="AJ35" s="91">
        <v>1.5013767236</v>
      </c>
      <c r="AK35" s="32">
        <v>14.7481489654</v>
      </c>
      <c r="AL35" s="32">
        <v>20.634158066099999</v>
      </c>
      <c r="AM35" s="32">
        <v>8.4865959829000008</v>
      </c>
      <c r="AN35" s="32"/>
    </row>
    <row r="36" spans="1:68" s="28" customFormat="1" ht="11.25" customHeight="1" x14ac:dyDescent="0.2">
      <c r="A36" s="20" t="s">
        <v>56</v>
      </c>
      <c r="B36" s="5"/>
      <c r="C36" s="5"/>
      <c r="D36" s="5"/>
      <c r="E36" s="32">
        <v>9.1970456635000009</v>
      </c>
      <c r="F36" s="91">
        <v>0.41417337990000003</v>
      </c>
      <c r="G36" s="32">
        <v>8.3851813775000004</v>
      </c>
      <c r="H36" s="32">
        <v>10.0089099496</v>
      </c>
      <c r="I36" s="32">
        <v>4.5033306900000003</v>
      </c>
      <c r="J36" s="32"/>
      <c r="K36" s="32">
        <v>18.6378354579</v>
      </c>
      <c r="L36" s="91">
        <v>0.75692419560000002</v>
      </c>
      <c r="M36" s="32">
        <v>17.154109676800001</v>
      </c>
      <c r="N36" s="32">
        <v>20.121561238999998</v>
      </c>
      <c r="O36" s="32">
        <v>4.0612237259000006</v>
      </c>
      <c r="P36" s="32"/>
      <c r="Q36" s="32">
        <v>29.467572810499998</v>
      </c>
      <c r="R36" s="91">
        <v>0.60380587299999999</v>
      </c>
      <c r="S36" s="32">
        <v>28.283990166799999</v>
      </c>
      <c r="T36" s="32">
        <v>30.651155454200001</v>
      </c>
      <c r="U36" s="32">
        <v>2.0490519421000002</v>
      </c>
      <c r="V36" s="32"/>
      <c r="W36" s="32">
        <v>5.5797544118000006</v>
      </c>
      <c r="X36" s="91">
        <v>0.62325908720000001</v>
      </c>
      <c r="Y36" s="32">
        <v>4.3580395011000004</v>
      </c>
      <c r="Z36" s="32">
        <v>6.8014693225</v>
      </c>
      <c r="AA36" s="32">
        <v>11.170009309299999</v>
      </c>
      <c r="AB36" s="32"/>
      <c r="AC36" s="32">
        <v>19.083041159899999</v>
      </c>
      <c r="AD36" s="91">
        <v>0.76031798179999999</v>
      </c>
      <c r="AE36" s="32">
        <v>17.592662865699999</v>
      </c>
      <c r="AF36" s="32">
        <v>20.573419454100002</v>
      </c>
      <c r="AG36" s="32">
        <v>3.9842600319999999</v>
      </c>
      <c r="AH36" s="32"/>
      <c r="AI36" s="32">
        <v>18.034750496299999</v>
      </c>
      <c r="AJ36" s="91">
        <v>0.7894827458</v>
      </c>
      <c r="AK36" s="32">
        <v>16.487203317300001</v>
      </c>
      <c r="AL36" s="32">
        <v>19.5822976754</v>
      </c>
      <c r="AM36" s="32">
        <v>4.3775640031999998</v>
      </c>
      <c r="AN36" s="32"/>
    </row>
    <row r="37" spans="1:68" s="28" customFormat="1" ht="11.25" customHeight="1" x14ac:dyDescent="0.2">
      <c r="A37" s="20" t="s">
        <v>57</v>
      </c>
      <c r="B37" s="5"/>
      <c r="C37" s="5"/>
      <c r="D37" s="5"/>
      <c r="E37" s="32">
        <v>14.225963290699999</v>
      </c>
      <c r="F37" s="91">
        <v>0.76290094149999998</v>
      </c>
      <c r="G37" s="32">
        <v>12.7305218687</v>
      </c>
      <c r="H37" s="32">
        <v>15.7214047126</v>
      </c>
      <c r="I37" s="32">
        <v>5.3627366101999998</v>
      </c>
      <c r="J37" s="32"/>
      <c r="K37" s="32">
        <v>23.3095679939</v>
      </c>
      <c r="L37" s="91">
        <v>1.3533707821000001</v>
      </c>
      <c r="M37" s="32">
        <v>20.656685271499999</v>
      </c>
      <c r="N37" s="32">
        <v>25.962450716399999</v>
      </c>
      <c r="O37" s="32">
        <v>5.8060740653999998</v>
      </c>
      <c r="P37" s="32"/>
      <c r="Q37" s="32">
        <v>39.108907786300001</v>
      </c>
      <c r="R37" s="91">
        <v>1.1237056304999999</v>
      </c>
      <c r="S37" s="32">
        <v>36.906215596000003</v>
      </c>
      <c r="T37" s="32">
        <v>41.311599976499998</v>
      </c>
      <c r="U37" s="32">
        <v>2.8732728528</v>
      </c>
      <c r="V37" s="32"/>
      <c r="W37" s="32">
        <v>5.8493954368000001</v>
      </c>
      <c r="X37" s="91">
        <v>0.99650185889999998</v>
      </c>
      <c r="Y37" s="32">
        <v>3.8960485790999999</v>
      </c>
      <c r="Z37" s="32">
        <v>7.8027422945000007</v>
      </c>
      <c r="AA37" s="32">
        <v>17.035980379200002</v>
      </c>
      <c r="AB37" s="32"/>
      <c r="AC37" s="32">
        <v>5.6153192711000006</v>
      </c>
      <c r="AD37" s="91">
        <v>1.0542155338999999</v>
      </c>
      <c r="AE37" s="32">
        <v>3.5488418410999998</v>
      </c>
      <c r="AF37" s="32">
        <v>7.6817967011000006</v>
      </c>
      <c r="AG37" s="32">
        <v>18.773919753600001</v>
      </c>
      <c r="AH37" s="32"/>
      <c r="AI37" s="32">
        <v>11.8908462212</v>
      </c>
      <c r="AJ37" s="91">
        <v>1.240907889</v>
      </c>
      <c r="AK37" s="32">
        <v>9.4584137034999998</v>
      </c>
      <c r="AL37" s="32">
        <v>14.323278738899999</v>
      </c>
      <c r="AM37" s="32">
        <v>10.435824884800001</v>
      </c>
      <c r="AN37" s="32"/>
    </row>
    <row r="38" spans="1:68" s="28" customFormat="1" ht="11.25" customHeight="1" x14ac:dyDescent="0.2">
      <c r="A38" s="20" t="s">
        <v>58</v>
      </c>
      <c r="B38" s="5"/>
      <c r="C38" s="5"/>
      <c r="D38" s="5"/>
      <c r="E38" s="32">
        <v>9.1545118292000005</v>
      </c>
      <c r="F38" s="91">
        <v>0.44020140340000002</v>
      </c>
      <c r="G38" s="32">
        <v>8.2916273093000008</v>
      </c>
      <c r="H38" s="32">
        <v>10.017396349</v>
      </c>
      <c r="I38" s="32">
        <v>4.8085732107000014</v>
      </c>
      <c r="J38" s="32"/>
      <c r="K38" s="32">
        <v>26.873215461499999</v>
      </c>
      <c r="L38" s="91">
        <v>0.78300656639999999</v>
      </c>
      <c r="M38" s="32">
        <v>25.338362914800001</v>
      </c>
      <c r="N38" s="32">
        <v>28.408068008200001</v>
      </c>
      <c r="O38" s="32">
        <v>2.9137062792999999</v>
      </c>
      <c r="P38" s="32"/>
      <c r="Q38" s="32">
        <v>39.780150925299999</v>
      </c>
      <c r="R38" s="91">
        <v>0.76811328820000002</v>
      </c>
      <c r="S38" s="32">
        <v>38.274492240900003</v>
      </c>
      <c r="T38" s="32">
        <v>41.285809609700003</v>
      </c>
      <c r="U38" s="32">
        <v>1.9308958622000001</v>
      </c>
      <c r="V38" s="32"/>
      <c r="W38" s="32">
        <v>4.7893903212</v>
      </c>
      <c r="X38" s="91">
        <v>0.60359225820000006</v>
      </c>
      <c r="Y38" s="32">
        <v>3.6062264060000002</v>
      </c>
      <c r="Z38" s="32">
        <v>5.9725542365000006</v>
      </c>
      <c r="AA38" s="32">
        <v>12.602695077</v>
      </c>
      <c r="AB38" s="32"/>
      <c r="AC38" s="32">
        <v>4.4469713290000001</v>
      </c>
      <c r="AD38" s="91">
        <v>0.65627719559999997</v>
      </c>
      <c r="AE38" s="32">
        <v>3.1605341926000001</v>
      </c>
      <c r="AF38" s="32">
        <v>5.7334084655000002</v>
      </c>
      <c r="AG38" s="32">
        <v>14.757846342500001</v>
      </c>
      <c r="AH38" s="32"/>
      <c r="AI38" s="32">
        <v>14.9557601338</v>
      </c>
      <c r="AJ38" s="91">
        <v>0.79972318930000008</v>
      </c>
      <c r="AK38" s="32">
        <v>13.388139597</v>
      </c>
      <c r="AL38" s="32">
        <v>16.5233806705</v>
      </c>
      <c r="AM38" s="32">
        <v>5.3472587297</v>
      </c>
      <c r="AN38" s="32"/>
    </row>
    <row r="39" spans="1:68" s="28" customFormat="1" ht="11.25" customHeight="1" x14ac:dyDescent="0.2">
      <c r="A39" s="20" t="s">
        <v>59</v>
      </c>
      <c r="B39" s="5"/>
      <c r="C39" s="5"/>
      <c r="D39" s="5"/>
      <c r="E39" s="32">
        <v>13.994931233399999</v>
      </c>
      <c r="F39" s="91">
        <v>0.54130044700000002</v>
      </c>
      <c r="G39" s="32">
        <v>12.9338719711</v>
      </c>
      <c r="H39" s="32">
        <v>15.0559904957</v>
      </c>
      <c r="I39" s="32">
        <v>3.8678321317000002</v>
      </c>
      <c r="J39" s="32"/>
      <c r="K39" s="32">
        <v>21.431389912099998</v>
      </c>
      <c r="L39" s="91">
        <v>0.78874003749999999</v>
      </c>
      <c r="M39" s="32">
        <v>19.885298592800002</v>
      </c>
      <c r="N39" s="32">
        <v>22.977481231300001</v>
      </c>
      <c r="O39" s="32">
        <v>3.6803027740999998</v>
      </c>
      <c r="P39" s="32"/>
      <c r="Q39" s="32">
        <v>32.203333057800002</v>
      </c>
      <c r="R39" s="91">
        <v>0.69433002399999999</v>
      </c>
      <c r="S39" s="32">
        <v>30.8423046178</v>
      </c>
      <c r="T39" s="32">
        <v>33.564361497900002</v>
      </c>
      <c r="U39" s="32">
        <v>2.1560812439000001</v>
      </c>
      <c r="V39" s="32"/>
      <c r="W39" s="32">
        <v>7.6442264666000002</v>
      </c>
      <c r="X39" s="91">
        <v>0.57786207590000005</v>
      </c>
      <c r="Y39" s="32">
        <v>6.5114989558999996</v>
      </c>
      <c r="Z39" s="32">
        <v>8.7769539772999998</v>
      </c>
      <c r="AA39" s="32">
        <v>7.559457826</v>
      </c>
      <c r="AB39" s="32"/>
      <c r="AC39" s="32">
        <v>16.686413334800001</v>
      </c>
      <c r="AD39" s="91">
        <v>0.8131865841</v>
      </c>
      <c r="AE39" s="32">
        <v>15.092401798799999</v>
      </c>
      <c r="AF39" s="32">
        <v>18.280424870800001</v>
      </c>
      <c r="AG39" s="32">
        <v>4.8733455644000001</v>
      </c>
      <c r="AH39" s="32"/>
      <c r="AI39" s="32">
        <v>8.0397059954000003</v>
      </c>
      <c r="AJ39" s="91">
        <v>0.63353094070000004</v>
      </c>
      <c r="AK39" s="32">
        <v>6.7978561571</v>
      </c>
      <c r="AL39" s="32">
        <v>9.2815558336000006</v>
      </c>
      <c r="AM39" s="32">
        <v>7.8800262235000007</v>
      </c>
      <c r="AN39" s="32"/>
    </row>
    <row r="40" spans="1:68" s="28" customFormat="1" ht="11.25" customHeight="1" x14ac:dyDescent="0.2">
      <c r="A40" s="20" t="s">
        <v>60</v>
      </c>
      <c r="B40" s="5"/>
      <c r="C40" s="5"/>
      <c r="D40" s="5"/>
      <c r="E40" s="32">
        <v>12.3269867774</v>
      </c>
      <c r="F40" s="91">
        <v>0.59044605699999997</v>
      </c>
      <c r="G40" s="32">
        <v>11.169592097500001</v>
      </c>
      <c r="H40" s="32">
        <v>13.4843814573</v>
      </c>
      <c r="I40" s="32">
        <v>4.7898652576999998</v>
      </c>
      <c r="J40" s="32"/>
      <c r="K40" s="32">
        <v>16.8540694012</v>
      </c>
      <c r="L40" s="91">
        <v>0.85727364000000006</v>
      </c>
      <c r="M40" s="32">
        <v>15.173638245099999</v>
      </c>
      <c r="N40" s="32">
        <v>18.534500557299999</v>
      </c>
      <c r="O40" s="32">
        <v>5.0864489731000004</v>
      </c>
      <c r="P40" s="32"/>
      <c r="Q40" s="32">
        <v>28.9311925638</v>
      </c>
      <c r="R40" s="91">
        <v>0.73619654470000007</v>
      </c>
      <c r="S40" s="32">
        <v>27.488097205399999</v>
      </c>
      <c r="T40" s="32">
        <v>30.374287922099999</v>
      </c>
      <c r="U40" s="32">
        <v>2.5446463814000002</v>
      </c>
      <c r="V40" s="32"/>
      <c r="W40" s="32">
        <v>8.8546360400000008</v>
      </c>
      <c r="X40" s="91">
        <v>0.71781059899999999</v>
      </c>
      <c r="Y40" s="32">
        <v>7.4475808847000007</v>
      </c>
      <c r="Z40" s="32">
        <v>10.261691195399999</v>
      </c>
      <c r="AA40" s="32">
        <v>8.106607608800001</v>
      </c>
      <c r="AB40" s="32"/>
      <c r="AC40" s="32">
        <v>22.100964190199999</v>
      </c>
      <c r="AD40" s="91">
        <v>0.90417788760000006</v>
      </c>
      <c r="AE40" s="32">
        <v>20.328591143800001</v>
      </c>
      <c r="AF40" s="32">
        <v>23.873337236699999</v>
      </c>
      <c r="AG40" s="32">
        <v>4.0911241690000004</v>
      </c>
      <c r="AH40" s="32"/>
      <c r="AI40" s="32">
        <v>10.9321510273</v>
      </c>
      <c r="AJ40" s="91">
        <v>0.79432952490000008</v>
      </c>
      <c r="AK40" s="32">
        <v>9.3751031729000012</v>
      </c>
      <c r="AL40" s="32">
        <v>12.4891988817</v>
      </c>
      <c r="AM40" s="32">
        <v>7.2659947971000003</v>
      </c>
      <c r="AN40" s="32"/>
    </row>
    <row r="41" spans="1:68" s="28" customFormat="1" ht="11.25" customHeight="1" x14ac:dyDescent="0.2">
      <c r="A41" s="20" t="s">
        <v>61</v>
      </c>
      <c r="B41" s="5"/>
      <c r="C41" s="5"/>
      <c r="D41" s="5"/>
      <c r="E41" s="32">
        <v>13.3404601106</v>
      </c>
      <c r="F41" s="91">
        <v>0.47231871679999998</v>
      </c>
      <c r="G41" s="32">
        <v>12.4146191068</v>
      </c>
      <c r="H41" s="32">
        <v>14.266301114499999</v>
      </c>
      <c r="I41" s="32">
        <v>3.5404979507999998</v>
      </c>
      <c r="J41" s="32"/>
      <c r="K41" s="32">
        <v>27.362653451300002</v>
      </c>
      <c r="L41" s="91">
        <v>0.82985095470000003</v>
      </c>
      <c r="M41" s="32">
        <v>25.7359763507</v>
      </c>
      <c r="N41" s="32">
        <v>28.989330551999998</v>
      </c>
      <c r="O41" s="32">
        <v>3.0327868463000001</v>
      </c>
      <c r="P41" s="32"/>
      <c r="Q41" s="32">
        <v>42.624807891900012</v>
      </c>
      <c r="R41" s="91">
        <v>0.83351286720000006</v>
      </c>
      <c r="S41" s="32">
        <v>40.990952696000001</v>
      </c>
      <c r="T41" s="32">
        <v>44.258663087800002</v>
      </c>
      <c r="U41" s="32">
        <v>1.9554642200000001</v>
      </c>
      <c r="V41" s="32"/>
      <c r="W41" s="32">
        <v>2.2147537377000002</v>
      </c>
      <c r="X41" s="91">
        <v>0.40983180670000002</v>
      </c>
      <c r="Y41" s="32">
        <v>1.4113998205</v>
      </c>
      <c r="Z41" s="32">
        <v>3.0181076549000001</v>
      </c>
      <c r="AA41" s="32">
        <v>18.504621970199999</v>
      </c>
      <c r="AB41" s="32"/>
      <c r="AC41" s="32">
        <v>4.2928336628000006</v>
      </c>
      <c r="AD41" s="91">
        <v>0.76503797959999997</v>
      </c>
      <c r="AE41" s="32">
        <v>2.7932032104000002</v>
      </c>
      <c r="AF41" s="32">
        <v>5.7924641151999996</v>
      </c>
      <c r="AG41" s="32">
        <v>17.821281691799999</v>
      </c>
      <c r="AH41" s="32"/>
      <c r="AI41" s="32">
        <v>10.1644911456</v>
      </c>
      <c r="AJ41" s="91">
        <v>0.77375923070000008</v>
      </c>
      <c r="AK41" s="32">
        <v>8.6477652626000001</v>
      </c>
      <c r="AL41" s="32">
        <v>11.681217028700001</v>
      </c>
      <c r="AM41" s="32">
        <v>7.6123754709</v>
      </c>
      <c r="AN41" s="32"/>
    </row>
    <row r="42" spans="1:68" s="155" customFormat="1" ht="11.25" customHeight="1" x14ac:dyDescent="0.2">
      <c r="A42" s="194" t="s">
        <v>219</v>
      </c>
      <c r="B42" s="194"/>
      <c r="C42" s="153"/>
      <c r="D42" s="194" t="s">
        <v>218</v>
      </c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</row>
    <row r="43" spans="1:68" s="155" customFormat="1" ht="11.25" x14ac:dyDescent="0.2">
      <c r="D43" s="156" t="s">
        <v>212</v>
      </c>
    </row>
    <row r="44" spans="1:68" s="155" customFormat="1" ht="11.25" x14ac:dyDescent="0.2">
      <c r="A44" s="157"/>
      <c r="D44" s="158" t="s">
        <v>213</v>
      </c>
    </row>
    <row r="45" spans="1:68" s="155" customFormat="1" ht="11.25" x14ac:dyDescent="0.2">
      <c r="A45" s="157"/>
      <c r="D45" s="159" t="s">
        <v>214</v>
      </c>
    </row>
    <row r="46" spans="1:68" s="155" customFormat="1" ht="11.25" x14ac:dyDescent="0.2">
      <c r="A46" s="157"/>
      <c r="D46" s="160" t="s">
        <v>215</v>
      </c>
    </row>
    <row r="47" spans="1:68" s="155" customFormat="1" ht="11.25" x14ac:dyDescent="0.2">
      <c r="A47" s="157" t="s">
        <v>221</v>
      </c>
      <c r="D47" s="229" t="s">
        <v>220</v>
      </c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</row>
    <row r="48" spans="1:68" s="155" customFormat="1" ht="22.5" customHeight="1" x14ac:dyDescent="0.2">
      <c r="A48" s="155" t="s">
        <v>22</v>
      </c>
      <c r="D48" s="207" t="s">
        <v>216</v>
      </c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</row>
    <row r="49" spans="1:40" s="28" customForma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79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9"/>
    </row>
    <row r="54" spans="1:40" ht="11.25" x14ac:dyDescent="0.2">
      <c r="D54" s="80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"/>
    </row>
    <row r="55" spans="1:40" ht="11.25" x14ac:dyDescent="0.2"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"/>
    </row>
    <row r="56" spans="1:40" ht="11.25" x14ac:dyDescent="0.2"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"/>
    </row>
  </sheetData>
  <mergeCells count="40">
    <mergeCell ref="A3:AJ3"/>
    <mergeCell ref="AL3:AM3"/>
    <mergeCell ref="A4:D4"/>
    <mergeCell ref="AL4:AM4"/>
    <mergeCell ref="AL5:AM5"/>
    <mergeCell ref="AI6:AM6"/>
    <mergeCell ref="E7:E8"/>
    <mergeCell ref="F7:F8"/>
    <mergeCell ref="G7:H7"/>
    <mergeCell ref="I7:I8"/>
    <mergeCell ref="K7:K8"/>
    <mergeCell ref="L7:L8"/>
    <mergeCell ref="M7:N7"/>
    <mergeCell ref="O7:O8"/>
    <mergeCell ref="E6:I6"/>
    <mergeCell ref="K6:O6"/>
    <mergeCell ref="Q6:U6"/>
    <mergeCell ref="W6:AA6"/>
    <mergeCell ref="A42:B42"/>
    <mergeCell ref="D42:AM42"/>
    <mergeCell ref="Y7:Z7"/>
    <mergeCell ref="AA7:AA8"/>
    <mergeCell ref="AC7:AC8"/>
    <mergeCell ref="AD7:AD8"/>
    <mergeCell ref="AE7:AF7"/>
    <mergeCell ref="AG7:AG8"/>
    <mergeCell ref="Q7:Q8"/>
    <mergeCell ref="R7:R8"/>
    <mergeCell ref="S7:T7"/>
    <mergeCell ref="U7:U8"/>
    <mergeCell ref="W7:W8"/>
    <mergeCell ref="X7:X8"/>
    <mergeCell ref="A6:D8"/>
    <mergeCell ref="AC6:AG6"/>
    <mergeCell ref="D48:AM48"/>
    <mergeCell ref="AI7:AI8"/>
    <mergeCell ref="AJ7:AJ8"/>
    <mergeCell ref="AK7:AL7"/>
    <mergeCell ref="AM7:AM8"/>
    <mergeCell ref="D47:AM47"/>
  </mergeCells>
  <conditionalFormatting sqref="E9:E41">
    <cfRule type="expression" dxfId="3" priority="6" stopIfTrue="1">
      <formula>I9&gt;=30</formula>
    </cfRule>
    <cfRule type="expression" dxfId="2" priority="7">
      <formula>I9&gt;=15</formula>
    </cfRule>
  </conditionalFormatting>
  <conditionalFormatting sqref="K9:K41 Q9:Q41 W9:W41 AC9:AC41 AI9:AI41">
    <cfRule type="expression" dxfId="1" priority="2" stopIfTrue="1">
      <formula>O9&gt;=30</formula>
    </cfRule>
    <cfRule type="expression" dxfId="0" priority="3">
      <formula>O9&gt;=15</formula>
    </cfRule>
  </conditionalFormatting>
  <hyperlinks>
    <hyperlink ref="AL5" location="Índice!A4" display="Índice" xr:uid="{C9E51725-367A-442B-965C-C7B48C9E0018}"/>
    <hyperlink ref="AL5:AM5" location="Índice!A4" tooltip="Índice" display="Índice" xr:uid="{92C2BC23-E3ED-477A-871A-11DBB5F84C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623A-188A-44FB-B888-409775D4B1D8}">
  <sheetPr>
    <tabColor theme="3" tint="0.749992370372631"/>
  </sheetPr>
  <dimension ref="A1:BV48"/>
  <sheetViews>
    <sheetView workbookViewId="0">
      <pane xSplit="4" ySplit="8" topLeftCell="X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6.625" style="5" customWidth="1"/>
    <col min="10" max="10" width="1.625" style="5" customWidth="1"/>
    <col min="11" max="15" width="4.625" style="5" customWidth="1"/>
    <col min="16" max="16" width="1.625" style="5" customWidth="1"/>
    <col min="17" max="21" width="4.125" style="5" customWidth="1"/>
    <col min="22" max="22" width="1.625" style="8" customWidth="1"/>
    <col min="23" max="27" width="6.625" style="5" customWidth="1"/>
    <col min="28" max="28" width="1.625" style="5" customWidth="1"/>
    <col min="29" max="33" width="4.625" style="5" customWidth="1"/>
    <col min="34" max="34" width="1.625" style="5" customWidth="1"/>
    <col min="35" max="39" width="4.125" style="5" customWidth="1"/>
    <col min="40" max="40" width="1.625" style="8" customWidth="1"/>
    <col min="41" max="45" width="6.625" style="5" customWidth="1"/>
    <col min="46" max="46" width="1.625" style="5" customWidth="1"/>
    <col min="47" max="51" width="4.625" style="5" customWidth="1"/>
    <col min="52" max="52" width="1.625" style="5" customWidth="1"/>
    <col min="53" max="57" width="4.125" style="5" customWidth="1"/>
    <col min="58" max="58" width="11" style="8" customWidth="1"/>
    <col min="59" max="16384" width="11" style="8"/>
  </cols>
  <sheetData>
    <row r="1" spans="1:58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8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</row>
    <row r="3" spans="1:58" s="10" customFormat="1" ht="13.5" customHeight="1" x14ac:dyDescent="0.2">
      <c r="A3" s="191" t="s">
        <v>167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8"/>
      <c r="U3" s="198"/>
      <c r="V3" s="198"/>
      <c r="W3" s="198"/>
      <c r="X3" s="198"/>
      <c r="Y3" s="198"/>
      <c r="AL3" s="197"/>
      <c r="AM3" s="197"/>
      <c r="BD3" s="189" t="s">
        <v>181</v>
      </c>
      <c r="BE3" s="189"/>
    </row>
    <row r="4" spans="1:58" s="10" customFormat="1" ht="13.5" customHeight="1" x14ac:dyDescent="0.2">
      <c r="A4" s="151" t="s">
        <v>164</v>
      </c>
      <c r="B4" s="110"/>
      <c r="C4" s="110"/>
      <c r="D4" s="110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  <c r="T4" s="116"/>
      <c r="U4" s="116"/>
      <c r="V4" s="111"/>
      <c r="W4" s="115"/>
      <c r="X4" s="115"/>
      <c r="Y4" s="115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2"/>
      <c r="AM4" s="12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  <c r="BD4" s="196"/>
      <c r="BE4" s="196"/>
    </row>
    <row r="5" spans="1:58" s="10" customFormat="1" ht="13.5" customHeight="1" x14ac:dyDescent="0.2">
      <c r="A5" s="152" t="s">
        <v>165</v>
      </c>
      <c r="B5" s="110"/>
      <c r="C5" s="110"/>
      <c r="D5" s="110"/>
      <c r="E5" s="115"/>
      <c r="F5" s="115"/>
      <c r="G5" s="115"/>
      <c r="H5" s="115"/>
      <c r="I5" s="115"/>
      <c r="J5" s="111"/>
      <c r="K5" s="115"/>
      <c r="L5" s="115"/>
      <c r="M5" s="115"/>
      <c r="N5" s="115"/>
      <c r="O5" s="115"/>
      <c r="P5" s="29"/>
      <c r="Q5" s="115"/>
      <c r="R5" s="115"/>
      <c r="S5" s="115"/>
      <c r="T5" s="115"/>
      <c r="U5" s="120"/>
      <c r="V5" s="29"/>
      <c r="W5" s="115"/>
      <c r="X5" s="115"/>
      <c r="Y5" s="115"/>
      <c r="Z5" s="13"/>
      <c r="AA5" s="13"/>
      <c r="AB5" s="29"/>
      <c r="AC5" s="13"/>
      <c r="AD5" s="13"/>
      <c r="AE5" s="13"/>
      <c r="AF5" s="13"/>
      <c r="AG5" s="13"/>
      <c r="AH5" s="29"/>
      <c r="AI5" s="13"/>
      <c r="AJ5" s="13"/>
      <c r="AK5" s="13"/>
      <c r="AL5" s="13"/>
      <c r="AM5" s="22"/>
      <c r="AN5" s="29"/>
      <c r="AO5" s="13"/>
      <c r="AP5" s="13"/>
      <c r="AQ5" s="13"/>
      <c r="AR5" s="13"/>
      <c r="AS5" s="13"/>
      <c r="AT5" s="29"/>
      <c r="AU5" s="13"/>
      <c r="AV5" s="13"/>
      <c r="AW5" s="13"/>
      <c r="AX5" s="13"/>
      <c r="AY5" s="13"/>
      <c r="AZ5" s="29"/>
      <c r="BA5" s="13"/>
      <c r="BB5" s="13"/>
      <c r="BC5" s="13"/>
      <c r="BD5" s="195" t="s">
        <v>21</v>
      </c>
      <c r="BE5" s="195"/>
      <c r="BF5" s="29"/>
    </row>
    <row r="6" spans="1:58" s="15" customFormat="1" ht="11.25" customHeight="1" x14ac:dyDescent="0.2">
      <c r="A6" s="192" t="s">
        <v>62</v>
      </c>
      <c r="B6" s="192"/>
      <c r="C6" s="192"/>
      <c r="D6" s="192"/>
      <c r="E6" s="190" t="s">
        <v>2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26"/>
      <c r="W6" s="190" t="s">
        <v>63</v>
      </c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26"/>
      <c r="AO6" s="190" t="s">
        <v>64</v>
      </c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</row>
    <row r="7" spans="1:58" s="15" customFormat="1" ht="11.25" customHeight="1" x14ac:dyDescent="0.2">
      <c r="A7" s="199"/>
      <c r="B7" s="199"/>
      <c r="C7" s="199"/>
      <c r="D7" s="199"/>
      <c r="E7" s="190" t="s">
        <v>68</v>
      </c>
      <c r="F7" s="190"/>
      <c r="G7" s="190"/>
      <c r="H7" s="190"/>
      <c r="I7" s="190"/>
      <c r="J7" s="14"/>
      <c r="K7" s="190" t="s">
        <v>20</v>
      </c>
      <c r="L7" s="190"/>
      <c r="M7" s="190"/>
      <c r="N7" s="190"/>
      <c r="O7" s="190"/>
      <c r="P7" s="14"/>
      <c r="Q7" s="190" t="s">
        <v>142</v>
      </c>
      <c r="R7" s="190"/>
      <c r="S7" s="190"/>
      <c r="T7" s="190"/>
      <c r="U7" s="190"/>
      <c r="W7" s="190" t="s">
        <v>68</v>
      </c>
      <c r="X7" s="190"/>
      <c r="Y7" s="190"/>
      <c r="Z7" s="190"/>
      <c r="AA7" s="190"/>
      <c r="AB7" s="14"/>
      <c r="AC7" s="190" t="s">
        <v>20</v>
      </c>
      <c r="AD7" s="190"/>
      <c r="AE7" s="190"/>
      <c r="AF7" s="190"/>
      <c r="AG7" s="190"/>
      <c r="AH7" s="14"/>
      <c r="AI7" s="190" t="s">
        <v>142</v>
      </c>
      <c r="AJ7" s="190"/>
      <c r="AK7" s="190"/>
      <c r="AL7" s="190"/>
      <c r="AM7" s="190"/>
      <c r="AN7" s="12"/>
      <c r="AO7" s="190" t="s">
        <v>68</v>
      </c>
      <c r="AP7" s="190"/>
      <c r="AQ7" s="190"/>
      <c r="AR7" s="190"/>
      <c r="AS7" s="190"/>
      <c r="AT7" s="14"/>
      <c r="AU7" s="190" t="s">
        <v>20</v>
      </c>
      <c r="AV7" s="190"/>
      <c r="AW7" s="190"/>
      <c r="AX7" s="190"/>
      <c r="AY7" s="190"/>
      <c r="AZ7" s="14"/>
      <c r="BA7" s="190" t="s">
        <v>142</v>
      </c>
      <c r="BB7" s="190"/>
      <c r="BC7" s="190"/>
      <c r="BD7" s="190"/>
      <c r="BE7" s="190"/>
    </row>
    <row r="8" spans="1:58" s="15" customFormat="1" ht="15" customHeight="1" x14ac:dyDescent="0.2">
      <c r="A8" s="193"/>
      <c r="B8" s="193"/>
      <c r="C8" s="193"/>
      <c r="D8" s="193"/>
      <c r="E8" s="16">
        <v>2016</v>
      </c>
      <c r="F8" s="16">
        <v>2018</v>
      </c>
      <c r="G8" s="16">
        <v>2020</v>
      </c>
      <c r="H8" s="16">
        <v>2022</v>
      </c>
      <c r="I8" s="16">
        <v>2024</v>
      </c>
      <c r="J8" s="23"/>
      <c r="K8" s="16">
        <v>2016</v>
      </c>
      <c r="L8" s="16">
        <v>2018</v>
      </c>
      <c r="M8" s="16">
        <v>2020</v>
      </c>
      <c r="N8" s="16">
        <v>2022</v>
      </c>
      <c r="O8" s="16">
        <v>2024</v>
      </c>
      <c r="P8" s="23"/>
      <c r="Q8" s="16">
        <v>2016</v>
      </c>
      <c r="R8" s="16">
        <v>2018</v>
      </c>
      <c r="S8" s="16">
        <v>2020</v>
      </c>
      <c r="T8" s="16">
        <v>2022</v>
      </c>
      <c r="U8" s="16">
        <v>2024</v>
      </c>
      <c r="W8" s="16">
        <v>2016</v>
      </c>
      <c r="X8" s="16">
        <v>2018</v>
      </c>
      <c r="Y8" s="16">
        <v>2020</v>
      </c>
      <c r="Z8" s="16">
        <v>2022</v>
      </c>
      <c r="AA8" s="16">
        <v>2024</v>
      </c>
      <c r="AB8" s="23"/>
      <c r="AC8" s="16">
        <v>2016</v>
      </c>
      <c r="AD8" s="16">
        <v>2018</v>
      </c>
      <c r="AE8" s="16">
        <v>2020</v>
      </c>
      <c r="AF8" s="16">
        <v>2022</v>
      </c>
      <c r="AG8" s="16">
        <v>2024</v>
      </c>
      <c r="AH8" s="23"/>
      <c r="AI8" s="16">
        <v>2016</v>
      </c>
      <c r="AJ8" s="16">
        <v>2018</v>
      </c>
      <c r="AK8" s="16">
        <v>2020</v>
      </c>
      <c r="AL8" s="16">
        <v>2022</v>
      </c>
      <c r="AM8" s="16">
        <v>2024</v>
      </c>
      <c r="AO8" s="16">
        <v>2016</v>
      </c>
      <c r="AP8" s="16">
        <v>2018</v>
      </c>
      <c r="AQ8" s="16">
        <v>2020</v>
      </c>
      <c r="AR8" s="16">
        <v>2022</v>
      </c>
      <c r="AS8" s="16">
        <v>2024</v>
      </c>
      <c r="AT8" s="23"/>
      <c r="AU8" s="16">
        <v>2016</v>
      </c>
      <c r="AV8" s="16">
        <v>2018</v>
      </c>
      <c r="AW8" s="16">
        <v>2020</v>
      </c>
      <c r="AX8" s="16">
        <v>2022</v>
      </c>
      <c r="AY8" s="16">
        <v>2024</v>
      </c>
      <c r="AZ8" s="23"/>
      <c r="BA8" s="16">
        <v>2016</v>
      </c>
      <c r="BB8" s="16">
        <v>2018</v>
      </c>
      <c r="BC8" s="16">
        <v>2020</v>
      </c>
      <c r="BD8" s="16">
        <v>2022</v>
      </c>
      <c r="BE8" s="16">
        <v>2024</v>
      </c>
    </row>
    <row r="9" spans="1:58" s="15" customFormat="1" x14ac:dyDescent="0.2">
      <c r="A9" s="4" t="s">
        <v>0</v>
      </c>
      <c r="B9" s="18"/>
      <c r="C9" s="18"/>
      <c r="D9" s="18"/>
      <c r="E9" s="35">
        <v>52221.057000000001</v>
      </c>
      <c r="F9" s="35">
        <v>51890.880000000005</v>
      </c>
      <c r="G9" s="35">
        <v>55654.224999999999</v>
      </c>
      <c r="H9" s="35">
        <v>46804.51</v>
      </c>
      <c r="I9" s="92">
        <v>38489.970999999998</v>
      </c>
      <c r="K9" s="35">
        <v>43.231448260100002</v>
      </c>
      <c r="L9" s="35">
        <v>41.905910510799998</v>
      </c>
      <c r="M9" s="35">
        <v>43.911354778400003</v>
      </c>
      <c r="N9" s="35">
        <v>36.314190484299999</v>
      </c>
      <c r="O9" s="92">
        <v>29.5585393874</v>
      </c>
      <c r="Q9" s="35">
        <v>2.2385367458000003</v>
      </c>
      <c r="R9" s="35">
        <v>2.2558467307000001</v>
      </c>
      <c r="S9" s="35">
        <v>2.3761994709000001</v>
      </c>
      <c r="T9" s="35">
        <v>2.595767801</v>
      </c>
      <c r="U9" s="92">
        <v>2.5226573696000001</v>
      </c>
      <c r="W9" s="35">
        <v>43475.800999999999</v>
      </c>
      <c r="X9" s="35">
        <v>43194.472000000002</v>
      </c>
      <c r="Y9" s="35">
        <v>44861.238000000005</v>
      </c>
      <c r="Z9" s="35">
        <v>37700.997000000003</v>
      </c>
      <c r="AA9" s="92">
        <v>31538.867999999999</v>
      </c>
      <c r="AC9" s="35">
        <v>35.991646846599998</v>
      </c>
      <c r="AD9" s="35">
        <v>34.882886514799999</v>
      </c>
      <c r="AE9" s="35">
        <v>35.395654824300003</v>
      </c>
      <c r="AF9" s="35">
        <v>29.251052655100001</v>
      </c>
      <c r="AG9" s="92">
        <v>24.2204098313</v>
      </c>
      <c r="AI9" s="35">
        <v>1.9667680878</v>
      </c>
      <c r="AJ9" s="35">
        <v>1.9792155580000002</v>
      </c>
      <c r="AK9" s="35">
        <v>2.0732106189000001</v>
      </c>
      <c r="AL9" s="35">
        <v>2.2989833663999999</v>
      </c>
      <c r="AM9" s="92">
        <v>2.2391353108000001</v>
      </c>
      <c r="AO9" s="35">
        <v>8745.2560000000012</v>
      </c>
      <c r="AP9" s="35">
        <v>8696.4079999999994</v>
      </c>
      <c r="AQ9" s="35">
        <v>10792.987000000001</v>
      </c>
      <c r="AR9" s="35">
        <v>9103.5130000000008</v>
      </c>
      <c r="AS9" s="92">
        <v>6951.1030000000001</v>
      </c>
      <c r="AU9" s="35">
        <v>7.2398014135000004</v>
      </c>
      <c r="AV9" s="35">
        <v>7.023023996</v>
      </c>
      <c r="AW9" s="35">
        <v>8.5156999541000005</v>
      </c>
      <c r="AX9" s="35">
        <v>7.0631378292000004</v>
      </c>
      <c r="AY9" s="92">
        <v>5.3381295562000002</v>
      </c>
      <c r="BA9" s="35">
        <v>3.5895961193000003</v>
      </c>
      <c r="BB9" s="35">
        <v>3.6298551080000001</v>
      </c>
      <c r="BC9" s="35">
        <v>3.6355778989000003</v>
      </c>
      <c r="BD9" s="35">
        <v>3.8248613475000002</v>
      </c>
      <c r="BE9" s="92">
        <v>3.8090668488000001</v>
      </c>
    </row>
    <row r="10" spans="1:58" x14ac:dyDescent="0.2">
      <c r="A10" s="20" t="s">
        <v>30</v>
      </c>
      <c r="B10" s="5"/>
      <c r="C10" s="5"/>
      <c r="D10" s="5"/>
      <c r="E10" s="32">
        <v>381.38</v>
      </c>
      <c r="F10" s="32">
        <v>360.84100000000001</v>
      </c>
      <c r="G10" s="32">
        <v>396.46100000000001</v>
      </c>
      <c r="H10" s="32">
        <v>351.99700000000001</v>
      </c>
      <c r="I10" s="32">
        <v>255.43700000000001</v>
      </c>
      <c r="K10" s="32">
        <v>28.9464796002</v>
      </c>
      <c r="L10" s="32">
        <v>26.265407700800001</v>
      </c>
      <c r="M10" s="32">
        <v>27.626692867600003</v>
      </c>
      <c r="N10" s="32">
        <v>23.722319793100002</v>
      </c>
      <c r="O10" s="32">
        <v>17.068481873500001</v>
      </c>
      <c r="Q10" s="32">
        <v>1.7528973727000001</v>
      </c>
      <c r="R10" s="32">
        <v>1.6527833589000001</v>
      </c>
      <c r="S10" s="32">
        <v>1.9258539932000001</v>
      </c>
      <c r="T10" s="32">
        <v>2.0103779294000002</v>
      </c>
      <c r="U10" s="32">
        <v>1.9150358014</v>
      </c>
      <c r="V10" s="5"/>
      <c r="W10" s="32">
        <v>352.17599999999999</v>
      </c>
      <c r="X10" s="32">
        <v>347.26400000000001</v>
      </c>
      <c r="Y10" s="32">
        <v>361.77699999999999</v>
      </c>
      <c r="Z10" s="32">
        <v>325.90199999999999</v>
      </c>
      <c r="AA10" s="32">
        <v>246.77</v>
      </c>
      <c r="AC10" s="32">
        <v>26.729916093300002</v>
      </c>
      <c r="AD10" s="32">
        <v>25.277145723</v>
      </c>
      <c r="AE10" s="32">
        <v>25.209798859300001</v>
      </c>
      <c r="AF10" s="32">
        <v>21.9636856712</v>
      </c>
      <c r="AG10" s="32">
        <v>16.489346774099999</v>
      </c>
      <c r="AI10" s="32">
        <v>1.6251788878</v>
      </c>
      <c r="AJ10" s="32">
        <v>1.5912936555000001</v>
      </c>
      <c r="AK10" s="32">
        <v>1.7821337454000001</v>
      </c>
      <c r="AL10" s="32">
        <v>1.8985676676000001</v>
      </c>
      <c r="AM10" s="32">
        <v>1.8619240587999999</v>
      </c>
      <c r="AN10" s="5"/>
      <c r="AO10" s="32">
        <v>29.204000000000001</v>
      </c>
      <c r="AP10" s="32">
        <v>13.577</v>
      </c>
      <c r="AQ10" s="32">
        <v>34.684000000000005</v>
      </c>
      <c r="AR10" s="32">
        <v>26.095000000000002</v>
      </c>
      <c r="AS10" s="32">
        <v>8.6669999999999998</v>
      </c>
      <c r="AU10" s="32">
        <v>2.2165635069</v>
      </c>
      <c r="AV10" s="32">
        <v>0.98826197790000003</v>
      </c>
      <c r="AW10" s="32">
        <v>2.4168940082999999</v>
      </c>
      <c r="AX10" s="32">
        <v>1.7586341219000001</v>
      </c>
      <c r="AY10" s="32">
        <v>0.57913509940000008</v>
      </c>
      <c r="BA10" s="32">
        <v>3.2930762909000002</v>
      </c>
      <c r="BB10" s="32">
        <v>3.2255284673000002</v>
      </c>
      <c r="BC10" s="32">
        <v>3.4249509860000003</v>
      </c>
      <c r="BD10" s="32">
        <v>3.4067829086000003</v>
      </c>
      <c r="BE10" s="32">
        <v>3.427252798</v>
      </c>
      <c r="BF10" s="5"/>
    </row>
    <row r="11" spans="1:58" x14ac:dyDescent="0.2">
      <c r="A11" s="20" t="s">
        <v>31</v>
      </c>
      <c r="B11" s="5"/>
      <c r="C11" s="5"/>
      <c r="D11" s="5"/>
      <c r="E11" s="32">
        <v>819.47300000000007</v>
      </c>
      <c r="F11" s="32">
        <v>884.18900000000008</v>
      </c>
      <c r="G11" s="32">
        <v>851.7</v>
      </c>
      <c r="H11" s="32">
        <v>511.03700000000003</v>
      </c>
      <c r="I11" s="32">
        <v>373.40600000000001</v>
      </c>
      <c r="K11" s="32">
        <v>22.604867144100002</v>
      </c>
      <c r="L11" s="32">
        <v>23.598687083200002</v>
      </c>
      <c r="M11" s="32">
        <v>22.510117263000001</v>
      </c>
      <c r="N11" s="32">
        <v>13.3708195012</v>
      </c>
      <c r="O11" s="32">
        <v>9.8716860061000009</v>
      </c>
      <c r="Q11" s="32">
        <v>1.8509188222000001</v>
      </c>
      <c r="R11" s="32">
        <v>1.9216536284000001</v>
      </c>
      <c r="S11" s="32">
        <v>1.9401996008</v>
      </c>
      <c r="T11" s="32">
        <v>2.2590027728000002</v>
      </c>
      <c r="U11" s="32">
        <v>2.0888791288999999</v>
      </c>
      <c r="V11" s="5"/>
      <c r="W11" s="32">
        <v>784.63400000000001</v>
      </c>
      <c r="X11" s="32">
        <v>833.55799999999999</v>
      </c>
      <c r="Y11" s="32">
        <v>793.69200000000001</v>
      </c>
      <c r="Z11" s="32">
        <v>461.125</v>
      </c>
      <c r="AA11" s="32">
        <v>359.96899999999999</v>
      </c>
      <c r="AC11" s="32">
        <v>21.643845894600002</v>
      </c>
      <c r="AD11" s="32">
        <v>22.247363864100002</v>
      </c>
      <c r="AE11" s="32">
        <v>20.976987191100001</v>
      </c>
      <c r="AF11" s="32">
        <v>12.064917300500001</v>
      </c>
      <c r="AG11" s="32">
        <v>9.5164537794000008</v>
      </c>
      <c r="AI11" s="32">
        <v>1.7880170882000002</v>
      </c>
      <c r="AJ11" s="32">
        <v>1.8257217854000001</v>
      </c>
      <c r="AK11" s="32">
        <v>1.8370035228000001</v>
      </c>
      <c r="AL11" s="32">
        <v>2.1043296285999999</v>
      </c>
      <c r="AM11" s="32">
        <v>2.0474513082999999</v>
      </c>
      <c r="AN11" s="5"/>
      <c r="AO11" s="32">
        <v>34.838999999999999</v>
      </c>
      <c r="AP11" s="32">
        <v>50.631</v>
      </c>
      <c r="AQ11" s="32">
        <v>58.008000000000003</v>
      </c>
      <c r="AR11" s="32">
        <v>49.911999999999999</v>
      </c>
      <c r="AS11" s="32">
        <v>13.436999999999999</v>
      </c>
      <c r="AU11" s="32">
        <v>0.96102124960000002</v>
      </c>
      <c r="AV11" s="32">
        <v>1.351323219</v>
      </c>
      <c r="AW11" s="32">
        <v>1.5331300718</v>
      </c>
      <c r="AX11" s="32">
        <v>1.3059022007000001</v>
      </c>
      <c r="AY11" s="32">
        <v>0.35523222679999999</v>
      </c>
      <c r="BA11" s="32">
        <v>3.2675736960999999</v>
      </c>
      <c r="BB11" s="32">
        <v>3.5010171634000002</v>
      </c>
      <c r="BC11" s="32">
        <v>3.3521755620000002</v>
      </c>
      <c r="BD11" s="32">
        <v>3.6879908639000001</v>
      </c>
      <c r="BE11" s="32">
        <v>3.1987050681000002</v>
      </c>
      <c r="BF11" s="5"/>
    </row>
    <row r="12" spans="1:58" x14ac:dyDescent="0.2">
      <c r="A12" s="20" t="s">
        <v>32</v>
      </c>
      <c r="B12" s="5"/>
      <c r="C12" s="5"/>
      <c r="D12" s="5"/>
      <c r="E12" s="32">
        <v>165.23400000000001</v>
      </c>
      <c r="F12" s="32">
        <v>141.36500000000001</v>
      </c>
      <c r="G12" s="32">
        <v>223.43200000000002</v>
      </c>
      <c r="H12" s="32">
        <v>112.149</v>
      </c>
      <c r="I12" s="32">
        <v>89.268000000000001</v>
      </c>
      <c r="K12" s="32">
        <v>22.880049849400002</v>
      </c>
      <c r="L12" s="32">
        <v>18.572164284799999</v>
      </c>
      <c r="M12" s="32">
        <v>27.602224168599999</v>
      </c>
      <c r="N12" s="32">
        <v>13.329030923900001</v>
      </c>
      <c r="O12" s="32">
        <v>10.1682404802</v>
      </c>
      <c r="Q12" s="32">
        <v>2.0057615261000001</v>
      </c>
      <c r="R12" s="32">
        <v>2.0254447706000001</v>
      </c>
      <c r="S12" s="32">
        <v>2.0404642127999999</v>
      </c>
      <c r="T12" s="32">
        <v>2.0200180118</v>
      </c>
      <c r="U12" s="32">
        <v>2.2799883497</v>
      </c>
      <c r="V12" s="5"/>
      <c r="W12" s="32">
        <v>154.494</v>
      </c>
      <c r="X12" s="32">
        <v>132.47800000000001</v>
      </c>
      <c r="Y12" s="32">
        <v>199.99200000000002</v>
      </c>
      <c r="Z12" s="32">
        <v>105.74000000000001</v>
      </c>
      <c r="AA12" s="32">
        <v>78.564000000000007</v>
      </c>
      <c r="AC12" s="32">
        <v>21.392875688</v>
      </c>
      <c r="AD12" s="32">
        <v>17.404613448300001</v>
      </c>
      <c r="AE12" s="32">
        <v>24.7065058538</v>
      </c>
      <c r="AF12" s="32">
        <v>12.5673142863</v>
      </c>
      <c r="AG12" s="32">
        <v>8.9489811027999995</v>
      </c>
      <c r="AI12" s="32">
        <v>1.8973034552000001</v>
      </c>
      <c r="AJ12" s="32">
        <v>1.9114418998</v>
      </c>
      <c r="AK12" s="32">
        <v>1.8586243450000002</v>
      </c>
      <c r="AL12" s="32">
        <v>1.9295252506</v>
      </c>
      <c r="AM12" s="32">
        <v>2.0872409754999999</v>
      </c>
      <c r="AN12" s="5"/>
      <c r="AO12" s="32">
        <v>10.74</v>
      </c>
      <c r="AP12" s="32">
        <v>8.8870000000000005</v>
      </c>
      <c r="AQ12" s="32">
        <v>23.44</v>
      </c>
      <c r="AR12" s="32">
        <v>6.4089999999999998</v>
      </c>
      <c r="AS12" s="32">
        <v>10.704000000000001</v>
      </c>
      <c r="AU12" s="32">
        <v>1.4871741614</v>
      </c>
      <c r="AV12" s="32">
        <v>1.1675508365</v>
      </c>
      <c r="AW12" s="32">
        <v>2.8957183148000003</v>
      </c>
      <c r="AX12" s="32">
        <v>0.76171663760000008</v>
      </c>
      <c r="AY12" s="32">
        <v>1.2192593774</v>
      </c>
      <c r="BA12" s="32">
        <v>3.5659217877000002</v>
      </c>
      <c r="BB12" s="32">
        <v>3.7248790368</v>
      </c>
      <c r="BC12" s="32">
        <v>3.5919368601000001</v>
      </c>
      <c r="BD12" s="32">
        <v>3.5130285536000003</v>
      </c>
      <c r="BE12" s="32">
        <v>3.6946935724999999</v>
      </c>
      <c r="BF12" s="5"/>
    </row>
    <row r="13" spans="1:58" x14ac:dyDescent="0.2">
      <c r="A13" s="20" t="s">
        <v>33</v>
      </c>
      <c r="B13" s="5"/>
      <c r="C13" s="5"/>
      <c r="D13" s="5"/>
      <c r="E13" s="32">
        <v>391.464</v>
      </c>
      <c r="F13" s="32">
        <v>430.85300000000001</v>
      </c>
      <c r="G13" s="32">
        <v>472.44800000000004</v>
      </c>
      <c r="H13" s="32">
        <v>428.96800000000002</v>
      </c>
      <c r="I13" s="32">
        <v>347.45</v>
      </c>
      <c r="K13" s="32">
        <v>45.660191615500004</v>
      </c>
      <c r="L13" s="32">
        <v>48.964296145300004</v>
      </c>
      <c r="M13" s="32">
        <v>50.549147203499999</v>
      </c>
      <c r="N13" s="32">
        <v>45.129443845899999</v>
      </c>
      <c r="O13" s="32">
        <v>36.749035132899998</v>
      </c>
      <c r="Q13" s="32">
        <v>2.3786146363</v>
      </c>
      <c r="R13" s="32">
        <v>2.4554059041</v>
      </c>
      <c r="S13" s="32">
        <v>2.4984908392</v>
      </c>
      <c r="T13" s="32">
        <v>2.7188974469000002</v>
      </c>
      <c r="U13" s="32">
        <v>2.5286170671999999</v>
      </c>
      <c r="V13" s="5"/>
      <c r="W13" s="32">
        <v>335.32499999999999</v>
      </c>
      <c r="X13" s="32">
        <v>347.47800000000001</v>
      </c>
      <c r="Y13" s="32">
        <v>359.87</v>
      </c>
      <c r="Z13" s="32">
        <v>337.30900000000003</v>
      </c>
      <c r="AA13" s="32">
        <v>292.17399999999998</v>
      </c>
      <c r="AC13" s="32">
        <v>39.112162940800005</v>
      </c>
      <c r="AD13" s="32">
        <v>39.489142923400003</v>
      </c>
      <c r="AE13" s="32">
        <v>38.503965736200001</v>
      </c>
      <c r="AF13" s="32">
        <v>35.486487510099998</v>
      </c>
      <c r="AG13" s="32">
        <v>30.902612148300001</v>
      </c>
      <c r="AI13" s="32">
        <v>2.1754566465000003</v>
      </c>
      <c r="AJ13" s="32">
        <v>2.1854362003000003</v>
      </c>
      <c r="AK13" s="32">
        <v>2.1639341985000002</v>
      </c>
      <c r="AL13" s="32">
        <v>2.4198791019999999</v>
      </c>
      <c r="AM13" s="32">
        <v>2.3165853223999999</v>
      </c>
      <c r="AN13" s="5"/>
      <c r="AO13" s="32">
        <v>56.139000000000003</v>
      </c>
      <c r="AP13" s="32">
        <v>83.375</v>
      </c>
      <c r="AQ13" s="32">
        <v>112.578</v>
      </c>
      <c r="AR13" s="32">
        <v>91.659000000000006</v>
      </c>
      <c r="AS13" s="32">
        <v>55.276000000000003</v>
      </c>
      <c r="AU13" s="32">
        <v>6.5480286747000003</v>
      </c>
      <c r="AV13" s="32">
        <v>9.4751532219000012</v>
      </c>
      <c r="AW13" s="32">
        <v>12.045181467300001</v>
      </c>
      <c r="AX13" s="32">
        <v>9.642956335800001</v>
      </c>
      <c r="AY13" s="32">
        <v>5.8464229846000002</v>
      </c>
      <c r="BA13" s="32">
        <v>3.5921017474000001</v>
      </c>
      <c r="BB13" s="32">
        <v>3.5805457271000001</v>
      </c>
      <c r="BC13" s="32">
        <v>3.5679440033000001</v>
      </c>
      <c r="BD13" s="32">
        <v>3.8192976140000003</v>
      </c>
      <c r="BE13" s="32">
        <v>3.6493595773999998</v>
      </c>
      <c r="BF13" s="5"/>
    </row>
    <row r="14" spans="1:58" x14ac:dyDescent="0.2">
      <c r="A14" s="20" t="s">
        <v>34</v>
      </c>
      <c r="B14" s="5"/>
      <c r="C14" s="5"/>
      <c r="D14" s="5"/>
      <c r="E14" s="32">
        <v>799.76200000000006</v>
      </c>
      <c r="F14" s="32">
        <v>778.06000000000006</v>
      </c>
      <c r="G14" s="32">
        <v>812.14499999999998</v>
      </c>
      <c r="H14" s="32">
        <v>597.12800000000004</v>
      </c>
      <c r="I14" s="32">
        <v>421.80700000000002</v>
      </c>
      <c r="K14" s="32">
        <v>27.055712788499999</v>
      </c>
      <c r="L14" s="32">
        <v>25.507705158900002</v>
      </c>
      <c r="M14" s="32">
        <v>25.617041249</v>
      </c>
      <c r="N14" s="32">
        <v>18.243321687000002</v>
      </c>
      <c r="O14" s="32">
        <v>12.3806823468</v>
      </c>
      <c r="Q14" s="32">
        <v>1.8060385465000002</v>
      </c>
      <c r="R14" s="32">
        <v>1.8113513097</v>
      </c>
      <c r="S14" s="32">
        <v>1.9492098086</v>
      </c>
      <c r="T14" s="32">
        <v>2.0330934071</v>
      </c>
      <c r="U14" s="32">
        <v>2.0478702344999999</v>
      </c>
      <c r="V14" s="5"/>
      <c r="W14" s="32">
        <v>742.85599999999999</v>
      </c>
      <c r="X14" s="32">
        <v>731.39</v>
      </c>
      <c r="Y14" s="32">
        <v>731.16300000000001</v>
      </c>
      <c r="Z14" s="32">
        <v>538.33600000000001</v>
      </c>
      <c r="AA14" s="32">
        <v>396.23500000000001</v>
      </c>
      <c r="AC14" s="32">
        <v>25.130599577400002</v>
      </c>
      <c r="AD14" s="32">
        <v>23.977688708000002</v>
      </c>
      <c r="AE14" s="32">
        <v>23.062670743200002</v>
      </c>
      <c r="AF14" s="32">
        <v>16.4471215949</v>
      </c>
      <c r="AG14" s="32">
        <v>11.6301049288</v>
      </c>
      <c r="AI14" s="32">
        <v>1.6795368147</v>
      </c>
      <c r="AJ14" s="32">
        <v>1.7127032090000001</v>
      </c>
      <c r="AK14" s="32">
        <v>1.7928519359000001</v>
      </c>
      <c r="AL14" s="32">
        <v>1.8726204452000001</v>
      </c>
      <c r="AM14" s="32">
        <v>1.9562355673</v>
      </c>
      <c r="AN14" s="5"/>
      <c r="AO14" s="32">
        <v>56.905999999999999</v>
      </c>
      <c r="AP14" s="32">
        <v>46.67</v>
      </c>
      <c r="AQ14" s="32">
        <v>80.981999999999999</v>
      </c>
      <c r="AR14" s="32">
        <v>58.792000000000002</v>
      </c>
      <c r="AS14" s="32">
        <v>25.571999999999999</v>
      </c>
      <c r="AU14" s="32">
        <v>1.9251132111</v>
      </c>
      <c r="AV14" s="32">
        <v>1.5300164509</v>
      </c>
      <c r="AW14" s="32">
        <v>2.5543705058000001</v>
      </c>
      <c r="AX14" s="32">
        <v>1.7962000921000001</v>
      </c>
      <c r="AY14" s="32">
        <v>0.750577418</v>
      </c>
      <c r="BA14" s="32">
        <v>3.4574034372</v>
      </c>
      <c r="BB14" s="32">
        <v>3.3573173345000002</v>
      </c>
      <c r="BC14" s="32">
        <v>3.3609197106000002</v>
      </c>
      <c r="BD14" s="32">
        <v>3.5024833311000001</v>
      </c>
      <c r="BE14" s="32">
        <v>3.4677381510999998</v>
      </c>
      <c r="BF14" s="5"/>
    </row>
    <row r="15" spans="1:58" x14ac:dyDescent="0.2">
      <c r="A15" s="20" t="s">
        <v>35</v>
      </c>
      <c r="B15" s="5"/>
      <c r="C15" s="5"/>
      <c r="D15" s="5"/>
      <c r="E15" s="32">
        <v>227.53100000000001</v>
      </c>
      <c r="F15" s="32">
        <v>219.79400000000001</v>
      </c>
      <c r="G15" s="32">
        <v>196.04500000000002</v>
      </c>
      <c r="H15" s="32">
        <v>158.40899999999999</v>
      </c>
      <c r="I15" s="32">
        <v>108.771</v>
      </c>
      <c r="K15" s="32">
        <v>32.533197213000001</v>
      </c>
      <c r="L15" s="32">
        <v>30.410750037</v>
      </c>
      <c r="M15" s="32">
        <v>26.6935265356</v>
      </c>
      <c r="N15" s="32">
        <v>20.547166947899999</v>
      </c>
      <c r="O15" s="32">
        <v>14.976888410300001</v>
      </c>
      <c r="Q15" s="32">
        <v>2.0036434596000001</v>
      </c>
      <c r="R15" s="32">
        <v>1.9714869378000002</v>
      </c>
      <c r="S15" s="32">
        <v>1.9975362799</v>
      </c>
      <c r="T15" s="32">
        <v>2.0005113346000001</v>
      </c>
      <c r="U15" s="32">
        <v>2.1171911631000002</v>
      </c>
      <c r="V15" s="5"/>
      <c r="W15" s="32">
        <v>212.48099999999999</v>
      </c>
      <c r="X15" s="32">
        <v>205.941</v>
      </c>
      <c r="Y15" s="32">
        <v>182.393</v>
      </c>
      <c r="Z15" s="32">
        <v>149.06800000000001</v>
      </c>
      <c r="AA15" s="32">
        <v>101.855</v>
      </c>
      <c r="AC15" s="32">
        <v>30.381294316000002</v>
      </c>
      <c r="AD15" s="32">
        <v>28.494045667200002</v>
      </c>
      <c r="AE15" s="32">
        <v>24.8346674764</v>
      </c>
      <c r="AF15" s="32">
        <v>19.335549637900002</v>
      </c>
      <c r="AG15" s="32">
        <v>14.024611054699999</v>
      </c>
      <c r="AI15" s="32">
        <v>1.8905219761000001</v>
      </c>
      <c r="AJ15" s="32">
        <v>1.8611981101000001</v>
      </c>
      <c r="AK15" s="32">
        <v>1.8787617946000001</v>
      </c>
      <c r="AL15" s="32">
        <v>1.9021788714000001</v>
      </c>
      <c r="AM15" s="32">
        <v>2.0221982230000002</v>
      </c>
      <c r="AN15" s="5"/>
      <c r="AO15" s="32">
        <v>15.05</v>
      </c>
      <c r="AP15" s="32">
        <v>13.853</v>
      </c>
      <c r="AQ15" s="32">
        <v>13.652000000000001</v>
      </c>
      <c r="AR15" s="32">
        <v>9.3410000000000011</v>
      </c>
      <c r="AS15" s="32">
        <v>6.9160000000000004</v>
      </c>
      <c r="AU15" s="32">
        <v>2.1519028970000003</v>
      </c>
      <c r="AV15" s="32">
        <v>1.9167043698000001</v>
      </c>
      <c r="AW15" s="32">
        <v>1.8588590592000001</v>
      </c>
      <c r="AX15" s="32">
        <v>1.2116173100000001</v>
      </c>
      <c r="AY15" s="32">
        <v>0.95227735560000004</v>
      </c>
      <c r="BA15" s="32">
        <v>3.600730897</v>
      </c>
      <c r="BB15" s="32">
        <v>3.6110589764000003</v>
      </c>
      <c r="BC15" s="32">
        <v>3.5843832406000002</v>
      </c>
      <c r="BD15" s="32">
        <v>3.5697462797999999</v>
      </c>
      <c r="BE15" s="32">
        <v>3.516194332</v>
      </c>
      <c r="BF15" s="5"/>
    </row>
    <row r="16" spans="1:58" x14ac:dyDescent="0.2">
      <c r="A16" s="20" t="s">
        <v>36</v>
      </c>
      <c r="B16" s="5"/>
      <c r="C16" s="5"/>
      <c r="D16" s="5"/>
      <c r="E16" s="32">
        <v>4036.7250000000004</v>
      </c>
      <c r="F16" s="32">
        <v>4165.9760000000006</v>
      </c>
      <c r="G16" s="32">
        <v>4218.0259999999998</v>
      </c>
      <c r="H16" s="32">
        <v>3838.7049999999999</v>
      </c>
      <c r="I16" s="32">
        <v>3865.9780000000001</v>
      </c>
      <c r="K16" s="32">
        <v>77.912764570700006</v>
      </c>
      <c r="L16" s="32">
        <v>77.995018474800005</v>
      </c>
      <c r="M16" s="32">
        <v>75.491289919500005</v>
      </c>
      <c r="N16" s="32">
        <v>67.370829892000003</v>
      </c>
      <c r="O16" s="32">
        <v>65.968211877599998</v>
      </c>
      <c r="Q16" s="32">
        <v>2.6264994519</v>
      </c>
      <c r="R16" s="32">
        <v>2.7446363109000003</v>
      </c>
      <c r="S16" s="32">
        <v>2.8803864651</v>
      </c>
      <c r="T16" s="32">
        <v>3.1780993850999999</v>
      </c>
      <c r="U16" s="32">
        <v>3.2228269275999999</v>
      </c>
      <c r="V16" s="5"/>
      <c r="W16" s="32">
        <v>2501.2930000000001</v>
      </c>
      <c r="X16" s="32">
        <v>2533.2570000000001</v>
      </c>
      <c r="Y16" s="32">
        <v>2594.8879999999999</v>
      </c>
      <c r="Z16" s="32">
        <v>2231.1950000000002</v>
      </c>
      <c r="AA16" s="32">
        <v>2276.2530000000002</v>
      </c>
      <c r="AC16" s="32">
        <v>48.277416131000003</v>
      </c>
      <c r="AD16" s="32">
        <v>47.427403930400004</v>
      </c>
      <c r="AE16" s="32">
        <v>46.441497116600004</v>
      </c>
      <c r="AF16" s="32">
        <v>39.158377317599999</v>
      </c>
      <c r="AG16" s="32">
        <v>38.841488542100002</v>
      </c>
      <c r="AI16" s="32">
        <v>2.0555836521000002</v>
      </c>
      <c r="AJ16" s="32">
        <v>2.1050086904</v>
      </c>
      <c r="AK16" s="32">
        <v>2.3543933303000002</v>
      </c>
      <c r="AL16" s="32">
        <v>2.645509245</v>
      </c>
      <c r="AM16" s="32">
        <v>2.6754754414000002</v>
      </c>
      <c r="AN16" s="5"/>
      <c r="AO16" s="32">
        <v>1535.432</v>
      </c>
      <c r="AP16" s="32">
        <v>1632.7190000000001</v>
      </c>
      <c r="AQ16" s="32">
        <v>1623.1380000000001</v>
      </c>
      <c r="AR16" s="32">
        <v>1607.51</v>
      </c>
      <c r="AS16" s="32">
        <v>1589.7249999999999</v>
      </c>
      <c r="AU16" s="32">
        <v>29.6353484397</v>
      </c>
      <c r="AV16" s="32">
        <v>30.567614544400001</v>
      </c>
      <c r="AW16" s="32">
        <v>29.049792802900001</v>
      </c>
      <c r="AX16" s="32">
        <v>28.2124525744</v>
      </c>
      <c r="AY16" s="32">
        <v>27.126723335499999</v>
      </c>
      <c r="BA16" s="32">
        <v>3.5565489061000002</v>
      </c>
      <c r="BB16" s="32">
        <v>3.7370551822000002</v>
      </c>
      <c r="BC16" s="32">
        <v>3.7212843270000002</v>
      </c>
      <c r="BD16" s="32">
        <v>3.9173249311</v>
      </c>
      <c r="BE16" s="32">
        <v>4.0065539637000001</v>
      </c>
      <c r="BF16" s="5"/>
    </row>
    <row r="17" spans="1:58" x14ac:dyDescent="0.2">
      <c r="A17" s="20" t="s">
        <v>37</v>
      </c>
      <c r="B17" s="5"/>
      <c r="C17" s="5"/>
      <c r="D17" s="5"/>
      <c r="E17" s="32">
        <v>1103.9770000000001</v>
      </c>
      <c r="F17" s="32">
        <v>980.94</v>
      </c>
      <c r="G17" s="32">
        <v>952.48400000000004</v>
      </c>
      <c r="H17" s="32">
        <v>669.06500000000005</v>
      </c>
      <c r="I17" s="32">
        <v>587.29300000000001</v>
      </c>
      <c r="K17" s="32">
        <v>30.7016416821</v>
      </c>
      <c r="L17" s="32">
        <v>26.642787185300001</v>
      </c>
      <c r="M17" s="32">
        <v>25.30499339</v>
      </c>
      <c r="N17" s="32">
        <v>17.572199226800002</v>
      </c>
      <c r="O17" s="32">
        <v>15.1128018254</v>
      </c>
      <c r="Q17" s="32">
        <v>1.9260953806000001</v>
      </c>
      <c r="R17" s="32">
        <v>1.8932432157000001</v>
      </c>
      <c r="S17" s="32">
        <v>2.0159593232000002</v>
      </c>
      <c r="T17" s="32">
        <v>2.1559474788999999</v>
      </c>
      <c r="U17" s="32">
        <v>2.2843299681999998</v>
      </c>
      <c r="V17" s="5"/>
      <c r="W17" s="32">
        <v>985.03300000000002</v>
      </c>
      <c r="X17" s="32">
        <v>887.64600000000007</v>
      </c>
      <c r="Y17" s="32">
        <v>842.01400000000001</v>
      </c>
      <c r="Z17" s="32">
        <v>589.25400000000002</v>
      </c>
      <c r="AA17" s="32">
        <v>500.36799999999999</v>
      </c>
      <c r="AC17" s="32">
        <v>27.3938045911</v>
      </c>
      <c r="AD17" s="32">
        <v>24.1088787019</v>
      </c>
      <c r="AE17" s="32">
        <v>22.3700961951</v>
      </c>
      <c r="AF17" s="32">
        <v>15.476057906500001</v>
      </c>
      <c r="AG17" s="32">
        <v>12.875962124100001</v>
      </c>
      <c r="AI17" s="32">
        <v>1.7046596408000001</v>
      </c>
      <c r="AJ17" s="32">
        <v>1.7175957533000001</v>
      </c>
      <c r="AK17" s="32">
        <v>1.8061979967000001</v>
      </c>
      <c r="AL17" s="32">
        <v>1.9415396416000001</v>
      </c>
      <c r="AM17" s="32">
        <v>1.9947538612</v>
      </c>
      <c r="AN17" s="5"/>
      <c r="AO17" s="32">
        <v>118.944</v>
      </c>
      <c r="AP17" s="32">
        <v>93.293999999999997</v>
      </c>
      <c r="AQ17" s="32">
        <v>110.47</v>
      </c>
      <c r="AR17" s="32">
        <v>79.811000000000007</v>
      </c>
      <c r="AS17" s="32">
        <v>86.924999999999997</v>
      </c>
      <c r="AU17" s="32">
        <v>3.3078370910000001</v>
      </c>
      <c r="AV17" s="32">
        <v>2.5339084834000003</v>
      </c>
      <c r="AW17" s="32">
        <v>2.9348971949</v>
      </c>
      <c r="AX17" s="32">
        <v>2.0961413203000001</v>
      </c>
      <c r="AY17" s="32">
        <v>2.2368397013000001</v>
      </c>
      <c r="BA17" s="32">
        <v>3.7599122276000001</v>
      </c>
      <c r="BB17" s="32">
        <v>3.5644414432000002</v>
      </c>
      <c r="BC17" s="32">
        <v>3.6147822938000003</v>
      </c>
      <c r="BD17" s="32">
        <v>3.7389457594</v>
      </c>
      <c r="BE17" s="32">
        <v>3.9512223181000001</v>
      </c>
      <c r="BF17" s="5"/>
    </row>
    <row r="18" spans="1:58" x14ac:dyDescent="0.2">
      <c r="A18" s="20" t="s">
        <v>38</v>
      </c>
      <c r="B18" s="5"/>
      <c r="C18" s="5"/>
      <c r="D18" s="5"/>
      <c r="E18" s="32">
        <v>2424.6600000000003</v>
      </c>
      <c r="F18" s="32">
        <v>2755.9180000000001</v>
      </c>
      <c r="G18" s="32">
        <v>3009.3940000000002</v>
      </c>
      <c r="H18" s="32">
        <v>2230.0680000000002</v>
      </c>
      <c r="I18" s="32">
        <v>1843.5129999999999</v>
      </c>
      <c r="K18" s="32">
        <v>26.5998545524</v>
      </c>
      <c r="L18" s="32">
        <v>29.967806484900002</v>
      </c>
      <c r="M18" s="32">
        <v>32.604471244000003</v>
      </c>
      <c r="N18" s="32">
        <v>23.967605383600002</v>
      </c>
      <c r="O18" s="32">
        <v>19.726075387200002</v>
      </c>
      <c r="Q18" s="32">
        <v>1.8457309478000001</v>
      </c>
      <c r="R18" s="32">
        <v>1.8335258887000001</v>
      </c>
      <c r="S18" s="32">
        <v>2.0317246595</v>
      </c>
      <c r="T18" s="32">
        <v>2.0750927774000001</v>
      </c>
      <c r="U18" s="32">
        <v>1.9726153274</v>
      </c>
      <c r="V18" s="5"/>
      <c r="W18" s="32">
        <v>2269.4340000000002</v>
      </c>
      <c r="X18" s="32">
        <v>2603.848</v>
      </c>
      <c r="Y18" s="32">
        <v>2608.9859999999999</v>
      </c>
      <c r="Z18" s="32">
        <v>2070.7159999999999</v>
      </c>
      <c r="AA18" s="32">
        <v>1673.9659999999999</v>
      </c>
      <c r="AC18" s="32">
        <v>24.8969399076</v>
      </c>
      <c r="AD18" s="32">
        <v>28.314199834700002</v>
      </c>
      <c r="AE18" s="32">
        <v>28.2663582811</v>
      </c>
      <c r="AF18" s="32">
        <v>22.2549733683</v>
      </c>
      <c r="AG18" s="32">
        <v>17.9118777636</v>
      </c>
      <c r="AI18" s="32">
        <v>1.7386687606</v>
      </c>
      <c r="AJ18" s="32">
        <v>1.7505852876000001</v>
      </c>
      <c r="AK18" s="32">
        <v>1.8345978093000002</v>
      </c>
      <c r="AL18" s="32">
        <v>1.9607387010000001</v>
      </c>
      <c r="AM18" s="32">
        <v>1.8274654323999999</v>
      </c>
      <c r="AN18" s="5"/>
      <c r="AO18" s="32">
        <v>155.226</v>
      </c>
      <c r="AP18" s="32">
        <v>152.07</v>
      </c>
      <c r="AQ18" s="32">
        <v>400.40800000000002</v>
      </c>
      <c r="AR18" s="32">
        <v>159.352</v>
      </c>
      <c r="AS18" s="32">
        <v>169.547</v>
      </c>
      <c r="AU18" s="32">
        <v>1.7029146448000001</v>
      </c>
      <c r="AV18" s="32">
        <v>1.6536066502</v>
      </c>
      <c r="AW18" s="32">
        <v>4.3381129629000004</v>
      </c>
      <c r="AX18" s="32">
        <v>1.7126320153000001</v>
      </c>
      <c r="AY18" s="32">
        <v>1.8141976235999999</v>
      </c>
      <c r="BA18" s="32">
        <v>3.4110007344</v>
      </c>
      <c r="BB18" s="32">
        <v>3.2536923785000003</v>
      </c>
      <c r="BC18" s="32">
        <v>3.3161675091</v>
      </c>
      <c r="BD18" s="32">
        <v>3.5610786184000003</v>
      </c>
      <c r="BE18" s="32">
        <v>3.4057046129000001</v>
      </c>
      <c r="BF18" s="5"/>
    </row>
    <row r="19" spans="1:58" x14ac:dyDescent="0.2">
      <c r="A19" s="20" t="s">
        <v>39</v>
      </c>
      <c r="B19" s="5"/>
      <c r="C19" s="5"/>
      <c r="D19" s="5"/>
      <c r="E19" s="32">
        <v>650.97400000000005</v>
      </c>
      <c r="F19" s="32">
        <v>694.50400000000002</v>
      </c>
      <c r="G19" s="32">
        <v>715.53899999999999</v>
      </c>
      <c r="H19" s="32">
        <v>641.10400000000004</v>
      </c>
      <c r="I19" s="32">
        <v>528.98599999999999</v>
      </c>
      <c r="K19" s="32">
        <v>37.193115970600005</v>
      </c>
      <c r="L19" s="32">
        <v>38.7871666319</v>
      </c>
      <c r="M19" s="32">
        <v>38.691670956500005</v>
      </c>
      <c r="N19" s="32">
        <v>34.311066869000001</v>
      </c>
      <c r="O19" s="32">
        <v>27.883634140200002</v>
      </c>
      <c r="Q19" s="32">
        <v>1.8114794139000001</v>
      </c>
      <c r="R19" s="32">
        <v>1.7083472521</v>
      </c>
      <c r="S19" s="32">
        <v>1.9446026003000001</v>
      </c>
      <c r="T19" s="32">
        <v>2.3342453019000002</v>
      </c>
      <c r="U19" s="32">
        <v>2.2814479022</v>
      </c>
      <c r="V19" s="5"/>
      <c r="W19" s="32">
        <v>603.46199999999999</v>
      </c>
      <c r="X19" s="32">
        <v>656.00400000000002</v>
      </c>
      <c r="Y19" s="32">
        <v>635.93600000000004</v>
      </c>
      <c r="Z19" s="32">
        <v>523.351</v>
      </c>
      <c r="AA19" s="32">
        <v>446.66500000000002</v>
      </c>
      <c r="AC19" s="32">
        <v>34.478538543500001</v>
      </c>
      <c r="AD19" s="32">
        <v>36.636990513000001</v>
      </c>
      <c r="AE19" s="32">
        <v>34.387261157499999</v>
      </c>
      <c r="AF19" s="32">
        <v>28.009076775300002</v>
      </c>
      <c r="AG19" s="32">
        <v>23.5443725226</v>
      </c>
      <c r="AI19" s="32">
        <v>1.6707133175</v>
      </c>
      <c r="AJ19" s="32">
        <v>1.6133285773000001</v>
      </c>
      <c r="AK19" s="32">
        <v>1.7679231872000001</v>
      </c>
      <c r="AL19" s="32">
        <v>1.9996216688000001</v>
      </c>
      <c r="AM19" s="32">
        <v>2.0147403535000001</v>
      </c>
      <c r="AN19" s="5"/>
      <c r="AO19" s="32">
        <v>47.512</v>
      </c>
      <c r="AP19" s="32">
        <v>38.5</v>
      </c>
      <c r="AQ19" s="32">
        <v>79.603000000000009</v>
      </c>
      <c r="AR19" s="32">
        <v>117.753</v>
      </c>
      <c r="AS19" s="32">
        <v>82.320999999999998</v>
      </c>
      <c r="AU19" s="32">
        <v>2.714577427</v>
      </c>
      <c r="AV19" s="32">
        <v>2.1501761190000002</v>
      </c>
      <c r="AW19" s="32">
        <v>4.3044097990000001</v>
      </c>
      <c r="AX19" s="32">
        <v>6.3019900937000006</v>
      </c>
      <c r="AY19" s="32">
        <v>4.3392616176000001</v>
      </c>
      <c r="BA19" s="32">
        <v>3.5993854184000003</v>
      </c>
      <c r="BB19" s="32">
        <v>3.3273766234000002</v>
      </c>
      <c r="BC19" s="32">
        <v>3.3560669824000002</v>
      </c>
      <c r="BD19" s="32">
        <v>3.8214737629000002</v>
      </c>
      <c r="BE19" s="32">
        <v>3.7285747258000002</v>
      </c>
      <c r="BF19" s="5"/>
    </row>
    <row r="20" spans="1:58" x14ac:dyDescent="0.2">
      <c r="A20" s="20" t="s">
        <v>40</v>
      </c>
      <c r="B20" s="5"/>
      <c r="C20" s="5"/>
      <c r="D20" s="5"/>
      <c r="E20" s="32">
        <v>2338.9670000000001</v>
      </c>
      <c r="F20" s="32">
        <v>2519.7449999999999</v>
      </c>
      <c r="G20" s="32">
        <v>2649.643</v>
      </c>
      <c r="H20" s="32">
        <v>2073.7080000000001</v>
      </c>
      <c r="I20" s="32">
        <v>1642.8520000000001</v>
      </c>
      <c r="K20" s="32">
        <v>39.351096479300004</v>
      </c>
      <c r="L20" s="32">
        <v>41.488128913400004</v>
      </c>
      <c r="M20" s="32">
        <v>42.742388853600005</v>
      </c>
      <c r="N20" s="32">
        <v>33.034304759400001</v>
      </c>
      <c r="O20" s="32">
        <v>25.990138677699999</v>
      </c>
      <c r="Q20" s="32">
        <v>1.9726340731000001</v>
      </c>
      <c r="R20" s="32">
        <v>1.9881809469</v>
      </c>
      <c r="S20" s="32">
        <v>2.0974719991000002</v>
      </c>
      <c r="T20" s="32">
        <v>2.2558942725</v>
      </c>
      <c r="U20" s="32">
        <v>2.1564011853</v>
      </c>
      <c r="V20" s="5"/>
      <c r="W20" s="32">
        <v>2120.7400000000002</v>
      </c>
      <c r="X20" s="32">
        <v>2302.971</v>
      </c>
      <c r="Y20" s="32">
        <v>2368.4920000000002</v>
      </c>
      <c r="Z20" s="32">
        <v>1870.307</v>
      </c>
      <c r="AA20" s="32">
        <v>1533.751</v>
      </c>
      <c r="AC20" s="32">
        <v>35.679615979000005</v>
      </c>
      <c r="AD20" s="32">
        <v>37.918899623500003</v>
      </c>
      <c r="AE20" s="32">
        <v>38.207036216100001</v>
      </c>
      <c r="AF20" s="32">
        <v>29.794113458400002</v>
      </c>
      <c r="AG20" s="32">
        <v>24.264146245100001</v>
      </c>
      <c r="AI20" s="32">
        <v>1.8271306242000001</v>
      </c>
      <c r="AJ20" s="32">
        <v>1.8527393528</v>
      </c>
      <c r="AK20" s="32">
        <v>1.9427488039</v>
      </c>
      <c r="AL20" s="32">
        <v>2.1282564841</v>
      </c>
      <c r="AM20" s="32">
        <v>2.0630134878000002</v>
      </c>
      <c r="AN20" s="5"/>
      <c r="AO20" s="32">
        <v>218.227</v>
      </c>
      <c r="AP20" s="32">
        <v>216.774</v>
      </c>
      <c r="AQ20" s="32">
        <v>281.15100000000001</v>
      </c>
      <c r="AR20" s="32">
        <v>203.40100000000001</v>
      </c>
      <c r="AS20" s="32">
        <v>109.101</v>
      </c>
      <c r="AU20" s="32">
        <v>3.6714805002999999</v>
      </c>
      <c r="AV20" s="32">
        <v>3.5692292899</v>
      </c>
      <c r="AW20" s="32">
        <v>4.5353526375</v>
      </c>
      <c r="AX20" s="32">
        <v>3.2401913010000003</v>
      </c>
      <c r="AY20" s="32">
        <v>1.7259924326</v>
      </c>
      <c r="BA20" s="32">
        <v>3.3866432660000001</v>
      </c>
      <c r="BB20" s="32">
        <v>3.4270899646999999</v>
      </c>
      <c r="BC20" s="32">
        <v>3.4009020064</v>
      </c>
      <c r="BD20" s="32">
        <v>3.4295455775000003</v>
      </c>
      <c r="BE20" s="32">
        <v>3.4692532607</v>
      </c>
      <c r="BF20" s="5"/>
    </row>
    <row r="21" spans="1:58" x14ac:dyDescent="0.2">
      <c r="A21" s="20" t="s">
        <v>41</v>
      </c>
      <c r="B21" s="5"/>
      <c r="C21" s="5"/>
      <c r="D21" s="5"/>
      <c r="E21" s="32">
        <v>2318.3490000000002</v>
      </c>
      <c r="F21" s="32">
        <v>2378.5010000000002</v>
      </c>
      <c r="G21" s="32">
        <v>2363.1880000000001</v>
      </c>
      <c r="H21" s="32">
        <v>2173.3140000000003</v>
      </c>
      <c r="I21" s="32">
        <v>2092.625</v>
      </c>
      <c r="K21" s="32">
        <v>66.8281581496</v>
      </c>
      <c r="L21" s="32">
        <v>67.890018501699998</v>
      </c>
      <c r="M21" s="32">
        <v>66.405710830200007</v>
      </c>
      <c r="N21" s="32">
        <v>60.3547446472</v>
      </c>
      <c r="O21" s="32">
        <v>58.061089102700002</v>
      </c>
      <c r="Q21" s="32">
        <v>2.7594145661000002</v>
      </c>
      <c r="R21" s="32">
        <v>2.943586738</v>
      </c>
      <c r="S21" s="32">
        <v>3.0393591200000003</v>
      </c>
      <c r="T21" s="32">
        <v>3.2906860214</v>
      </c>
      <c r="U21" s="32">
        <v>3.0676059972999998</v>
      </c>
      <c r="V21" s="5"/>
      <c r="W21" s="32">
        <v>1512.8150000000001</v>
      </c>
      <c r="X21" s="32">
        <v>1435.1100000000001</v>
      </c>
      <c r="Y21" s="32">
        <v>1455.559</v>
      </c>
      <c r="Z21" s="32">
        <v>1372.8340000000001</v>
      </c>
      <c r="AA21" s="32">
        <v>1323.627</v>
      </c>
      <c r="AC21" s="32">
        <v>43.608033161100003</v>
      </c>
      <c r="AD21" s="32">
        <v>40.9626249692</v>
      </c>
      <c r="AE21" s="32">
        <v>40.901286757699999</v>
      </c>
      <c r="AF21" s="32">
        <v>38.124746591099999</v>
      </c>
      <c r="AG21" s="32">
        <v>36.724795501199999</v>
      </c>
      <c r="AI21" s="32">
        <v>2.2710410724000001</v>
      </c>
      <c r="AJ21" s="32">
        <v>2.4006793904000001</v>
      </c>
      <c r="AK21" s="32">
        <v>2.5325053811</v>
      </c>
      <c r="AL21" s="32">
        <v>2.8466821189</v>
      </c>
      <c r="AM21" s="32">
        <v>2.5440611290000001</v>
      </c>
      <c r="AN21" s="5"/>
      <c r="AO21" s="32">
        <v>805.53399999999999</v>
      </c>
      <c r="AP21" s="32">
        <v>943.39100000000008</v>
      </c>
      <c r="AQ21" s="32">
        <v>907.62900000000002</v>
      </c>
      <c r="AR21" s="32">
        <v>800.48</v>
      </c>
      <c r="AS21" s="32">
        <v>768.99800000000005</v>
      </c>
      <c r="AU21" s="32">
        <v>23.2201249885</v>
      </c>
      <c r="AV21" s="32">
        <v>26.927393532500002</v>
      </c>
      <c r="AW21" s="32">
        <v>25.504424072500001</v>
      </c>
      <c r="AX21" s="32">
        <v>22.229998055999999</v>
      </c>
      <c r="AY21" s="32">
        <v>21.3362936015</v>
      </c>
      <c r="BA21" s="32">
        <v>3.6765934151000002</v>
      </c>
      <c r="BB21" s="32">
        <v>3.7694709829000002</v>
      </c>
      <c r="BC21" s="32">
        <v>3.8521973185</v>
      </c>
      <c r="BD21" s="32">
        <v>4.0521587048000001</v>
      </c>
      <c r="BE21" s="32">
        <v>3.9687502438000002</v>
      </c>
      <c r="BF21" s="5"/>
    </row>
    <row r="22" spans="1:58" x14ac:dyDescent="0.2">
      <c r="A22" s="20" t="s">
        <v>42</v>
      </c>
      <c r="B22" s="5"/>
      <c r="C22" s="5"/>
      <c r="D22" s="5"/>
      <c r="E22" s="32">
        <v>1673.998</v>
      </c>
      <c r="F22" s="32">
        <v>1517.2440000000001</v>
      </c>
      <c r="G22" s="32">
        <v>1570.598</v>
      </c>
      <c r="H22" s="32">
        <v>1294.4170000000001</v>
      </c>
      <c r="I22" s="32">
        <v>1140.491</v>
      </c>
      <c r="K22" s="32">
        <v>56.902243596300004</v>
      </c>
      <c r="L22" s="32">
        <v>49.869708810399999</v>
      </c>
      <c r="M22" s="32">
        <v>50.750793446700001</v>
      </c>
      <c r="N22" s="32">
        <v>40.999021281600001</v>
      </c>
      <c r="O22" s="32">
        <v>35.309012801100003</v>
      </c>
      <c r="Q22" s="32">
        <v>2.2749788232000001</v>
      </c>
      <c r="R22" s="32">
        <v>2.199604678</v>
      </c>
      <c r="S22" s="32">
        <v>2.3391650823000001</v>
      </c>
      <c r="T22" s="32">
        <v>2.5970973805000002</v>
      </c>
      <c r="U22" s="32">
        <v>2.4989447526999999</v>
      </c>
      <c r="V22" s="5"/>
      <c r="W22" s="32">
        <v>1394.162</v>
      </c>
      <c r="X22" s="32">
        <v>1303.385</v>
      </c>
      <c r="Y22" s="32">
        <v>1318.604</v>
      </c>
      <c r="Z22" s="32">
        <v>1080.3990000000001</v>
      </c>
      <c r="AA22" s="32">
        <v>957.90500000000009</v>
      </c>
      <c r="AC22" s="32">
        <v>47.3901078357</v>
      </c>
      <c r="AD22" s="32">
        <v>42.840459687300005</v>
      </c>
      <c r="AE22" s="32">
        <v>42.608101654199999</v>
      </c>
      <c r="AF22" s="32">
        <v>34.220271824000001</v>
      </c>
      <c r="AG22" s="32">
        <v>29.656244466</v>
      </c>
      <c r="AI22" s="32">
        <v>2.0259453349000003</v>
      </c>
      <c r="AJ22" s="32">
        <v>1.9742508929</v>
      </c>
      <c r="AK22" s="32">
        <v>2.1039940724999999</v>
      </c>
      <c r="AL22" s="32">
        <v>2.3568320593000003</v>
      </c>
      <c r="AM22" s="32">
        <v>2.2917450060000002</v>
      </c>
      <c r="AN22" s="5"/>
      <c r="AO22" s="32">
        <v>279.83600000000001</v>
      </c>
      <c r="AP22" s="32">
        <v>213.85900000000001</v>
      </c>
      <c r="AQ22" s="32">
        <v>251.994</v>
      </c>
      <c r="AR22" s="32">
        <v>214.018</v>
      </c>
      <c r="AS22" s="32">
        <v>182.58600000000001</v>
      </c>
      <c r="AU22" s="32">
        <v>9.5121357605999997</v>
      </c>
      <c r="AV22" s="32">
        <v>7.0292491231000005</v>
      </c>
      <c r="AW22" s="32">
        <v>8.1426917924000008</v>
      </c>
      <c r="AX22" s="32">
        <v>6.7787494576</v>
      </c>
      <c r="AY22" s="32">
        <v>5.6527683351000002</v>
      </c>
      <c r="BA22" s="32">
        <v>3.5156806129000002</v>
      </c>
      <c r="BB22" s="32">
        <v>3.5730457919000003</v>
      </c>
      <c r="BC22" s="32">
        <v>3.5697397557000001</v>
      </c>
      <c r="BD22" s="32">
        <v>3.8099972899000001</v>
      </c>
      <c r="BE22" s="32">
        <v>3.5859814005000001</v>
      </c>
      <c r="BF22" s="5"/>
    </row>
    <row r="23" spans="1:58" x14ac:dyDescent="0.2">
      <c r="A23" s="20" t="s">
        <v>43</v>
      </c>
      <c r="B23" s="5"/>
      <c r="C23" s="5"/>
      <c r="D23" s="5"/>
      <c r="E23" s="32">
        <v>2426.4500000000003</v>
      </c>
      <c r="F23" s="32">
        <v>2285.7670000000003</v>
      </c>
      <c r="G23" s="32">
        <v>2633.4270000000001</v>
      </c>
      <c r="H23" s="32">
        <v>1856.3440000000001</v>
      </c>
      <c r="I23" s="32">
        <v>1626.4169999999999</v>
      </c>
      <c r="K23" s="32">
        <v>30.468399293100003</v>
      </c>
      <c r="L23" s="32">
        <v>27.8015028208</v>
      </c>
      <c r="M23" s="32">
        <v>31.415504861200002</v>
      </c>
      <c r="N23" s="32">
        <v>21.836153098100002</v>
      </c>
      <c r="O23" s="32">
        <v>18.631610492499998</v>
      </c>
      <c r="Q23" s="32">
        <v>1.876804385</v>
      </c>
      <c r="R23" s="32">
        <v>2.0871799269000002</v>
      </c>
      <c r="S23" s="32">
        <v>2.1579064086000002</v>
      </c>
      <c r="T23" s="32">
        <v>2.2805185892000002</v>
      </c>
      <c r="U23" s="32">
        <v>2.0901828990000002</v>
      </c>
      <c r="V23" s="5"/>
      <c r="W23" s="32">
        <v>2309.1260000000002</v>
      </c>
      <c r="X23" s="32">
        <v>2096.681</v>
      </c>
      <c r="Y23" s="32">
        <v>2381.596</v>
      </c>
      <c r="Z23" s="32">
        <v>1675.8</v>
      </c>
      <c r="AA23" s="32">
        <v>1512.2539999999999</v>
      </c>
      <c r="AC23" s="32">
        <v>28.995187614000002</v>
      </c>
      <c r="AD23" s="32">
        <v>25.5016730645</v>
      </c>
      <c r="AE23" s="32">
        <v>28.411283364000003</v>
      </c>
      <c r="AF23" s="32">
        <v>19.712416104900001</v>
      </c>
      <c r="AG23" s="32">
        <v>17.323802870800002</v>
      </c>
      <c r="AI23" s="32">
        <v>1.7992863967000001</v>
      </c>
      <c r="AJ23" s="32">
        <v>1.9386167948000002</v>
      </c>
      <c r="AK23" s="32">
        <v>1.9959854652</v>
      </c>
      <c r="AL23" s="32">
        <v>2.1374137725</v>
      </c>
      <c r="AM23" s="32">
        <v>1.9943528005</v>
      </c>
      <c r="AN23" s="5"/>
      <c r="AO23" s="32">
        <v>117.324</v>
      </c>
      <c r="AP23" s="32">
        <v>189.08600000000001</v>
      </c>
      <c r="AQ23" s="32">
        <v>251.83100000000002</v>
      </c>
      <c r="AR23" s="32">
        <v>180.54400000000001</v>
      </c>
      <c r="AS23" s="32">
        <v>114.163</v>
      </c>
      <c r="AU23" s="32">
        <v>1.4732116791000001</v>
      </c>
      <c r="AV23" s="32">
        <v>2.2998297562000003</v>
      </c>
      <c r="AW23" s="32">
        <v>3.0042214972000001</v>
      </c>
      <c r="AX23" s="32">
        <v>2.1237369932000001</v>
      </c>
      <c r="AY23" s="32">
        <v>1.3078076217000001</v>
      </c>
      <c r="BA23" s="32">
        <v>3.4024837203000002</v>
      </c>
      <c r="BB23" s="32">
        <v>3.7345229154999999</v>
      </c>
      <c r="BC23" s="32">
        <v>3.6892122098</v>
      </c>
      <c r="BD23" s="32">
        <v>3.6088100408000003</v>
      </c>
      <c r="BE23" s="32">
        <v>3.3595911109999999</v>
      </c>
      <c r="BF23" s="5"/>
    </row>
    <row r="24" spans="1:58" x14ac:dyDescent="0.2">
      <c r="A24" s="20" t="s">
        <v>44</v>
      </c>
      <c r="B24" s="5"/>
      <c r="C24" s="5"/>
      <c r="D24" s="5"/>
      <c r="E24" s="32">
        <v>7695.7759999999998</v>
      </c>
      <c r="F24" s="32">
        <v>7036.2890000000007</v>
      </c>
      <c r="G24" s="32">
        <v>8342.5</v>
      </c>
      <c r="H24" s="32">
        <v>7427.2470000000003</v>
      </c>
      <c r="I24" s="32">
        <v>5530.3960000000006</v>
      </c>
      <c r="K24" s="32">
        <v>46.645389139400002</v>
      </c>
      <c r="L24" s="32">
        <v>41.774496565600003</v>
      </c>
      <c r="M24" s="32">
        <v>48.8645644136</v>
      </c>
      <c r="N24" s="32">
        <v>42.875514992700005</v>
      </c>
      <c r="O24" s="32">
        <v>31.1960352171</v>
      </c>
      <c r="Q24" s="32">
        <v>2.0767829001</v>
      </c>
      <c r="R24" s="32">
        <v>2.0605785237000003</v>
      </c>
      <c r="S24" s="32">
        <v>2.2271634402</v>
      </c>
      <c r="T24" s="32">
        <v>2.3630078547000002</v>
      </c>
      <c r="U24" s="32">
        <v>2.3107737674000002</v>
      </c>
      <c r="V24" s="5"/>
      <c r="W24" s="32">
        <v>6759.2460000000001</v>
      </c>
      <c r="X24" s="32">
        <v>6252.723</v>
      </c>
      <c r="Y24" s="32">
        <v>6940.5889999999999</v>
      </c>
      <c r="Z24" s="32">
        <v>6394.8050000000003</v>
      </c>
      <c r="AA24" s="32">
        <v>4873.259</v>
      </c>
      <c r="AC24" s="32">
        <v>40.968923726299998</v>
      </c>
      <c r="AD24" s="32">
        <v>37.122459792200004</v>
      </c>
      <c r="AE24" s="32">
        <v>40.653144532100001</v>
      </c>
      <c r="AF24" s="32">
        <v>36.915502830699999</v>
      </c>
      <c r="AG24" s="32">
        <v>27.4892357411</v>
      </c>
      <c r="AI24" s="32">
        <v>1.8606545760000002</v>
      </c>
      <c r="AJ24" s="32">
        <v>1.8852741438</v>
      </c>
      <c r="AK24" s="32">
        <v>1.9726907904000002</v>
      </c>
      <c r="AL24" s="32">
        <v>2.1651934656000003</v>
      </c>
      <c r="AM24" s="32">
        <v>2.1463072248000001</v>
      </c>
      <c r="AN24" s="5"/>
      <c r="AO24" s="32">
        <v>936.53000000000009</v>
      </c>
      <c r="AP24" s="32">
        <v>783.56600000000003</v>
      </c>
      <c r="AQ24" s="32">
        <v>1401.9110000000001</v>
      </c>
      <c r="AR24" s="32">
        <v>1032.442</v>
      </c>
      <c r="AS24" s="32">
        <v>657.13700000000006</v>
      </c>
      <c r="AU24" s="32">
        <v>5.6764654130999999</v>
      </c>
      <c r="AV24" s="32">
        <v>4.6520367732999999</v>
      </c>
      <c r="AW24" s="32">
        <v>8.2114198814999995</v>
      </c>
      <c r="AX24" s="32">
        <v>5.9600121619999999</v>
      </c>
      <c r="AY24" s="32">
        <v>3.7067994759</v>
      </c>
      <c r="BA24" s="32">
        <v>3.6366523229000003</v>
      </c>
      <c r="BB24" s="32">
        <v>3.4594775679000001</v>
      </c>
      <c r="BC24" s="32">
        <v>3.4870080911000003</v>
      </c>
      <c r="BD24" s="32">
        <v>3.5882432137000002</v>
      </c>
      <c r="BE24" s="32">
        <v>3.5304403799999999</v>
      </c>
      <c r="BF24" s="5"/>
    </row>
    <row r="25" spans="1:58" x14ac:dyDescent="0.2">
      <c r="A25" s="20" t="s">
        <v>45</v>
      </c>
      <c r="B25" s="5"/>
      <c r="C25" s="5"/>
      <c r="D25" s="5"/>
      <c r="E25" s="32">
        <v>2429.152</v>
      </c>
      <c r="F25" s="32">
        <v>2153.1869999999999</v>
      </c>
      <c r="G25" s="32">
        <v>2133.721</v>
      </c>
      <c r="H25" s="32">
        <v>2062.9520000000002</v>
      </c>
      <c r="I25" s="32">
        <v>1694.0550000000001</v>
      </c>
      <c r="K25" s="32">
        <v>54.162503653900004</v>
      </c>
      <c r="L25" s="32">
        <v>46.211511010900004</v>
      </c>
      <c r="M25" s="32">
        <v>44.509288722000001</v>
      </c>
      <c r="N25" s="32">
        <v>41.736277640300003</v>
      </c>
      <c r="O25" s="32">
        <v>34.298644842599998</v>
      </c>
      <c r="Q25" s="32">
        <v>2.4204792454000001</v>
      </c>
      <c r="R25" s="32">
        <v>2.2654609191000001</v>
      </c>
      <c r="S25" s="32">
        <v>2.5147950458000001</v>
      </c>
      <c r="T25" s="32">
        <v>2.7509316746000003</v>
      </c>
      <c r="U25" s="32">
        <v>2.6331683446</v>
      </c>
      <c r="V25" s="5"/>
      <c r="W25" s="32">
        <v>2056.5160000000001</v>
      </c>
      <c r="X25" s="32">
        <v>1905.5040000000001</v>
      </c>
      <c r="Y25" s="32">
        <v>1769.972</v>
      </c>
      <c r="Z25" s="32">
        <v>1690.9490000000001</v>
      </c>
      <c r="AA25" s="32">
        <v>1425.0319999999999</v>
      </c>
      <c r="AC25" s="32">
        <v>45.853884550800004</v>
      </c>
      <c r="AD25" s="32">
        <v>40.8957601348</v>
      </c>
      <c r="AE25" s="32">
        <v>36.921506972000003</v>
      </c>
      <c r="AF25" s="32">
        <v>34.210159489700004</v>
      </c>
      <c r="AG25" s="32">
        <v>28.85187698</v>
      </c>
      <c r="AI25" s="32">
        <v>2.2105016444999999</v>
      </c>
      <c r="AJ25" s="32">
        <v>2.0896109376000003</v>
      </c>
      <c r="AK25" s="32">
        <v>2.2790603467000001</v>
      </c>
      <c r="AL25" s="32">
        <v>2.5205834120000001</v>
      </c>
      <c r="AM25" s="32">
        <v>2.3753733249</v>
      </c>
      <c r="AN25" s="5"/>
      <c r="AO25" s="32">
        <v>372.63600000000002</v>
      </c>
      <c r="AP25" s="32">
        <v>247.68300000000002</v>
      </c>
      <c r="AQ25" s="32">
        <v>363.74900000000002</v>
      </c>
      <c r="AR25" s="32">
        <v>372.00299999999999</v>
      </c>
      <c r="AS25" s="32">
        <v>269.02300000000002</v>
      </c>
      <c r="AU25" s="32">
        <v>8.3086191030999998</v>
      </c>
      <c r="AV25" s="32">
        <v>5.3157508761000001</v>
      </c>
      <c r="AW25" s="32">
        <v>7.5877817500000004</v>
      </c>
      <c r="AX25" s="32">
        <v>7.5261181506000003</v>
      </c>
      <c r="AY25" s="32">
        <v>5.4467678625999998</v>
      </c>
      <c r="BA25" s="32">
        <v>3.5793106409000002</v>
      </c>
      <c r="BB25" s="32">
        <v>3.6183306888</v>
      </c>
      <c r="BC25" s="32">
        <v>3.6618602388000001</v>
      </c>
      <c r="BD25" s="32">
        <v>3.7979855001000002</v>
      </c>
      <c r="BE25" s="32">
        <v>3.9987250160999999</v>
      </c>
      <c r="BF25" s="5"/>
    </row>
    <row r="26" spans="1:58" x14ac:dyDescent="0.2">
      <c r="A26" s="20" t="s">
        <v>46</v>
      </c>
      <c r="B26" s="5"/>
      <c r="C26" s="5"/>
      <c r="D26" s="5"/>
      <c r="E26" s="32">
        <v>894.54200000000003</v>
      </c>
      <c r="F26" s="32">
        <v>952.85700000000008</v>
      </c>
      <c r="G26" s="32">
        <v>1006.726</v>
      </c>
      <c r="H26" s="32">
        <v>825.12599999999998</v>
      </c>
      <c r="I26" s="32">
        <v>697.23300000000006</v>
      </c>
      <c r="K26" s="32">
        <v>46.693381647900004</v>
      </c>
      <c r="L26" s="32">
        <v>48.544144865600003</v>
      </c>
      <c r="M26" s="32">
        <v>50.945789958200002</v>
      </c>
      <c r="N26" s="32">
        <v>41.055885694000004</v>
      </c>
      <c r="O26" s="32">
        <v>35.356535426400001</v>
      </c>
      <c r="Q26" s="32">
        <v>2.0860574461999999</v>
      </c>
      <c r="R26" s="32">
        <v>2.1641001745000001</v>
      </c>
      <c r="S26" s="32">
        <v>2.2643976612999999</v>
      </c>
      <c r="T26" s="32">
        <v>2.4646987248000003</v>
      </c>
      <c r="U26" s="32">
        <v>2.4607441128</v>
      </c>
      <c r="V26" s="5"/>
      <c r="W26" s="32">
        <v>796.86400000000003</v>
      </c>
      <c r="X26" s="32">
        <v>831.76200000000006</v>
      </c>
      <c r="Y26" s="32">
        <v>839.91200000000003</v>
      </c>
      <c r="Z26" s="32">
        <v>707.64600000000007</v>
      </c>
      <c r="AA26" s="32">
        <v>600.83199999999999</v>
      </c>
      <c r="AC26" s="32">
        <v>41.594776850599999</v>
      </c>
      <c r="AD26" s="32">
        <v>42.374852702700004</v>
      </c>
      <c r="AE26" s="32">
        <v>42.504097773700003</v>
      </c>
      <c r="AF26" s="32">
        <v>35.210420333100004</v>
      </c>
      <c r="AG26" s="32">
        <v>30.468061456200001</v>
      </c>
      <c r="AI26" s="32">
        <v>1.9081436732000001</v>
      </c>
      <c r="AJ26" s="32">
        <v>1.9743303974000002</v>
      </c>
      <c r="AK26" s="32">
        <v>2.0099855699</v>
      </c>
      <c r="AL26" s="32">
        <v>2.2832037488000001</v>
      </c>
      <c r="AM26" s="32">
        <v>2.2814330795000002</v>
      </c>
      <c r="AN26" s="5"/>
      <c r="AO26" s="32">
        <v>97.677999999999997</v>
      </c>
      <c r="AP26" s="32">
        <v>121.095</v>
      </c>
      <c r="AQ26" s="32">
        <v>166.81399999999999</v>
      </c>
      <c r="AR26" s="32">
        <v>117.48</v>
      </c>
      <c r="AS26" s="32">
        <v>96.40100000000001</v>
      </c>
      <c r="AU26" s="32">
        <v>5.0986047973000002</v>
      </c>
      <c r="AV26" s="32">
        <v>6.1692921629000006</v>
      </c>
      <c r="AW26" s="32">
        <v>8.4416921844000008</v>
      </c>
      <c r="AX26" s="32">
        <v>5.8454653608000005</v>
      </c>
      <c r="AY26" s="32">
        <v>4.8884739701999997</v>
      </c>
      <c r="BA26" s="32">
        <v>3.5374905300999999</v>
      </c>
      <c r="BB26" s="32">
        <v>3.4675667863999999</v>
      </c>
      <c r="BC26" s="32">
        <v>3.5453678948</v>
      </c>
      <c r="BD26" s="32">
        <v>3.5579417772999999</v>
      </c>
      <c r="BE26" s="32">
        <v>3.5783238762999998</v>
      </c>
      <c r="BF26" s="5"/>
    </row>
    <row r="27" spans="1:58" x14ac:dyDescent="0.2">
      <c r="A27" s="20" t="s">
        <v>47</v>
      </c>
      <c r="B27" s="5"/>
      <c r="C27" s="5"/>
      <c r="D27" s="5"/>
      <c r="E27" s="32">
        <v>450.03900000000004</v>
      </c>
      <c r="F27" s="32">
        <v>436.51500000000004</v>
      </c>
      <c r="G27" s="32">
        <v>376.572</v>
      </c>
      <c r="H27" s="32">
        <v>369.911</v>
      </c>
      <c r="I27" s="32">
        <v>292.077</v>
      </c>
      <c r="K27" s="32">
        <v>38.104346059100003</v>
      </c>
      <c r="L27" s="32">
        <v>35.720539954899998</v>
      </c>
      <c r="M27" s="32">
        <v>30.4054414123</v>
      </c>
      <c r="N27" s="32">
        <v>29.3131620821</v>
      </c>
      <c r="O27" s="32">
        <v>23.502209590900002</v>
      </c>
      <c r="Q27" s="32">
        <v>2.2499583369000002</v>
      </c>
      <c r="R27" s="32">
        <v>2.2404842903</v>
      </c>
      <c r="S27" s="32">
        <v>2.1647334374000002</v>
      </c>
      <c r="T27" s="32">
        <v>2.5739083185</v>
      </c>
      <c r="U27" s="32">
        <v>2.2897112748000001</v>
      </c>
      <c r="V27" s="5"/>
      <c r="W27" s="32">
        <v>358.49799999999999</v>
      </c>
      <c r="X27" s="32">
        <v>368.37299999999999</v>
      </c>
      <c r="Y27" s="32">
        <v>329.57400000000001</v>
      </c>
      <c r="Z27" s="32">
        <v>288.779</v>
      </c>
      <c r="AA27" s="32">
        <v>245.881</v>
      </c>
      <c r="AC27" s="32">
        <v>30.353662357000001</v>
      </c>
      <c r="AD27" s="32">
        <v>30.144399310000001</v>
      </c>
      <c r="AE27" s="32">
        <v>26.610695824500002</v>
      </c>
      <c r="AF27" s="32">
        <v>22.883952174800001</v>
      </c>
      <c r="AG27" s="32">
        <v>19.785011474400001</v>
      </c>
      <c r="AI27" s="32">
        <v>1.8356392504000001</v>
      </c>
      <c r="AJ27" s="32">
        <v>1.9395232550000001</v>
      </c>
      <c r="AK27" s="32">
        <v>1.9510003823000002</v>
      </c>
      <c r="AL27" s="32">
        <v>2.2336561869000002</v>
      </c>
      <c r="AM27" s="32">
        <v>1.9624371139000001</v>
      </c>
      <c r="AN27" s="5"/>
      <c r="AO27" s="32">
        <v>91.540999999999997</v>
      </c>
      <c r="AP27" s="32">
        <v>68.141999999999996</v>
      </c>
      <c r="AQ27" s="32">
        <v>46.998000000000005</v>
      </c>
      <c r="AR27" s="32">
        <v>81.132000000000005</v>
      </c>
      <c r="AS27" s="32">
        <v>46.196000000000012</v>
      </c>
      <c r="AU27" s="32">
        <v>7.7506837020999999</v>
      </c>
      <c r="AV27" s="32">
        <v>5.5761406449000006</v>
      </c>
      <c r="AW27" s="32">
        <v>3.7947455878</v>
      </c>
      <c r="AX27" s="32">
        <v>6.4292099074000006</v>
      </c>
      <c r="AY27" s="32">
        <v>3.7171981165000001</v>
      </c>
      <c r="BA27" s="32">
        <v>3.8725379884</v>
      </c>
      <c r="BB27" s="32">
        <v>3.8674679346</v>
      </c>
      <c r="BC27" s="32">
        <v>3.6635388740000003</v>
      </c>
      <c r="BD27" s="32">
        <v>3.7849923581000002</v>
      </c>
      <c r="BE27" s="32">
        <v>4.0316477617000004</v>
      </c>
      <c r="BF27" s="5"/>
    </row>
    <row r="28" spans="1:58" x14ac:dyDescent="0.2">
      <c r="A28" s="20" t="s">
        <v>48</v>
      </c>
      <c r="B28" s="5"/>
      <c r="C28" s="5"/>
      <c r="D28" s="5"/>
      <c r="E28" s="32">
        <v>997.92400000000009</v>
      </c>
      <c r="F28" s="32">
        <v>1066.519</v>
      </c>
      <c r="G28" s="32">
        <v>1424.9660000000001</v>
      </c>
      <c r="H28" s="32">
        <v>971.70600000000002</v>
      </c>
      <c r="I28" s="32">
        <v>648.45699999999999</v>
      </c>
      <c r="K28" s="32">
        <v>18.8403397485</v>
      </c>
      <c r="L28" s="32">
        <v>19.383268638800001</v>
      </c>
      <c r="M28" s="32">
        <v>24.330402801600002</v>
      </c>
      <c r="N28" s="32">
        <v>16.040446039500001</v>
      </c>
      <c r="O28" s="32">
        <v>10.579544607300001</v>
      </c>
      <c r="Q28" s="32">
        <v>1.8451675679000001</v>
      </c>
      <c r="R28" s="32">
        <v>1.6617200444</v>
      </c>
      <c r="S28" s="32">
        <v>1.9584530438000001</v>
      </c>
      <c r="T28" s="32">
        <v>2.0219088901000002</v>
      </c>
      <c r="U28" s="32">
        <v>1.8461856376000001</v>
      </c>
      <c r="V28" s="5"/>
      <c r="W28" s="32">
        <v>931.03700000000003</v>
      </c>
      <c r="X28" s="32">
        <v>1026.107</v>
      </c>
      <c r="Y28" s="32">
        <v>1301.106</v>
      </c>
      <c r="Z28" s="32">
        <v>906.779</v>
      </c>
      <c r="AA28" s="32">
        <v>618.88300000000004</v>
      </c>
      <c r="AC28" s="32">
        <v>17.577544380599999</v>
      </c>
      <c r="AD28" s="32">
        <v>18.648807600400001</v>
      </c>
      <c r="AE28" s="32">
        <v>22.2155708049</v>
      </c>
      <c r="AF28" s="32">
        <v>14.9686629693</v>
      </c>
      <c r="AG28" s="32">
        <v>10.0970462269</v>
      </c>
      <c r="AI28" s="32">
        <v>1.7287422519</v>
      </c>
      <c r="AJ28" s="32">
        <v>1.5978440845000002</v>
      </c>
      <c r="AK28" s="32">
        <v>1.8348451241000001</v>
      </c>
      <c r="AL28" s="32">
        <v>1.9181840338</v>
      </c>
      <c r="AM28" s="32">
        <v>1.7777108113</v>
      </c>
      <c r="AN28" s="5"/>
      <c r="AO28" s="32">
        <v>66.887</v>
      </c>
      <c r="AP28" s="32">
        <v>40.411999999999999</v>
      </c>
      <c r="AQ28" s="32">
        <v>123.86</v>
      </c>
      <c r="AR28" s="32">
        <v>64.927000000000007</v>
      </c>
      <c r="AS28" s="32">
        <v>29.574000000000002</v>
      </c>
      <c r="AU28" s="32">
        <v>1.2627953679000001</v>
      </c>
      <c r="AV28" s="32">
        <v>0.73446103839999999</v>
      </c>
      <c r="AW28" s="32">
        <v>2.1148319967</v>
      </c>
      <c r="AX28" s="32">
        <v>1.0717830702</v>
      </c>
      <c r="AY28" s="32">
        <v>0.48249838029999997</v>
      </c>
      <c r="BA28" s="32">
        <v>3.4657556775000002</v>
      </c>
      <c r="BB28" s="32">
        <v>3.2836038800000003</v>
      </c>
      <c r="BC28" s="32">
        <v>3.2569110286000003</v>
      </c>
      <c r="BD28" s="32">
        <v>3.4705438415000001</v>
      </c>
      <c r="BE28" s="32">
        <v>3.2791303171999999</v>
      </c>
      <c r="BF28" s="5"/>
    </row>
    <row r="29" spans="1:58" x14ac:dyDescent="0.2">
      <c r="A29" s="20" t="s">
        <v>49</v>
      </c>
      <c r="B29" s="5"/>
      <c r="C29" s="5"/>
      <c r="D29" s="5"/>
      <c r="E29" s="32">
        <v>2660.5070000000001</v>
      </c>
      <c r="F29" s="32">
        <v>2575.335</v>
      </c>
      <c r="G29" s="32">
        <v>2569.8230000000003</v>
      </c>
      <c r="H29" s="32">
        <v>2483.6440000000002</v>
      </c>
      <c r="I29" s="32">
        <v>2203.4839999999999</v>
      </c>
      <c r="K29" s="32">
        <v>67.977609478700003</v>
      </c>
      <c r="L29" s="32">
        <v>64.335959397899998</v>
      </c>
      <c r="M29" s="32">
        <v>61.664247917899999</v>
      </c>
      <c r="N29" s="32">
        <v>58.440346183999999</v>
      </c>
      <c r="O29" s="32">
        <v>51.613764613800001</v>
      </c>
      <c r="Q29" s="32">
        <v>2.9161862757999999</v>
      </c>
      <c r="R29" s="32">
        <v>2.9087050810999999</v>
      </c>
      <c r="S29" s="32">
        <v>3.0711068427999999</v>
      </c>
      <c r="T29" s="32">
        <v>3.3380363691000001</v>
      </c>
      <c r="U29" s="32">
        <v>3.0986551298</v>
      </c>
      <c r="V29" s="5"/>
      <c r="W29" s="32">
        <v>1711.163</v>
      </c>
      <c r="X29" s="32">
        <v>1707.077</v>
      </c>
      <c r="Y29" s="32">
        <v>1709.3590000000002</v>
      </c>
      <c r="Z29" s="32">
        <v>1623.79</v>
      </c>
      <c r="AA29" s="32">
        <v>1508.9190000000001</v>
      </c>
      <c r="AC29" s="32">
        <v>43.721279503600002</v>
      </c>
      <c r="AD29" s="32">
        <v>42.645495270000005</v>
      </c>
      <c r="AE29" s="32">
        <v>41.016963875199998</v>
      </c>
      <c r="AF29" s="32">
        <v>38.2079113311</v>
      </c>
      <c r="AG29" s="32">
        <v>35.3444772402</v>
      </c>
      <c r="AI29" s="32">
        <v>2.4590754942999999</v>
      </c>
      <c r="AJ29" s="32">
        <v>2.5105885675000001</v>
      </c>
      <c r="AK29" s="32">
        <v>2.6547506989</v>
      </c>
      <c r="AL29" s="32">
        <v>2.9625481127</v>
      </c>
      <c r="AM29" s="32">
        <v>2.7098909882000002</v>
      </c>
      <c r="AN29" s="5"/>
      <c r="AO29" s="32">
        <v>949.34400000000005</v>
      </c>
      <c r="AP29" s="32">
        <v>868.25800000000004</v>
      </c>
      <c r="AQ29" s="32">
        <v>860.46400000000006</v>
      </c>
      <c r="AR29" s="32">
        <v>859.85400000000004</v>
      </c>
      <c r="AS29" s="32">
        <v>694.56500000000005</v>
      </c>
      <c r="AU29" s="32">
        <v>24.256329975</v>
      </c>
      <c r="AV29" s="32">
        <v>21.6904641279</v>
      </c>
      <c r="AW29" s="32">
        <v>20.647284042700001</v>
      </c>
      <c r="AX29" s="32">
        <v>20.232434852899999</v>
      </c>
      <c r="AY29" s="32">
        <v>16.269287373499999</v>
      </c>
      <c r="BA29" s="32">
        <v>3.7401142262000002</v>
      </c>
      <c r="BB29" s="32">
        <v>3.6914396412000001</v>
      </c>
      <c r="BC29" s="32">
        <v>3.8982211923000003</v>
      </c>
      <c r="BD29" s="32">
        <v>4.0471266051999999</v>
      </c>
      <c r="BE29" s="32">
        <v>3.9432320948999999</v>
      </c>
      <c r="BF29" s="5"/>
    </row>
    <row r="30" spans="1:58" s="15" customFormat="1" x14ac:dyDescent="0.2">
      <c r="A30" s="20" t="s">
        <v>50</v>
      </c>
      <c r="B30" s="5"/>
      <c r="C30" s="5"/>
      <c r="D30" s="5"/>
      <c r="E30" s="32">
        <v>3674.5320000000002</v>
      </c>
      <c r="F30" s="32">
        <v>3756.308</v>
      </c>
      <c r="G30" s="32">
        <v>4136.558</v>
      </c>
      <c r="H30" s="32">
        <v>3626.9050000000002</v>
      </c>
      <c r="I30" s="32">
        <v>2865.0149999999999</v>
      </c>
      <c r="K30" s="32">
        <v>58.126089409800002</v>
      </c>
      <c r="L30" s="32">
        <v>58.009441667800004</v>
      </c>
      <c r="M30" s="32">
        <v>62.432099534999999</v>
      </c>
      <c r="N30" s="32">
        <v>54.017265126700003</v>
      </c>
      <c r="O30" s="32">
        <v>43.442769114000001</v>
      </c>
      <c r="Q30" s="32">
        <v>2.2629385183999999</v>
      </c>
      <c r="R30" s="32">
        <v>2.2823354740999999</v>
      </c>
      <c r="S30" s="32">
        <v>2.4795482138000002</v>
      </c>
      <c r="T30" s="32">
        <v>2.6553948890000001</v>
      </c>
      <c r="U30" s="32">
        <v>2.5605122485999998</v>
      </c>
      <c r="W30" s="32">
        <v>3171.4639999999999</v>
      </c>
      <c r="X30" s="32">
        <v>3231.4050000000002</v>
      </c>
      <c r="Y30" s="32">
        <v>3292.2360000000003</v>
      </c>
      <c r="Z30" s="32">
        <v>2861.36</v>
      </c>
      <c r="AA30" s="32">
        <v>2383.8009999999999</v>
      </c>
      <c r="AC30" s="32">
        <v>50.168239118300001</v>
      </c>
      <c r="AD30" s="32">
        <v>49.9032560303</v>
      </c>
      <c r="AE30" s="32">
        <v>49.688945651099999</v>
      </c>
      <c r="AF30" s="32">
        <v>42.615630060100003</v>
      </c>
      <c r="AG30" s="32">
        <v>36.146029412300003</v>
      </c>
      <c r="AI30" s="32">
        <v>2.0597109095000001</v>
      </c>
      <c r="AJ30" s="32">
        <v>2.0617613701000002</v>
      </c>
      <c r="AK30" s="32">
        <v>2.1849688175000002</v>
      </c>
      <c r="AL30" s="32">
        <v>2.3622459249999999</v>
      </c>
      <c r="AM30" s="32">
        <v>2.3164727257000002</v>
      </c>
      <c r="AO30" s="32">
        <v>503.06800000000004</v>
      </c>
      <c r="AP30" s="32">
        <v>524.90300000000002</v>
      </c>
      <c r="AQ30" s="32">
        <v>844.322</v>
      </c>
      <c r="AR30" s="32">
        <v>765.54500000000007</v>
      </c>
      <c r="AS30" s="32">
        <v>481.214</v>
      </c>
      <c r="AU30" s="32">
        <v>7.9578502915000007</v>
      </c>
      <c r="AV30" s="32">
        <v>8.1061856374999994</v>
      </c>
      <c r="AW30" s="32">
        <v>12.7431538839</v>
      </c>
      <c r="AX30" s="32">
        <v>11.401635066700001</v>
      </c>
      <c r="AY30" s="32">
        <v>7.2967397017</v>
      </c>
      <c r="BA30" s="32">
        <v>3.5441351865000001</v>
      </c>
      <c r="BB30" s="32">
        <v>3.6402325763000003</v>
      </c>
      <c r="BC30" s="32">
        <v>3.6281916141000004</v>
      </c>
      <c r="BD30" s="32">
        <v>3.7510910528000001</v>
      </c>
      <c r="BE30" s="32">
        <v>3.7694165173999998</v>
      </c>
    </row>
    <row r="31" spans="1:58" x14ac:dyDescent="0.2">
      <c r="A31" s="20" t="s">
        <v>51</v>
      </c>
      <c r="B31" s="5"/>
      <c r="C31" s="5"/>
      <c r="D31" s="5"/>
      <c r="E31" s="32">
        <v>640.19299999999998</v>
      </c>
      <c r="F31" s="32">
        <v>604.47699999999998</v>
      </c>
      <c r="G31" s="32">
        <v>750.41000000000008</v>
      </c>
      <c r="H31" s="32">
        <v>536.79700000000003</v>
      </c>
      <c r="I31" s="32">
        <v>414.00099999999998</v>
      </c>
      <c r="K31" s="32">
        <v>29.688086191900002</v>
      </c>
      <c r="L31" s="32">
        <v>26.373468633600002</v>
      </c>
      <c r="M31" s="32">
        <v>31.325296175400002</v>
      </c>
      <c r="N31" s="32">
        <v>21.690722032700002</v>
      </c>
      <c r="O31" s="32">
        <v>16.326009913099998</v>
      </c>
      <c r="Q31" s="32">
        <v>1.9480312968</v>
      </c>
      <c r="R31" s="32">
        <v>1.970180834</v>
      </c>
      <c r="S31" s="32">
        <v>2.0170200291000002</v>
      </c>
      <c r="T31" s="32">
        <v>2.1764577671000001</v>
      </c>
      <c r="U31" s="32">
        <v>2.1087775149999999</v>
      </c>
      <c r="V31" s="5"/>
      <c r="W31" s="32">
        <v>586.13099999999997</v>
      </c>
      <c r="X31" s="32">
        <v>566.23599999999999</v>
      </c>
      <c r="Y31" s="32">
        <v>680.68100000000004</v>
      </c>
      <c r="Z31" s="32">
        <v>494.28200000000004</v>
      </c>
      <c r="AA31" s="32">
        <v>385.74200000000002</v>
      </c>
      <c r="AC31" s="32">
        <v>27.181033919100003</v>
      </c>
      <c r="AD31" s="32">
        <v>24.705005128700002</v>
      </c>
      <c r="AE31" s="32">
        <v>28.414511968100001</v>
      </c>
      <c r="AF31" s="32">
        <v>19.9727894675</v>
      </c>
      <c r="AG31" s="32">
        <v>15.2116244065</v>
      </c>
      <c r="AI31" s="32">
        <v>1.8020715506</v>
      </c>
      <c r="AJ31" s="32">
        <v>1.8661759408</v>
      </c>
      <c r="AK31" s="32">
        <v>1.8722485276</v>
      </c>
      <c r="AL31" s="32">
        <v>2.0651935534999999</v>
      </c>
      <c r="AM31" s="32">
        <v>2.0051251873</v>
      </c>
      <c r="AN31" s="5"/>
      <c r="AO31" s="32">
        <v>54.062000000000005</v>
      </c>
      <c r="AP31" s="32">
        <v>38.241</v>
      </c>
      <c r="AQ31" s="32">
        <v>69.728999999999999</v>
      </c>
      <c r="AR31" s="32">
        <v>42.515000000000001</v>
      </c>
      <c r="AS31" s="32">
        <v>28.259</v>
      </c>
      <c r="AU31" s="32">
        <v>2.5070522728000002</v>
      </c>
      <c r="AV31" s="32">
        <v>1.6684635048000001</v>
      </c>
      <c r="AW31" s="32">
        <v>2.9107842073000003</v>
      </c>
      <c r="AX31" s="32">
        <v>1.7179325652000002</v>
      </c>
      <c r="AY31" s="32">
        <v>1.1143855065999999</v>
      </c>
      <c r="BA31" s="32">
        <v>3.5305020162000003</v>
      </c>
      <c r="BB31" s="32">
        <v>3.5101854030999999</v>
      </c>
      <c r="BC31" s="32">
        <v>3.4302514019000001</v>
      </c>
      <c r="BD31" s="32">
        <v>3.4700223451000003</v>
      </c>
      <c r="BE31" s="32">
        <v>3.5236561803000002</v>
      </c>
      <c r="BF31" s="5"/>
    </row>
    <row r="32" spans="1:58" x14ac:dyDescent="0.2">
      <c r="A32" s="20" t="s">
        <v>52</v>
      </c>
      <c r="B32" s="5"/>
      <c r="C32" s="5"/>
      <c r="D32" s="5"/>
      <c r="E32" s="32">
        <v>537.88200000000006</v>
      </c>
      <c r="F32" s="32">
        <v>546.37099999999998</v>
      </c>
      <c r="G32" s="32">
        <v>892.875</v>
      </c>
      <c r="H32" s="32">
        <v>516.93500000000006</v>
      </c>
      <c r="I32" s="32">
        <v>339.83499999999998</v>
      </c>
      <c r="K32" s="32">
        <v>31.652853265700003</v>
      </c>
      <c r="L32" s="32">
        <v>30.1920646578</v>
      </c>
      <c r="M32" s="32">
        <v>47.480293983000003</v>
      </c>
      <c r="N32" s="32">
        <v>26.966014897300003</v>
      </c>
      <c r="O32" s="32">
        <v>17.7468519293</v>
      </c>
      <c r="Q32" s="32">
        <v>2.2997739281</v>
      </c>
      <c r="R32" s="32">
        <v>2.3961667071999999</v>
      </c>
      <c r="S32" s="32">
        <v>2.3936015680000002</v>
      </c>
      <c r="T32" s="32">
        <v>2.5420913655000001</v>
      </c>
      <c r="U32" s="32">
        <v>2.5574234554999999</v>
      </c>
      <c r="V32" s="5"/>
      <c r="W32" s="32">
        <v>452.42099999999999</v>
      </c>
      <c r="X32" s="32">
        <v>477.36600000000004</v>
      </c>
      <c r="Y32" s="32">
        <v>693.43600000000004</v>
      </c>
      <c r="Z32" s="32">
        <v>437.35200000000003</v>
      </c>
      <c r="AA32" s="32">
        <v>289.80399999999997</v>
      </c>
      <c r="AC32" s="32">
        <v>26.623712128899999</v>
      </c>
      <c r="AD32" s="32">
        <v>26.378898472700001</v>
      </c>
      <c r="AE32" s="32">
        <v>36.874753059900002</v>
      </c>
      <c r="AF32" s="32">
        <v>22.814552211400002</v>
      </c>
      <c r="AG32" s="32">
        <v>15.1341347316</v>
      </c>
      <c r="AI32" s="32">
        <v>2.0728856530000002</v>
      </c>
      <c r="AJ32" s="32">
        <v>2.2112383370000002</v>
      </c>
      <c r="AK32" s="32">
        <v>2.0401421328000002</v>
      </c>
      <c r="AL32" s="32">
        <v>2.3179018274000001</v>
      </c>
      <c r="AM32" s="32">
        <v>2.3682178299999999</v>
      </c>
      <c r="AN32" s="5"/>
      <c r="AO32" s="32">
        <v>85.460999999999999</v>
      </c>
      <c r="AP32" s="32">
        <v>69.004999999999995</v>
      </c>
      <c r="AQ32" s="32">
        <v>199.43900000000002</v>
      </c>
      <c r="AR32" s="32">
        <v>79.582999999999998</v>
      </c>
      <c r="AS32" s="32">
        <v>50.030999999999999</v>
      </c>
      <c r="AU32" s="32">
        <v>5.0291411367999999</v>
      </c>
      <c r="AV32" s="32">
        <v>3.8131661851</v>
      </c>
      <c r="AW32" s="32">
        <v>10.6055409231</v>
      </c>
      <c r="AX32" s="32">
        <v>4.1514626860000003</v>
      </c>
      <c r="AY32" s="32">
        <v>2.6127171976999999</v>
      </c>
      <c r="BA32" s="32">
        <v>3.5008951452000003</v>
      </c>
      <c r="BB32" s="32">
        <v>3.6754727918000003</v>
      </c>
      <c r="BC32" s="32">
        <v>3.6225562703</v>
      </c>
      <c r="BD32" s="32">
        <v>3.7741351796</v>
      </c>
      <c r="BE32" s="32">
        <v>3.6533948951999999</v>
      </c>
      <c r="BF32" s="5"/>
    </row>
    <row r="33" spans="1:74" x14ac:dyDescent="0.2">
      <c r="A33" s="20" t="s">
        <v>53</v>
      </c>
      <c r="B33" s="5"/>
      <c r="C33" s="5"/>
      <c r="D33" s="5"/>
      <c r="E33" s="32">
        <v>1217.982</v>
      </c>
      <c r="F33" s="32">
        <v>1179.5140000000001</v>
      </c>
      <c r="G33" s="32">
        <v>1213.9570000000001</v>
      </c>
      <c r="H33" s="32">
        <v>1020.36</v>
      </c>
      <c r="I33" s="32">
        <v>874.84800000000007</v>
      </c>
      <c r="K33" s="32">
        <v>44.137186781700002</v>
      </c>
      <c r="L33" s="32">
        <v>42.068167098000004</v>
      </c>
      <c r="M33" s="32">
        <v>42.846151104</v>
      </c>
      <c r="N33" s="32">
        <v>35.5227592699</v>
      </c>
      <c r="O33" s="32">
        <v>30.4051503805</v>
      </c>
      <c r="Q33" s="32">
        <v>2.1897105211999999</v>
      </c>
      <c r="R33" s="32">
        <v>2.1361018182000002</v>
      </c>
      <c r="S33" s="32">
        <v>2.3008607389</v>
      </c>
      <c r="T33" s="32">
        <v>2.6380669567999999</v>
      </c>
      <c r="U33" s="32">
        <v>2.4669051081000002</v>
      </c>
      <c r="V33" s="5"/>
      <c r="W33" s="32">
        <v>1041.088</v>
      </c>
      <c r="X33" s="32">
        <v>990.86900000000003</v>
      </c>
      <c r="Y33" s="32">
        <v>963.35200000000009</v>
      </c>
      <c r="Z33" s="32">
        <v>807.43700000000001</v>
      </c>
      <c r="AA33" s="32">
        <v>729.12800000000004</v>
      </c>
      <c r="AC33" s="32">
        <v>37.726908535699998</v>
      </c>
      <c r="AD33" s="32">
        <v>35.340015179300003</v>
      </c>
      <c r="AE33" s="32">
        <v>34.001142839800004</v>
      </c>
      <c r="AF33" s="32">
        <v>28.110069168400003</v>
      </c>
      <c r="AG33" s="32">
        <v>25.340683737799999</v>
      </c>
      <c r="AI33" s="32">
        <v>1.9645169284000001</v>
      </c>
      <c r="AJ33" s="32">
        <v>1.8690018559000001</v>
      </c>
      <c r="AK33" s="32">
        <v>1.9804225247</v>
      </c>
      <c r="AL33" s="32">
        <v>2.3293767811000001</v>
      </c>
      <c r="AM33" s="32">
        <v>2.2069691467000001</v>
      </c>
      <c r="AN33" s="5"/>
      <c r="AO33" s="32">
        <v>176.89400000000001</v>
      </c>
      <c r="AP33" s="32">
        <v>188.64500000000001</v>
      </c>
      <c r="AQ33" s="32">
        <v>250.60500000000002</v>
      </c>
      <c r="AR33" s="32">
        <v>212.923</v>
      </c>
      <c r="AS33" s="32">
        <v>145.72</v>
      </c>
      <c r="AU33" s="32">
        <v>6.4102782459999998</v>
      </c>
      <c r="AV33" s="32">
        <v>6.7281519187000001</v>
      </c>
      <c r="AW33" s="32">
        <v>8.8450082642000005</v>
      </c>
      <c r="AX33" s="32">
        <v>7.4126901016</v>
      </c>
      <c r="AY33" s="32">
        <v>5.0644666427000002</v>
      </c>
      <c r="BA33" s="32">
        <v>3.5150598664000001</v>
      </c>
      <c r="BB33" s="32">
        <v>3.5390601394000001</v>
      </c>
      <c r="BC33" s="32">
        <v>3.5326589653</v>
      </c>
      <c r="BD33" s="32">
        <v>3.8086679222000002</v>
      </c>
      <c r="BE33" s="32">
        <v>3.7675267636999998</v>
      </c>
      <c r="BF33" s="5"/>
    </row>
    <row r="34" spans="1:74" x14ac:dyDescent="0.2">
      <c r="A34" s="20" t="s">
        <v>54</v>
      </c>
      <c r="B34" s="5"/>
      <c r="C34" s="5"/>
      <c r="D34" s="5"/>
      <c r="E34" s="32">
        <v>895.73599999999999</v>
      </c>
      <c r="F34" s="32">
        <v>927.95800000000008</v>
      </c>
      <c r="G34" s="32">
        <v>853.851</v>
      </c>
      <c r="H34" s="32">
        <v>668.19200000000001</v>
      </c>
      <c r="I34" s="32">
        <v>533.08100000000002</v>
      </c>
      <c r="K34" s="32">
        <v>30.458042391999999</v>
      </c>
      <c r="L34" s="32">
        <v>30.9842554126</v>
      </c>
      <c r="M34" s="32">
        <v>28.071395319500002</v>
      </c>
      <c r="N34" s="32">
        <v>21.6388114638</v>
      </c>
      <c r="O34" s="32">
        <v>16.9986100247</v>
      </c>
      <c r="Q34" s="32">
        <v>2.1097499710000003</v>
      </c>
      <c r="R34" s="32">
        <v>2.1499065690000001</v>
      </c>
      <c r="S34" s="32">
        <v>2.0870151818</v>
      </c>
      <c r="T34" s="32">
        <v>2.3538653561</v>
      </c>
      <c r="U34" s="32">
        <v>2.2104408148000001</v>
      </c>
      <c r="V34" s="5"/>
      <c r="W34" s="32">
        <v>820.50300000000004</v>
      </c>
      <c r="X34" s="32">
        <v>862.32600000000002</v>
      </c>
      <c r="Y34" s="32">
        <v>779.91500000000008</v>
      </c>
      <c r="Z34" s="32">
        <v>612.36300000000006</v>
      </c>
      <c r="AA34" s="32">
        <v>487.43200000000002</v>
      </c>
      <c r="AC34" s="32">
        <v>27.899866876800001</v>
      </c>
      <c r="AD34" s="32">
        <v>28.792821477900002</v>
      </c>
      <c r="AE34" s="32">
        <v>25.6406589447</v>
      </c>
      <c r="AF34" s="32">
        <v>19.8308382986</v>
      </c>
      <c r="AG34" s="32">
        <v>15.542978424599999</v>
      </c>
      <c r="AI34" s="32">
        <v>1.9602463367</v>
      </c>
      <c r="AJ34" s="32">
        <v>2.0206372068</v>
      </c>
      <c r="AK34" s="32">
        <v>1.9403319593000001</v>
      </c>
      <c r="AL34" s="32">
        <v>2.2253189692999999</v>
      </c>
      <c r="AM34" s="32">
        <v>2.080550723</v>
      </c>
      <c r="AN34" s="5"/>
      <c r="AO34" s="32">
        <v>75.233000000000004</v>
      </c>
      <c r="AP34" s="32">
        <v>65.632000000000005</v>
      </c>
      <c r="AQ34" s="32">
        <v>73.936000000000007</v>
      </c>
      <c r="AR34" s="32">
        <v>55.829000000000001</v>
      </c>
      <c r="AS34" s="32">
        <v>45.649000000000001</v>
      </c>
      <c r="AU34" s="32">
        <v>2.5581755152000003</v>
      </c>
      <c r="AV34" s="32">
        <v>2.1914339348</v>
      </c>
      <c r="AW34" s="32">
        <v>2.4307363747999999</v>
      </c>
      <c r="AX34" s="32">
        <v>1.8079731652000002</v>
      </c>
      <c r="AY34" s="32">
        <v>1.4556316001</v>
      </c>
      <c r="BA34" s="32">
        <v>3.7402602581000002</v>
      </c>
      <c r="BB34" s="32">
        <v>3.8483514139000001</v>
      </c>
      <c r="BC34" s="32">
        <v>3.6343053452</v>
      </c>
      <c r="BD34" s="32">
        <v>3.7638324168000001</v>
      </c>
      <c r="BE34" s="32">
        <v>3.5973843896000002</v>
      </c>
      <c r="BF34" s="5"/>
    </row>
    <row r="35" spans="1:74" x14ac:dyDescent="0.2">
      <c r="A35" s="20" t="s">
        <v>55</v>
      </c>
      <c r="B35" s="5"/>
      <c r="C35" s="5"/>
      <c r="D35" s="5"/>
      <c r="E35" s="32">
        <v>768.01400000000001</v>
      </c>
      <c r="F35" s="32">
        <v>774.20900000000006</v>
      </c>
      <c r="G35" s="32">
        <v>885.029</v>
      </c>
      <c r="H35" s="32">
        <v>650.38200000000006</v>
      </c>
      <c r="I35" s="32">
        <v>431.66800000000001</v>
      </c>
      <c r="K35" s="32">
        <v>27.0077695154</v>
      </c>
      <c r="L35" s="32">
        <v>26.664019352700002</v>
      </c>
      <c r="M35" s="32">
        <v>29.924022522400001</v>
      </c>
      <c r="N35" s="32">
        <v>21.693110045499999</v>
      </c>
      <c r="O35" s="32">
        <v>14.1142650311</v>
      </c>
      <c r="Q35" s="32">
        <v>2.0603517644</v>
      </c>
      <c r="R35" s="32">
        <v>2.0382635697000002</v>
      </c>
      <c r="S35" s="32">
        <v>2.1375898417000001</v>
      </c>
      <c r="T35" s="32">
        <v>2.2107699783000001</v>
      </c>
      <c r="U35" s="32">
        <v>2.2974044868000001</v>
      </c>
      <c r="V35" s="5"/>
      <c r="W35" s="32">
        <v>708.06700000000001</v>
      </c>
      <c r="X35" s="32">
        <v>709.53200000000004</v>
      </c>
      <c r="Y35" s="32">
        <v>780.09900000000005</v>
      </c>
      <c r="Z35" s="32">
        <v>599.19900000000007</v>
      </c>
      <c r="AA35" s="32">
        <v>386.49</v>
      </c>
      <c r="AC35" s="32">
        <v>24.899689768000002</v>
      </c>
      <c r="AD35" s="32">
        <v>24.4365216361</v>
      </c>
      <c r="AE35" s="32">
        <v>26.376197893800001</v>
      </c>
      <c r="AF35" s="32">
        <v>19.985931108500001</v>
      </c>
      <c r="AG35" s="32">
        <v>12.637078245</v>
      </c>
      <c r="AI35" s="32">
        <v>1.9406666318000001</v>
      </c>
      <c r="AJ35" s="32">
        <v>1.9061874588000001</v>
      </c>
      <c r="AK35" s="32">
        <v>1.9230110537</v>
      </c>
      <c r="AL35" s="32">
        <v>2.0864787825</v>
      </c>
      <c r="AM35" s="32">
        <v>2.1473181711999998</v>
      </c>
      <c r="AN35" s="5"/>
      <c r="AO35" s="32">
        <v>59.947000000000003</v>
      </c>
      <c r="AP35" s="32">
        <v>64.677000000000007</v>
      </c>
      <c r="AQ35" s="32">
        <v>104.93</v>
      </c>
      <c r="AR35" s="32">
        <v>51.183</v>
      </c>
      <c r="AS35" s="32">
        <v>45.177999999999997</v>
      </c>
      <c r="AU35" s="32">
        <v>2.1080797474000001</v>
      </c>
      <c r="AV35" s="32">
        <v>2.2274977166000003</v>
      </c>
      <c r="AW35" s="32">
        <v>3.5478246286999999</v>
      </c>
      <c r="AX35" s="32">
        <v>1.7071789371000001</v>
      </c>
      <c r="AY35" s="32">
        <v>1.4771867861000001</v>
      </c>
      <c r="BA35" s="32">
        <v>3.4740187165000003</v>
      </c>
      <c r="BB35" s="32">
        <v>3.4871901913000003</v>
      </c>
      <c r="BC35" s="32">
        <v>3.7328695321000001</v>
      </c>
      <c r="BD35" s="32">
        <v>3.6658460817000003</v>
      </c>
      <c r="BE35" s="32">
        <v>3.5813670371000002</v>
      </c>
      <c r="BF35" s="5"/>
    </row>
    <row r="36" spans="1:74" x14ac:dyDescent="0.2">
      <c r="A36" s="20" t="s">
        <v>56</v>
      </c>
      <c r="B36" s="5"/>
      <c r="C36" s="5"/>
      <c r="D36" s="5"/>
      <c r="E36" s="32">
        <v>1255.9750000000001</v>
      </c>
      <c r="F36" s="32">
        <v>1333.182</v>
      </c>
      <c r="G36" s="32">
        <v>1316.0940000000001</v>
      </c>
      <c r="H36" s="32">
        <v>1135.021</v>
      </c>
      <c r="I36" s="32">
        <v>881.51700000000005</v>
      </c>
      <c r="K36" s="32">
        <v>53.843614624700002</v>
      </c>
      <c r="L36" s="32">
        <v>56.351364717300001</v>
      </c>
      <c r="M36" s="32">
        <v>54.477787399500002</v>
      </c>
      <c r="N36" s="32">
        <v>46.474094140399998</v>
      </c>
      <c r="O36" s="32">
        <v>34.803927181200002</v>
      </c>
      <c r="Q36" s="32">
        <v>2.5771197675000002</v>
      </c>
      <c r="R36" s="32">
        <v>2.5982108969</v>
      </c>
      <c r="S36" s="32">
        <v>2.6439509640000001</v>
      </c>
      <c r="T36" s="32">
        <v>2.9844020507</v>
      </c>
      <c r="U36" s="32">
        <v>2.7929217473999999</v>
      </c>
      <c r="V36" s="5"/>
      <c r="W36" s="32">
        <v>987.82400000000007</v>
      </c>
      <c r="X36" s="32">
        <v>1047.6990000000001</v>
      </c>
      <c r="Y36" s="32">
        <v>985.29000000000008</v>
      </c>
      <c r="Z36" s="32">
        <v>862.54700000000003</v>
      </c>
      <c r="AA36" s="32">
        <v>717.34800000000007</v>
      </c>
      <c r="AC36" s="32">
        <v>42.347988433700003</v>
      </c>
      <c r="AD36" s="32">
        <v>44.284477635400002</v>
      </c>
      <c r="AE36" s="32">
        <v>40.784639354700005</v>
      </c>
      <c r="AF36" s="32">
        <v>35.317487939500005</v>
      </c>
      <c r="AG36" s="32">
        <v>28.3222303774</v>
      </c>
      <c r="AI36" s="32">
        <v>2.3175636551000003</v>
      </c>
      <c r="AJ36" s="32">
        <v>2.3463132064000001</v>
      </c>
      <c r="AK36" s="32">
        <v>2.3184047336</v>
      </c>
      <c r="AL36" s="32">
        <v>2.6830503149</v>
      </c>
      <c r="AM36" s="32">
        <v>2.5591749052999999</v>
      </c>
      <c r="AN36" s="5"/>
      <c r="AO36" s="32">
        <v>268.15100000000001</v>
      </c>
      <c r="AP36" s="32">
        <v>285.483</v>
      </c>
      <c r="AQ36" s="32">
        <v>330.80400000000003</v>
      </c>
      <c r="AR36" s="32">
        <v>272.47399999999999</v>
      </c>
      <c r="AS36" s="32">
        <v>164.16900000000001</v>
      </c>
      <c r="AU36" s="32">
        <v>11.495626191000001</v>
      </c>
      <c r="AV36" s="32">
        <v>12.066887081900001</v>
      </c>
      <c r="AW36" s="32">
        <v>13.693148044800001</v>
      </c>
      <c r="AX36" s="32">
        <v>11.156606201000001</v>
      </c>
      <c r="AY36" s="32">
        <v>6.4816968038000002</v>
      </c>
      <c r="BA36" s="32">
        <v>3.5332816212</v>
      </c>
      <c r="BB36" s="32">
        <v>3.5226545889</v>
      </c>
      <c r="BC36" s="32">
        <v>3.6135808515000001</v>
      </c>
      <c r="BD36" s="32">
        <v>3.9383647614000004</v>
      </c>
      <c r="BE36" s="32">
        <v>3.8142950251999999</v>
      </c>
      <c r="BF36" s="5"/>
    </row>
    <row r="37" spans="1:74" x14ac:dyDescent="0.2">
      <c r="A37" s="20" t="s">
        <v>57</v>
      </c>
      <c r="B37" s="5"/>
      <c r="C37" s="5"/>
      <c r="D37" s="5"/>
      <c r="E37" s="32">
        <v>1097.3590000000002</v>
      </c>
      <c r="F37" s="32">
        <v>1205.3800000000001</v>
      </c>
      <c r="G37" s="32">
        <v>1233.943</v>
      </c>
      <c r="H37" s="32">
        <v>962.57</v>
      </c>
      <c r="I37" s="32">
        <v>720.44500000000005</v>
      </c>
      <c r="K37" s="32">
        <v>32.043421129500004</v>
      </c>
      <c r="L37" s="32">
        <v>34.546829729800002</v>
      </c>
      <c r="M37" s="32">
        <v>34.942459796599998</v>
      </c>
      <c r="N37" s="32">
        <v>26.8227483836</v>
      </c>
      <c r="O37" s="32">
        <v>20.153192741600002</v>
      </c>
      <c r="Q37" s="32">
        <v>1.9269491570000001</v>
      </c>
      <c r="R37" s="32">
        <v>1.8284283794</v>
      </c>
      <c r="S37" s="32">
        <v>1.9303039119000001</v>
      </c>
      <c r="T37" s="32">
        <v>2.1788794580999999</v>
      </c>
      <c r="U37" s="32">
        <v>1.9918286615</v>
      </c>
      <c r="V37" s="5"/>
      <c r="W37" s="32">
        <v>1004.244</v>
      </c>
      <c r="X37" s="32">
        <v>1100.9590000000001</v>
      </c>
      <c r="Y37" s="32">
        <v>1098.4490000000001</v>
      </c>
      <c r="Z37" s="32">
        <v>859.94200000000001</v>
      </c>
      <c r="AA37" s="32">
        <v>668.08100000000002</v>
      </c>
      <c r="AC37" s="32">
        <v>29.324417450200002</v>
      </c>
      <c r="AD37" s="32">
        <v>31.5540685199</v>
      </c>
      <c r="AE37" s="32">
        <v>31.105577827400001</v>
      </c>
      <c r="AF37" s="32">
        <v>23.962940763200002</v>
      </c>
      <c r="AG37" s="32">
        <v>18.688401141</v>
      </c>
      <c r="AI37" s="32">
        <v>1.8021944866000001</v>
      </c>
      <c r="AJ37" s="32">
        <v>1.6763939438</v>
      </c>
      <c r="AK37" s="32">
        <v>1.7580106131000002</v>
      </c>
      <c r="AL37" s="32">
        <v>2.0152231196999999</v>
      </c>
      <c r="AM37" s="32">
        <v>1.8741829209</v>
      </c>
      <c r="AN37" s="5"/>
      <c r="AO37" s="32">
        <v>93.115000000000009</v>
      </c>
      <c r="AP37" s="32">
        <v>104.42100000000001</v>
      </c>
      <c r="AQ37" s="32">
        <v>135.494</v>
      </c>
      <c r="AR37" s="32">
        <v>102.628</v>
      </c>
      <c r="AS37" s="32">
        <v>52.363999999999997</v>
      </c>
      <c r="AU37" s="32">
        <v>2.7190036793000001</v>
      </c>
      <c r="AV37" s="32">
        <v>2.9927612099000003</v>
      </c>
      <c r="AW37" s="32">
        <v>3.8368819692000002</v>
      </c>
      <c r="AX37" s="32">
        <v>2.8598076203000002</v>
      </c>
      <c r="AY37" s="32">
        <v>1.4647916005999999</v>
      </c>
      <c r="BA37" s="32">
        <v>3.2724265693000003</v>
      </c>
      <c r="BB37" s="32">
        <v>3.4313978989000002</v>
      </c>
      <c r="BC37" s="32">
        <v>3.3270845942</v>
      </c>
      <c r="BD37" s="32">
        <v>3.5501909810000001</v>
      </c>
      <c r="BE37" s="32">
        <v>3.4928003971999999</v>
      </c>
      <c r="BF37" s="5"/>
    </row>
    <row r="38" spans="1:74" x14ac:dyDescent="0.2">
      <c r="A38" s="20" t="s">
        <v>58</v>
      </c>
      <c r="B38" s="5"/>
      <c r="C38" s="5"/>
      <c r="D38" s="5"/>
      <c r="E38" s="32">
        <v>711.28600000000006</v>
      </c>
      <c r="F38" s="32">
        <v>664.83199999999999</v>
      </c>
      <c r="G38" s="32">
        <v>800.41000000000008</v>
      </c>
      <c r="H38" s="32">
        <v>719.82100000000003</v>
      </c>
      <c r="I38" s="32">
        <v>598.68399999999997</v>
      </c>
      <c r="K38" s="32">
        <v>55.933309637400001</v>
      </c>
      <c r="L38" s="32">
        <v>50.965523268399998</v>
      </c>
      <c r="M38" s="32">
        <v>59.287521628900002</v>
      </c>
      <c r="N38" s="32">
        <v>52.519980796300004</v>
      </c>
      <c r="O38" s="32">
        <v>40.805193105699999</v>
      </c>
      <c r="Q38" s="32">
        <v>1.8482185787000001</v>
      </c>
      <c r="R38" s="32">
        <v>1.9202896371</v>
      </c>
      <c r="S38" s="32">
        <v>2.1224609886999999</v>
      </c>
      <c r="T38" s="32">
        <v>2.3304321491</v>
      </c>
      <c r="U38" s="32">
        <v>2.2019429281999998</v>
      </c>
      <c r="V38" s="5"/>
      <c r="W38" s="32">
        <v>636.80799999999999</v>
      </c>
      <c r="X38" s="32">
        <v>622.16100000000006</v>
      </c>
      <c r="Y38" s="32">
        <v>667.51700000000005</v>
      </c>
      <c r="Z38" s="32">
        <v>627.25800000000004</v>
      </c>
      <c r="AA38" s="32">
        <v>534.79600000000005</v>
      </c>
      <c r="AC38" s="32">
        <v>50.076592318100005</v>
      </c>
      <c r="AD38" s="32">
        <v>47.694396362100001</v>
      </c>
      <c r="AE38" s="32">
        <v>49.443945696699998</v>
      </c>
      <c r="AF38" s="32">
        <v>45.7663476257</v>
      </c>
      <c r="AG38" s="32">
        <v>36.450705300499997</v>
      </c>
      <c r="AI38" s="32">
        <v>1.6714582731000001</v>
      </c>
      <c r="AJ38" s="32">
        <v>1.8283113213</v>
      </c>
      <c r="AK38" s="32">
        <v>1.8744256701000002</v>
      </c>
      <c r="AL38" s="32">
        <v>2.1382429558</v>
      </c>
      <c r="AM38" s="32">
        <v>2.0497741194999999</v>
      </c>
      <c r="AN38" s="5"/>
      <c r="AO38" s="32">
        <v>74.478000000000009</v>
      </c>
      <c r="AP38" s="32">
        <v>42.670999999999999</v>
      </c>
      <c r="AQ38" s="32">
        <v>132.893</v>
      </c>
      <c r="AR38" s="32">
        <v>92.563000000000002</v>
      </c>
      <c r="AS38" s="32">
        <v>63.888000000000012</v>
      </c>
      <c r="AU38" s="32">
        <v>5.8567173193000004</v>
      </c>
      <c r="AV38" s="32">
        <v>3.2711269063000001</v>
      </c>
      <c r="AW38" s="32">
        <v>9.8435759321000003</v>
      </c>
      <c r="AX38" s="32">
        <v>6.7536331705000006</v>
      </c>
      <c r="AY38" s="32">
        <v>4.3544878050999998</v>
      </c>
      <c r="BA38" s="32">
        <v>3.3595692688000001</v>
      </c>
      <c r="BB38" s="32">
        <v>3.2613718919000001</v>
      </c>
      <c r="BC38" s="32">
        <v>3.3683339228000002</v>
      </c>
      <c r="BD38" s="32">
        <v>3.6328122467999999</v>
      </c>
      <c r="BE38" s="32">
        <v>3.4757231405</v>
      </c>
      <c r="BF38" s="5"/>
    </row>
    <row r="39" spans="1:74" x14ac:dyDescent="0.2">
      <c r="A39" s="20" t="s">
        <v>59</v>
      </c>
      <c r="B39" s="5"/>
      <c r="C39" s="5"/>
      <c r="D39" s="5"/>
      <c r="E39" s="32">
        <v>4744.2920000000004</v>
      </c>
      <c r="F39" s="32">
        <v>4776.6549999999997</v>
      </c>
      <c r="G39" s="32">
        <v>4749.6450000000004</v>
      </c>
      <c r="H39" s="32">
        <v>4244.66</v>
      </c>
      <c r="I39" s="32">
        <v>3601.9079999999999</v>
      </c>
      <c r="K39" s="32">
        <v>60.491907665200003</v>
      </c>
      <c r="L39" s="32">
        <v>60.1553371599</v>
      </c>
      <c r="M39" s="32">
        <v>58.603154195800002</v>
      </c>
      <c r="N39" s="32">
        <v>51.732425532200004</v>
      </c>
      <c r="O39" s="32">
        <v>44.501788394899997</v>
      </c>
      <c r="Q39" s="32">
        <v>2.5431046403000002</v>
      </c>
      <c r="R39" s="32">
        <v>2.5790137659000001</v>
      </c>
      <c r="S39" s="32">
        <v>2.6465177924000001</v>
      </c>
      <c r="T39" s="32">
        <v>2.8687381321000003</v>
      </c>
      <c r="U39" s="32">
        <v>2.6771858137</v>
      </c>
      <c r="V39" s="5"/>
      <c r="W39" s="32">
        <v>3586.6</v>
      </c>
      <c r="X39" s="32">
        <v>3495.4169999999999</v>
      </c>
      <c r="Y39" s="32">
        <v>3619.893</v>
      </c>
      <c r="Z39" s="32">
        <v>3166.4230000000002</v>
      </c>
      <c r="AA39" s="32">
        <v>2887.9630000000002</v>
      </c>
      <c r="AC39" s="32">
        <v>45.730801567900002</v>
      </c>
      <c r="AD39" s="32">
        <v>44.019923597100004</v>
      </c>
      <c r="AE39" s="32">
        <v>44.663790167800002</v>
      </c>
      <c r="AF39" s="32">
        <v>38.591251608200004</v>
      </c>
      <c r="AG39" s="32">
        <v>35.6809552932</v>
      </c>
      <c r="AI39" s="32">
        <v>2.2010907265999999</v>
      </c>
      <c r="AJ39" s="32">
        <v>2.1879403802000001</v>
      </c>
      <c r="AK39" s="32">
        <v>2.3068226050000002</v>
      </c>
      <c r="AL39" s="32">
        <v>2.4898571669000003</v>
      </c>
      <c r="AM39" s="32">
        <v>2.4036028161999998</v>
      </c>
      <c r="AN39" s="5"/>
      <c r="AO39" s="32">
        <v>1157.692</v>
      </c>
      <c r="AP39" s="32">
        <v>1281.2380000000001</v>
      </c>
      <c r="AQ39" s="32">
        <v>1129.752</v>
      </c>
      <c r="AR39" s="32">
        <v>1078.2370000000001</v>
      </c>
      <c r="AS39" s="32">
        <v>713.94500000000005</v>
      </c>
      <c r="AU39" s="32">
        <v>14.761106097300001</v>
      </c>
      <c r="AV39" s="32">
        <v>16.135413562900002</v>
      </c>
      <c r="AW39" s="32">
        <v>13.9393640281</v>
      </c>
      <c r="AX39" s="32">
        <v>13.1411739241</v>
      </c>
      <c r="AY39" s="32">
        <v>8.8208331016999999</v>
      </c>
      <c r="BA39" s="32">
        <v>3.6026844791000001</v>
      </c>
      <c r="BB39" s="32">
        <v>3.6459229277</v>
      </c>
      <c r="BC39" s="32">
        <v>3.7349515646000002</v>
      </c>
      <c r="BD39" s="32">
        <v>3.9813853540999999</v>
      </c>
      <c r="BE39" s="32">
        <v>3.7838502965999998</v>
      </c>
      <c r="BF39" s="5"/>
    </row>
    <row r="40" spans="1:74" x14ac:dyDescent="0.2">
      <c r="A40" s="20" t="s">
        <v>60</v>
      </c>
      <c r="B40" s="5"/>
      <c r="C40" s="5"/>
      <c r="D40" s="5"/>
      <c r="E40" s="32">
        <v>990.56299999999999</v>
      </c>
      <c r="F40" s="32">
        <v>992.25900000000001</v>
      </c>
      <c r="G40" s="32">
        <v>1156.8720000000001</v>
      </c>
      <c r="H40" s="32">
        <v>920.18799999999999</v>
      </c>
      <c r="I40" s="32">
        <v>633.64400000000001</v>
      </c>
      <c r="K40" s="32">
        <v>45.504567853499999</v>
      </c>
      <c r="L40" s="32">
        <v>44.030030227200001</v>
      </c>
      <c r="M40" s="32">
        <v>49.4856261929</v>
      </c>
      <c r="N40" s="32">
        <v>38.772625208900003</v>
      </c>
      <c r="O40" s="32">
        <v>26.6402300924</v>
      </c>
      <c r="Q40" s="32">
        <v>2.4098376377999999</v>
      </c>
      <c r="R40" s="32">
        <v>2.4167470388000001</v>
      </c>
      <c r="S40" s="32">
        <v>2.5105145600000003</v>
      </c>
      <c r="T40" s="32">
        <v>2.5732611162000003</v>
      </c>
      <c r="U40" s="32">
        <v>2.618039467</v>
      </c>
      <c r="V40" s="5"/>
      <c r="W40" s="32">
        <v>849.07600000000002</v>
      </c>
      <c r="X40" s="32">
        <v>844.67600000000004</v>
      </c>
      <c r="Y40" s="32">
        <v>893.18700000000001</v>
      </c>
      <c r="Z40" s="32">
        <v>787.18799999999999</v>
      </c>
      <c r="AA40" s="32">
        <v>548.346</v>
      </c>
      <c r="AC40" s="32">
        <v>39.004925940900002</v>
      </c>
      <c r="AD40" s="32">
        <v>37.481252185400002</v>
      </c>
      <c r="AE40" s="32">
        <v>38.2064031305</v>
      </c>
      <c r="AF40" s="32">
        <v>33.168597387700004</v>
      </c>
      <c r="AG40" s="32">
        <v>23.054054974500001</v>
      </c>
      <c r="AI40" s="32">
        <v>2.1952840500000002</v>
      </c>
      <c r="AJ40" s="32">
        <v>2.2004188588</v>
      </c>
      <c r="AK40" s="32">
        <v>2.1744024488</v>
      </c>
      <c r="AL40" s="32">
        <v>2.3955548103000002</v>
      </c>
      <c r="AM40" s="32">
        <v>2.4379716455999998</v>
      </c>
      <c r="AN40" s="5"/>
      <c r="AO40" s="32">
        <v>141.48699999999999</v>
      </c>
      <c r="AP40" s="32">
        <v>147.583</v>
      </c>
      <c r="AQ40" s="32">
        <v>263.685</v>
      </c>
      <c r="AR40" s="32">
        <v>133</v>
      </c>
      <c r="AS40" s="32">
        <v>85.298000000000002</v>
      </c>
      <c r="AU40" s="32">
        <v>6.4996419126000005</v>
      </c>
      <c r="AV40" s="32">
        <v>6.5487780418000003</v>
      </c>
      <c r="AW40" s="32">
        <v>11.2792230624</v>
      </c>
      <c r="AX40" s="32">
        <v>5.6040278212999999</v>
      </c>
      <c r="AY40" s="32">
        <v>3.5861751178999999</v>
      </c>
      <c r="BA40" s="32">
        <v>3.6973926933000003</v>
      </c>
      <c r="BB40" s="32">
        <v>3.6548789495</v>
      </c>
      <c r="BC40" s="32">
        <v>3.6490357813000003</v>
      </c>
      <c r="BD40" s="32">
        <v>3.6250526316</v>
      </c>
      <c r="BE40" s="32">
        <v>3.7756219371999999</v>
      </c>
      <c r="BF40" s="5"/>
    </row>
    <row r="41" spans="1:74" x14ac:dyDescent="0.2">
      <c r="A41" s="20" t="s">
        <v>61</v>
      </c>
      <c r="B41" s="5"/>
      <c r="C41" s="5"/>
      <c r="D41" s="5"/>
      <c r="E41" s="32">
        <v>800.35900000000004</v>
      </c>
      <c r="F41" s="32">
        <v>795.33600000000001</v>
      </c>
      <c r="G41" s="32">
        <v>745.74300000000005</v>
      </c>
      <c r="H41" s="32">
        <v>725.68000000000006</v>
      </c>
      <c r="I41" s="32">
        <v>605.32900000000006</v>
      </c>
      <c r="K41" s="32">
        <v>50.194573515500004</v>
      </c>
      <c r="L41" s="32">
        <v>49.232148196099999</v>
      </c>
      <c r="M41" s="32">
        <v>45.770760449299999</v>
      </c>
      <c r="N41" s="32">
        <v>44.215888180699999</v>
      </c>
      <c r="O41" s="32">
        <v>36.427594822800003</v>
      </c>
      <c r="Q41" s="32">
        <v>1.7445633772</v>
      </c>
      <c r="R41" s="32">
        <v>1.7829106189000001</v>
      </c>
      <c r="S41" s="32">
        <v>1.8953231877000001</v>
      </c>
      <c r="T41" s="32">
        <v>2.1045419469</v>
      </c>
      <c r="U41" s="32">
        <v>2.0197595026999999</v>
      </c>
      <c r="V41" s="5"/>
      <c r="W41" s="32">
        <v>740.22</v>
      </c>
      <c r="X41" s="32">
        <v>737.26900000000001</v>
      </c>
      <c r="Y41" s="32">
        <v>681.70900000000006</v>
      </c>
      <c r="Z41" s="32">
        <v>641.56200000000001</v>
      </c>
      <c r="AA41" s="32">
        <v>546.77499999999998</v>
      </c>
      <c r="AC41" s="32">
        <v>46.42295171</v>
      </c>
      <c r="AD41" s="32">
        <v>45.637738853000002</v>
      </c>
      <c r="AE41" s="32">
        <v>41.840606395400002</v>
      </c>
      <c r="AF41" s="32">
        <v>39.0905545874</v>
      </c>
      <c r="AG41" s="32">
        <v>32.903921932099998</v>
      </c>
      <c r="AI41" s="32">
        <v>1.6215976331000002</v>
      </c>
      <c r="AJ41" s="32">
        <v>1.6592993873000002</v>
      </c>
      <c r="AK41" s="32">
        <v>1.7581607401000001</v>
      </c>
      <c r="AL41" s="32">
        <v>1.9302686256000001</v>
      </c>
      <c r="AM41" s="32">
        <v>1.8781418316</v>
      </c>
      <c r="AN41" s="5"/>
      <c r="AO41" s="32">
        <v>60.139000000000003</v>
      </c>
      <c r="AP41" s="32">
        <v>58.067</v>
      </c>
      <c r="AQ41" s="32">
        <v>64.034000000000006</v>
      </c>
      <c r="AR41" s="32">
        <v>84.118000000000009</v>
      </c>
      <c r="AS41" s="32">
        <v>58.554000000000002</v>
      </c>
      <c r="AU41" s="32">
        <v>3.7716218055000001</v>
      </c>
      <c r="AV41" s="32">
        <v>3.5944093431000002</v>
      </c>
      <c r="AW41" s="32">
        <v>3.9301540538999999</v>
      </c>
      <c r="AX41" s="32">
        <v>5.1253335933000006</v>
      </c>
      <c r="AY41" s="32">
        <v>3.5236728906999999</v>
      </c>
      <c r="BA41" s="32">
        <v>3.2580854354</v>
      </c>
      <c r="BB41" s="32">
        <v>3.3523860368</v>
      </c>
      <c r="BC41" s="32">
        <v>3.3555611082000003</v>
      </c>
      <c r="BD41" s="32">
        <v>3.4337121662000003</v>
      </c>
      <c r="BE41" s="32">
        <v>3.3421798682000001</v>
      </c>
      <c r="BF41" s="5"/>
    </row>
    <row r="42" spans="1:74" s="155" customFormat="1" x14ac:dyDescent="0.2">
      <c r="A42" s="194" t="s">
        <v>120</v>
      </c>
      <c r="B42" s="194"/>
      <c r="C42" s="153"/>
      <c r="D42" s="194" t="s">
        <v>218</v>
      </c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5" customFormat="1" x14ac:dyDescent="0.2">
      <c r="D43" s="156" t="s">
        <v>212</v>
      </c>
    </row>
    <row r="44" spans="1:74" s="155" customFormat="1" x14ac:dyDescent="0.2">
      <c r="A44" s="157"/>
      <c r="D44" s="158" t="s">
        <v>213</v>
      </c>
    </row>
    <row r="45" spans="1:74" s="155" customFormat="1" x14ac:dyDescent="0.2">
      <c r="A45" s="157"/>
      <c r="D45" s="159" t="s">
        <v>214</v>
      </c>
    </row>
    <row r="46" spans="1:74" s="155" customFormat="1" x14ac:dyDescent="0.2">
      <c r="A46" s="157"/>
      <c r="D46" s="160" t="s">
        <v>215</v>
      </c>
    </row>
    <row r="47" spans="1:74" s="161" customFormat="1" ht="22.5" customHeight="1" x14ac:dyDescent="0.2">
      <c r="A47" s="155" t="s">
        <v>22</v>
      </c>
      <c r="D47" s="188" t="s">
        <v>216</v>
      </c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</row>
    <row r="48" spans="1:74" s="161" customFormat="1" ht="10.5" customHeight="1" x14ac:dyDescent="0.2"/>
  </sheetData>
  <mergeCells count="21">
    <mergeCell ref="AI7:AM7"/>
    <mergeCell ref="BD5:BE5"/>
    <mergeCell ref="W6:AM6"/>
    <mergeCell ref="W7:AA7"/>
    <mergeCell ref="D42:BE42"/>
    <mergeCell ref="D47:BE47"/>
    <mergeCell ref="BD3:BE3"/>
    <mergeCell ref="BD4:BE4"/>
    <mergeCell ref="AO6:BE6"/>
    <mergeCell ref="AO7:AS7"/>
    <mergeCell ref="AU7:AY7"/>
    <mergeCell ref="BA7:BE7"/>
    <mergeCell ref="AL3:AM3"/>
    <mergeCell ref="A3:Y3"/>
    <mergeCell ref="A6:D8"/>
    <mergeCell ref="E7:I7"/>
    <mergeCell ref="K7:O7"/>
    <mergeCell ref="Q7:U7"/>
    <mergeCell ref="E6:U6"/>
    <mergeCell ref="A42:B42"/>
    <mergeCell ref="AC7:AG7"/>
  </mergeCells>
  <hyperlinks>
    <hyperlink ref="BD5" location="Índice!A4" display="Índice" xr:uid="{568BB9CE-F530-48BD-BAAF-81F55A5FE1F6}"/>
    <hyperlink ref="BD5:BE5" location="Índice!A4" tooltip="Índice" display="Índice" xr:uid="{D8B003C3-B8DE-4167-8861-2468B10DA89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stopIfTrue="1" id="{D582540D-6049-4BA8-8E58-9E7779724990}">
            <xm:f>'IP cuadro 2'!I10&gt;=30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8" id="{15A80399-BCA4-4AE3-8F32-32186DD2C4BB}">
            <xm:f>'IP cuadro 2'!I10&gt;=15</xm:f>
            <x14:dxf>
              <fill>
                <patternFill>
                  <bgColor rgb="FFFFFF64"/>
                </patternFill>
              </fill>
            </x14:dxf>
          </x14:cfRule>
          <xm:sqref>I9:I41 O9:O41 U9:U41 AA9:AA41 AG9:AG41 AM9:AM41 AS9:AS41 AY9:AY41 BE9:BE41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3407-18BC-4859-9F62-AB32E7A5D433}">
  <sheetPr>
    <tabColor theme="3" tint="0.749992370372631"/>
  </sheetPr>
  <dimension ref="A1:BV47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6.625" style="5" customWidth="1"/>
    <col min="10" max="10" width="1.625" style="5" customWidth="1"/>
    <col min="11" max="15" width="4.625" style="5" customWidth="1"/>
    <col min="16" max="16" width="1.625" style="5" customWidth="1"/>
    <col min="17" max="21" width="4.125" style="5" customWidth="1"/>
    <col min="22" max="22" width="1.625" style="8" customWidth="1"/>
    <col min="23" max="27" width="6.625" style="5" customWidth="1"/>
    <col min="28" max="28" width="1.625" style="5" customWidth="1"/>
    <col min="29" max="33" width="4.625" style="5" customWidth="1"/>
    <col min="34" max="34" width="1.625" style="8" customWidth="1"/>
    <col min="35" max="39" width="6.625" style="5" customWidth="1"/>
    <col min="40" max="40" width="1.625" style="5" customWidth="1"/>
    <col min="41" max="45" width="4.625" style="5" customWidth="1"/>
    <col min="46" max="16384" width="11" style="8"/>
  </cols>
  <sheetData>
    <row r="1" spans="1:46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6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6" s="10" customFormat="1" ht="13.5" customHeight="1" x14ac:dyDescent="0.25">
      <c r="A3" s="201" t="s">
        <v>177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AF3" s="197"/>
      <c r="AG3" s="197"/>
      <c r="AR3" s="189" t="s">
        <v>183</v>
      </c>
      <c r="AS3" s="189"/>
    </row>
    <row r="4" spans="1:46" s="10" customFormat="1" ht="13.5" customHeight="1" x14ac:dyDescent="0.2">
      <c r="A4" s="151" t="s">
        <v>164</v>
      </c>
      <c r="B4" s="108"/>
      <c r="C4" s="108"/>
      <c r="D4" s="10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8"/>
      <c r="T4" s="118"/>
      <c r="U4" s="118"/>
      <c r="W4" s="117"/>
      <c r="X4" s="117"/>
      <c r="Y4" s="117"/>
      <c r="Z4" s="11"/>
      <c r="AA4" s="11"/>
      <c r="AB4" s="11"/>
      <c r="AC4" s="11"/>
      <c r="AD4" s="11"/>
      <c r="AE4" s="12"/>
      <c r="AF4" s="12"/>
      <c r="AG4" s="12"/>
      <c r="AI4" s="11"/>
      <c r="AJ4" s="11"/>
      <c r="AK4" s="11"/>
      <c r="AL4" s="11"/>
      <c r="AM4" s="11"/>
      <c r="AN4" s="11"/>
      <c r="AO4" s="11"/>
      <c r="AP4" s="11"/>
      <c r="AQ4" s="12"/>
      <c r="AR4" s="197"/>
      <c r="AS4" s="197"/>
    </row>
    <row r="5" spans="1:46" s="10" customFormat="1" ht="13.5" customHeight="1" x14ac:dyDescent="0.2">
      <c r="A5" s="152" t="s">
        <v>165</v>
      </c>
      <c r="B5" s="108"/>
      <c r="C5" s="108"/>
      <c r="D5" s="108"/>
      <c r="E5" s="117"/>
      <c r="F5" s="117"/>
      <c r="G5" s="117"/>
      <c r="H5" s="117"/>
      <c r="I5" s="117"/>
      <c r="J5" s="109"/>
      <c r="K5" s="117"/>
      <c r="L5" s="117"/>
      <c r="M5" s="117"/>
      <c r="N5" s="117"/>
      <c r="O5" s="117"/>
      <c r="P5" s="109"/>
      <c r="Q5" s="117"/>
      <c r="R5" s="117"/>
      <c r="S5" s="117"/>
      <c r="T5" s="117"/>
      <c r="U5" s="119"/>
      <c r="V5" s="109"/>
      <c r="W5" s="117"/>
      <c r="X5" s="117"/>
      <c r="Y5" s="117"/>
      <c r="Z5" s="13"/>
      <c r="AA5" s="13"/>
      <c r="AB5" s="29"/>
      <c r="AC5" s="13"/>
      <c r="AD5" s="13"/>
      <c r="AE5" s="13"/>
      <c r="AF5" s="13"/>
      <c r="AG5" s="22"/>
      <c r="AH5" s="29"/>
      <c r="AI5" s="13"/>
      <c r="AJ5" s="13"/>
      <c r="AK5" s="13"/>
      <c r="AL5" s="13"/>
      <c r="AM5" s="13"/>
      <c r="AN5" s="29"/>
      <c r="AO5" s="13"/>
      <c r="AP5" s="13"/>
      <c r="AQ5" s="13"/>
      <c r="AR5" s="195" t="s">
        <v>21</v>
      </c>
      <c r="AS5" s="195"/>
      <c r="AT5" s="29"/>
    </row>
    <row r="6" spans="1:46" s="15" customFormat="1" x14ac:dyDescent="0.2">
      <c r="A6" s="192" t="s">
        <v>62</v>
      </c>
      <c r="B6" s="192"/>
      <c r="C6" s="192"/>
      <c r="D6" s="192"/>
      <c r="E6" s="190" t="s">
        <v>65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26"/>
      <c r="W6" s="190" t="s">
        <v>66</v>
      </c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26"/>
      <c r="AI6" s="190" t="s">
        <v>67</v>
      </c>
      <c r="AJ6" s="190"/>
      <c r="AK6" s="190"/>
      <c r="AL6" s="190"/>
      <c r="AM6" s="190"/>
      <c r="AN6" s="190"/>
      <c r="AO6" s="190"/>
      <c r="AP6" s="190"/>
      <c r="AQ6" s="190"/>
      <c r="AR6" s="190"/>
      <c r="AS6" s="190"/>
    </row>
    <row r="7" spans="1:46" s="15" customFormat="1" ht="11.25" customHeight="1" x14ac:dyDescent="0.2">
      <c r="A7" s="199"/>
      <c r="B7" s="199"/>
      <c r="C7" s="199"/>
      <c r="D7" s="199"/>
      <c r="E7" s="190" t="s">
        <v>68</v>
      </c>
      <c r="F7" s="190"/>
      <c r="G7" s="190"/>
      <c r="H7" s="190"/>
      <c r="I7" s="190"/>
      <c r="J7" s="14"/>
      <c r="K7" s="190" t="s">
        <v>20</v>
      </c>
      <c r="L7" s="190"/>
      <c r="M7" s="190"/>
      <c r="N7" s="190"/>
      <c r="O7" s="190"/>
      <c r="P7" s="14"/>
      <c r="Q7" s="190" t="s">
        <v>142</v>
      </c>
      <c r="R7" s="190"/>
      <c r="S7" s="190"/>
      <c r="T7" s="190"/>
      <c r="U7" s="190"/>
      <c r="W7" s="190" t="s">
        <v>68</v>
      </c>
      <c r="X7" s="190"/>
      <c r="Y7" s="190"/>
      <c r="Z7" s="190"/>
      <c r="AA7" s="190"/>
      <c r="AB7" s="14"/>
      <c r="AC7" s="190" t="s">
        <v>20</v>
      </c>
      <c r="AD7" s="190"/>
      <c r="AE7" s="190"/>
      <c r="AF7" s="190"/>
      <c r="AG7" s="190"/>
      <c r="AI7" s="190" t="s">
        <v>68</v>
      </c>
      <c r="AJ7" s="190"/>
      <c r="AK7" s="190"/>
      <c r="AL7" s="190"/>
      <c r="AM7" s="190"/>
      <c r="AN7" s="14"/>
      <c r="AO7" s="190" t="s">
        <v>20</v>
      </c>
      <c r="AP7" s="190"/>
      <c r="AQ7" s="190"/>
      <c r="AR7" s="190"/>
      <c r="AS7" s="190"/>
    </row>
    <row r="8" spans="1:46" s="15" customFormat="1" ht="15" customHeight="1" x14ac:dyDescent="0.2">
      <c r="A8" s="193"/>
      <c r="B8" s="193"/>
      <c r="C8" s="193"/>
      <c r="D8" s="193"/>
      <c r="E8" s="16">
        <v>2016</v>
      </c>
      <c r="F8" s="16">
        <v>2018</v>
      </c>
      <c r="G8" s="16">
        <v>2020</v>
      </c>
      <c r="H8" s="16">
        <v>2022</v>
      </c>
      <c r="I8" s="16">
        <v>2024</v>
      </c>
      <c r="J8" s="23"/>
      <c r="K8" s="16">
        <v>2016</v>
      </c>
      <c r="L8" s="16">
        <v>2018</v>
      </c>
      <c r="M8" s="16">
        <v>2020</v>
      </c>
      <c r="N8" s="16">
        <v>2022</v>
      </c>
      <c r="O8" s="16">
        <v>2024</v>
      </c>
      <c r="P8" s="23"/>
      <c r="Q8" s="16">
        <v>2016</v>
      </c>
      <c r="R8" s="16">
        <v>2018</v>
      </c>
      <c r="S8" s="16">
        <v>2020</v>
      </c>
      <c r="T8" s="16">
        <v>2022</v>
      </c>
      <c r="U8" s="16">
        <v>2024</v>
      </c>
      <c r="V8" s="23"/>
      <c r="W8" s="16">
        <v>2016</v>
      </c>
      <c r="X8" s="16">
        <v>2018</v>
      </c>
      <c r="Y8" s="16">
        <v>2020</v>
      </c>
      <c r="Z8" s="16">
        <v>2022</v>
      </c>
      <c r="AA8" s="16">
        <v>2024</v>
      </c>
      <c r="AB8" s="23"/>
      <c r="AC8" s="16">
        <v>2016</v>
      </c>
      <c r="AD8" s="16">
        <v>2018</v>
      </c>
      <c r="AE8" s="16">
        <v>2020</v>
      </c>
      <c r="AF8" s="16">
        <v>2022</v>
      </c>
      <c r="AG8" s="16">
        <v>2024</v>
      </c>
      <c r="AH8" s="23"/>
      <c r="AI8" s="16">
        <v>2016</v>
      </c>
      <c r="AJ8" s="16">
        <v>2018</v>
      </c>
      <c r="AK8" s="16">
        <v>2020</v>
      </c>
      <c r="AL8" s="16">
        <v>2022</v>
      </c>
      <c r="AM8" s="16">
        <v>2024</v>
      </c>
      <c r="AN8" s="23"/>
      <c r="AO8" s="16">
        <v>2016</v>
      </c>
      <c r="AP8" s="16">
        <v>2018</v>
      </c>
      <c r="AQ8" s="16">
        <v>2020</v>
      </c>
      <c r="AR8" s="16">
        <v>2022</v>
      </c>
      <c r="AS8" s="16">
        <v>2024</v>
      </c>
      <c r="AT8" s="23"/>
    </row>
    <row r="9" spans="1:46" s="15" customFormat="1" x14ac:dyDescent="0.2">
      <c r="A9" s="4" t="s">
        <v>0</v>
      </c>
      <c r="B9" s="18"/>
      <c r="C9" s="18"/>
      <c r="D9" s="18"/>
      <c r="E9" s="35">
        <v>30506.523000000001</v>
      </c>
      <c r="F9" s="35">
        <v>32733.819</v>
      </c>
      <c r="G9" s="36">
        <v>30041.444</v>
      </c>
      <c r="H9" s="36">
        <v>37911.164000000004</v>
      </c>
      <c r="I9" s="92">
        <v>41866.023000000001</v>
      </c>
      <c r="J9" s="34"/>
      <c r="K9" s="35">
        <v>25.254968904000002</v>
      </c>
      <c r="L9" s="35">
        <v>26.435097837800001</v>
      </c>
      <c r="M9" s="36">
        <v>23.7027917564</v>
      </c>
      <c r="N9" s="36">
        <v>29.4141148145</v>
      </c>
      <c r="O9" s="92">
        <v>32.151193094999996</v>
      </c>
      <c r="P9" s="34"/>
      <c r="Q9" s="35">
        <v>1.7579147581000001</v>
      </c>
      <c r="R9" s="35">
        <v>1.7761750622000001</v>
      </c>
      <c r="S9" s="36">
        <v>1.8942497904</v>
      </c>
      <c r="T9" s="36">
        <v>2.0227440392</v>
      </c>
      <c r="U9" s="92">
        <v>1.9548435494</v>
      </c>
      <c r="V9" s="34"/>
      <c r="W9" s="35">
        <v>9122.2209999999995</v>
      </c>
      <c r="X9" s="35">
        <v>9879.4580000000005</v>
      </c>
      <c r="Y9" s="36">
        <v>11232.03</v>
      </c>
      <c r="Z9" s="36">
        <v>9299.5529999999999</v>
      </c>
      <c r="AA9" s="92">
        <v>7558.2579999999998</v>
      </c>
      <c r="AB9" s="34"/>
      <c r="AC9" s="35">
        <v>7.5518736662000006</v>
      </c>
      <c r="AD9" s="35">
        <v>7.9784286341000001</v>
      </c>
      <c r="AE9" s="36">
        <v>8.8621062320000004</v>
      </c>
      <c r="AF9" s="36">
        <v>7.2152392806000005</v>
      </c>
      <c r="AG9" s="92">
        <v>5.8043968595000006</v>
      </c>
      <c r="AH9" s="34"/>
      <c r="AI9" s="35">
        <v>28944.341</v>
      </c>
      <c r="AJ9" s="35">
        <v>29322.958000000002</v>
      </c>
      <c r="AK9" s="36">
        <v>29814.519</v>
      </c>
      <c r="AL9" s="36">
        <v>34872.432000000001</v>
      </c>
      <c r="AM9" s="92">
        <v>42301.826999999997</v>
      </c>
      <c r="AN9" s="34"/>
      <c r="AO9" s="35">
        <v>23.961709169600002</v>
      </c>
      <c r="AP9" s="35">
        <v>23.680563017200001</v>
      </c>
      <c r="AQ9" s="36">
        <v>23.5237472331</v>
      </c>
      <c r="AR9" s="36">
        <v>27.056455420600003</v>
      </c>
      <c r="AS9" s="92">
        <v>32.485870658099998</v>
      </c>
    </row>
    <row r="10" spans="1:46" x14ac:dyDescent="0.2">
      <c r="A10" s="20" t="s">
        <v>30</v>
      </c>
      <c r="B10" s="5"/>
      <c r="C10" s="5"/>
      <c r="D10" s="5"/>
      <c r="E10" s="32">
        <v>330.71800000000002</v>
      </c>
      <c r="F10" s="32">
        <v>350.858</v>
      </c>
      <c r="G10" s="32">
        <v>367.17900000000003</v>
      </c>
      <c r="H10" s="32">
        <v>443.57900000000001</v>
      </c>
      <c r="I10" s="32">
        <v>454.53899999999999</v>
      </c>
      <c r="J10" s="33"/>
      <c r="K10" s="32">
        <v>25.101268657000002</v>
      </c>
      <c r="L10" s="32">
        <v>25.538750904400001</v>
      </c>
      <c r="M10" s="32">
        <v>25.586227801500002</v>
      </c>
      <c r="N10" s="32">
        <v>29.894353905000003</v>
      </c>
      <c r="O10" s="32">
        <v>30.372619011000001</v>
      </c>
      <c r="P10" s="33"/>
      <c r="Q10" s="32">
        <v>1.5995349512000001</v>
      </c>
      <c r="R10" s="32">
        <v>1.5755091804000001</v>
      </c>
      <c r="S10" s="32">
        <v>1.6732465637</v>
      </c>
      <c r="T10" s="32">
        <v>1.7573938351</v>
      </c>
      <c r="U10" s="32">
        <v>1.7764878260999999</v>
      </c>
      <c r="V10" s="33"/>
      <c r="W10" s="32">
        <v>152.00900000000001</v>
      </c>
      <c r="X10" s="32">
        <v>164.60599999999999</v>
      </c>
      <c r="Y10" s="32">
        <v>158.93800000000002</v>
      </c>
      <c r="Z10" s="32">
        <v>137.31900000000002</v>
      </c>
      <c r="AA10" s="32">
        <v>116.129</v>
      </c>
      <c r="AB10" s="33"/>
      <c r="AC10" s="32">
        <v>11.5373785137</v>
      </c>
      <c r="AD10" s="32">
        <v>11.9815755416</v>
      </c>
      <c r="AE10" s="32">
        <v>11.0753171459</v>
      </c>
      <c r="AF10" s="32">
        <v>9.2544119173000006</v>
      </c>
      <c r="AG10" s="32">
        <v>7.7598223104000006</v>
      </c>
      <c r="AH10" s="33"/>
      <c r="AI10" s="32">
        <v>453.428</v>
      </c>
      <c r="AJ10" s="32">
        <v>497.52100000000002</v>
      </c>
      <c r="AK10" s="32">
        <v>512.48699999999997</v>
      </c>
      <c r="AL10" s="32">
        <v>550.92700000000002</v>
      </c>
      <c r="AM10" s="32">
        <v>670.43700000000001</v>
      </c>
      <c r="AN10" s="33"/>
      <c r="AO10" s="32">
        <v>34.414873229200005</v>
      </c>
      <c r="AP10" s="32">
        <v>36.214265853200004</v>
      </c>
      <c r="AQ10" s="32">
        <v>35.711762184999998</v>
      </c>
      <c r="AR10" s="32">
        <v>37.128914384600002</v>
      </c>
      <c r="AS10" s="32">
        <v>44.7990768051</v>
      </c>
      <c r="AT10" s="5"/>
    </row>
    <row r="11" spans="1:46" x14ac:dyDescent="0.2">
      <c r="A11" s="20" t="s">
        <v>31</v>
      </c>
      <c r="B11" s="5"/>
      <c r="C11" s="5"/>
      <c r="D11" s="5"/>
      <c r="E11" s="32">
        <v>1217.2809999999999</v>
      </c>
      <c r="F11" s="32">
        <v>1270.559</v>
      </c>
      <c r="G11" s="32">
        <v>1299.748</v>
      </c>
      <c r="H11" s="32">
        <v>1454.2930000000001</v>
      </c>
      <c r="I11" s="32">
        <v>1437.5540000000001</v>
      </c>
      <c r="J11" s="33"/>
      <c r="K11" s="32">
        <v>33.578257345899999</v>
      </c>
      <c r="L11" s="32">
        <v>33.910763718700004</v>
      </c>
      <c r="M11" s="32">
        <v>34.3518608575</v>
      </c>
      <c r="N11" s="32">
        <v>38.050257035999998</v>
      </c>
      <c r="O11" s="32">
        <v>38.0044287045</v>
      </c>
      <c r="P11" s="33"/>
      <c r="Q11" s="32">
        <v>1.6801042652</v>
      </c>
      <c r="R11" s="32">
        <v>1.6892729893</v>
      </c>
      <c r="S11" s="32">
        <v>1.7600404078</v>
      </c>
      <c r="T11" s="32">
        <v>1.8032033435000001</v>
      </c>
      <c r="U11" s="32">
        <v>1.7206977964000001</v>
      </c>
      <c r="V11" s="33"/>
      <c r="W11" s="32">
        <v>280.14300000000003</v>
      </c>
      <c r="X11" s="32">
        <v>329.774</v>
      </c>
      <c r="Y11" s="32">
        <v>299.78000000000003</v>
      </c>
      <c r="Z11" s="32">
        <v>206.666</v>
      </c>
      <c r="AA11" s="32">
        <v>184.89099999999999</v>
      </c>
      <c r="AB11" s="33"/>
      <c r="AC11" s="32">
        <v>7.7276436152999999</v>
      </c>
      <c r="AD11" s="32">
        <v>8.8015497072999995</v>
      </c>
      <c r="AE11" s="32">
        <v>7.9230749714000002</v>
      </c>
      <c r="AF11" s="32">
        <v>5.4072284062999998</v>
      </c>
      <c r="AG11" s="32">
        <v>4.887939394</v>
      </c>
      <c r="AH11" s="33"/>
      <c r="AI11" s="32">
        <v>1308.309</v>
      </c>
      <c r="AJ11" s="32">
        <v>1262.25</v>
      </c>
      <c r="AK11" s="32">
        <v>1332.404</v>
      </c>
      <c r="AL11" s="32">
        <v>1650.0360000000001</v>
      </c>
      <c r="AM11" s="32">
        <v>1786.7449999999999</v>
      </c>
      <c r="AN11" s="33"/>
      <c r="AO11" s="32">
        <v>36.089231894699999</v>
      </c>
      <c r="AP11" s="32">
        <v>33.688999490800001</v>
      </c>
      <c r="AQ11" s="32">
        <v>35.214946908199998</v>
      </c>
      <c r="AR11" s="32">
        <v>43.171695056499999</v>
      </c>
      <c r="AS11" s="32">
        <v>47.2359458954</v>
      </c>
      <c r="AT11" s="5"/>
    </row>
    <row r="12" spans="1:46" x14ac:dyDescent="0.2">
      <c r="A12" s="20" t="s">
        <v>32</v>
      </c>
      <c r="B12" s="5"/>
      <c r="C12" s="5"/>
      <c r="D12" s="5"/>
      <c r="E12" s="32">
        <v>246.32600000000002</v>
      </c>
      <c r="F12" s="32">
        <v>287.27199999999999</v>
      </c>
      <c r="G12" s="32">
        <v>242.55800000000002</v>
      </c>
      <c r="H12" s="32">
        <v>317.28800000000001</v>
      </c>
      <c r="I12" s="32">
        <v>324.24799999999999</v>
      </c>
      <c r="J12" s="33"/>
      <c r="K12" s="32">
        <v>34.1089071209</v>
      </c>
      <c r="L12" s="32">
        <v>37.7410446604</v>
      </c>
      <c r="M12" s="32">
        <v>29.965001834500001</v>
      </c>
      <c r="N12" s="32">
        <v>37.710024732900003</v>
      </c>
      <c r="O12" s="32">
        <v>36.934082081299998</v>
      </c>
      <c r="P12" s="33"/>
      <c r="Q12" s="32">
        <v>1.7845538027000001</v>
      </c>
      <c r="R12" s="32">
        <v>1.6931792865000002</v>
      </c>
      <c r="S12" s="32">
        <v>1.747817017</v>
      </c>
      <c r="T12" s="32">
        <v>1.7911424321</v>
      </c>
      <c r="U12" s="32">
        <v>1.8488410105999999</v>
      </c>
      <c r="V12" s="33"/>
      <c r="W12" s="32">
        <v>52.636000000000003</v>
      </c>
      <c r="X12" s="32">
        <v>40.693000000000005</v>
      </c>
      <c r="Y12" s="32">
        <v>66.763999999999996</v>
      </c>
      <c r="Z12" s="32">
        <v>38.402999999999999</v>
      </c>
      <c r="AA12" s="32">
        <v>35.048999999999999</v>
      </c>
      <c r="AB12" s="33"/>
      <c r="AC12" s="32">
        <v>7.2885380967</v>
      </c>
      <c r="AD12" s="32">
        <v>5.3461400010000002</v>
      </c>
      <c r="AE12" s="32">
        <v>8.2478556984000004</v>
      </c>
      <c r="AF12" s="32">
        <v>4.5642384200000006</v>
      </c>
      <c r="AG12" s="32">
        <v>3.9923226754000001</v>
      </c>
      <c r="AH12" s="33"/>
      <c r="AI12" s="32">
        <v>257.97899999999998</v>
      </c>
      <c r="AJ12" s="32">
        <v>291.83600000000001</v>
      </c>
      <c r="AK12" s="32">
        <v>276.71699999999998</v>
      </c>
      <c r="AL12" s="32">
        <v>373.54900000000004</v>
      </c>
      <c r="AM12" s="32">
        <v>429.34500000000003</v>
      </c>
      <c r="AN12" s="33"/>
      <c r="AO12" s="32">
        <v>35.722504933000003</v>
      </c>
      <c r="AP12" s="32">
        <v>38.340651053800002</v>
      </c>
      <c r="AQ12" s="32">
        <v>34.184918298500001</v>
      </c>
      <c r="AR12" s="32">
        <v>44.396705923200003</v>
      </c>
      <c r="AS12" s="32">
        <v>48.905354762999998</v>
      </c>
      <c r="AT12" s="5"/>
    </row>
    <row r="13" spans="1:46" x14ac:dyDescent="0.2">
      <c r="A13" s="20" t="s">
        <v>33</v>
      </c>
      <c r="B13" s="5"/>
      <c r="C13" s="5"/>
      <c r="D13" s="5"/>
      <c r="E13" s="32">
        <v>244.91200000000001</v>
      </c>
      <c r="F13" s="32">
        <v>238.32500000000002</v>
      </c>
      <c r="G13" s="32">
        <v>196.41500000000002</v>
      </c>
      <c r="H13" s="32">
        <v>263.303</v>
      </c>
      <c r="I13" s="32">
        <v>296.20100000000002</v>
      </c>
      <c r="J13" s="33"/>
      <c r="K13" s="32">
        <v>28.5664297328</v>
      </c>
      <c r="L13" s="32">
        <v>27.0844484751</v>
      </c>
      <c r="M13" s="32">
        <v>21.015245588900001</v>
      </c>
      <c r="N13" s="32">
        <v>27.700709500400002</v>
      </c>
      <c r="O13" s="32">
        <v>31.3285392298</v>
      </c>
      <c r="P13" s="33"/>
      <c r="Q13" s="32">
        <v>1.8497011171</v>
      </c>
      <c r="R13" s="32">
        <v>2.0091807406000002</v>
      </c>
      <c r="S13" s="32">
        <v>1.9877911565000002</v>
      </c>
      <c r="T13" s="32">
        <v>2.1145410420999999</v>
      </c>
      <c r="U13" s="32">
        <v>2.1514242017999998</v>
      </c>
      <c r="V13" s="33"/>
      <c r="W13" s="32">
        <v>47.923000000000002</v>
      </c>
      <c r="X13" s="32">
        <v>52.222000000000001</v>
      </c>
      <c r="Y13" s="32">
        <v>66.917000000000002</v>
      </c>
      <c r="Z13" s="32">
        <v>56.033999999999999</v>
      </c>
      <c r="AA13" s="32">
        <v>69.64</v>
      </c>
      <c r="AB13" s="33"/>
      <c r="AC13" s="32">
        <v>5.5897179889000004</v>
      </c>
      <c r="AD13" s="32">
        <v>5.9347700336000004</v>
      </c>
      <c r="AE13" s="32">
        <v>7.1597239980000005</v>
      </c>
      <c r="AF13" s="32">
        <v>5.8950393885999999</v>
      </c>
      <c r="AG13" s="32">
        <v>7.3656722021999999</v>
      </c>
      <c r="AH13" s="33"/>
      <c r="AI13" s="32">
        <v>173.04300000000001</v>
      </c>
      <c r="AJ13" s="32">
        <v>158.53300000000002</v>
      </c>
      <c r="AK13" s="32">
        <v>198.851</v>
      </c>
      <c r="AL13" s="32">
        <v>202.22300000000001</v>
      </c>
      <c r="AM13" s="32">
        <v>232.17599999999999</v>
      </c>
      <c r="AN13" s="33"/>
      <c r="AO13" s="32">
        <v>20.183660662800001</v>
      </c>
      <c r="AP13" s="32">
        <v>18.016485346</v>
      </c>
      <c r="AQ13" s="32">
        <v>21.275883209500002</v>
      </c>
      <c r="AR13" s="32">
        <v>21.274807265</v>
      </c>
      <c r="AS13" s="32">
        <v>24.556753435099999</v>
      </c>
      <c r="AT13" s="5"/>
    </row>
    <row r="14" spans="1:46" x14ac:dyDescent="0.2">
      <c r="A14" s="20" t="s">
        <v>34</v>
      </c>
      <c r="B14" s="5"/>
      <c r="C14" s="5"/>
      <c r="D14" s="5"/>
      <c r="E14" s="32">
        <v>606.74700000000007</v>
      </c>
      <c r="F14" s="32">
        <v>672.31600000000003</v>
      </c>
      <c r="G14" s="32">
        <v>673.27800000000002</v>
      </c>
      <c r="H14" s="32">
        <v>789.49</v>
      </c>
      <c r="I14" s="32">
        <v>889.97</v>
      </c>
      <c r="J14" s="33"/>
      <c r="K14" s="32">
        <v>20.526072215599999</v>
      </c>
      <c r="L14" s="32">
        <v>22.041022930900002</v>
      </c>
      <c r="M14" s="32">
        <v>21.236836153700001</v>
      </c>
      <c r="N14" s="32">
        <v>24.120322675700002</v>
      </c>
      <c r="O14" s="32">
        <v>26.121984386699999</v>
      </c>
      <c r="P14" s="33"/>
      <c r="Q14" s="32">
        <v>1.5807148613999999</v>
      </c>
      <c r="R14" s="32">
        <v>1.5360262139</v>
      </c>
      <c r="S14" s="32">
        <v>1.6841913741000001</v>
      </c>
      <c r="T14" s="32">
        <v>1.6721947080000001</v>
      </c>
      <c r="U14" s="32">
        <v>1.7202838298000001</v>
      </c>
      <c r="V14" s="33"/>
      <c r="W14" s="32">
        <v>473.495</v>
      </c>
      <c r="X14" s="32">
        <v>444.54900000000004</v>
      </c>
      <c r="Y14" s="32">
        <v>461.31100000000004</v>
      </c>
      <c r="Z14" s="32">
        <v>346.30400000000003</v>
      </c>
      <c r="AA14" s="32">
        <v>338.13400000000001</v>
      </c>
      <c r="AB14" s="33"/>
      <c r="AC14" s="32">
        <v>16.0181963219</v>
      </c>
      <c r="AD14" s="32">
        <v>14.573972213800001</v>
      </c>
      <c r="AE14" s="32">
        <v>14.550878126000001</v>
      </c>
      <c r="AF14" s="32">
        <v>10.5802026927</v>
      </c>
      <c r="AG14" s="32">
        <v>9.9247514732000006</v>
      </c>
      <c r="AH14" s="33"/>
      <c r="AI14" s="32">
        <v>1075.9780000000001</v>
      </c>
      <c r="AJ14" s="32">
        <v>1155.3690000000001</v>
      </c>
      <c r="AK14" s="32">
        <v>1223.597</v>
      </c>
      <c r="AL14" s="32">
        <v>1540.21</v>
      </c>
      <c r="AM14" s="32">
        <v>1757.066</v>
      </c>
      <c r="AN14" s="33"/>
      <c r="AO14" s="32">
        <v>36.400018674000002</v>
      </c>
      <c r="AP14" s="32">
        <v>37.877299696400001</v>
      </c>
      <c r="AQ14" s="32">
        <v>38.595244471299999</v>
      </c>
      <c r="AR14" s="32">
        <v>47.056152944600001</v>
      </c>
      <c r="AS14" s="32">
        <v>51.572581793200001</v>
      </c>
      <c r="AT14" s="5"/>
    </row>
    <row r="15" spans="1:46" x14ac:dyDescent="0.2">
      <c r="A15" s="20" t="s">
        <v>35</v>
      </c>
      <c r="B15" s="5"/>
      <c r="C15" s="5"/>
      <c r="D15" s="5"/>
      <c r="E15" s="32">
        <v>210.761</v>
      </c>
      <c r="F15" s="32">
        <v>234.983</v>
      </c>
      <c r="G15" s="32">
        <v>241.22800000000001</v>
      </c>
      <c r="H15" s="32">
        <v>245.62300000000002</v>
      </c>
      <c r="I15" s="32">
        <v>262.57900000000001</v>
      </c>
      <c r="J15" s="33"/>
      <c r="K15" s="32">
        <v>30.135362556300002</v>
      </c>
      <c r="L15" s="32">
        <v>32.512303684100004</v>
      </c>
      <c r="M15" s="32">
        <v>32.8456528814</v>
      </c>
      <c r="N15" s="32">
        <v>31.859659408600002</v>
      </c>
      <c r="O15" s="32">
        <v>36.155008061899998</v>
      </c>
      <c r="P15" s="33"/>
      <c r="Q15" s="32">
        <v>1.6822135025</v>
      </c>
      <c r="R15" s="32">
        <v>1.7187881677000001</v>
      </c>
      <c r="S15" s="32">
        <v>1.7796441541000001</v>
      </c>
      <c r="T15" s="32">
        <v>1.7540499057000001</v>
      </c>
      <c r="U15" s="32">
        <v>1.8279032215</v>
      </c>
      <c r="V15" s="33"/>
      <c r="W15" s="32">
        <v>47.1</v>
      </c>
      <c r="X15" s="32">
        <v>44.907000000000004</v>
      </c>
      <c r="Y15" s="32">
        <v>52.008000000000003</v>
      </c>
      <c r="Z15" s="32">
        <v>52.327000000000005</v>
      </c>
      <c r="AA15" s="32">
        <v>32.417999999999999</v>
      </c>
      <c r="AB15" s="33"/>
      <c r="AC15" s="32">
        <v>6.7345266743000005</v>
      </c>
      <c r="AD15" s="32">
        <v>6.2133431846000002</v>
      </c>
      <c r="AE15" s="32">
        <v>7.0814197152</v>
      </c>
      <c r="AF15" s="32">
        <v>6.7873138829000004</v>
      </c>
      <c r="AG15" s="32">
        <v>4.4636968354000004</v>
      </c>
      <c r="AH15" s="33"/>
      <c r="AI15" s="32">
        <v>213.989</v>
      </c>
      <c r="AJ15" s="32">
        <v>223.06700000000001</v>
      </c>
      <c r="AK15" s="32">
        <v>245.148</v>
      </c>
      <c r="AL15" s="32">
        <v>314.59399999999999</v>
      </c>
      <c r="AM15" s="32">
        <v>322.49099999999999</v>
      </c>
      <c r="AN15" s="33"/>
      <c r="AO15" s="32">
        <v>30.596913556400001</v>
      </c>
      <c r="AP15" s="32">
        <v>30.8636030943</v>
      </c>
      <c r="AQ15" s="32">
        <v>33.379400867900003</v>
      </c>
      <c r="AR15" s="32">
        <v>40.805859760600001</v>
      </c>
      <c r="AS15" s="32">
        <v>44.404406692400002</v>
      </c>
      <c r="AT15" s="5"/>
    </row>
    <row r="16" spans="1:46" x14ac:dyDescent="0.2">
      <c r="A16" s="20" t="s">
        <v>36</v>
      </c>
      <c r="B16" s="5"/>
      <c r="C16" s="5"/>
      <c r="D16" s="5"/>
      <c r="E16" s="32">
        <v>610.01400000000001</v>
      </c>
      <c r="F16" s="32">
        <v>655.16399999999999</v>
      </c>
      <c r="G16" s="32">
        <v>788.82600000000002</v>
      </c>
      <c r="H16" s="32">
        <v>1247.192</v>
      </c>
      <c r="I16" s="32">
        <v>1172.6610000000001</v>
      </c>
      <c r="J16" s="33"/>
      <c r="K16" s="32">
        <v>11.7738704437</v>
      </c>
      <c r="L16" s="32">
        <v>12.2659199871</v>
      </c>
      <c r="M16" s="32">
        <v>14.117858036400001</v>
      </c>
      <c r="N16" s="32">
        <v>21.888725514100003</v>
      </c>
      <c r="O16" s="32">
        <v>20.010033504700001</v>
      </c>
      <c r="P16" s="33"/>
      <c r="Q16" s="32">
        <v>1.9370391499000001</v>
      </c>
      <c r="R16" s="32">
        <v>1.9773094981000001</v>
      </c>
      <c r="S16" s="32">
        <v>2.2282670703000003</v>
      </c>
      <c r="T16" s="32">
        <v>2.5042736001999999</v>
      </c>
      <c r="U16" s="32">
        <v>2.4674812243000002</v>
      </c>
      <c r="V16" s="33"/>
      <c r="W16" s="32">
        <v>186.98000000000002</v>
      </c>
      <c r="X16" s="32">
        <v>158.416</v>
      </c>
      <c r="Y16" s="32">
        <v>183.416</v>
      </c>
      <c r="Z16" s="32">
        <v>152.06100000000001</v>
      </c>
      <c r="AA16" s="32">
        <v>238.845</v>
      </c>
      <c r="AB16" s="33"/>
      <c r="AC16" s="32">
        <v>3.6088979852</v>
      </c>
      <c r="AD16" s="32">
        <v>2.9658497425000001</v>
      </c>
      <c r="AE16" s="32">
        <v>3.2826517503000003</v>
      </c>
      <c r="AF16" s="32">
        <v>2.6687322324</v>
      </c>
      <c r="AG16" s="32">
        <v>4.0755993867000004</v>
      </c>
      <c r="AH16" s="33"/>
      <c r="AI16" s="32">
        <v>347.36400000000003</v>
      </c>
      <c r="AJ16" s="32">
        <v>361.78000000000003</v>
      </c>
      <c r="AK16" s="32">
        <v>397.166</v>
      </c>
      <c r="AL16" s="32">
        <v>459.916</v>
      </c>
      <c r="AM16" s="32">
        <v>582.88099999999997</v>
      </c>
      <c r="AN16" s="33"/>
      <c r="AO16" s="32">
        <v>6.7044670004000002</v>
      </c>
      <c r="AP16" s="32">
        <v>6.7732117957</v>
      </c>
      <c r="AQ16" s="32">
        <v>7.1082002937000004</v>
      </c>
      <c r="AR16" s="32">
        <v>8.0717123614999995</v>
      </c>
      <c r="AS16" s="32">
        <v>9.9461552309000005</v>
      </c>
      <c r="AT16" s="5"/>
    </row>
    <row r="17" spans="1:46" x14ac:dyDescent="0.2">
      <c r="A17" s="20" t="s">
        <v>37</v>
      </c>
      <c r="B17" s="5"/>
      <c r="C17" s="5"/>
      <c r="D17" s="5"/>
      <c r="E17" s="32">
        <v>887.61599999999999</v>
      </c>
      <c r="F17" s="32">
        <v>1008.513</v>
      </c>
      <c r="G17" s="32">
        <v>919.90899999999999</v>
      </c>
      <c r="H17" s="32">
        <v>1146.9059999999999</v>
      </c>
      <c r="I17" s="32">
        <v>1205.0309999999999</v>
      </c>
      <c r="J17" s="33"/>
      <c r="K17" s="32">
        <v>24.684634175599999</v>
      </c>
      <c r="L17" s="32">
        <v>27.391682704900003</v>
      </c>
      <c r="M17" s="32">
        <v>24.439561362100001</v>
      </c>
      <c r="N17" s="32">
        <v>30.1221267387</v>
      </c>
      <c r="O17" s="32">
        <v>31.009044372200002</v>
      </c>
      <c r="P17" s="33"/>
      <c r="Q17" s="32">
        <v>1.5694061396000001</v>
      </c>
      <c r="R17" s="32">
        <v>1.5997364437000001</v>
      </c>
      <c r="S17" s="32">
        <v>1.6496490414</v>
      </c>
      <c r="T17" s="32">
        <v>1.7215116147</v>
      </c>
      <c r="U17" s="32">
        <v>1.6913539983999999</v>
      </c>
      <c r="V17" s="33"/>
      <c r="W17" s="32">
        <v>460.72300000000001</v>
      </c>
      <c r="X17" s="32">
        <v>432.35599999999999</v>
      </c>
      <c r="Y17" s="32">
        <v>464.60700000000003</v>
      </c>
      <c r="Z17" s="32">
        <v>303.25100000000003</v>
      </c>
      <c r="AA17" s="32">
        <v>223.26900000000001</v>
      </c>
      <c r="AB17" s="33"/>
      <c r="AC17" s="32">
        <v>12.812723870800001</v>
      </c>
      <c r="AD17" s="32">
        <v>11.7429902912</v>
      </c>
      <c r="AE17" s="32">
        <v>12.343385362900001</v>
      </c>
      <c r="AF17" s="32">
        <v>7.9645280918000001</v>
      </c>
      <c r="AG17" s="32">
        <v>5.7453777768999998</v>
      </c>
      <c r="AH17" s="33"/>
      <c r="AI17" s="32">
        <v>1143.508</v>
      </c>
      <c r="AJ17" s="32">
        <v>1260.0130000000001</v>
      </c>
      <c r="AK17" s="32">
        <v>1427.0160000000001</v>
      </c>
      <c r="AL17" s="32">
        <v>1688.298</v>
      </c>
      <c r="AM17" s="32">
        <v>1870.47</v>
      </c>
      <c r="AN17" s="33"/>
      <c r="AO17" s="32">
        <v>31.8010002714</v>
      </c>
      <c r="AP17" s="32">
        <v>34.222539818599998</v>
      </c>
      <c r="AQ17" s="32">
        <v>37.912059884999998</v>
      </c>
      <c r="AR17" s="32">
        <v>44.341145942800004</v>
      </c>
      <c r="AS17" s="32">
        <v>48.1327760255</v>
      </c>
      <c r="AT17" s="5"/>
    </row>
    <row r="18" spans="1:46" x14ac:dyDescent="0.2">
      <c r="A18" s="20" t="s">
        <v>38</v>
      </c>
      <c r="B18" s="5"/>
      <c r="C18" s="5"/>
      <c r="D18" s="5"/>
      <c r="E18" s="32">
        <v>2524.8029999999999</v>
      </c>
      <c r="F18" s="32">
        <v>2314.7170000000001</v>
      </c>
      <c r="G18" s="32">
        <v>1970.4670000000001</v>
      </c>
      <c r="H18" s="32">
        <v>2488.107</v>
      </c>
      <c r="I18" s="32">
        <v>2559.8150000000001</v>
      </c>
      <c r="J18" s="33"/>
      <c r="K18" s="32">
        <v>27.698478373700002</v>
      </c>
      <c r="L18" s="32">
        <v>25.1701941506</v>
      </c>
      <c r="M18" s="32">
        <v>21.348495623600002</v>
      </c>
      <c r="N18" s="32">
        <v>26.740873699000002</v>
      </c>
      <c r="O18" s="32">
        <v>27.390695735400001</v>
      </c>
      <c r="P18" s="33"/>
      <c r="Q18" s="32">
        <v>1.6142855502</v>
      </c>
      <c r="R18" s="32">
        <v>1.6347285651000001</v>
      </c>
      <c r="S18" s="32">
        <v>1.7178805836</v>
      </c>
      <c r="T18" s="32">
        <v>1.7506727002</v>
      </c>
      <c r="U18" s="32">
        <v>1.6682701680000001</v>
      </c>
      <c r="V18" s="33"/>
      <c r="W18" s="32">
        <v>675.25800000000004</v>
      </c>
      <c r="X18" s="32">
        <v>791.58699999999999</v>
      </c>
      <c r="Y18" s="32">
        <v>1034.4590000000001</v>
      </c>
      <c r="Z18" s="32">
        <v>762.91800000000001</v>
      </c>
      <c r="AA18" s="32">
        <v>556.96600000000001</v>
      </c>
      <c r="AB18" s="33"/>
      <c r="AC18" s="32">
        <v>7.4079518717999999</v>
      </c>
      <c r="AD18" s="32">
        <v>8.6077038691999999</v>
      </c>
      <c r="AE18" s="32">
        <v>11.2075682741</v>
      </c>
      <c r="AF18" s="32">
        <v>8.1994439470000007</v>
      </c>
      <c r="AG18" s="32">
        <v>5.9596831181000001</v>
      </c>
      <c r="AH18" s="33"/>
      <c r="AI18" s="32">
        <v>3490.5920000000001</v>
      </c>
      <c r="AJ18" s="32">
        <v>3334.04</v>
      </c>
      <c r="AK18" s="32">
        <v>3215.6840000000002</v>
      </c>
      <c r="AL18" s="32">
        <v>3823.4160000000002</v>
      </c>
      <c r="AM18" s="32">
        <v>4385.2700000000004</v>
      </c>
      <c r="AN18" s="33"/>
      <c r="AO18" s="32">
        <v>38.293715202100003</v>
      </c>
      <c r="AP18" s="32">
        <v>36.254295495299999</v>
      </c>
      <c r="AQ18" s="32">
        <v>34.839464858299998</v>
      </c>
      <c r="AR18" s="32">
        <v>41.092076970400001</v>
      </c>
      <c r="AS18" s="32">
        <v>46.923545759299998</v>
      </c>
      <c r="AT18" s="5"/>
    </row>
    <row r="19" spans="1:46" x14ac:dyDescent="0.2">
      <c r="A19" s="20" t="s">
        <v>39</v>
      </c>
      <c r="B19" s="5"/>
      <c r="C19" s="5"/>
      <c r="D19" s="5"/>
      <c r="E19" s="32">
        <v>458.88400000000001</v>
      </c>
      <c r="F19" s="32">
        <v>414.995</v>
      </c>
      <c r="G19" s="32">
        <v>430.76500000000004</v>
      </c>
      <c r="H19" s="32">
        <v>526.08500000000004</v>
      </c>
      <c r="I19" s="32">
        <v>573.32500000000005</v>
      </c>
      <c r="J19" s="33"/>
      <c r="K19" s="32">
        <v>26.218137481799999</v>
      </c>
      <c r="L19" s="32">
        <v>23.176943856899999</v>
      </c>
      <c r="M19" s="32">
        <v>23.2929548768</v>
      </c>
      <c r="N19" s="32">
        <v>28.155396961699999</v>
      </c>
      <c r="O19" s="32">
        <v>30.220808383200001</v>
      </c>
      <c r="P19" s="33"/>
      <c r="Q19" s="32">
        <v>1.6456402925</v>
      </c>
      <c r="R19" s="32">
        <v>1.5985060061</v>
      </c>
      <c r="S19" s="32">
        <v>1.7577426207</v>
      </c>
      <c r="T19" s="32">
        <v>1.8604693158000001</v>
      </c>
      <c r="U19" s="32">
        <v>1.8275184231999999</v>
      </c>
      <c r="V19" s="33"/>
      <c r="W19" s="32">
        <v>189.154</v>
      </c>
      <c r="X19" s="32">
        <v>220.18300000000002</v>
      </c>
      <c r="Y19" s="32">
        <v>228.898</v>
      </c>
      <c r="Z19" s="32">
        <v>171.37200000000001</v>
      </c>
      <c r="AA19" s="32">
        <v>141.98500000000001</v>
      </c>
      <c r="AB19" s="33"/>
      <c r="AC19" s="32">
        <v>10.8072314076</v>
      </c>
      <c r="AD19" s="32">
        <v>12.2969409975</v>
      </c>
      <c r="AE19" s="32">
        <v>12.377307314600001</v>
      </c>
      <c r="AF19" s="32">
        <v>9.1716104586</v>
      </c>
      <c r="AG19" s="32">
        <v>7.4842392678999996</v>
      </c>
      <c r="AH19" s="33"/>
      <c r="AI19" s="32">
        <v>451.24200000000002</v>
      </c>
      <c r="AJ19" s="32">
        <v>460.86900000000003</v>
      </c>
      <c r="AK19" s="32">
        <v>474.13400000000001</v>
      </c>
      <c r="AL19" s="32">
        <v>529.94400000000007</v>
      </c>
      <c r="AM19" s="32">
        <v>652.82400000000007</v>
      </c>
      <c r="AN19" s="33"/>
      <c r="AO19" s="32">
        <v>25.781515140100002</v>
      </c>
      <c r="AP19" s="32">
        <v>25.7389485136</v>
      </c>
      <c r="AQ19" s="32">
        <v>25.6380668521</v>
      </c>
      <c r="AR19" s="32">
        <v>28.3619257107</v>
      </c>
      <c r="AS19" s="32">
        <v>34.411318208700003</v>
      </c>
      <c r="AT19" s="5"/>
    </row>
    <row r="20" spans="1:46" x14ac:dyDescent="0.2">
      <c r="A20" s="20" t="s">
        <v>40</v>
      </c>
      <c r="B20" s="5"/>
      <c r="C20" s="5"/>
      <c r="D20" s="5"/>
      <c r="E20" s="32">
        <v>1863.797</v>
      </c>
      <c r="F20" s="32">
        <v>1782.9860000000001</v>
      </c>
      <c r="G20" s="32">
        <v>1745.48</v>
      </c>
      <c r="H20" s="32">
        <v>2138.8650000000002</v>
      </c>
      <c r="I20" s="32">
        <v>2361.4639999999999</v>
      </c>
      <c r="J20" s="33"/>
      <c r="K20" s="32">
        <v>31.356772269500002</v>
      </c>
      <c r="L20" s="32">
        <v>29.357237743800003</v>
      </c>
      <c r="M20" s="32">
        <v>28.156995073000001</v>
      </c>
      <c r="N20" s="32">
        <v>34.072260052600001</v>
      </c>
      <c r="O20" s="32">
        <v>37.358676766000002</v>
      </c>
      <c r="P20" s="33"/>
      <c r="Q20" s="32">
        <v>1.6901261243000001</v>
      </c>
      <c r="R20" s="32">
        <v>1.7289692684</v>
      </c>
      <c r="S20" s="32">
        <v>1.8220661365000002</v>
      </c>
      <c r="T20" s="32">
        <v>1.9197639870000001</v>
      </c>
      <c r="U20" s="32">
        <v>1.9408726959</v>
      </c>
      <c r="V20" s="33"/>
      <c r="W20" s="32">
        <v>448.93600000000004</v>
      </c>
      <c r="X20" s="32">
        <v>474.65899999999999</v>
      </c>
      <c r="Y20" s="32">
        <v>519.83000000000004</v>
      </c>
      <c r="Z20" s="32">
        <v>524.28499999999997</v>
      </c>
      <c r="AA20" s="32">
        <v>383.92</v>
      </c>
      <c r="AB20" s="33"/>
      <c r="AC20" s="32">
        <v>7.5529598532</v>
      </c>
      <c r="AD20" s="32">
        <v>7.8153598010000005</v>
      </c>
      <c r="AE20" s="32">
        <v>8.3855734519000009</v>
      </c>
      <c r="AF20" s="32">
        <v>8.3518945148999997</v>
      </c>
      <c r="AG20" s="32">
        <v>6.0736658209000014</v>
      </c>
      <c r="AH20" s="33"/>
      <c r="AI20" s="32">
        <v>1292.1420000000001</v>
      </c>
      <c r="AJ20" s="32">
        <v>1296.0219999999999</v>
      </c>
      <c r="AK20" s="32">
        <v>1284.146</v>
      </c>
      <c r="AL20" s="32">
        <v>1540.5800000000002</v>
      </c>
      <c r="AM20" s="32">
        <v>1932.8230000000001</v>
      </c>
      <c r="AN20" s="33"/>
      <c r="AO20" s="32">
        <v>21.739171397900002</v>
      </c>
      <c r="AP20" s="32">
        <v>21.339273541800001</v>
      </c>
      <c r="AQ20" s="32">
        <v>20.7150426215</v>
      </c>
      <c r="AR20" s="32">
        <v>24.541540673100002</v>
      </c>
      <c r="AS20" s="32">
        <v>30.577518735400002</v>
      </c>
      <c r="AT20" s="5"/>
    </row>
    <row r="21" spans="1:46" x14ac:dyDescent="0.2">
      <c r="A21" s="20" t="s">
        <v>41</v>
      </c>
      <c r="B21" s="5"/>
      <c r="C21" s="5"/>
      <c r="D21" s="5"/>
      <c r="E21" s="32">
        <v>716.11800000000005</v>
      </c>
      <c r="F21" s="32">
        <v>707.34800000000007</v>
      </c>
      <c r="G21" s="32">
        <v>771.04700000000003</v>
      </c>
      <c r="H21" s="32">
        <v>943.77300000000002</v>
      </c>
      <c r="I21" s="32">
        <v>1017.144</v>
      </c>
      <c r="J21" s="33"/>
      <c r="K21" s="32">
        <v>20.642641361500001</v>
      </c>
      <c r="L21" s="32">
        <v>20.1899720905</v>
      </c>
      <c r="M21" s="32">
        <v>21.666462472900001</v>
      </c>
      <c r="N21" s="32">
        <v>26.209364325599999</v>
      </c>
      <c r="O21" s="32">
        <v>28.221247674200001</v>
      </c>
      <c r="P21" s="33"/>
      <c r="Q21" s="32">
        <v>2.0558357701000003</v>
      </c>
      <c r="R21" s="32">
        <v>2.0320563570000001</v>
      </c>
      <c r="S21" s="32">
        <v>2.3076712574</v>
      </c>
      <c r="T21" s="32">
        <v>2.5527547408000002</v>
      </c>
      <c r="U21" s="32">
        <v>2.232468559</v>
      </c>
      <c r="V21" s="33"/>
      <c r="W21" s="32">
        <v>116.28500000000001</v>
      </c>
      <c r="X21" s="32">
        <v>141.298</v>
      </c>
      <c r="Y21" s="32">
        <v>142.67600000000002</v>
      </c>
      <c r="Z21" s="32">
        <v>121.26900000000001</v>
      </c>
      <c r="AA21" s="32">
        <v>97.430999999999997</v>
      </c>
      <c r="AB21" s="33"/>
      <c r="AC21" s="32">
        <v>3.3520028133999999</v>
      </c>
      <c r="AD21" s="32">
        <v>4.0330964058000003</v>
      </c>
      <c r="AE21" s="32">
        <v>4.0092033297</v>
      </c>
      <c r="AF21" s="32">
        <v>3.3677413980000002</v>
      </c>
      <c r="AG21" s="32">
        <v>2.7032793607999999</v>
      </c>
      <c r="AH21" s="33"/>
      <c r="AI21" s="32">
        <v>318.36799999999999</v>
      </c>
      <c r="AJ21" s="32">
        <v>276.315</v>
      </c>
      <c r="AK21" s="32">
        <v>281.80099999999999</v>
      </c>
      <c r="AL21" s="32">
        <v>362.54400000000004</v>
      </c>
      <c r="AM21" s="32">
        <v>396.97800000000001</v>
      </c>
      <c r="AN21" s="33"/>
      <c r="AO21" s="32">
        <v>9.1771976755000004</v>
      </c>
      <c r="AP21" s="32">
        <v>7.8869130021</v>
      </c>
      <c r="AQ21" s="32">
        <v>7.9186233671000004</v>
      </c>
      <c r="AR21" s="32">
        <v>10.068149629300001</v>
      </c>
      <c r="AS21" s="32">
        <v>11.014383862300001</v>
      </c>
      <c r="AT21" s="5"/>
    </row>
    <row r="22" spans="1:46" x14ac:dyDescent="0.2">
      <c r="A22" s="20" t="s">
        <v>42</v>
      </c>
      <c r="B22" s="5"/>
      <c r="C22" s="5"/>
      <c r="D22" s="5"/>
      <c r="E22" s="32">
        <v>707.18700000000001</v>
      </c>
      <c r="F22" s="32">
        <v>954.93600000000004</v>
      </c>
      <c r="G22" s="32">
        <v>830.553</v>
      </c>
      <c r="H22" s="32">
        <v>1167.2750000000001</v>
      </c>
      <c r="I22" s="32">
        <v>1195.999</v>
      </c>
      <c r="J22" s="33"/>
      <c r="K22" s="32">
        <v>24.038575280300002</v>
      </c>
      <c r="L22" s="32">
        <v>31.387423679099999</v>
      </c>
      <c r="M22" s="32">
        <v>26.837690962</v>
      </c>
      <c r="N22" s="32">
        <v>36.971959242200001</v>
      </c>
      <c r="O22" s="32">
        <v>37.027511835799999</v>
      </c>
      <c r="P22" s="33"/>
      <c r="Q22" s="32">
        <v>1.8243901542000001</v>
      </c>
      <c r="R22" s="32">
        <v>1.8129749009</v>
      </c>
      <c r="S22" s="32">
        <v>1.8855316879000001</v>
      </c>
      <c r="T22" s="32">
        <v>2.1453213681000003</v>
      </c>
      <c r="U22" s="32">
        <v>2.0546053968</v>
      </c>
      <c r="V22" s="33"/>
      <c r="W22" s="32">
        <v>165.69300000000001</v>
      </c>
      <c r="X22" s="32">
        <v>162</v>
      </c>
      <c r="Y22" s="32">
        <v>199.89100000000002</v>
      </c>
      <c r="Z22" s="32">
        <v>160.24200000000002</v>
      </c>
      <c r="AA22" s="32">
        <v>188.05699999999999</v>
      </c>
      <c r="AB22" s="33"/>
      <c r="AC22" s="32">
        <v>5.6322071163</v>
      </c>
      <c r="AD22" s="32">
        <v>5.3247156207000002</v>
      </c>
      <c r="AE22" s="32">
        <v>6.4590855539000005</v>
      </c>
      <c r="AF22" s="32">
        <v>5.0754626741000006</v>
      </c>
      <c r="AG22" s="32">
        <v>5.8221476717999998</v>
      </c>
      <c r="AH22" s="33"/>
      <c r="AI22" s="32">
        <v>395.00600000000003</v>
      </c>
      <c r="AJ22" s="32">
        <v>408.23599999999999</v>
      </c>
      <c r="AK22" s="32">
        <v>493.68400000000003</v>
      </c>
      <c r="AL22" s="32">
        <v>535.25599999999997</v>
      </c>
      <c r="AM22" s="32">
        <v>705.48099999999999</v>
      </c>
      <c r="AN22" s="33"/>
      <c r="AO22" s="32">
        <v>13.4269740071</v>
      </c>
      <c r="AP22" s="32">
        <v>13.418151889800001</v>
      </c>
      <c r="AQ22" s="32">
        <v>15.952430037400001</v>
      </c>
      <c r="AR22" s="32">
        <v>16.9535568021</v>
      </c>
      <c r="AS22" s="32">
        <v>21.841327691299998</v>
      </c>
      <c r="AT22" s="5"/>
    </row>
    <row r="23" spans="1:46" x14ac:dyDescent="0.2">
      <c r="A23" s="20" t="s">
        <v>43</v>
      </c>
      <c r="B23" s="5"/>
      <c r="C23" s="5"/>
      <c r="D23" s="5"/>
      <c r="E23" s="32">
        <v>2518.1869999999999</v>
      </c>
      <c r="F23" s="32">
        <v>2793.694</v>
      </c>
      <c r="G23" s="32">
        <v>2376.58</v>
      </c>
      <c r="H23" s="32">
        <v>3213.4480000000003</v>
      </c>
      <c r="I23" s="32">
        <v>3123.0219999999999</v>
      </c>
      <c r="J23" s="33"/>
      <c r="K23" s="32">
        <v>31.620320637400003</v>
      </c>
      <c r="L23" s="32">
        <v>33.9793564354</v>
      </c>
      <c r="M23" s="32">
        <v>28.351444920700001</v>
      </c>
      <c r="N23" s="32">
        <v>37.799751824499999</v>
      </c>
      <c r="O23" s="32">
        <v>35.776144410400001</v>
      </c>
      <c r="P23" s="33"/>
      <c r="Q23" s="32">
        <v>1.649196823</v>
      </c>
      <c r="R23" s="32">
        <v>1.6858829206000001</v>
      </c>
      <c r="S23" s="32">
        <v>1.8938659755</v>
      </c>
      <c r="T23" s="32">
        <v>1.9312031811000001</v>
      </c>
      <c r="U23" s="32">
        <v>1.8521464146</v>
      </c>
      <c r="V23" s="33"/>
      <c r="W23" s="32">
        <v>634.072</v>
      </c>
      <c r="X23" s="32">
        <v>681.63400000000001</v>
      </c>
      <c r="Y23" s="32">
        <v>817.59400000000005</v>
      </c>
      <c r="Z23" s="32">
        <v>622.226</v>
      </c>
      <c r="AA23" s="32">
        <v>474.46699999999998</v>
      </c>
      <c r="AB23" s="33"/>
      <c r="AC23" s="32">
        <v>7.9619027289000002</v>
      </c>
      <c r="AD23" s="32">
        <v>8.2906304857999995</v>
      </c>
      <c r="AE23" s="32">
        <v>9.7534992546000012</v>
      </c>
      <c r="AF23" s="32">
        <v>7.3192372737000007</v>
      </c>
      <c r="AG23" s="32">
        <v>5.4353123065000002</v>
      </c>
      <c r="AH23" s="33"/>
      <c r="AI23" s="32">
        <v>2385.116</v>
      </c>
      <c r="AJ23" s="32">
        <v>2460.6440000000002</v>
      </c>
      <c r="AK23" s="32">
        <v>2554.9700000000003</v>
      </c>
      <c r="AL23" s="32">
        <v>2809.223</v>
      </c>
      <c r="AM23" s="32">
        <v>3505.4360000000001</v>
      </c>
      <c r="AN23" s="33"/>
      <c r="AO23" s="32">
        <v>29.9493773407</v>
      </c>
      <c r="AP23" s="32">
        <v>29.928510258000003</v>
      </c>
      <c r="AQ23" s="32">
        <v>30.479550963499999</v>
      </c>
      <c r="AR23" s="32">
        <v>33.044857803700005</v>
      </c>
      <c r="AS23" s="32">
        <v>40.156932790600003</v>
      </c>
      <c r="AT23" s="5"/>
    </row>
    <row r="24" spans="1:46" x14ac:dyDescent="0.2">
      <c r="A24" s="20" t="s">
        <v>44</v>
      </c>
      <c r="B24" s="5"/>
      <c r="C24" s="5"/>
      <c r="D24" s="5"/>
      <c r="E24" s="32">
        <v>3439.049</v>
      </c>
      <c r="F24" s="32">
        <v>4424.5060000000003</v>
      </c>
      <c r="G24" s="32">
        <v>3090.0450000000001</v>
      </c>
      <c r="H24" s="32">
        <v>4062.1849999999999</v>
      </c>
      <c r="I24" s="32">
        <v>5527.6930000000002</v>
      </c>
      <c r="J24" s="33"/>
      <c r="K24" s="32">
        <v>20.8446528166</v>
      </c>
      <c r="L24" s="32">
        <v>26.268322790799999</v>
      </c>
      <c r="M24" s="32">
        <v>18.0993350846</v>
      </c>
      <c r="N24" s="32">
        <v>23.449910023299999</v>
      </c>
      <c r="O24" s="32">
        <v>31.180788047899998</v>
      </c>
      <c r="P24" s="33"/>
      <c r="Q24" s="32">
        <v>1.6749537445</v>
      </c>
      <c r="R24" s="32">
        <v>1.7682920986000001</v>
      </c>
      <c r="S24" s="32">
        <v>1.8526163858</v>
      </c>
      <c r="T24" s="32">
        <v>2.0317991426000002</v>
      </c>
      <c r="U24" s="32">
        <v>1.9232580391</v>
      </c>
      <c r="V24" s="33"/>
      <c r="W24" s="32">
        <v>1654.412</v>
      </c>
      <c r="X24" s="32">
        <v>1615.9490000000001</v>
      </c>
      <c r="Y24" s="32">
        <v>2014.7570000000001</v>
      </c>
      <c r="Z24" s="32">
        <v>1744.9660000000001</v>
      </c>
      <c r="AA24" s="32">
        <v>1253.8630000000001</v>
      </c>
      <c r="AB24" s="33"/>
      <c r="AC24" s="32">
        <v>10.0276686246</v>
      </c>
      <c r="AD24" s="32">
        <v>9.5939004141000002</v>
      </c>
      <c r="AE24" s="32">
        <v>11.801045634300001</v>
      </c>
      <c r="AF24" s="32">
        <v>10.0732230791</v>
      </c>
      <c r="AG24" s="32">
        <v>7.0728306446000007</v>
      </c>
      <c r="AH24" s="33"/>
      <c r="AI24" s="32">
        <v>3709.2339999999999</v>
      </c>
      <c r="AJ24" s="32">
        <v>3766.76</v>
      </c>
      <c r="AK24" s="32">
        <v>3625.3969999999999</v>
      </c>
      <c r="AL24" s="32">
        <v>4088.4190000000003</v>
      </c>
      <c r="AM24" s="32">
        <v>5415.9290000000001</v>
      </c>
      <c r="AN24" s="33"/>
      <c r="AO24" s="32">
        <v>22.482289419400001</v>
      </c>
      <c r="AP24" s="32">
        <v>22.363280229600001</v>
      </c>
      <c r="AQ24" s="32">
        <v>21.235054867400002</v>
      </c>
      <c r="AR24" s="32">
        <v>23.601351904800001</v>
      </c>
      <c r="AS24" s="32">
        <v>30.550346090400001</v>
      </c>
      <c r="AT24" s="5"/>
    </row>
    <row r="25" spans="1:46" x14ac:dyDescent="0.2">
      <c r="A25" s="20" t="s">
        <v>45</v>
      </c>
      <c r="B25" s="5"/>
      <c r="C25" s="5"/>
      <c r="D25" s="5"/>
      <c r="E25" s="32">
        <v>1247.989</v>
      </c>
      <c r="F25" s="32">
        <v>1534.4650000000001</v>
      </c>
      <c r="G25" s="32">
        <v>1623.18</v>
      </c>
      <c r="H25" s="32">
        <v>1796.18</v>
      </c>
      <c r="I25" s="32">
        <v>2005.807</v>
      </c>
      <c r="J25" s="33"/>
      <c r="K25" s="32">
        <v>27.826257382200001</v>
      </c>
      <c r="L25" s="32">
        <v>32.932553579100002</v>
      </c>
      <c r="M25" s="32">
        <v>33.859434887600003</v>
      </c>
      <c r="N25" s="32">
        <v>36.339123339700002</v>
      </c>
      <c r="O25" s="32">
        <v>40.610524402000003</v>
      </c>
      <c r="P25" s="33"/>
      <c r="Q25" s="32">
        <v>2.0522672875999999</v>
      </c>
      <c r="R25" s="32">
        <v>1.9342761158000001</v>
      </c>
      <c r="S25" s="32">
        <v>2.1346652867000002</v>
      </c>
      <c r="T25" s="32">
        <v>2.2919445713000002</v>
      </c>
      <c r="U25" s="32">
        <v>2.2252479924999999</v>
      </c>
      <c r="V25" s="33"/>
      <c r="W25" s="32">
        <v>222.30500000000001</v>
      </c>
      <c r="X25" s="32">
        <v>244.958</v>
      </c>
      <c r="Y25" s="32">
        <v>255.79300000000001</v>
      </c>
      <c r="Z25" s="32">
        <v>229.26300000000001</v>
      </c>
      <c r="AA25" s="32">
        <v>204.334</v>
      </c>
      <c r="AB25" s="33"/>
      <c r="AC25" s="32">
        <v>4.9567072684999998</v>
      </c>
      <c r="AD25" s="32">
        <v>5.2572671645</v>
      </c>
      <c r="AE25" s="32">
        <v>5.3358262349999999</v>
      </c>
      <c r="AF25" s="32">
        <v>4.6382970717000003</v>
      </c>
      <c r="AG25" s="32">
        <v>4.1370435407000006</v>
      </c>
      <c r="AH25" s="33"/>
      <c r="AI25" s="32">
        <v>585.48699999999997</v>
      </c>
      <c r="AJ25" s="32">
        <v>726.80700000000002</v>
      </c>
      <c r="AK25" s="32">
        <v>781.18400000000008</v>
      </c>
      <c r="AL25" s="32">
        <v>854.43200000000002</v>
      </c>
      <c r="AM25" s="32">
        <v>1034.9349999999999</v>
      </c>
      <c r="AN25" s="33"/>
      <c r="AO25" s="32">
        <v>13.0545316953</v>
      </c>
      <c r="AP25" s="32">
        <v>15.598668245400001</v>
      </c>
      <c r="AQ25" s="32">
        <v>16.295450155400001</v>
      </c>
      <c r="AR25" s="32">
        <v>17.2863019483</v>
      </c>
      <c r="AS25" s="32">
        <v>20.953787214799998</v>
      </c>
      <c r="AT25" s="5"/>
    </row>
    <row r="26" spans="1:46" x14ac:dyDescent="0.2">
      <c r="A26" s="20" t="s">
        <v>46</v>
      </c>
      <c r="B26" s="5"/>
      <c r="C26" s="5"/>
      <c r="D26" s="5"/>
      <c r="E26" s="32">
        <v>504.74400000000003</v>
      </c>
      <c r="F26" s="32">
        <v>565.60800000000006</v>
      </c>
      <c r="G26" s="32">
        <v>468.57300000000004</v>
      </c>
      <c r="H26" s="32">
        <v>619.86300000000006</v>
      </c>
      <c r="I26" s="32">
        <v>657.755</v>
      </c>
      <c r="J26" s="33"/>
      <c r="K26" s="32">
        <v>26.3466715106</v>
      </c>
      <c r="L26" s="32">
        <v>28.815401145400003</v>
      </c>
      <c r="M26" s="32">
        <v>23.7123324897</v>
      </c>
      <c r="N26" s="32">
        <v>30.842591887699999</v>
      </c>
      <c r="O26" s="32">
        <v>33.354614539700002</v>
      </c>
      <c r="P26" s="33"/>
      <c r="Q26" s="32">
        <v>1.7629114957000001</v>
      </c>
      <c r="R26" s="32">
        <v>1.8051123746</v>
      </c>
      <c r="S26" s="32">
        <v>1.9251194584</v>
      </c>
      <c r="T26" s="32">
        <v>2.1751790314999999</v>
      </c>
      <c r="U26" s="32">
        <v>1.9977788082000001</v>
      </c>
      <c r="V26" s="33"/>
      <c r="W26" s="32">
        <v>135.15100000000001</v>
      </c>
      <c r="X26" s="32">
        <v>115.611</v>
      </c>
      <c r="Y26" s="32">
        <v>179.85500000000002</v>
      </c>
      <c r="Z26" s="32">
        <v>135.08199999999999</v>
      </c>
      <c r="AA26" s="32">
        <v>117.17400000000001</v>
      </c>
      <c r="AB26" s="33"/>
      <c r="AC26" s="32">
        <v>7.0546237327000005</v>
      </c>
      <c r="AD26" s="32">
        <v>5.8899049197000002</v>
      </c>
      <c r="AE26" s="32">
        <v>9.101637439500001</v>
      </c>
      <c r="AF26" s="32">
        <v>6.7212900227999999</v>
      </c>
      <c r="AG26" s="32">
        <v>5.9418683310000002</v>
      </c>
      <c r="AH26" s="33"/>
      <c r="AI26" s="32">
        <v>381.34200000000004</v>
      </c>
      <c r="AJ26" s="32">
        <v>328.791</v>
      </c>
      <c r="AK26" s="32">
        <v>320.91900000000004</v>
      </c>
      <c r="AL26" s="32">
        <v>429.69200000000001</v>
      </c>
      <c r="AM26" s="32">
        <v>499.84399999999999</v>
      </c>
      <c r="AN26" s="33"/>
      <c r="AO26" s="32">
        <v>19.905323108800001</v>
      </c>
      <c r="AP26" s="32">
        <v>16.7505490693</v>
      </c>
      <c r="AQ26" s="32">
        <v>16.240240112600002</v>
      </c>
      <c r="AR26" s="32">
        <v>21.3802323956</v>
      </c>
      <c r="AS26" s="32">
        <v>25.346981702899999</v>
      </c>
      <c r="AT26" s="5"/>
    </row>
    <row r="27" spans="1:46" x14ac:dyDescent="0.2">
      <c r="A27" s="20" t="s">
        <v>47</v>
      </c>
      <c r="B27" s="5"/>
      <c r="C27" s="5"/>
      <c r="D27" s="5"/>
      <c r="E27" s="32">
        <v>348.80500000000001</v>
      </c>
      <c r="F27" s="32">
        <v>387.11200000000002</v>
      </c>
      <c r="G27" s="32">
        <v>438.12200000000001</v>
      </c>
      <c r="H27" s="32">
        <v>472.30500000000001</v>
      </c>
      <c r="I27" s="32">
        <v>467.03500000000003</v>
      </c>
      <c r="J27" s="33"/>
      <c r="K27" s="32">
        <v>29.5329658699</v>
      </c>
      <c r="L27" s="32">
        <v>31.677833895800003</v>
      </c>
      <c r="M27" s="32">
        <v>35.375154824100001</v>
      </c>
      <c r="N27" s="32">
        <v>37.427254169800001</v>
      </c>
      <c r="O27" s="32">
        <v>37.580345101699997</v>
      </c>
      <c r="P27" s="33"/>
      <c r="Q27" s="32">
        <v>1.7555109588</v>
      </c>
      <c r="R27" s="32">
        <v>1.7202644196000001</v>
      </c>
      <c r="S27" s="32">
        <v>1.8240992235</v>
      </c>
      <c r="T27" s="32">
        <v>1.9423973915000001</v>
      </c>
      <c r="U27" s="32">
        <v>1.8544434570999999</v>
      </c>
      <c r="V27" s="33"/>
      <c r="W27" s="32">
        <v>75.968000000000004</v>
      </c>
      <c r="X27" s="32">
        <v>72.835999999999999</v>
      </c>
      <c r="Y27" s="32">
        <v>87.429000000000002</v>
      </c>
      <c r="Z27" s="32">
        <v>75.635000000000005</v>
      </c>
      <c r="AA27" s="32">
        <v>57.718000000000004</v>
      </c>
      <c r="AB27" s="33"/>
      <c r="AC27" s="32">
        <v>6.4321335737999998</v>
      </c>
      <c r="AD27" s="32">
        <v>5.9602562298000006</v>
      </c>
      <c r="AE27" s="32">
        <v>7.0592538405000003</v>
      </c>
      <c r="AF27" s="32">
        <v>5.9936066083000004</v>
      </c>
      <c r="AG27" s="32">
        <v>4.6443250689999998</v>
      </c>
      <c r="AH27" s="33"/>
      <c r="AI27" s="32">
        <v>306.25800000000004</v>
      </c>
      <c r="AJ27" s="32">
        <v>325.565</v>
      </c>
      <c r="AK27" s="32">
        <v>336.37900000000002</v>
      </c>
      <c r="AL27" s="32">
        <v>344.077</v>
      </c>
      <c r="AM27" s="32">
        <v>425.93400000000003</v>
      </c>
      <c r="AN27" s="33"/>
      <c r="AO27" s="32">
        <v>25.930554497199999</v>
      </c>
      <c r="AP27" s="32">
        <v>26.641369919500001</v>
      </c>
      <c r="AQ27" s="32">
        <v>27.160149923100001</v>
      </c>
      <c r="AR27" s="32">
        <v>27.265977139700002</v>
      </c>
      <c r="AS27" s="32">
        <v>34.273120238399997</v>
      </c>
      <c r="AT27" s="5"/>
    </row>
    <row r="28" spans="1:46" x14ac:dyDescent="0.2">
      <c r="A28" s="20" t="s">
        <v>48</v>
      </c>
      <c r="B28" s="5"/>
      <c r="C28" s="5"/>
      <c r="D28" s="5"/>
      <c r="E28" s="32">
        <v>1485.367</v>
      </c>
      <c r="F28" s="32">
        <v>1394.7190000000001</v>
      </c>
      <c r="G28" s="32">
        <v>1433.2550000000001</v>
      </c>
      <c r="H28" s="32">
        <v>1722.75</v>
      </c>
      <c r="I28" s="32">
        <v>1753.1559999999999</v>
      </c>
      <c r="J28" s="33"/>
      <c r="K28" s="32">
        <v>28.043036274600002</v>
      </c>
      <c r="L28" s="32">
        <v>25.348083862199999</v>
      </c>
      <c r="M28" s="32">
        <v>24.4719322899</v>
      </c>
      <c r="N28" s="32">
        <v>28.438312014700003</v>
      </c>
      <c r="O28" s="32">
        <v>28.602655388900001</v>
      </c>
      <c r="P28" s="33"/>
      <c r="Q28" s="32">
        <v>1.5796055790000001</v>
      </c>
      <c r="R28" s="32">
        <v>1.5949987058000001</v>
      </c>
      <c r="S28" s="32">
        <v>1.6779365849000001</v>
      </c>
      <c r="T28" s="32">
        <v>1.7501993905000002</v>
      </c>
      <c r="U28" s="32">
        <v>1.6789361586</v>
      </c>
      <c r="V28" s="33"/>
      <c r="W28" s="32">
        <v>488.05700000000002</v>
      </c>
      <c r="X28" s="32">
        <v>657.85699999999997</v>
      </c>
      <c r="Y28" s="32">
        <v>662.78499999999997</v>
      </c>
      <c r="Z28" s="32">
        <v>583.84300000000007</v>
      </c>
      <c r="AA28" s="32">
        <v>450.72</v>
      </c>
      <c r="AB28" s="33"/>
      <c r="AC28" s="32">
        <v>9.2142885596999999</v>
      </c>
      <c r="AD28" s="32">
        <v>11.9561104461</v>
      </c>
      <c r="AE28" s="32">
        <v>11.3166391485</v>
      </c>
      <c r="AF28" s="32">
        <v>9.637793877</v>
      </c>
      <c r="AG28" s="32">
        <v>7.3534750112999996</v>
      </c>
      <c r="AH28" s="33"/>
      <c r="AI28" s="32">
        <v>2325.393</v>
      </c>
      <c r="AJ28" s="32">
        <v>2383.1710000000003</v>
      </c>
      <c r="AK28" s="32">
        <v>2335.7240000000002</v>
      </c>
      <c r="AL28" s="32">
        <v>2779.55</v>
      </c>
      <c r="AM28" s="32">
        <v>3277.0140000000001</v>
      </c>
      <c r="AN28" s="33"/>
      <c r="AO28" s="32">
        <v>43.9023354172</v>
      </c>
      <c r="AP28" s="32">
        <v>43.312537052900005</v>
      </c>
      <c r="AQ28" s="32">
        <v>39.881025760100002</v>
      </c>
      <c r="AR28" s="32">
        <v>45.8834480688</v>
      </c>
      <c r="AS28" s="32">
        <v>53.464324992500003</v>
      </c>
      <c r="AT28" s="5"/>
    </row>
    <row r="29" spans="1:46" x14ac:dyDescent="0.2">
      <c r="A29" s="20" t="s">
        <v>49</v>
      </c>
      <c r="B29" s="5"/>
      <c r="C29" s="5"/>
      <c r="D29" s="5"/>
      <c r="E29" s="32">
        <v>852.83</v>
      </c>
      <c r="F29" s="32">
        <v>936.55200000000002</v>
      </c>
      <c r="G29" s="32">
        <v>1052.354</v>
      </c>
      <c r="H29" s="32">
        <v>1240.0309999999999</v>
      </c>
      <c r="I29" s="32">
        <v>1374.21</v>
      </c>
      <c r="J29" s="33"/>
      <c r="K29" s="32">
        <v>21.790337214600001</v>
      </c>
      <c r="L29" s="32">
        <v>23.396556737699999</v>
      </c>
      <c r="M29" s="32">
        <v>25.251785027</v>
      </c>
      <c r="N29" s="32">
        <v>29.1780307157</v>
      </c>
      <c r="O29" s="32">
        <v>32.189093031699997</v>
      </c>
      <c r="P29" s="33"/>
      <c r="Q29" s="32">
        <v>2.2869903732000001</v>
      </c>
      <c r="R29" s="32">
        <v>2.2378757399000002</v>
      </c>
      <c r="S29" s="32">
        <v>2.3679132687000002</v>
      </c>
      <c r="T29" s="32">
        <v>2.7066097541</v>
      </c>
      <c r="U29" s="32">
        <v>2.4041623914999999</v>
      </c>
      <c r="V29" s="33"/>
      <c r="W29" s="32">
        <v>79.737000000000009</v>
      </c>
      <c r="X29" s="32">
        <v>116.572</v>
      </c>
      <c r="Y29" s="32">
        <v>101.417</v>
      </c>
      <c r="Z29" s="32">
        <v>126.795</v>
      </c>
      <c r="AA29" s="32">
        <v>108.605</v>
      </c>
      <c r="AB29" s="33"/>
      <c r="AC29" s="32">
        <v>2.0373299702000001</v>
      </c>
      <c r="AD29" s="32">
        <v>2.9121537427000002</v>
      </c>
      <c r="AE29" s="32">
        <v>2.4335539962000001</v>
      </c>
      <c r="AF29" s="32">
        <v>2.9834967066</v>
      </c>
      <c r="AG29" s="32">
        <v>2.5439317489</v>
      </c>
      <c r="AH29" s="33"/>
      <c r="AI29" s="32">
        <v>320.72500000000002</v>
      </c>
      <c r="AJ29" s="32">
        <v>374.48900000000003</v>
      </c>
      <c r="AK29" s="32">
        <v>443.85</v>
      </c>
      <c r="AL29" s="32">
        <v>399.40899999999999</v>
      </c>
      <c r="AM29" s="32">
        <v>582.88</v>
      </c>
      <c r="AN29" s="33"/>
      <c r="AO29" s="32">
        <v>8.194723336600001</v>
      </c>
      <c r="AP29" s="32">
        <v>9.3553301216999998</v>
      </c>
      <c r="AQ29" s="32">
        <v>10.6504130589</v>
      </c>
      <c r="AR29" s="32">
        <v>9.3981263937000001</v>
      </c>
      <c r="AS29" s="32">
        <v>13.6532106056</v>
      </c>
      <c r="AT29" s="5"/>
    </row>
    <row r="30" spans="1:46" s="15" customFormat="1" x14ac:dyDescent="0.2">
      <c r="A30" s="20" t="s">
        <v>50</v>
      </c>
      <c r="B30" s="5"/>
      <c r="C30" s="5"/>
      <c r="D30" s="5"/>
      <c r="E30" s="32">
        <v>1392.482</v>
      </c>
      <c r="F30" s="32">
        <v>1437.3010000000002</v>
      </c>
      <c r="G30" s="32">
        <v>1183.029</v>
      </c>
      <c r="H30" s="32">
        <v>1684.6190000000001</v>
      </c>
      <c r="I30" s="32">
        <v>2123.0459999999998</v>
      </c>
      <c r="J30" s="34"/>
      <c r="K30" s="32">
        <v>22.027167877</v>
      </c>
      <c r="L30" s="32">
        <v>22.196536737300001</v>
      </c>
      <c r="M30" s="32">
        <v>17.8551791806</v>
      </c>
      <c r="N30" s="32">
        <v>25.089852411500001</v>
      </c>
      <c r="O30" s="32">
        <v>32.1921515931</v>
      </c>
      <c r="P30" s="34"/>
      <c r="Q30" s="32">
        <v>1.8272918429</v>
      </c>
      <c r="R30" s="32">
        <v>1.9370744193</v>
      </c>
      <c r="S30" s="32">
        <v>2.0484933167000001</v>
      </c>
      <c r="T30" s="32">
        <v>2.1766767440999999</v>
      </c>
      <c r="U30" s="32">
        <v>2.2627479573999998</v>
      </c>
      <c r="V30" s="34"/>
      <c r="W30" s="32">
        <v>354.339</v>
      </c>
      <c r="X30" s="32">
        <v>409.60900000000004</v>
      </c>
      <c r="Y30" s="32">
        <v>497.51300000000003</v>
      </c>
      <c r="Z30" s="32">
        <v>452.20100000000002</v>
      </c>
      <c r="AA30" s="32">
        <v>381.39499999999998</v>
      </c>
      <c r="AB30" s="34"/>
      <c r="AC30" s="32">
        <v>5.6051601661000001</v>
      </c>
      <c r="AD30" s="32">
        <v>6.3256765398999999</v>
      </c>
      <c r="AE30" s="32">
        <v>7.5088470018000004</v>
      </c>
      <c r="AF30" s="32">
        <v>6.7348500464000001</v>
      </c>
      <c r="AG30" s="32">
        <v>5.7831651584000001</v>
      </c>
      <c r="AH30" s="34"/>
      <c r="AI30" s="32">
        <v>900.30400000000009</v>
      </c>
      <c r="AJ30" s="32">
        <v>872.12099999999998</v>
      </c>
      <c r="AK30" s="32">
        <v>808.59100000000001</v>
      </c>
      <c r="AL30" s="32">
        <v>950.61900000000003</v>
      </c>
      <c r="AM30" s="32">
        <v>1225.462</v>
      </c>
      <c r="AN30" s="34"/>
      <c r="AO30" s="32">
        <v>14.2415825471</v>
      </c>
      <c r="AP30" s="32">
        <v>13.468345055</v>
      </c>
      <c r="AQ30" s="32">
        <v>12.203874282700001</v>
      </c>
      <c r="AR30" s="32">
        <v>14.158032415400001</v>
      </c>
      <c r="AS30" s="32">
        <v>18.5819141345</v>
      </c>
    </row>
    <row r="31" spans="1:46" x14ac:dyDescent="0.2">
      <c r="A31" s="20" t="s">
        <v>51</v>
      </c>
      <c r="B31" s="5"/>
      <c r="C31" s="5"/>
      <c r="D31" s="5"/>
      <c r="E31" s="32">
        <v>674.4</v>
      </c>
      <c r="F31" s="32">
        <v>797.78700000000003</v>
      </c>
      <c r="G31" s="32">
        <v>730.97199999999998</v>
      </c>
      <c r="H31" s="32">
        <v>899.86099999999999</v>
      </c>
      <c r="I31" s="32">
        <v>880.39700000000005</v>
      </c>
      <c r="J31" s="33"/>
      <c r="K31" s="32">
        <v>31.274389641600003</v>
      </c>
      <c r="L31" s="32">
        <v>34.807627785299999</v>
      </c>
      <c r="M31" s="32">
        <v>30.513871611400003</v>
      </c>
      <c r="N31" s="32">
        <v>36.3612963916</v>
      </c>
      <c r="O31" s="32">
        <v>34.718201524800001</v>
      </c>
      <c r="P31" s="33"/>
      <c r="Q31" s="32">
        <v>1.7296159549000001</v>
      </c>
      <c r="R31" s="32">
        <v>1.7105305050000001</v>
      </c>
      <c r="S31" s="32">
        <v>1.7861504955</v>
      </c>
      <c r="T31" s="32">
        <v>1.921537882</v>
      </c>
      <c r="U31" s="32">
        <v>1.8273540232000001</v>
      </c>
      <c r="V31" s="33"/>
      <c r="W31" s="32">
        <v>185.27800000000002</v>
      </c>
      <c r="X31" s="32">
        <v>162.245</v>
      </c>
      <c r="Y31" s="32">
        <v>205.71700000000001</v>
      </c>
      <c r="Z31" s="32">
        <v>186.44800000000001</v>
      </c>
      <c r="AA31" s="32">
        <v>121.167</v>
      </c>
      <c r="AB31" s="33"/>
      <c r="AC31" s="32">
        <v>8.5920171471</v>
      </c>
      <c r="AD31" s="32">
        <v>7.0787861547000004</v>
      </c>
      <c r="AE31" s="32">
        <v>8.5875001044000001</v>
      </c>
      <c r="AF31" s="32">
        <v>7.5339313401000005</v>
      </c>
      <c r="AG31" s="32">
        <v>4.7781856640999996</v>
      </c>
      <c r="AH31" s="33"/>
      <c r="AI31" s="32">
        <v>656.52600000000007</v>
      </c>
      <c r="AJ31" s="32">
        <v>727.48</v>
      </c>
      <c r="AK31" s="32">
        <v>708.44100000000003</v>
      </c>
      <c r="AL31" s="32">
        <v>851.67100000000005</v>
      </c>
      <c r="AM31" s="32">
        <v>1120.2719999999999</v>
      </c>
      <c r="AN31" s="33"/>
      <c r="AO31" s="32">
        <v>30.445507019300003</v>
      </c>
      <c r="AP31" s="32">
        <v>31.740117426400001</v>
      </c>
      <c r="AQ31" s="32">
        <v>29.573332108800003</v>
      </c>
      <c r="AR31" s="32">
        <v>34.414050235600001</v>
      </c>
      <c r="AS31" s="32">
        <v>44.177602898000004</v>
      </c>
      <c r="AT31" s="5"/>
    </row>
    <row r="32" spans="1:46" x14ac:dyDescent="0.2">
      <c r="A32" s="20" t="s">
        <v>52</v>
      </c>
      <c r="B32" s="5"/>
      <c r="C32" s="5"/>
      <c r="D32" s="5"/>
      <c r="E32" s="32">
        <v>566.05500000000006</v>
      </c>
      <c r="F32" s="32">
        <v>630.15899999999999</v>
      </c>
      <c r="G32" s="32">
        <v>404.214</v>
      </c>
      <c r="H32" s="32">
        <v>683.88700000000006</v>
      </c>
      <c r="I32" s="32">
        <v>736.28500000000008</v>
      </c>
      <c r="J32" s="33"/>
      <c r="K32" s="32">
        <v>33.310755621700004</v>
      </c>
      <c r="L32" s="32">
        <v>34.822128686700005</v>
      </c>
      <c r="M32" s="32">
        <v>21.4948336016</v>
      </c>
      <c r="N32" s="32">
        <v>35.675098474800002</v>
      </c>
      <c r="O32" s="32">
        <v>38.4502504827</v>
      </c>
      <c r="P32" s="33"/>
      <c r="Q32" s="32">
        <v>1.8632677037000001</v>
      </c>
      <c r="R32" s="32">
        <v>1.9239493525</v>
      </c>
      <c r="S32" s="32">
        <v>1.9538709693</v>
      </c>
      <c r="T32" s="32">
        <v>2.081250265</v>
      </c>
      <c r="U32" s="32">
        <v>1.9768866675000001</v>
      </c>
      <c r="V32" s="33"/>
      <c r="W32" s="32">
        <v>107.73100000000001</v>
      </c>
      <c r="X32" s="32">
        <v>106.63300000000001</v>
      </c>
      <c r="Y32" s="32">
        <v>178.52600000000001</v>
      </c>
      <c r="Z32" s="32">
        <v>114.83</v>
      </c>
      <c r="AA32" s="32">
        <v>83.539000000000001</v>
      </c>
      <c r="AB32" s="33"/>
      <c r="AC32" s="32">
        <v>6.3396684312999998</v>
      </c>
      <c r="AD32" s="32">
        <v>5.8924621376999999</v>
      </c>
      <c r="AE32" s="32">
        <v>9.4934531302000007</v>
      </c>
      <c r="AF32" s="32">
        <v>5.9901293019000006</v>
      </c>
      <c r="AG32" s="32">
        <v>4.3625708456000014</v>
      </c>
      <c r="AH32" s="33"/>
      <c r="AI32" s="32">
        <v>487.64800000000002</v>
      </c>
      <c r="AJ32" s="32">
        <v>526.48800000000006</v>
      </c>
      <c r="AK32" s="32">
        <v>404.90199999999999</v>
      </c>
      <c r="AL32" s="32">
        <v>601.33500000000004</v>
      </c>
      <c r="AM32" s="32">
        <v>755.24400000000003</v>
      </c>
      <c r="AN32" s="33"/>
      <c r="AO32" s="32">
        <v>28.696722681400001</v>
      </c>
      <c r="AP32" s="32">
        <v>29.093344517800002</v>
      </c>
      <c r="AQ32" s="32">
        <v>21.531419285200002</v>
      </c>
      <c r="AR32" s="32">
        <v>31.368757325900003</v>
      </c>
      <c r="AS32" s="32">
        <v>39.440326742400003</v>
      </c>
      <c r="AT32" s="5"/>
    </row>
    <row r="33" spans="1:74" x14ac:dyDescent="0.2">
      <c r="A33" s="20" t="s">
        <v>53</v>
      </c>
      <c r="B33" s="5"/>
      <c r="C33" s="5"/>
      <c r="D33" s="5"/>
      <c r="E33" s="32">
        <v>677.20400000000006</v>
      </c>
      <c r="F33" s="32">
        <v>734.08400000000006</v>
      </c>
      <c r="G33" s="32">
        <v>710.84800000000007</v>
      </c>
      <c r="H33" s="32">
        <v>817.31400000000008</v>
      </c>
      <c r="I33" s="32">
        <v>976.69</v>
      </c>
      <c r="J33" s="33"/>
      <c r="K33" s="32">
        <v>24.540493568300001</v>
      </c>
      <c r="L33" s="32">
        <v>26.181603928400001</v>
      </c>
      <c r="M33" s="32">
        <v>25.089110092000002</v>
      </c>
      <c r="N33" s="32">
        <v>28.453926525900002</v>
      </c>
      <c r="O33" s="32">
        <v>33.944646755900003</v>
      </c>
      <c r="P33" s="33"/>
      <c r="Q33" s="32">
        <v>1.7259245368</v>
      </c>
      <c r="R33" s="32">
        <v>1.6889088987</v>
      </c>
      <c r="S33" s="32">
        <v>1.7959873278</v>
      </c>
      <c r="T33" s="32">
        <v>1.9855453351000001</v>
      </c>
      <c r="U33" s="32">
        <v>1.9447450061</v>
      </c>
      <c r="V33" s="33"/>
      <c r="W33" s="32">
        <v>199.86600000000001</v>
      </c>
      <c r="X33" s="32">
        <v>209.85599999999999</v>
      </c>
      <c r="Y33" s="32">
        <v>245.93100000000001</v>
      </c>
      <c r="Z33" s="32">
        <v>193.24299999999999</v>
      </c>
      <c r="AA33" s="32">
        <v>140.86199999999999</v>
      </c>
      <c r="AB33" s="33"/>
      <c r="AC33" s="32">
        <v>7.2427367345000002</v>
      </c>
      <c r="AD33" s="32">
        <v>7.4846566251000004</v>
      </c>
      <c r="AE33" s="32">
        <v>8.6800412100000006</v>
      </c>
      <c r="AF33" s="32">
        <v>6.7275516186000006</v>
      </c>
      <c r="AG33" s="32">
        <v>4.8956279180999998</v>
      </c>
      <c r="AH33" s="33"/>
      <c r="AI33" s="32">
        <v>664.48500000000001</v>
      </c>
      <c r="AJ33" s="32">
        <v>680.36200000000008</v>
      </c>
      <c r="AK33" s="32">
        <v>662.55700000000002</v>
      </c>
      <c r="AL33" s="32">
        <v>841.495</v>
      </c>
      <c r="AM33" s="32">
        <v>884.90200000000004</v>
      </c>
      <c r="AN33" s="33"/>
      <c r="AO33" s="32">
        <v>24.079582915500001</v>
      </c>
      <c r="AP33" s="32">
        <v>24.265572348500001</v>
      </c>
      <c r="AQ33" s="32">
        <v>23.3846975939</v>
      </c>
      <c r="AR33" s="32">
        <v>29.295762585600002</v>
      </c>
      <c r="AS33" s="32">
        <v>30.754574945600002</v>
      </c>
      <c r="AT33" s="5"/>
    </row>
    <row r="34" spans="1:74" x14ac:dyDescent="0.2">
      <c r="A34" s="20" t="s">
        <v>54</v>
      </c>
      <c r="B34" s="5"/>
      <c r="C34" s="5"/>
      <c r="D34" s="5"/>
      <c r="E34" s="32">
        <v>899.89100000000008</v>
      </c>
      <c r="F34" s="32">
        <v>948.24800000000005</v>
      </c>
      <c r="G34" s="32">
        <v>974.726</v>
      </c>
      <c r="H34" s="32">
        <v>1097.029</v>
      </c>
      <c r="I34" s="32">
        <v>1086.5909999999999</v>
      </c>
      <c r="J34" s="33"/>
      <c r="K34" s="32">
        <v>30.599326393200002</v>
      </c>
      <c r="L34" s="32">
        <v>31.661732779400001</v>
      </c>
      <c r="M34" s="32">
        <v>32.045308694600003</v>
      </c>
      <c r="N34" s="32">
        <v>35.526321328900003</v>
      </c>
      <c r="O34" s="32">
        <v>34.648649389799999</v>
      </c>
      <c r="P34" s="33"/>
      <c r="Q34" s="32">
        <v>1.7336299619</v>
      </c>
      <c r="R34" s="32">
        <v>1.7182361576</v>
      </c>
      <c r="S34" s="32">
        <v>1.800670137</v>
      </c>
      <c r="T34" s="32">
        <v>1.8544696631000002</v>
      </c>
      <c r="U34" s="32">
        <v>1.8266808762</v>
      </c>
      <c r="V34" s="33"/>
      <c r="W34" s="32">
        <v>223.417</v>
      </c>
      <c r="X34" s="32">
        <v>209.00800000000001</v>
      </c>
      <c r="Y34" s="32">
        <v>247.96300000000002</v>
      </c>
      <c r="Z34" s="32">
        <v>205.952</v>
      </c>
      <c r="AA34" s="32">
        <v>196.75299999999999</v>
      </c>
      <c r="AB34" s="33"/>
      <c r="AC34" s="32">
        <v>7.5969308558000002</v>
      </c>
      <c r="AD34" s="32">
        <v>6.9787180619000004</v>
      </c>
      <c r="AE34" s="32">
        <v>8.1520867195999998</v>
      </c>
      <c r="AF34" s="32">
        <v>6.6695747609000007</v>
      </c>
      <c r="AG34" s="32">
        <v>6.2739574627000003</v>
      </c>
      <c r="AH34" s="33"/>
      <c r="AI34" s="32">
        <v>921.84100000000001</v>
      </c>
      <c r="AJ34" s="32">
        <v>909.72</v>
      </c>
      <c r="AK34" s="32">
        <v>965.17200000000003</v>
      </c>
      <c r="AL34" s="32">
        <v>1116.76</v>
      </c>
      <c r="AM34" s="32">
        <v>1319.6020000000001</v>
      </c>
      <c r="AN34" s="33"/>
      <c r="AO34" s="32">
        <v>31.3457003589</v>
      </c>
      <c r="AP34" s="32">
        <v>30.375293746000001</v>
      </c>
      <c r="AQ34" s="32">
        <v>31.731209266400001</v>
      </c>
      <c r="AR34" s="32">
        <v>36.165292446400002</v>
      </c>
      <c r="AS34" s="32">
        <v>42.078783122700003</v>
      </c>
      <c r="AT34" s="5"/>
    </row>
    <row r="35" spans="1:74" x14ac:dyDescent="0.2">
      <c r="A35" s="20" t="s">
        <v>55</v>
      </c>
      <c r="B35" s="5"/>
      <c r="C35" s="5"/>
      <c r="D35" s="5"/>
      <c r="E35" s="32">
        <v>847.87400000000002</v>
      </c>
      <c r="F35" s="32">
        <v>839.84199999999998</v>
      </c>
      <c r="G35" s="32">
        <v>771.28200000000004</v>
      </c>
      <c r="H35" s="32">
        <v>980.09300000000007</v>
      </c>
      <c r="I35" s="32">
        <v>1093.8869999999999</v>
      </c>
      <c r="J35" s="33"/>
      <c r="K35" s="32">
        <v>29.816104355</v>
      </c>
      <c r="L35" s="32">
        <v>28.9244420321</v>
      </c>
      <c r="M35" s="32">
        <v>26.0780832483</v>
      </c>
      <c r="N35" s="32">
        <v>32.690427016500003</v>
      </c>
      <c r="O35" s="32">
        <v>35.766864886999997</v>
      </c>
      <c r="P35" s="33"/>
      <c r="Q35" s="32">
        <v>1.7194288302</v>
      </c>
      <c r="R35" s="32">
        <v>1.7087440257000002</v>
      </c>
      <c r="S35" s="32">
        <v>1.7925972601</v>
      </c>
      <c r="T35" s="32">
        <v>1.8693970878000001</v>
      </c>
      <c r="U35" s="32">
        <v>1.8221150814</v>
      </c>
      <c r="V35" s="33"/>
      <c r="W35" s="32">
        <v>237.98400000000001</v>
      </c>
      <c r="X35" s="32">
        <v>264.98400000000004</v>
      </c>
      <c r="Y35" s="32">
        <v>301.262</v>
      </c>
      <c r="Z35" s="32">
        <v>184.47900000000001</v>
      </c>
      <c r="AA35" s="32">
        <v>138.19499999999999</v>
      </c>
      <c r="AB35" s="33"/>
      <c r="AC35" s="32">
        <v>8.3688800209000007</v>
      </c>
      <c r="AD35" s="32">
        <v>9.1261384254000006</v>
      </c>
      <c r="AE35" s="32">
        <v>10.1860739853</v>
      </c>
      <c r="AF35" s="32">
        <v>6.1531888153000001</v>
      </c>
      <c r="AG35" s="32">
        <v>4.5185671766000004</v>
      </c>
      <c r="AH35" s="33"/>
      <c r="AI35" s="32">
        <v>989.80600000000004</v>
      </c>
      <c r="AJ35" s="32">
        <v>1024.537</v>
      </c>
      <c r="AK35" s="32">
        <v>1000.014</v>
      </c>
      <c r="AL35" s="32">
        <v>1183.1500000000001</v>
      </c>
      <c r="AM35" s="32">
        <v>1394.6310000000001</v>
      </c>
      <c r="AN35" s="33"/>
      <c r="AO35" s="32">
        <v>34.807246108699999</v>
      </c>
      <c r="AP35" s="32">
        <v>35.285400189800001</v>
      </c>
      <c r="AQ35" s="32">
        <v>33.811820244000003</v>
      </c>
      <c r="AR35" s="32">
        <v>39.463274122599998</v>
      </c>
      <c r="AS35" s="32">
        <v>45.6003029054</v>
      </c>
      <c r="AT35" s="5"/>
    </row>
    <row r="36" spans="1:74" x14ac:dyDescent="0.2">
      <c r="A36" s="20" t="s">
        <v>56</v>
      </c>
      <c r="B36" s="5"/>
      <c r="C36" s="5"/>
      <c r="D36" s="5"/>
      <c r="E36" s="32">
        <v>706.82100000000003</v>
      </c>
      <c r="F36" s="32">
        <v>660.28899999999999</v>
      </c>
      <c r="G36" s="32">
        <v>624.77800000000002</v>
      </c>
      <c r="H36" s="32">
        <v>821.452</v>
      </c>
      <c r="I36" s="32">
        <v>997.45900000000006</v>
      </c>
      <c r="J36" s="33"/>
      <c r="K36" s="32">
        <v>30.301397346800002</v>
      </c>
      <c r="L36" s="32">
        <v>27.909307399700001</v>
      </c>
      <c r="M36" s="32">
        <v>25.861772073899999</v>
      </c>
      <c r="N36" s="32">
        <v>33.634829293800003</v>
      </c>
      <c r="O36" s="32">
        <v>39.381532519799997</v>
      </c>
      <c r="P36" s="33"/>
      <c r="Q36" s="32">
        <v>2.1214663967000003</v>
      </c>
      <c r="R36" s="32">
        <v>1.9985415477000001</v>
      </c>
      <c r="S36" s="32">
        <v>2.0836072972999999</v>
      </c>
      <c r="T36" s="32">
        <v>2.3041127175000002</v>
      </c>
      <c r="U36" s="32">
        <v>2.2052675849000001</v>
      </c>
      <c r="V36" s="33"/>
      <c r="W36" s="32">
        <v>72.930000000000007</v>
      </c>
      <c r="X36" s="32">
        <v>78.243000000000009</v>
      </c>
      <c r="Y36" s="32">
        <v>124.946</v>
      </c>
      <c r="Z36" s="32">
        <v>87.4</v>
      </c>
      <c r="AA36" s="32">
        <v>113.39</v>
      </c>
      <c r="AB36" s="33"/>
      <c r="AC36" s="32">
        <v>3.1265071474999999</v>
      </c>
      <c r="AD36" s="32">
        <v>3.3072002394000002</v>
      </c>
      <c r="AE36" s="32">
        <v>5.1719570368000003</v>
      </c>
      <c r="AF36" s="32">
        <v>3.5786437677</v>
      </c>
      <c r="AG36" s="32">
        <v>4.4768476423000001</v>
      </c>
      <c r="AH36" s="33"/>
      <c r="AI36" s="32">
        <v>296.90899999999999</v>
      </c>
      <c r="AJ36" s="32">
        <v>294.12400000000002</v>
      </c>
      <c r="AK36" s="32">
        <v>350.01800000000003</v>
      </c>
      <c r="AL36" s="32">
        <v>398.39300000000003</v>
      </c>
      <c r="AM36" s="32">
        <v>540.44299999999998</v>
      </c>
      <c r="AN36" s="33"/>
      <c r="AO36" s="32">
        <v>12.728480881100001</v>
      </c>
      <c r="AP36" s="32">
        <v>12.432127643600001</v>
      </c>
      <c r="AQ36" s="32">
        <v>14.4884834898</v>
      </c>
      <c r="AR36" s="32">
        <v>16.312432798100001</v>
      </c>
      <c r="AS36" s="32">
        <v>21.3376926567</v>
      </c>
      <c r="AT36" s="5"/>
    </row>
    <row r="37" spans="1:74" x14ac:dyDescent="0.2">
      <c r="A37" s="20" t="s">
        <v>57</v>
      </c>
      <c r="B37" s="5"/>
      <c r="C37" s="5"/>
      <c r="D37" s="5"/>
      <c r="E37" s="32">
        <v>931.25600000000009</v>
      </c>
      <c r="F37" s="32">
        <v>808.71</v>
      </c>
      <c r="G37" s="32">
        <v>740.82600000000002</v>
      </c>
      <c r="H37" s="32">
        <v>995.94100000000003</v>
      </c>
      <c r="I37" s="32">
        <v>1145.596</v>
      </c>
      <c r="J37" s="33"/>
      <c r="K37" s="32">
        <v>27.193132044600002</v>
      </c>
      <c r="L37" s="32">
        <v>23.178057268900002</v>
      </c>
      <c r="M37" s="32">
        <v>20.978507695499999</v>
      </c>
      <c r="N37" s="32">
        <v>27.7526567916</v>
      </c>
      <c r="O37" s="32">
        <v>32.046050693700003</v>
      </c>
      <c r="P37" s="33"/>
      <c r="Q37" s="32">
        <v>1.602395045</v>
      </c>
      <c r="R37" s="32">
        <v>1.6597841006</v>
      </c>
      <c r="S37" s="32">
        <v>1.6842443435000001</v>
      </c>
      <c r="T37" s="32">
        <v>1.8165463617000002</v>
      </c>
      <c r="U37" s="32">
        <v>1.7780727237</v>
      </c>
      <c r="V37" s="33"/>
      <c r="W37" s="32">
        <v>360.42900000000003</v>
      </c>
      <c r="X37" s="32">
        <v>484.03800000000001</v>
      </c>
      <c r="Y37" s="32">
        <v>472</v>
      </c>
      <c r="Z37" s="32">
        <v>383.97800000000001</v>
      </c>
      <c r="AA37" s="32">
        <v>241.76599999999999</v>
      </c>
      <c r="AB37" s="33"/>
      <c r="AC37" s="32">
        <v>10.524703615</v>
      </c>
      <c r="AD37" s="32">
        <v>13.872785651600001</v>
      </c>
      <c r="AE37" s="32">
        <v>13.3659666808</v>
      </c>
      <c r="AF37" s="32">
        <v>10.6998403013</v>
      </c>
      <c r="AG37" s="32">
        <v>6.7629823184000006</v>
      </c>
      <c r="AH37" s="33"/>
      <c r="AI37" s="32">
        <v>1035.556</v>
      </c>
      <c r="AJ37" s="32">
        <v>990.99099999999999</v>
      </c>
      <c r="AK37" s="32">
        <v>1084.588</v>
      </c>
      <c r="AL37" s="32">
        <v>1246.144</v>
      </c>
      <c r="AM37" s="32">
        <v>1467.0360000000001</v>
      </c>
      <c r="AN37" s="33"/>
      <c r="AO37" s="32">
        <v>30.238743210900001</v>
      </c>
      <c r="AP37" s="32">
        <v>28.402327349700002</v>
      </c>
      <c r="AQ37" s="32">
        <v>30.713065827099999</v>
      </c>
      <c r="AR37" s="32">
        <v>34.724754523500003</v>
      </c>
      <c r="AS37" s="32">
        <v>41.037774246300003</v>
      </c>
      <c r="AT37" s="5"/>
    </row>
    <row r="38" spans="1:74" x14ac:dyDescent="0.2">
      <c r="A38" s="20" t="s">
        <v>58</v>
      </c>
      <c r="B38" s="5"/>
      <c r="C38" s="5"/>
      <c r="D38" s="5"/>
      <c r="E38" s="32">
        <v>275.267</v>
      </c>
      <c r="F38" s="32">
        <v>309.26900000000001</v>
      </c>
      <c r="G38" s="32">
        <v>246.262</v>
      </c>
      <c r="H38" s="32">
        <v>287.214</v>
      </c>
      <c r="I38" s="32">
        <v>424.97800000000001</v>
      </c>
      <c r="J38" s="33"/>
      <c r="K38" s="32">
        <v>21.6461371993</v>
      </c>
      <c r="L38" s="32">
        <v>23.708329947500001</v>
      </c>
      <c r="M38" s="32">
        <v>18.240981061399999</v>
      </c>
      <c r="N38" s="32">
        <v>20.9558678677</v>
      </c>
      <c r="O38" s="32">
        <v>28.965713724899999</v>
      </c>
      <c r="P38" s="33"/>
      <c r="Q38" s="32">
        <v>1.6415153288</v>
      </c>
      <c r="R38" s="32">
        <v>1.6420397777</v>
      </c>
      <c r="S38" s="32">
        <v>1.724228667</v>
      </c>
      <c r="T38" s="32">
        <v>1.9008683421000001</v>
      </c>
      <c r="U38" s="32">
        <v>1.9079481760999999</v>
      </c>
      <c r="V38" s="33"/>
      <c r="W38" s="32">
        <v>115.51900000000001</v>
      </c>
      <c r="X38" s="32">
        <v>123.27800000000001</v>
      </c>
      <c r="Y38" s="32">
        <v>127.236</v>
      </c>
      <c r="Z38" s="32">
        <v>142.934</v>
      </c>
      <c r="AA38" s="32">
        <v>141.083</v>
      </c>
      <c r="AB38" s="33"/>
      <c r="AC38" s="32">
        <v>9.0840533850000007</v>
      </c>
      <c r="AD38" s="32">
        <v>9.4503991647000003</v>
      </c>
      <c r="AE38" s="32">
        <v>9.4245537936000012</v>
      </c>
      <c r="AF38" s="32">
        <v>10.428830133</v>
      </c>
      <c r="AG38" s="32">
        <v>9.6159560951999996</v>
      </c>
      <c r="AH38" s="33"/>
      <c r="AI38" s="32">
        <v>169.596</v>
      </c>
      <c r="AJ38" s="32">
        <v>207.095</v>
      </c>
      <c r="AK38" s="32">
        <v>176.14000000000001</v>
      </c>
      <c r="AL38" s="32">
        <v>220.59700000000001</v>
      </c>
      <c r="AM38" s="32">
        <v>302.43099999999998</v>
      </c>
      <c r="AN38" s="33"/>
      <c r="AO38" s="32">
        <v>13.3364997782</v>
      </c>
      <c r="AP38" s="32">
        <v>15.8757476193</v>
      </c>
      <c r="AQ38" s="32">
        <v>13.046943516100001</v>
      </c>
      <c r="AR38" s="32">
        <v>16.095321203099999</v>
      </c>
      <c r="AS38" s="32">
        <v>20.613137074200001</v>
      </c>
      <c r="AT38" s="5"/>
    </row>
    <row r="39" spans="1:74" x14ac:dyDescent="0.2">
      <c r="A39" s="20" t="s">
        <v>59</v>
      </c>
      <c r="B39" s="5"/>
      <c r="C39" s="5"/>
      <c r="D39" s="5"/>
      <c r="E39" s="32">
        <v>1571.9770000000001</v>
      </c>
      <c r="F39" s="32">
        <v>1644.3890000000001</v>
      </c>
      <c r="G39" s="32">
        <v>1762.644</v>
      </c>
      <c r="H39" s="32">
        <v>2193.924</v>
      </c>
      <c r="I39" s="32">
        <v>2389.5619999999999</v>
      </c>
      <c r="J39" s="33"/>
      <c r="K39" s="32">
        <v>20.0434306185</v>
      </c>
      <c r="L39" s="32">
        <v>20.708796159000002</v>
      </c>
      <c r="M39" s="32">
        <v>21.748256580100001</v>
      </c>
      <c r="N39" s="32">
        <v>26.738775297300002</v>
      </c>
      <c r="O39" s="32">
        <v>29.523181180800002</v>
      </c>
      <c r="P39" s="33"/>
      <c r="Q39" s="32">
        <v>2.0087991109000001</v>
      </c>
      <c r="R39" s="32">
        <v>1.9873454517</v>
      </c>
      <c r="S39" s="32">
        <v>2.1123896827999999</v>
      </c>
      <c r="T39" s="32">
        <v>2.1955879055</v>
      </c>
      <c r="U39" s="32">
        <v>2.1140480975</v>
      </c>
      <c r="V39" s="33"/>
      <c r="W39" s="32">
        <v>367.65199999999999</v>
      </c>
      <c r="X39" s="32">
        <v>552.33799999999997</v>
      </c>
      <c r="Y39" s="32">
        <v>480.98</v>
      </c>
      <c r="Z39" s="32">
        <v>488.26500000000004</v>
      </c>
      <c r="AA39" s="32">
        <v>460.584</v>
      </c>
      <c r="AB39" s="33"/>
      <c r="AC39" s="32">
        <v>4.6877322975000002</v>
      </c>
      <c r="AD39" s="32">
        <v>6.9559301679000001</v>
      </c>
      <c r="AE39" s="32">
        <v>5.9345372349000005</v>
      </c>
      <c r="AF39" s="32">
        <v>5.9508023617000001</v>
      </c>
      <c r="AG39" s="32">
        <v>5.6905428195000001</v>
      </c>
      <c r="AH39" s="33"/>
      <c r="AI39" s="32">
        <v>1158.933</v>
      </c>
      <c r="AJ39" s="32">
        <v>967.15200000000004</v>
      </c>
      <c r="AK39" s="32">
        <v>1111.491</v>
      </c>
      <c r="AL39" s="32">
        <v>1278.1790000000001</v>
      </c>
      <c r="AM39" s="32">
        <v>1641.796</v>
      </c>
      <c r="AN39" s="33"/>
      <c r="AO39" s="32">
        <v>14.7769294188</v>
      </c>
      <c r="AP39" s="32">
        <v>12.179936513100001</v>
      </c>
      <c r="AQ39" s="32">
        <v>13.7140519892</v>
      </c>
      <c r="AR39" s="32">
        <v>15.5779968088</v>
      </c>
      <c r="AS39" s="32">
        <v>20.284487604799999</v>
      </c>
      <c r="AT39" s="5"/>
    </row>
    <row r="40" spans="1:74" x14ac:dyDescent="0.2">
      <c r="A40" s="20" t="s">
        <v>60</v>
      </c>
      <c r="B40" s="5"/>
      <c r="C40" s="5"/>
      <c r="D40" s="5"/>
      <c r="E40" s="32">
        <v>592.32299999999998</v>
      </c>
      <c r="F40" s="32">
        <v>606.70900000000006</v>
      </c>
      <c r="G40" s="32">
        <v>516.80799999999999</v>
      </c>
      <c r="H40" s="32">
        <v>717.56100000000004</v>
      </c>
      <c r="I40" s="32">
        <v>869.51700000000005</v>
      </c>
      <c r="J40" s="33"/>
      <c r="K40" s="32">
        <v>27.210184657300001</v>
      </c>
      <c r="L40" s="32">
        <v>26.921817397600002</v>
      </c>
      <c r="M40" s="32">
        <v>22.106652682</v>
      </c>
      <c r="N40" s="32">
        <v>30.234825619900001</v>
      </c>
      <c r="O40" s="32">
        <v>36.557014584299999</v>
      </c>
      <c r="P40" s="33"/>
      <c r="Q40" s="32">
        <v>1.8916233204000001</v>
      </c>
      <c r="R40" s="32">
        <v>1.9458438889</v>
      </c>
      <c r="S40" s="32">
        <v>1.9435322209000001</v>
      </c>
      <c r="T40" s="32">
        <v>2.1562041414999999</v>
      </c>
      <c r="U40" s="32">
        <v>2.0011638645000001</v>
      </c>
      <c r="V40" s="33"/>
      <c r="W40" s="32">
        <v>152.75</v>
      </c>
      <c r="X40" s="32">
        <v>165.36500000000001</v>
      </c>
      <c r="Y40" s="32">
        <v>212.01000000000002</v>
      </c>
      <c r="Z40" s="32">
        <v>164.75200000000001</v>
      </c>
      <c r="AA40" s="32">
        <v>126.378</v>
      </c>
      <c r="AB40" s="33"/>
      <c r="AC40" s="32">
        <v>7.0170425704000001</v>
      </c>
      <c r="AD40" s="32">
        <v>7.3378280757000001</v>
      </c>
      <c r="AE40" s="32">
        <v>9.0688058914000003</v>
      </c>
      <c r="AF40" s="32">
        <v>6.9419157264000004</v>
      </c>
      <c r="AG40" s="32">
        <v>5.3132973697999999</v>
      </c>
      <c r="AH40" s="33"/>
      <c r="AI40" s="32">
        <v>441.20699999999999</v>
      </c>
      <c r="AJ40" s="32">
        <v>489.26300000000003</v>
      </c>
      <c r="AK40" s="32">
        <v>452.10400000000004</v>
      </c>
      <c r="AL40" s="32">
        <v>570.79200000000003</v>
      </c>
      <c r="AM40" s="32">
        <v>748.98400000000004</v>
      </c>
      <c r="AN40" s="33"/>
      <c r="AO40" s="32">
        <v>20.268204918800002</v>
      </c>
      <c r="AP40" s="32">
        <v>21.710324299500002</v>
      </c>
      <c r="AQ40" s="32">
        <v>19.338915233800002</v>
      </c>
      <c r="AR40" s="32">
        <v>24.050633444800003</v>
      </c>
      <c r="AS40" s="32">
        <v>31.489457953500001</v>
      </c>
      <c r="AT40" s="5"/>
    </row>
    <row r="41" spans="1:74" x14ac:dyDescent="0.2">
      <c r="A41" s="20" t="s">
        <v>61</v>
      </c>
      <c r="B41" s="5"/>
      <c r="C41" s="5"/>
      <c r="D41" s="5"/>
      <c r="E41" s="32">
        <v>348.83800000000002</v>
      </c>
      <c r="F41" s="32">
        <v>387.404</v>
      </c>
      <c r="G41" s="32">
        <v>415.49299999999999</v>
      </c>
      <c r="H41" s="32">
        <v>433.72800000000001</v>
      </c>
      <c r="I41" s="32">
        <v>482.80700000000002</v>
      </c>
      <c r="J41" s="33"/>
      <c r="K41" s="32">
        <v>21.877400811400001</v>
      </c>
      <c r="L41" s="32">
        <v>23.9807215312</v>
      </c>
      <c r="M41" s="32">
        <v>25.501319585099999</v>
      </c>
      <c r="N41" s="32">
        <v>26.427170031999999</v>
      </c>
      <c r="O41" s="32">
        <v>29.054444399000001</v>
      </c>
      <c r="P41" s="33"/>
      <c r="Q41" s="32">
        <v>1.6682614853</v>
      </c>
      <c r="R41" s="32">
        <v>1.6515265717000001</v>
      </c>
      <c r="S41" s="32">
        <v>1.8277684582</v>
      </c>
      <c r="T41" s="32">
        <v>1.8921881917000001</v>
      </c>
      <c r="U41" s="32">
        <v>1.7819729208999999</v>
      </c>
      <c r="V41" s="33"/>
      <c r="W41" s="32">
        <v>158.28900000000002</v>
      </c>
      <c r="X41" s="32">
        <v>151.19400000000002</v>
      </c>
      <c r="Y41" s="32">
        <v>138.821</v>
      </c>
      <c r="Z41" s="32">
        <v>144.81</v>
      </c>
      <c r="AA41" s="32">
        <v>139.53100000000001</v>
      </c>
      <c r="AB41" s="33"/>
      <c r="AC41" s="32">
        <v>9.9271062701000012</v>
      </c>
      <c r="AD41" s="32">
        <v>9.3590701469000006</v>
      </c>
      <c r="AE41" s="32">
        <v>8.5202847849000012</v>
      </c>
      <c r="AF41" s="32">
        <v>8.8233143636999998</v>
      </c>
      <c r="AG41" s="32">
        <v>8.3967210116000004</v>
      </c>
      <c r="AH41" s="33"/>
      <c r="AI41" s="32">
        <v>287.02699999999999</v>
      </c>
      <c r="AJ41" s="32">
        <v>281.54700000000003</v>
      </c>
      <c r="AK41" s="32">
        <v>329.24299999999999</v>
      </c>
      <c r="AL41" s="32">
        <v>337.00200000000001</v>
      </c>
      <c r="AM41" s="32">
        <v>434.065</v>
      </c>
      <c r="AN41" s="33"/>
      <c r="AO41" s="32">
        <v>18.000919403000001</v>
      </c>
      <c r="AP41" s="32">
        <v>17.4280601257</v>
      </c>
      <c r="AQ41" s="32">
        <v>20.207635180800001</v>
      </c>
      <c r="AR41" s="32">
        <v>20.5336274235</v>
      </c>
      <c r="AS41" s="32">
        <v>26.1212397667</v>
      </c>
      <c r="AT41" s="5"/>
    </row>
    <row r="42" spans="1:74" s="155" customFormat="1" ht="24" customHeight="1" x14ac:dyDescent="0.2">
      <c r="A42" s="194" t="s">
        <v>120</v>
      </c>
      <c r="B42" s="194"/>
      <c r="C42" s="153"/>
      <c r="D42" s="194" t="s">
        <v>218</v>
      </c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5" customFormat="1" x14ac:dyDescent="0.2">
      <c r="D43" s="156" t="s">
        <v>212</v>
      </c>
    </row>
    <row r="44" spans="1:74" s="155" customFormat="1" x14ac:dyDescent="0.2">
      <c r="A44" s="157"/>
      <c r="D44" s="158" t="s">
        <v>213</v>
      </c>
    </row>
    <row r="45" spans="1:74" s="155" customFormat="1" x14ac:dyDescent="0.2">
      <c r="A45" s="157"/>
      <c r="D45" s="159" t="s">
        <v>214</v>
      </c>
    </row>
    <row r="46" spans="1:74" s="155" customFormat="1" x14ac:dyDescent="0.2">
      <c r="A46" s="157"/>
      <c r="D46" s="160" t="s">
        <v>215</v>
      </c>
    </row>
    <row r="47" spans="1:74" s="161" customFormat="1" ht="22.5" customHeight="1" x14ac:dyDescent="0.2">
      <c r="A47" s="155" t="s">
        <v>22</v>
      </c>
      <c r="D47" s="200" t="s">
        <v>216</v>
      </c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</row>
  </sheetData>
  <mergeCells count="19">
    <mergeCell ref="A3:Y3"/>
    <mergeCell ref="AF3:AG3"/>
    <mergeCell ref="AR3:AS3"/>
    <mergeCell ref="AR4:AS4"/>
    <mergeCell ref="AI7:AM7"/>
    <mergeCell ref="AO7:AS7"/>
    <mergeCell ref="A6:D8"/>
    <mergeCell ref="E6:U6"/>
    <mergeCell ref="W6:AG6"/>
    <mergeCell ref="AI6:AS6"/>
    <mergeCell ref="E7:I7"/>
    <mergeCell ref="K7:O7"/>
    <mergeCell ref="Q7:U7"/>
    <mergeCell ref="W7:AA7"/>
    <mergeCell ref="A42:B42"/>
    <mergeCell ref="AR5:AS5"/>
    <mergeCell ref="AC7:AG7"/>
    <mergeCell ref="D47:AS47"/>
    <mergeCell ref="D42:AS42"/>
  </mergeCells>
  <hyperlinks>
    <hyperlink ref="AR5" location="Índice!A4" display="Índice" xr:uid="{3AD39BFE-86C2-4AA0-B95A-DB2B1B2E5E2F}"/>
    <hyperlink ref="AR5:AS5" location="Índice!A4" tooltip="Índice" display="Índice" xr:uid="{24C5709C-2390-45D2-AAA5-E0C6FCF8A1D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stopIfTrue="1" id="{1FD71677-7B0A-4680-B8A8-4E05292C8929}">
            <xm:f>'IP cuadro 3'!I10&gt;=30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4" id="{692E5328-435E-431B-9321-CD89637D5F2A}">
            <xm:f>'IP cuadro 3'!I10&gt;=15</xm:f>
            <x14:dxf>
              <fill>
                <patternFill>
                  <bgColor rgb="FFFFFF64"/>
                </patternFill>
              </fill>
            </x14:dxf>
          </x14:cfRule>
          <xm:sqref>I9:I41 O9:O41 U9:U41 AA9:AA41 AG9:AG41 AM9:AM41 AS9:AS41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77F1-5FD5-4C20-90AD-A4BFE8253032}">
  <sheetPr>
    <tabColor theme="3" tint="0.749992370372631"/>
  </sheetPr>
  <dimension ref="A1:BV48"/>
  <sheetViews>
    <sheetView workbookViewId="0">
      <pane xSplit="4" ySplit="7" topLeftCell="E8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6.625" style="5" customWidth="1"/>
    <col min="10" max="10" width="1.625" style="8" customWidth="1"/>
    <col min="11" max="15" width="6.625" style="5" customWidth="1"/>
    <col min="16" max="16" width="1.625" style="5" customWidth="1"/>
    <col min="17" max="21" width="6.625" style="5" customWidth="1"/>
    <col min="22" max="22" width="1.625" style="5" customWidth="1"/>
    <col min="23" max="27" width="6.625" style="5" customWidth="1"/>
    <col min="28" max="28" width="1.625" style="5" customWidth="1"/>
    <col min="29" max="33" width="6.625" style="5" customWidth="1"/>
    <col min="34" max="34" width="1.625" style="5" customWidth="1"/>
    <col min="35" max="39" width="6.625" style="5" customWidth="1"/>
    <col min="40" max="40" width="1.625" style="5" customWidth="1"/>
    <col min="41" max="45" width="6.625" style="5" customWidth="1"/>
    <col min="46" max="46" width="1.625" style="5" customWidth="1"/>
    <col min="47" max="51" width="6.625" style="5" customWidth="1"/>
    <col min="52" max="52" width="1.625" style="5" customWidth="1"/>
    <col min="53" max="57" width="6.625" style="5" customWidth="1"/>
    <col min="58" max="16384" width="11" style="8"/>
  </cols>
  <sheetData>
    <row r="1" spans="1:58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8" s="10" customFormat="1" ht="12.75" x14ac:dyDescent="0.2">
      <c r="E2" s="108"/>
      <c r="F2" s="108"/>
      <c r="G2" s="108"/>
      <c r="H2" s="108"/>
      <c r="I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</row>
    <row r="3" spans="1:58" s="10" customFormat="1" ht="13.5" customHeight="1" x14ac:dyDescent="0.25">
      <c r="A3" s="201" t="s">
        <v>178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2"/>
      <c r="U3" s="202"/>
      <c r="V3" s="202"/>
      <c r="W3" s="202"/>
      <c r="X3" s="202"/>
      <c r="Y3" s="202"/>
      <c r="Z3" s="197"/>
      <c r="AA3" s="197"/>
      <c r="BD3" s="189" t="s">
        <v>185</v>
      </c>
      <c r="BE3" s="189"/>
    </row>
    <row r="4" spans="1:58" s="10" customFormat="1" ht="13.5" customHeight="1" x14ac:dyDescent="0.2">
      <c r="A4" s="151" t="s">
        <v>164</v>
      </c>
      <c r="B4" s="108"/>
      <c r="C4" s="108"/>
      <c r="D4" s="108"/>
      <c r="E4" s="117"/>
      <c r="F4" s="117"/>
      <c r="G4" s="117"/>
      <c r="H4" s="117"/>
      <c r="I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8"/>
      <c r="Z4" s="12"/>
      <c r="AA4" s="12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2"/>
      <c r="AR4" s="12"/>
      <c r="AS4" s="12"/>
      <c r="AT4" s="11"/>
      <c r="AU4" s="11"/>
      <c r="AV4" s="11"/>
      <c r="AW4" s="11"/>
      <c r="AX4" s="11"/>
      <c r="AY4" s="11"/>
      <c r="AZ4" s="11"/>
      <c r="BA4" s="11"/>
      <c r="BB4" s="11"/>
      <c r="BC4" s="12"/>
      <c r="BD4" s="197"/>
      <c r="BE4" s="197"/>
    </row>
    <row r="5" spans="1:58" s="10" customFormat="1" ht="13.5" customHeight="1" x14ac:dyDescent="0.2">
      <c r="A5" s="152" t="s">
        <v>174</v>
      </c>
      <c r="B5" s="108"/>
      <c r="C5" s="108"/>
      <c r="D5" s="108"/>
      <c r="E5" s="117"/>
      <c r="F5" s="117"/>
      <c r="G5" s="117"/>
      <c r="H5" s="117"/>
      <c r="I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3"/>
      <c r="AA5" s="22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5" t="s">
        <v>21</v>
      </c>
      <c r="BE5" s="195"/>
    </row>
    <row r="6" spans="1:58" s="15" customFormat="1" ht="24" customHeight="1" x14ac:dyDescent="0.2">
      <c r="A6" s="192" t="s">
        <v>62</v>
      </c>
      <c r="B6" s="192"/>
      <c r="C6" s="192"/>
      <c r="D6" s="192"/>
      <c r="E6" s="190" t="s">
        <v>26</v>
      </c>
      <c r="F6" s="190"/>
      <c r="G6" s="190"/>
      <c r="H6" s="190"/>
      <c r="I6" s="190"/>
      <c r="J6" s="26"/>
      <c r="K6" s="190" t="s">
        <v>10</v>
      </c>
      <c r="L6" s="190"/>
      <c r="M6" s="190"/>
      <c r="N6" s="190"/>
      <c r="O6" s="190"/>
      <c r="P6" s="26"/>
      <c r="Q6" s="190" t="s">
        <v>11</v>
      </c>
      <c r="R6" s="190"/>
      <c r="S6" s="190"/>
      <c r="T6" s="190"/>
      <c r="U6" s="190"/>
      <c r="V6" s="26"/>
      <c r="W6" s="190" t="s">
        <v>12</v>
      </c>
      <c r="X6" s="190"/>
      <c r="Y6" s="190"/>
      <c r="Z6" s="190"/>
      <c r="AA6" s="190"/>
      <c r="AB6" s="14"/>
      <c r="AC6" s="190" t="s">
        <v>13</v>
      </c>
      <c r="AD6" s="190"/>
      <c r="AE6" s="190"/>
      <c r="AF6" s="190"/>
      <c r="AG6" s="190"/>
      <c r="AH6" s="14"/>
      <c r="AI6" s="190" t="s">
        <v>14</v>
      </c>
      <c r="AJ6" s="190"/>
      <c r="AK6" s="190"/>
      <c r="AL6" s="190"/>
      <c r="AM6" s="190"/>
      <c r="AN6" s="14"/>
      <c r="AO6" s="190" t="s">
        <v>15</v>
      </c>
      <c r="AP6" s="190"/>
      <c r="AQ6" s="190"/>
      <c r="AR6" s="190"/>
      <c r="AS6" s="190"/>
      <c r="AT6" s="14"/>
      <c r="AU6" s="190" t="s">
        <v>17</v>
      </c>
      <c r="AV6" s="190"/>
      <c r="AW6" s="190"/>
      <c r="AX6" s="190"/>
      <c r="AY6" s="190"/>
      <c r="AZ6" s="14"/>
      <c r="BA6" s="190" t="s">
        <v>18</v>
      </c>
      <c r="BB6" s="190"/>
      <c r="BC6" s="190"/>
      <c r="BD6" s="190"/>
      <c r="BE6" s="190"/>
    </row>
    <row r="7" spans="1:58" s="15" customFormat="1" ht="15" customHeight="1" x14ac:dyDescent="0.2">
      <c r="A7" s="193"/>
      <c r="B7" s="193"/>
      <c r="C7" s="193"/>
      <c r="D7" s="193"/>
      <c r="E7" s="17">
        <v>2016</v>
      </c>
      <c r="F7" s="17">
        <v>2018</v>
      </c>
      <c r="G7" s="17">
        <v>2020</v>
      </c>
      <c r="H7" s="17">
        <v>2022</v>
      </c>
      <c r="I7" s="17">
        <v>2024</v>
      </c>
      <c r="K7" s="17">
        <v>2016</v>
      </c>
      <c r="L7" s="17">
        <v>2018</v>
      </c>
      <c r="M7" s="17">
        <v>2020</v>
      </c>
      <c r="N7" s="17">
        <v>2022</v>
      </c>
      <c r="O7" s="17">
        <v>2024</v>
      </c>
      <c r="Q7" s="17">
        <v>2016</v>
      </c>
      <c r="R7" s="17">
        <v>2018</v>
      </c>
      <c r="S7" s="17">
        <v>2020</v>
      </c>
      <c r="T7" s="17">
        <v>2022</v>
      </c>
      <c r="U7" s="17">
        <v>2024</v>
      </c>
      <c r="W7" s="17">
        <v>2016</v>
      </c>
      <c r="X7" s="17">
        <v>2018</v>
      </c>
      <c r="Y7" s="17">
        <v>2020</v>
      </c>
      <c r="Z7" s="17">
        <v>2022</v>
      </c>
      <c r="AA7" s="17">
        <v>2024</v>
      </c>
      <c r="AC7" s="17">
        <v>2016</v>
      </c>
      <c r="AD7" s="17">
        <v>2018</v>
      </c>
      <c r="AE7" s="17">
        <v>2020</v>
      </c>
      <c r="AF7" s="17">
        <v>2022</v>
      </c>
      <c r="AG7" s="17">
        <v>2024</v>
      </c>
      <c r="AI7" s="17">
        <v>2016</v>
      </c>
      <c r="AJ7" s="17">
        <v>2018</v>
      </c>
      <c r="AK7" s="17">
        <v>2020</v>
      </c>
      <c r="AL7" s="17">
        <v>2022</v>
      </c>
      <c r="AM7" s="17">
        <v>2024</v>
      </c>
      <c r="AO7" s="17">
        <v>2016</v>
      </c>
      <c r="AP7" s="17">
        <v>2018</v>
      </c>
      <c r="AQ7" s="17">
        <v>2020</v>
      </c>
      <c r="AR7" s="17">
        <v>2022</v>
      </c>
      <c r="AS7" s="17">
        <v>2024</v>
      </c>
      <c r="AU7" s="17">
        <v>2016</v>
      </c>
      <c r="AV7" s="17">
        <v>2018</v>
      </c>
      <c r="AW7" s="17">
        <v>2020</v>
      </c>
      <c r="AX7" s="17">
        <v>2022</v>
      </c>
      <c r="AY7" s="17">
        <v>2024</v>
      </c>
      <c r="BA7" s="17">
        <v>2016</v>
      </c>
      <c r="BB7" s="17">
        <v>2018</v>
      </c>
      <c r="BC7" s="17">
        <v>2020</v>
      </c>
      <c r="BD7" s="17">
        <v>2022</v>
      </c>
      <c r="BE7" s="17">
        <v>2024</v>
      </c>
    </row>
    <row r="8" spans="1:58" s="15" customFormat="1" x14ac:dyDescent="0.2">
      <c r="A8" s="4" t="s">
        <v>0</v>
      </c>
      <c r="B8" s="18"/>
      <c r="C8" s="18"/>
      <c r="D8" s="18"/>
      <c r="E8" s="35">
        <v>120794.14200000001</v>
      </c>
      <c r="F8" s="35">
        <v>123827.11500000001</v>
      </c>
      <c r="G8" s="35">
        <v>126742.21800000001</v>
      </c>
      <c r="H8" s="35">
        <v>128887.659</v>
      </c>
      <c r="I8" s="92">
        <v>130216.079</v>
      </c>
      <c r="J8" s="35"/>
      <c r="K8" s="35">
        <v>22298.977000000003</v>
      </c>
      <c r="L8" s="35">
        <v>23525.262000000002</v>
      </c>
      <c r="M8" s="35">
        <v>24397.397000000001</v>
      </c>
      <c r="N8" s="35">
        <v>25056.782999999999</v>
      </c>
      <c r="O8" s="92">
        <v>24249.571</v>
      </c>
      <c r="P8" s="35"/>
      <c r="Q8" s="35">
        <v>18786.574000000001</v>
      </c>
      <c r="R8" s="35">
        <v>20051.539000000001</v>
      </c>
      <c r="S8" s="35">
        <v>35678.985000000001</v>
      </c>
      <c r="T8" s="35">
        <v>50383.743999999999</v>
      </c>
      <c r="U8" s="92">
        <v>44501.218000000001</v>
      </c>
      <c r="V8" s="35"/>
      <c r="W8" s="35">
        <v>65367.459000000003</v>
      </c>
      <c r="X8" s="35">
        <v>66201.077000000005</v>
      </c>
      <c r="Y8" s="35">
        <v>65966.517000000007</v>
      </c>
      <c r="Z8" s="35">
        <v>64680.69</v>
      </c>
      <c r="AA8" s="92">
        <v>62719.283000000003</v>
      </c>
      <c r="AB8" s="35"/>
      <c r="AC8" s="35">
        <v>14468.42</v>
      </c>
      <c r="AD8" s="35">
        <v>13620.959000000001</v>
      </c>
      <c r="AE8" s="35">
        <v>11813.699000000001</v>
      </c>
      <c r="AF8" s="35">
        <v>11665.755000000001</v>
      </c>
      <c r="AG8" s="92">
        <v>10309.182000000001</v>
      </c>
      <c r="AH8" s="35"/>
      <c r="AI8" s="35">
        <v>23144.894</v>
      </c>
      <c r="AJ8" s="35">
        <v>24274.345000000001</v>
      </c>
      <c r="AK8" s="35">
        <v>22724.685000000001</v>
      </c>
      <c r="AL8" s="35">
        <v>22947.316000000003</v>
      </c>
      <c r="AM8" s="92">
        <v>18407.598000000002</v>
      </c>
      <c r="AN8" s="35"/>
      <c r="AO8" s="35">
        <v>26460.298000000003</v>
      </c>
      <c r="AP8" s="35">
        <v>27525.683000000001</v>
      </c>
      <c r="AQ8" s="35">
        <v>28570.256000000001</v>
      </c>
      <c r="AR8" s="35">
        <v>23443.933000000001</v>
      </c>
      <c r="AS8" s="92">
        <v>18751.682000000001</v>
      </c>
      <c r="AT8" s="35"/>
      <c r="AU8" s="35">
        <v>17954.839</v>
      </c>
      <c r="AV8" s="35">
        <v>17336.694</v>
      </c>
      <c r="AW8" s="35">
        <v>21856.614000000001</v>
      </c>
      <c r="AX8" s="35">
        <v>15541.91</v>
      </c>
      <c r="AY8" s="92">
        <v>12147.183000000001</v>
      </c>
      <c r="AZ8" s="35"/>
      <c r="BA8" s="35">
        <v>61343.278000000006</v>
      </c>
      <c r="BB8" s="35">
        <v>61770.338000000003</v>
      </c>
      <c r="BC8" s="35">
        <v>66886.255000000005</v>
      </c>
      <c r="BD8" s="35">
        <v>56104.063000000002</v>
      </c>
      <c r="BE8" s="92">
        <v>46048.228999999999</v>
      </c>
      <c r="BF8" s="86"/>
    </row>
    <row r="9" spans="1:58" x14ac:dyDescent="0.2">
      <c r="A9" s="20" t="s">
        <v>30</v>
      </c>
      <c r="B9" s="5"/>
      <c r="C9" s="5"/>
      <c r="D9" s="5"/>
      <c r="E9" s="37">
        <v>1317.5350000000001</v>
      </c>
      <c r="F9" s="37">
        <v>1373.826</v>
      </c>
      <c r="G9" s="37">
        <v>1435.0650000000001</v>
      </c>
      <c r="H9" s="37">
        <v>1483.8220000000001</v>
      </c>
      <c r="I9" s="32">
        <v>1496.5419999999999</v>
      </c>
      <c r="J9" s="32"/>
      <c r="K9" s="37">
        <v>207.67700000000002</v>
      </c>
      <c r="L9" s="37">
        <v>213.84900000000002</v>
      </c>
      <c r="M9" s="37">
        <v>224.85</v>
      </c>
      <c r="N9" s="37">
        <v>244.827</v>
      </c>
      <c r="O9" s="32">
        <v>224.953</v>
      </c>
      <c r="P9" s="32"/>
      <c r="Q9" s="37">
        <v>159.965</v>
      </c>
      <c r="R9" s="37">
        <v>156.667</v>
      </c>
      <c r="S9" s="37">
        <v>289.916</v>
      </c>
      <c r="T9" s="37">
        <v>388.67200000000003</v>
      </c>
      <c r="U9" s="32">
        <v>377.19</v>
      </c>
      <c r="V9" s="32"/>
      <c r="W9" s="37">
        <v>492.73500000000001</v>
      </c>
      <c r="X9" s="37">
        <v>491.78700000000003</v>
      </c>
      <c r="Y9" s="37">
        <v>516.36700000000008</v>
      </c>
      <c r="Z9" s="37">
        <v>514.98900000000003</v>
      </c>
      <c r="AA9" s="32">
        <v>490.84500000000003</v>
      </c>
      <c r="AB9" s="32"/>
      <c r="AC9" s="37">
        <v>71.878</v>
      </c>
      <c r="AD9" s="37">
        <v>62.879000000000005</v>
      </c>
      <c r="AE9" s="37">
        <v>56.704000000000001</v>
      </c>
      <c r="AF9" s="37">
        <v>70.201000000000008</v>
      </c>
      <c r="AG9" s="32">
        <v>44.128</v>
      </c>
      <c r="AH9" s="32"/>
      <c r="AI9" s="37">
        <v>30.077999999999999</v>
      </c>
      <c r="AJ9" s="37">
        <v>34.247</v>
      </c>
      <c r="AK9" s="37">
        <v>29.561</v>
      </c>
      <c r="AL9" s="37">
        <v>36.588000000000001</v>
      </c>
      <c r="AM9" s="32">
        <v>29.207000000000001</v>
      </c>
      <c r="AN9" s="32"/>
      <c r="AO9" s="37">
        <v>235.18200000000002</v>
      </c>
      <c r="AP9" s="37">
        <v>189.74299999999999</v>
      </c>
      <c r="AQ9" s="37">
        <v>260.50900000000001</v>
      </c>
      <c r="AR9" s="37">
        <v>231.91300000000001</v>
      </c>
      <c r="AS9" s="32">
        <v>130.33099999999999</v>
      </c>
      <c r="AT9" s="32"/>
      <c r="AU9" s="37">
        <v>111.373</v>
      </c>
      <c r="AV9" s="37">
        <v>96.792000000000002</v>
      </c>
      <c r="AW9" s="37">
        <v>123.13800000000001</v>
      </c>
      <c r="AX9" s="37">
        <v>90.106999999999999</v>
      </c>
      <c r="AY9" s="32">
        <v>52.256</v>
      </c>
      <c r="AZ9" s="32"/>
      <c r="BA9" s="37">
        <v>533.38900000000001</v>
      </c>
      <c r="BB9" s="37">
        <v>525.447</v>
      </c>
      <c r="BC9" s="37">
        <v>555.399</v>
      </c>
      <c r="BD9" s="37">
        <v>489.31600000000003</v>
      </c>
      <c r="BE9" s="32">
        <v>371.56599999999997</v>
      </c>
      <c r="BF9" s="82"/>
    </row>
    <row r="10" spans="1:58" x14ac:dyDescent="0.2">
      <c r="A10" s="20" t="s">
        <v>31</v>
      </c>
      <c r="B10" s="5"/>
      <c r="C10" s="5"/>
      <c r="D10" s="5"/>
      <c r="E10" s="37">
        <v>3625.2060000000001</v>
      </c>
      <c r="F10" s="37">
        <v>3746.7719999999999</v>
      </c>
      <c r="G10" s="37">
        <v>3783.6320000000001</v>
      </c>
      <c r="H10" s="37">
        <v>3822.0320000000002</v>
      </c>
      <c r="I10" s="32">
        <v>3782.596</v>
      </c>
      <c r="J10" s="32"/>
      <c r="K10" s="37">
        <v>509.43299999999999</v>
      </c>
      <c r="L10" s="37">
        <v>596.404</v>
      </c>
      <c r="M10" s="37">
        <v>608.93600000000004</v>
      </c>
      <c r="N10" s="37">
        <v>594.21100000000001</v>
      </c>
      <c r="O10" s="32">
        <v>547.33399999999995</v>
      </c>
      <c r="P10" s="32"/>
      <c r="Q10" s="37">
        <v>626.97199999999998</v>
      </c>
      <c r="R10" s="37">
        <v>631.72300000000007</v>
      </c>
      <c r="S10" s="37">
        <v>907.20100000000002</v>
      </c>
      <c r="T10" s="37">
        <v>1085.8430000000001</v>
      </c>
      <c r="U10" s="32">
        <v>879.94399999999996</v>
      </c>
      <c r="V10" s="32"/>
      <c r="W10" s="37">
        <v>1330.9090000000001</v>
      </c>
      <c r="X10" s="37">
        <v>1374.7</v>
      </c>
      <c r="Y10" s="37">
        <v>1472.481</v>
      </c>
      <c r="Z10" s="37">
        <v>1325.0450000000001</v>
      </c>
      <c r="AA10" s="32">
        <v>1209.528</v>
      </c>
      <c r="AB10" s="32"/>
      <c r="AC10" s="37">
        <v>281.60200000000003</v>
      </c>
      <c r="AD10" s="37">
        <v>354.77699999999999</v>
      </c>
      <c r="AE10" s="37">
        <v>257.07800000000003</v>
      </c>
      <c r="AF10" s="37">
        <v>233.59100000000001</v>
      </c>
      <c r="AG10" s="32">
        <v>198.898</v>
      </c>
      <c r="AH10" s="32"/>
      <c r="AI10" s="37">
        <v>227.583</v>
      </c>
      <c r="AJ10" s="37">
        <v>334.69</v>
      </c>
      <c r="AK10" s="37">
        <v>188.45400000000001</v>
      </c>
      <c r="AL10" s="37">
        <v>154.87200000000001</v>
      </c>
      <c r="AM10" s="32">
        <v>111.241</v>
      </c>
      <c r="AN10" s="32"/>
      <c r="AO10" s="37">
        <v>585.43799999999999</v>
      </c>
      <c r="AP10" s="37">
        <v>553.13200000000006</v>
      </c>
      <c r="AQ10" s="37">
        <v>505.92700000000002</v>
      </c>
      <c r="AR10" s="37">
        <v>383.25800000000004</v>
      </c>
      <c r="AS10" s="32">
        <v>306.65100000000001</v>
      </c>
      <c r="AT10" s="32"/>
      <c r="AU10" s="37">
        <v>172.59300000000002</v>
      </c>
      <c r="AV10" s="37">
        <v>150.90700000000001</v>
      </c>
      <c r="AW10" s="37">
        <v>195.99200000000002</v>
      </c>
      <c r="AX10" s="37">
        <v>107.35600000000001</v>
      </c>
      <c r="AY10" s="32">
        <v>42.847999999999999</v>
      </c>
      <c r="AZ10" s="32"/>
      <c r="BA10" s="37">
        <v>1099.616</v>
      </c>
      <c r="BB10" s="37">
        <v>1213.963</v>
      </c>
      <c r="BC10" s="37">
        <v>1151.48</v>
      </c>
      <c r="BD10" s="37">
        <v>717.70299999999997</v>
      </c>
      <c r="BE10" s="32">
        <v>558.29700000000003</v>
      </c>
      <c r="BF10" s="82"/>
    </row>
    <row r="11" spans="1:58" x14ac:dyDescent="0.2">
      <c r="A11" s="20" t="s">
        <v>32</v>
      </c>
      <c r="B11" s="5"/>
      <c r="C11" s="5"/>
      <c r="D11" s="5"/>
      <c r="E11" s="37">
        <v>722.17500000000007</v>
      </c>
      <c r="F11" s="37">
        <v>761.16600000000005</v>
      </c>
      <c r="G11" s="37">
        <v>809.471</v>
      </c>
      <c r="H11" s="37">
        <v>841.38900000000001</v>
      </c>
      <c r="I11" s="32">
        <v>877.91</v>
      </c>
      <c r="J11" s="32"/>
      <c r="K11" s="37">
        <v>103.315</v>
      </c>
      <c r="L11" s="37">
        <v>103.504</v>
      </c>
      <c r="M11" s="37">
        <v>117.024</v>
      </c>
      <c r="N11" s="37">
        <v>119.342</v>
      </c>
      <c r="O11" s="32">
        <v>117.40900000000001</v>
      </c>
      <c r="P11" s="32"/>
      <c r="Q11" s="37">
        <v>89.963999999999999</v>
      </c>
      <c r="R11" s="37">
        <v>81.790999999999997</v>
      </c>
      <c r="S11" s="37">
        <v>140.81800000000001</v>
      </c>
      <c r="T11" s="37">
        <v>145.869</v>
      </c>
      <c r="U11" s="32">
        <v>172.268</v>
      </c>
      <c r="V11" s="32"/>
      <c r="W11" s="37">
        <v>245.59300000000002</v>
      </c>
      <c r="X11" s="37">
        <v>234.869</v>
      </c>
      <c r="Y11" s="37">
        <v>264.50600000000003</v>
      </c>
      <c r="Z11" s="37">
        <v>251.25900000000001</v>
      </c>
      <c r="AA11" s="32">
        <v>250.49299999999999</v>
      </c>
      <c r="AB11" s="32"/>
      <c r="AC11" s="37">
        <v>94.766000000000005</v>
      </c>
      <c r="AD11" s="37">
        <v>107.845</v>
      </c>
      <c r="AE11" s="37">
        <v>92.067000000000007</v>
      </c>
      <c r="AF11" s="37">
        <v>72.483000000000004</v>
      </c>
      <c r="AG11" s="32">
        <v>95.436000000000007</v>
      </c>
      <c r="AH11" s="32"/>
      <c r="AI11" s="37">
        <v>92.546000000000006</v>
      </c>
      <c r="AJ11" s="37">
        <v>100.80200000000001</v>
      </c>
      <c r="AK11" s="37">
        <v>76.34</v>
      </c>
      <c r="AL11" s="37">
        <v>83.531999999999996</v>
      </c>
      <c r="AM11" s="32">
        <v>83.100999999999999</v>
      </c>
      <c r="AN11" s="32"/>
      <c r="AO11" s="37">
        <v>144.81800000000001</v>
      </c>
      <c r="AP11" s="37">
        <v>143.91900000000001</v>
      </c>
      <c r="AQ11" s="37">
        <v>189.09700000000001</v>
      </c>
      <c r="AR11" s="37">
        <v>122.366</v>
      </c>
      <c r="AS11" s="32">
        <v>84.305999999999997</v>
      </c>
      <c r="AT11" s="32"/>
      <c r="AU11" s="37">
        <v>38.218000000000004</v>
      </c>
      <c r="AV11" s="37">
        <v>24.943000000000001</v>
      </c>
      <c r="AW11" s="37">
        <v>71.683000000000007</v>
      </c>
      <c r="AX11" s="37">
        <v>23.974</v>
      </c>
      <c r="AY11" s="32">
        <v>23.678000000000001</v>
      </c>
      <c r="AZ11" s="32"/>
      <c r="BA11" s="37">
        <v>217.87</v>
      </c>
      <c r="BB11" s="37">
        <v>182.05799999999999</v>
      </c>
      <c r="BC11" s="37">
        <v>290.19600000000003</v>
      </c>
      <c r="BD11" s="37">
        <v>150.55199999999999</v>
      </c>
      <c r="BE11" s="32">
        <v>124.31699999999999</v>
      </c>
      <c r="BF11" s="82"/>
    </row>
    <row r="12" spans="1:58" x14ac:dyDescent="0.2">
      <c r="A12" s="20" t="s">
        <v>33</v>
      </c>
      <c r="B12" s="5"/>
      <c r="C12" s="5"/>
      <c r="D12" s="5"/>
      <c r="E12" s="37">
        <v>857.34199999999998</v>
      </c>
      <c r="F12" s="37">
        <v>879.93299999999999</v>
      </c>
      <c r="G12" s="37">
        <v>934.63100000000009</v>
      </c>
      <c r="H12" s="37">
        <v>950.52800000000002</v>
      </c>
      <c r="I12" s="32">
        <v>945.46699999999998</v>
      </c>
      <c r="J12" s="32"/>
      <c r="K12" s="37">
        <v>154.63200000000001</v>
      </c>
      <c r="L12" s="37">
        <v>170.42699999999999</v>
      </c>
      <c r="M12" s="37">
        <v>179.00200000000001</v>
      </c>
      <c r="N12" s="37">
        <v>193.071</v>
      </c>
      <c r="O12" s="32">
        <v>193.84</v>
      </c>
      <c r="P12" s="32"/>
      <c r="Q12" s="37">
        <v>92.13300000000001</v>
      </c>
      <c r="R12" s="37">
        <v>102.916</v>
      </c>
      <c r="S12" s="37">
        <v>196.36100000000002</v>
      </c>
      <c r="T12" s="37">
        <v>328.59399999999999</v>
      </c>
      <c r="U12" s="32">
        <v>269.435</v>
      </c>
      <c r="V12" s="32"/>
      <c r="W12" s="37">
        <v>499.51800000000003</v>
      </c>
      <c r="X12" s="37">
        <v>513.58699999999999</v>
      </c>
      <c r="Y12" s="37">
        <v>512.654</v>
      </c>
      <c r="Z12" s="37">
        <v>519.55500000000006</v>
      </c>
      <c r="AA12" s="32">
        <v>484.05599999999998</v>
      </c>
      <c r="AB12" s="32"/>
      <c r="AC12" s="37">
        <v>144.75300000000001</v>
      </c>
      <c r="AD12" s="37">
        <v>145.483</v>
      </c>
      <c r="AE12" s="37">
        <v>126.32600000000001</v>
      </c>
      <c r="AF12" s="37">
        <v>141.74800000000002</v>
      </c>
      <c r="AG12" s="32">
        <v>136.03700000000001</v>
      </c>
      <c r="AH12" s="32"/>
      <c r="AI12" s="37">
        <v>250.29000000000002</v>
      </c>
      <c r="AJ12" s="37">
        <v>343.13200000000001</v>
      </c>
      <c r="AK12" s="37">
        <v>312.238</v>
      </c>
      <c r="AL12" s="37">
        <v>331.459</v>
      </c>
      <c r="AM12" s="32">
        <v>272.62900000000002</v>
      </c>
      <c r="AN12" s="32"/>
      <c r="AO12" s="37">
        <v>242.83</v>
      </c>
      <c r="AP12" s="37">
        <v>261.21199999999999</v>
      </c>
      <c r="AQ12" s="37">
        <v>244.25800000000001</v>
      </c>
      <c r="AR12" s="37">
        <v>208.65800000000002</v>
      </c>
      <c r="AS12" s="32">
        <v>159.82499999999999</v>
      </c>
      <c r="AT12" s="32"/>
      <c r="AU12" s="37">
        <v>123.77000000000001</v>
      </c>
      <c r="AV12" s="37">
        <v>148.95600000000002</v>
      </c>
      <c r="AW12" s="37">
        <v>212.672</v>
      </c>
      <c r="AX12" s="37">
        <v>151.227</v>
      </c>
      <c r="AY12" s="32">
        <v>108.47499999999999</v>
      </c>
      <c r="AZ12" s="32"/>
      <c r="BA12" s="37">
        <v>439.387</v>
      </c>
      <c r="BB12" s="37">
        <v>483.07500000000005</v>
      </c>
      <c r="BC12" s="37">
        <v>539.36500000000001</v>
      </c>
      <c r="BD12" s="37">
        <v>485.00200000000001</v>
      </c>
      <c r="BE12" s="32">
        <v>417.09</v>
      </c>
      <c r="BF12" s="82"/>
    </row>
    <row r="13" spans="1:58" x14ac:dyDescent="0.2">
      <c r="A13" s="20" t="s">
        <v>34</v>
      </c>
      <c r="B13" s="5"/>
      <c r="C13" s="5"/>
      <c r="D13" s="5"/>
      <c r="E13" s="37">
        <v>2955.982</v>
      </c>
      <c r="F13" s="37">
        <v>3050.2940000000003</v>
      </c>
      <c r="G13" s="37">
        <v>3170.3310000000001</v>
      </c>
      <c r="H13" s="37">
        <v>3273.1320000000001</v>
      </c>
      <c r="I13" s="32">
        <v>3406.9769999999999</v>
      </c>
      <c r="J13" s="32"/>
      <c r="K13" s="37">
        <v>406.41900000000004</v>
      </c>
      <c r="L13" s="37">
        <v>434.404</v>
      </c>
      <c r="M13" s="37">
        <v>454.55400000000003</v>
      </c>
      <c r="N13" s="37">
        <v>440.33600000000001</v>
      </c>
      <c r="O13" s="32">
        <v>451.63499999999999</v>
      </c>
      <c r="P13" s="32"/>
      <c r="Q13" s="37">
        <v>378.375</v>
      </c>
      <c r="R13" s="37">
        <v>402.68700000000001</v>
      </c>
      <c r="S13" s="37">
        <v>685.97900000000004</v>
      </c>
      <c r="T13" s="37">
        <v>644.06500000000005</v>
      </c>
      <c r="U13" s="32">
        <v>691.53300000000002</v>
      </c>
      <c r="V13" s="32"/>
      <c r="W13" s="37">
        <v>810.25900000000001</v>
      </c>
      <c r="X13" s="37">
        <v>784.68299999999999</v>
      </c>
      <c r="Y13" s="37">
        <v>895.19299999999998</v>
      </c>
      <c r="Z13" s="37">
        <v>797.52600000000007</v>
      </c>
      <c r="AA13" s="32">
        <v>795.73199999999997</v>
      </c>
      <c r="AB13" s="32"/>
      <c r="AC13" s="37">
        <v>152.89100000000002</v>
      </c>
      <c r="AD13" s="37">
        <v>135.34399999999999</v>
      </c>
      <c r="AE13" s="37">
        <v>88.841000000000008</v>
      </c>
      <c r="AF13" s="37">
        <v>110.77900000000001</v>
      </c>
      <c r="AG13" s="32">
        <v>84.1</v>
      </c>
      <c r="AH13" s="32"/>
      <c r="AI13" s="37">
        <v>162.108</v>
      </c>
      <c r="AJ13" s="37">
        <v>118.41200000000001</v>
      </c>
      <c r="AK13" s="37">
        <v>101.461</v>
      </c>
      <c r="AL13" s="37">
        <v>110.66500000000001</v>
      </c>
      <c r="AM13" s="32">
        <v>65.959000000000003</v>
      </c>
      <c r="AN13" s="32"/>
      <c r="AO13" s="37">
        <v>493.44300000000004</v>
      </c>
      <c r="AP13" s="37">
        <v>566.505</v>
      </c>
      <c r="AQ13" s="37">
        <v>490.94200000000001</v>
      </c>
      <c r="AR13" s="37">
        <v>430.827</v>
      </c>
      <c r="AS13" s="32">
        <v>305.84800000000001</v>
      </c>
      <c r="AT13" s="32"/>
      <c r="AU13" s="37">
        <v>284.12700000000001</v>
      </c>
      <c r="AV13" s="37">
        <v>200.45099999999999</v>
      </c>
      <c r="AW13" s="37">
        <v>282.68200000000002</v>
      </c>
      <c r="AX13" s="37">
        <v>193.15900000000002</v>
      </c>
      <c r="AY13" s="32">
        <v>107.02</v>
      </c>
      <c r="AZ13" s="32"/>
      <c r="BA13" s="37">
        <v>1273.2570000000001</v>
      </c>
      <c r="BB13" s="37">
        <v>1222.6090000000002</v>
      </c>
      <c r="BC13" s="37">
        <v>1273.4560000000001</v>
      </c>
      <c r="BD13" s="37">
        <v>943.43200000000002</v>
      </c>
      <c r="BE13" s="32">
        <v>759.94100000000003</v>
      </c>
      <c r="BF13" s="82"/>
    </row>
    <row r="14" spans="1:58" x14ac:dyDescent="0.2">
      <c r="A14" s="20" t="s">
        <v>35</v>
      </c>
      <c r="B14" s="5"/>
      <c r="C14" s="5"/>
      <c r="D14" s="5"/>
      <c r="E14" s="37">
        <v>699.38099999999997</v>
      </c>
      <c r="F14" s="37">
        <v>722.75099999999998</v>
      </c>
      <c r="G14" s="37">
        <v>734.42899999999997</v>
      </c>
      <c r="H14" s="37">
        <v>770.95299999999997</v>
      </c>
      <c r="I14" s="32">
        <v>726.25900000000001</v>
      </c>
      <c r="J14" s="32"/>
      <c r="K14" s="37">
        <v>118.934</v>
      </c>
      <c r="L14" s="37">
        <v>131.15100000000001</v>
      </c>
      <c r="M14" s="37">
        <v>129.69</v>
      </c>
      <c r="N14" s="37">
        <v>120.556</v>
      </c>
      <c r="O14" s="32">
        <v>109.267</v>
      </c>
      <c r="P14" s="32"/>
      <c r="Q14" s="37">
        <v>82.991</v>
      </c>
      <c r="R14" s="37">
        <v>78.316000000000003</v>
      </c>
      <c r="S14" s="37">
        <v>139.374</v>
      </c>
      <c r="T14" s="37">
        <v>169.11500000000001</v>
      </c>
      <c r="U14" s="32">
        <v>174.50700000000001</v>
      </c>
      <c r="V14" s="32"/>
      <c r="W14" s="37">
        <v>313.54400000000004</v>
      </c>
      <c r="X14" s="37">
        <v>317.17200000000003</v>
      </c>
      <c r="Y14" s="37">
        <v>309.75800000000004</v>
      </c>
      <c r="Z14" s="37">
        <v>277</v>
      </c>
      <c r="AA14" s="32">
        <v>270.59699999999998</v>
      </c>
      <c r="AB14" s="32"/>
      <c r="AC14" s="37">
        <v>79.575000000000003</v>
      </c>
      <c r="AD14" s="37">
        <v>67.888000000000005</v>
      </c>
      <c r="AE14" s="37">
        <v>54.524999999999999</v>
      </c>
      <c r="AF14" s="37">
        <v>35.947000000000003</v>
      </c>
      <c r="AG14" s="32">
        <v>43.741</v>
      </c>
      <c r="AH14" s="32"/>
      <c r="AI14" s="37">
        <v>60.268000000000001</v>
      </c>
      <c r="AJ14" s="37">
        <v>76.206000000000003</v>
      </c>
      <c r="AK14" s="37">
        <v>57.724000000000004</v>
      </c>
      <c r="AL14" s="37">
        <v>36.875</v>
      </c>
      <c r="AM14" s="32">
        <v>38.607999999999997</v>
      </c>
      <c r="AN14" s="32"/>
      <c r="AO14" s="37">
        <v>155.124</v>
      </c>
      <c r="AP14" s="37">
        <v>166.47400000000002</v>
      </c>
      <c r="AQ14" s="37">
        <v>129.83600000000001</v>
      </c>
      <c r="AR14" s="37">
        <v>108.241</v>
      </c>
      <c r="AS14" s="32">
        <v>73.537999999999997</v>
      </c>
      <c r="AT14" s="32"/>
      <c r="AU14" s="37">
        <v>43.698</v>
      </c>
      <c r="AV14" s="37">
        <v>53.975999999999999</v>
      </c>
      <c r="AW14" s="37">
        <v>45.93</v>
      </c>
      <c r="AX14" s="37">
        <v>34.048999999999999</v>
      </c>
      <c r="AY14" s="32">
        <v>22.96</v>
      </c>
      <c r="AZ14" s="32"/>
      <c r="BA14" s="37">
        <v>274.63100000000003</v>
      </c>
      <c r="BB14" s="37">
        <v>264.70100000000002</v>
      </c>
      <c r="BC14" s="37">
        <v>248.053</v>
      </c>
      <c r="BD14" s="37">
        <v>210.73600000000002</v>
      </c>
      <c r="BE14" s="32">
        <v>141.18899999999999</v>
      </c>
      <c r="BF14" s="82"/>
    </row>
    <row r="15" spans="1:58" x14ac:dyDescent="0.2">
      <c r="A15" s="20" t="s">
        <v>36</v>
      </c>
      <c r="B15" s="5"/>
      <c r="C15" s="5"/>
      <c r="D15" s="5"/>
      <c r="E15" s="37">
        <v>5181.0830000000005</v>
      </c>
      <c r="F15" s="37">
        <v>5341.3360000000002</v>
      </c>
      <c r="G15" s="37">
        <v>5587.4340000000002</v>
      </c>
      <c r="H15" s="37">
        <v>5697.8739999999998</v>
      </c>
      <c r="I15" s="32">
        <v>5860.3649999999998</v>
      </c>
      <c r="J15" s="32"/>
      <c r="K15" s="37">
        <v>1563.425</v>
      </c>
      <c r="L15" s="37">
        <v>1667.587</v>
      </c>
      <c r="M15" s="37">
        <v>1816.546</v>
      </c>
      <c r="N15" s="37">
        <v>1772.43</v>
      </c>
      <c r="O15" s="32">
        <v>1989.877</v>
      </c>
      <c r="P15" s="32"/>
      <c r="Q15" s="37">
        <v>779.11700000000008</v>
      </c>
      <c r="R15" s="37">
        <v>939.67500000000007</v>
      </c>
      <c r="S15" s="37">
        <v>2072.578</v>
      </c>
      <c r="T15" s="37">
        <v>3764.3690000000001</v>
      </c>
      <c r="U15" s="32">
        <v>3712.0929999999998</v>
      </c>
      <c r="V15" s="32"/>
      <c r="W15" s="37">
        <v>4243.7470000000003</v>
      </c>
      <c r="X15" s="37">
        <v>4440.268</v>
      </c>
      <c r="Y15" s="37">
        <v>4410.4090000000006</v>
      </c>
      <c r="Z15" s="37">
        <v>4437.3519999999999</v>
      </c>
      <c r="AA15" s="32">
        <v>4478.18</v>
      </c>
      <c r="AB15" s="32"/>
      <c r="AC15" s="37">
        <v>1270.568</v>
      </c>
      <c r="AD15" s="37">
        <v>1259.818</v>
      </c>
      <c r="AE15" s="37">
        <v>1117.8040000000001</v>
      </c>
      <c r="AF15" s="37">
        <v>1261.627</v>
      </c>
      <c r="AG15" s="32">
        <v>1116.1420000000001</v>
      </c>
      <c r="AH15" s="32"/>
      <c r="AI15" s="37">
        <v>2709.77</v>
      </c>
      <c r="AJ15" s="37">
        <v>3050.5</v>
      </c>
      <c r="AK15" s="37">
        <v>3120.306</v>
      </c>
      <c r="AL15" s="37">
        <v>2896.2890000000002</v>
      </c>
      <c r="AM15" s="32">
        <v>2847.3690000000001</v>
      </c>
      <c r="AN15" s="32"/>
      <c r="AO15" s="37">
        <v>1217.45</v>
      </c>
      <c r="AP15" s="37">
        <v>1371.703</v>
      </c>
      <c r="AQ15" s="37">
        <v>1369.617</v>
      </c>
      <c r="AR15" s="37">
        <v>1191.029</v>
      </c>
      <c r="AS15" s="32">
        <v>1209.2360000000001</v>
      </c>
      <c r="AT15" s="32"/>
      <c r="AU15" s="37">
        <v>2565.6390000000001</v>
      </c>
      <c r="AV15" s="37">
        <v>2636.2829999999999</v>
      </c>
      <c r="AW15" s="37">
        <v>2466.4380000000001</v>
      </c>
      <c r="AX15" s="37">
        <v>2087.8020000000001</v>
      </c>
      <c r="AY15" s="32">
        <v>2067.8090000000002</v>
      </c>
      <c r="AZ15" s="32"/>
      <c r="BA15" s="37">
        <v>4223.7049999999999</v>
      </c>
      <c r="BB15" s="37">
        <v>4324.3919999999998</v>
      </c>
      <c r="BC15" s="37">
        <v>4401.442</v>
      </c>
      <c r="BD15" s="37">
        <v>3990.7660000000001</v>
      </c>
      <c r="BE15" s="32">
        <v>4104.8230000000003</v>
      </c>
      <c r="BF15" s="82"/>
    </row>
    <row r="16" spans="1:58" x14ac:dyDescent="0.2">
      <c r="A16" s="20" t="s">
        <v>37</v>
      </c>
      <c r="B16" s="5"/>
      <c r="C16" s="5"/>
      <c r="D16" s="5"/>
      <c r="E16" s="37">
        <v>3595.8240000000001</v>
      </c>
      <c r="F16" s="37">
        <v>3681.8220000000001</v>
      </c>
      <c r="G16" s="37">
        <v>3764.0160000000001</v>
      </c>
      <c r="H16" s="37">
        <v>3807.52</v>
      </c>
      <c r="I16" s="32">
        <v>3886.0630000000001</v>
      </c>
      <c r="J16" s="32"/>
      <c r="K16" s="37">
        <v>615.33400000000006</v>
      </c>
      <c r="L16" s="37">
        <v>631.65800000000002</v>
      </c>
      <c r="M16" s="37">
        <v>608.06200000000001</v>
      </c>
      <c r="N16" s="37">
        <v>612.57799999999997</v>
      </c>
      <c r="O16" s="32">
        <v>645.08799999999997</v>
      </c>
      <c r="P16" s="32"/>
      <c r="Q16" s="37">
        <v>440</v>
      </c>
      <c r="R16" s="37">
        <v>416.233</v>
      </c>
      <c r="S16" s="37">
        <v>641.94799999999998</v>
      </c>
      <c r="T16" s="37">
        <v>818.29100000000005</v>
      </c>
      <c r="U16" s="32">
        <v>811.76599999999996</v>
      </c>
      <c r="V16" s="32"/>
      <c r="W16" s="37">
        <v>1344.7730000000001</v>
      </c>
      <c r="X16" s="37">
        <v>1314.069</v>
      </c>
      <c r="Y16" s="37">
        <v>1271.5409999999999</v>
      </c>
      <c r="Z16" s="37">
        <v>1233.4349999999999</v>
      </c>
      <c r="AA16" s="32">
        <v>1201.6379999999999</v>
      </c>
      <c r="AB16" s="32"/>
      <c r="AC16" s="37">
        <v>256.17099999999999</v>
      </c>
      <c r="AD16" s="37">
        <v>256.93099999999998</v>
      </c>
      <c r="AE16" s="37">
        <v>226.364</v>
      </c>
      <c r="AF16" s="37">
        <v>201.52100000000002</v>
      </c>
      <c r="AG16" s="32">
        <v>200.40199999999999</v>
      </c>
      <c r="AH16" s="32"/>
      <c r="AI16" s="37">
        <v>192.48099999999999</v>
      </c>
      <c r="AJ16" s="37">
        <v>184.726</v>
      </c>
      <c r="AK16" s="37">
        <v>182.774</v>
      </c>
      <c r="AL16" s="37">
        <v>180.40900000000002</v>
      </c>
      <c r="AM16" s="32">
        <v>135.958</v>
      </c>
      <c r="AN16" s="32"/>
      <c r="AO16" s="37">
        <v>670.63600000000008</v>
      </c>
      <c r="AP16" s="37">
        <v>666.89600000000007</v>
      </c>
      <c r="AQ16" s="37">
        <v>507.00700000000001</v>
      </c>
      <c r="AR16" s="37">
        <v>370.64699999999999</v>
      </c>
      <c r="AS16" s="32">
        <v>384.85300000000001</v>
      </c>
      <c r="AT16" s="32"/>
      <c r="AU16" s="37">
        <v>360.11599999999999</v>
      </c>
      <c r="AV16" s="37">
        <v>303.46699999999998</v>
      </c>
      <c r="AW16" s="37">
        <v>337.18</v>
      </c>
      <c r="AX16" s="37">
        <v>202.744</v>
      </c>
      <c r="AY16" s="32">
        <v>185.27699999999999</v>
      </c>
      <c r="AZ16" s="32"/>
      <c r="BA16" s="37">
        <v>1564.7</v>
      </c>
      <c r="BB16" s="37">
        <v>1413.296</v>
      </c>
      <c r="BC16" s="37">
        <v>1417.0910000000001</v>
      </c>
      <c r="BD16" s="37">
        <v>972.31600000000003</v>
      </c>
      <c r="BE16" s="32">
        <v>810.56200000000001</v>
      </c>
      <c r="BF16" s="82"/>
    </row>
    <row r="17" spans="1:58" x14ac:dyDescent="0.2">
      <c r="A17" s="20" t="s">
        <v>38</v>
      </c>
      <c r="B17" s="5"/>
      <c r="C17" s="5"/>
      <c r="D17" s="5"/>
      <c r="E17" s="37">
        <v>9115.3130000000001</v>
      </c>
      <c r="F17" s="37">
        <v>9196.2620000000006</v>
      </c>
      <c r="G17" s="37">
        <v>9230.0040000000008</v>
      </c>
      <c r="H17" s="37">
        <v>9304.509</v>
      </c>
      <c r="I17" s="32">
        <v>9345.5640000000003</v>
      </c>
      <c r="J17" s="32"/>
      <c r="K17" s="37">
        <v>811.31299999999999</v>
      </c>
      <c r="L17" s="37">
        <v>865.11800000000005</v>
      </c>
      <c r="M17" s="37">
        <v>878.03300000000002</v>
      </c>
      <c r="N17" s="37">
        <v>902.49400000000003</v>
      </c>
      <c r="O17" s="32">
        <v>794.97799999999995</v>
      </c>
      <c r="P17" s="32"/>
      <c r="Q17" s="37">
        <v>1789.7550000000001</v>
      </c>
      <c r="R17" s="37">
        <v>1844.5800000000002</v>
      </c>
      <c r="S17" s="37">
        <v>2468.221</v>
      </c>
      <c r="T17" s="37">
        <v>2674.6669999999999</v>
      </c>
      <c r="U17" s="32">
        <v>2036.712</v>
      </c>
      <c r="V17" s="32"/>
      <c r="W17" s="37">
        <v>3969.6480000000001</v>
      </c>
      <c r="X17" s="37">
        <v>3998.51</v>
      </c>
      <c r="Y17" s="37">
        <v>3759.9280000000003</v>
      </c>
      <c r="Z17" s="37">
        <v>3655.4360000000001</v>
      </c>
      <c r="AA17" s="32">
        <v>3547.3389999999999</v>
      </c>
      <c r="AB17" s="32"/>
      <c r="AC17" s="37">
        <v>538.48</v>
      </c>
      <c r="AD17" s="37">
        <v>466.91400000000004</v>
      </c>
      <c r="AE17" s="37">
        <v>467.09000000000003</v>
      </c>
      <c r="AF17" s="37">
        <v>375.26600000000002</v>
      </c>
      <c r="AG17" s="32">
        <v>378.52199999999999</v>
      </c>
      <c r="AH17" s="32"/>
      <c r="AI17" s="37">
        <v>190.85300000000001</v>
      </c>
      <c r="AJ17" s="37">
        <v>268.36500000000001</v>
      </c>
      <c r="AK17" s="37">
        <v>282.18600000000004</v>
      </c>
      <c r="AL17" s="37">
        <v>315.38900000000001</v>
      </c>
      <c r="AM17" s="32">
        <v>227.48599999999999</v>
      </c>
      <c r="AN17" s="32"/>
      <c r="AO17" s="37">
        <v>1250.9739999999999</v>
      </c>
      <c r="AP17" s="37">
        <v>1393.4940000000001</v>
      </c>
      <c r="AQ17" s="37">
        <v>1643.829</v>
      </c>
      <c r="AR17" s="37">
        <v>1060.2070000000001</v>
      </c>
      <c r="AS17" s="32">
        <v>921.96799999999996</v>
      </c>
      <c r="AT17" s="32"/>
      <c r="AU17" s="37">
        <v>509.57500000000005</v>
      </c>
      <c r="AV17" s="37">
        <v>585.23800000000006</v>
      </c>
      <c r="AW17" s="37">
        <v>1089.2090000000001</v>
      </c>
      <c r="AX17" s="37">
        <v>546.86700000000008</v>
      </c>
      <c r="AY17" s="32">
        <v>425.09199999999998</v>
      </c>
      <c r="AZ17" s="32"/>
      <c r="BA17" s="37">
        <v>3099.9180000000001</v>
      </c>
      <c r="BB17" s="37">
        <v>3547.5050000000001</v>
      </c>
      <c r="BC17" s="37">
        <v>4043.8530000000001</v>
      </c>
      <c r="BD17" s="37">
        <v>2992.9860000000003</v>
      </c>
      <c r="BE17" s="32">
        <v>2400.4789999999998</v>
      </c>
      <c r="BF17" s="82"/>
    </row>
    <row r="18" spans="1:58" x14ac:dyDescent="0.2">
      <c r="A18" s="20" t="s">
        <v>39</v>
      </c>
      <c r="B18" s="5"/>
      <c r="C18" s="5"/>
      <c r="D18" s="5"/>
      <c r="E18" s="37">
        <v>1750.2540000000001</v>
      </c>
      <c r="F18" s="37">
        <v>1790.5510000000002</v>
      </c>
      <c r="G18" s="37">
        <v>1849.336</v>
      </c>
      <c r="H18" s="37">
        <v>1868.5050000000001</v>
      </c>
      <c r="I18" s="32">
        <v>1897.12</v>
      </c>
      <c r="J18" s="32"/>
      <c r="K18" s="37">
        <v>280.16899999999998</v>
      </c>
      <c r="L18" s="37">
        <v>292.64800000000002</v>
      </c>
      <c r="M18" s="37">
        <v>312.98400000000004</v>
      </c>
      <c r="N18" s="37">
        <v>333.86400000000003</v>
      </c>
      <c r="O18" s="32">
        <v>335.036</v>
      </c>
      <c r="P18" s="32"/>
      <c r="Q18" s="37">
        <v>246.654</v>
      </c>
      <c r="R18" s="37">
        <v>233.89700000000002</v>
      </c>
      <c r="S18" s="37">
        <v>423.46700000000004</v>
      </c>
      <c r="T18" s="37">
        <v>563.51099999999997</v>
      </c>
      <c r="U18" s="32">
        <v>577.63499999999999</v>
      </c>
      <c r="V18" s="32"/>
      <c r="W18" s="37">
        <v>814.49</v>
      </c>
      <c r="X18" s="37">
        <v>796.505</v>
      </c>
      <c r="Y18" s="37">
        <v>845.57900000000006</v>
      </c>
      <c r="Z18" s="37">
        <v>862.52200000000005</v>
      </c>
      <c r="AA18" s="32">
        <v>801.221</v>
      </c>
      <c r="AB18" s="32"/>
      <c r="AC18" s="37">
        <v>122.82000000000001</v>
      </c>
      <c r="AD18" s="37">
        <v>85.569000000000003</v>
      </c>
      <c r="AE18" s="37">
        <v>107.581</v>
      </c>
      <c r="AF18" s="37">
        <v>154.62300000000002</v>
      </c>
      <c r="AG18" s="32">
        <v>133.499</v>
      </c>
      <c r="AH18" s="32"/>
      <c r="AI18" s="37">
        <v>141.60599999999999</v>
      </c>
      <c r="AJ18" s="37">
        <v>101.32600000000001</v>
      </c>
      <c r="AK18" s="37">
        <v>109.39400000000001</v>
      </c>
      <c r="AL18" s="37">
        <v>181.23000000000002</v>
      </c>
      <c r="AM18" s="32">
        <v>131.82400000000001</v>
      </c>
      <c r="AN18" s="32"/>
      <c r="AO18" s="37">
        <v>328.64500000000004</v>
      </c>
      <c r="AP18" s="37">
        <v>339.88100000000003</v>
      </c>
      <c r="AQ18" s="37">
        <v>349.608</v>
      </c>
      <c r="AR18" s="37">
        <v>379.50900000000001</v>
      </c>
      <c r="AS18" s="32">
        <v>275.40100000000001</v>
      </c>
      <c r="AT18" s="32"/>
      <c r="AU18" s="37">
        <v>208.363</v>
      </c>
      <c r="AV18" s="37">
        <v>235.05700000000002</v>
      </c>
      <c r="AW18" s="37">
        <v>259.49200000000002</v>
      </c>
      <c r="AX18" s="37">
        <v>247.994</v>
      </c>
      <c r="AY18" s="32">
        <v>189.90700000000001</v>
      </c>
      <c r="AZ18" s="32"/>
      <c r="BA18" s="37">
        <v>840.12800000000004</v>
      </c>
      <c r="BB18" s="37">
        <v>914.68700000000001</v>
      </c>
      <c r="BC18" s="37">
        <v>944.43700000000001</v>
      </c>
      <c r="BD18" s="37">
        <v>812.476</v>
      </c>
      <c r="BE18" s="32">
        <v>670.971</v>
      </c>
      <c r="BF18" s="82"/>
    </row>
    <row r="19" spans="1:58" x14ac:dyDescent="0.2">
      <c r="A19" s="20" t="s">
        <v>40</v>
      </c>
      <c r="B19" s="5"/>
      <c r="C19" s="5"/>
      <c r="D19" s="5"/>
      <c r="E19" s="37">
        <v>5943.8420000000006</v>
      </c>
      <c r="F19" s="37">
        <v>6073.4120000000003</v>
      </c>
      <c r="G19" s="37">
        <v>6199.0990000000002</v>
      </c>
      <c r="H19" s="37">
        <v>6277.4380000000001</v>
      </c>
      <c r="I19" s="32">
        <v>6321.0590000000002</v>
      </c>
      <c r="J19" s="32"/>
      <c r="K19" s="37">
        <v>1290.3240000000001</v>
      </c>
      <c r="L19" s="37">
        <v>1350.7650000000001</v>
      </c>
      <c r="M19" s="37">
        <v>1437.1200000000001</v>
      </c>
      <c r="N19" s="37">
        <v>1434.0440000000001</v>
      </c>
      <c r="O19" s="32">
        <v>1331.287</v>
      </c>
      <c r="P19" s="32"/>
      <c r="Q19" s="37">
        <v>799.19600000000003</v>
      </c>
      <c r="R19" s="37">
        <v>829.59300000000007</v>
      </c>
      <c r="S19" s="37">
        <v>1540.402</v>
      </c>
      <c r="T19" s="37">
        <v>2081.165</v>
      </c>
      <c r="U19" s="32">
        <v>2131.1419999999998</v>
      </c>
      <c r="V19" s="32"/>
      <c r="W19" s="37">
        <v>3160.8</v>
      </c>
      <c r="X19" s="37">
        <v>3293.8910000000001</v>
      </c>
      <c r="Y19" s="37">
        <v>3215.4830000000002</v>
      </c>
      <c r="Z19" s="37">
        <v>3148.2350000000001</v>
      </c>
      <c r="AA19" s="32">
        <v>2908.6320000000001</v>
      </c>
      <c r="AB19" s="32"/>
      <c r="AC19" s="37">
        <v>459.73200000000003</v>
      </c>
      <c r="AD19" s="37">
        <v>552.01200000000006</v>
      </c>
      <c r="AE19" s="37">
        <v>368.45699999999999</v>
      </c>
      <c r="AF19" s="37">
        <v>387.40700000000004</v>
      </c>
      <c r="AG19" s="32">
        <v>305.76499999999999</v>
      </c>
      <c r="AH19" s="32"/>
      <c r="AI19" s="37">
        <v>801.21699999999998</v>
      </c>
      <c r="AJ19" s="37">
        <v>725.58</v>
      </c>
      <c r="AK19" s="37">
        <v>648.50599999999997</v>
      </c>
      <c r="AL19" s="37">
        <v>587.36900000000003</v>
      </c>
      <c r="AM19" s="32">
        <v>381.10899999999998</v>
      </c>
      <c r="AN19" s="32"/>
      <c r="AO19" s="37">
        <v>1252.7090000000001</v>
      </c>
      <c r="AP19" s="37">
        <v>1340.596</v>
      </c>
      <c r="AQ19" s="37">
        <v>1527.9640000000002</v>
      </c>
      <c r="AR19" s="37">
        <v>1145.962</v>
      </c>
      <c r="AS19" s="32">
        <v>1068.0139999999999</v>
      </c>
      <c r="AT19" s="32"/>
      <c r="AU19" s="37">
        <v>648.279</v>
      </c>
      <c r="AV19" s="37">
        <v>651.78</v>
      </c>
      <c r="AW19" s="37">
        <v>734.56600000000003</v>
      </c>
      <c r="AX19" s="37">
        <v>526.09699999999998</v>
      </c>
      <c r="AY19" s="32">
        <v>317.87200000000001</v>
      </c>
      <c r="AZ19" s="32"/>
      <c r="BA19" s="37">
        <v>2787.9030000000002</v>
      </c>
      <c r="BB19" s="37">
        <v>2994.404</v>
      </c>
      <c r="BC19" s="37">
        <v>3169.473</v>
      </c>
      <c r="BD19" s="37">
        <v>2597.9929999999999</v>
      </c>
      <c r="BE19" s="32">
        <v>2026.7719999999999</v>
      </c>
      <c r="BF19" s="82"/>
    </row>
    <row r="20" spans="1:58" x14ac:dyDescent="0.2">
      <c r="A20" s="20" t="s">
        <v>41</v>
      </c>
      <c r="B20" s="5"/>
      <c r="C20" s="5"/>
      <c r="D20" s="5"/>
      <c r="E20" s="37">
        <v>3469.1200000000003</v>
      </c>
      <c r="F20" s="37">
        <v>3503.462</v>
      </c>
      <c r="G20" s="37">
        <v>3558.712</v>
      </c>
      <c r="H20" s="37">
        <v>3600.9</v>
      </c>
      <c r="I20" s="32">
        <v>3604.1779999999999</v>
      </c>
      <c r="J20" s="32"/>
      <c r="K20" s="37">
        <v>902.36099999999999</v>
      </c>
      <c r="L20" s="37">
        <v>905.54200000000003</v>
      </c>
      <c r="M20" s="37">
        <v>945.05000000000007</v>
      </c>
      <c r="N20" s="37">
        <v>1037.606</v>
      </c>
      <c r="O20" s="32">
        <v>1020.073</v>
      </c>
      <c r="P20" s="32"/>
      <c r="Q20" s="37">
        <v>462.16</v>
      </c>
      <c r="R20" s="37">
        <v>482.738</v>
      </c>
      <c r="S20" s="37">
        <v>1191.3910000000001</v>
      </c>
      <c r="T20" s="37">
        <v>1899.095</v>
      </c>
      <c r="U20" s="32">
        <v>1400.5239999999999</v>
      </c>
      <c r="V20" s="32"/>
      <c r="W20" s="37">
        <v>2611.1890000000003</v>
      </c>
      <c r="X20" s="37">
        <v>2623.989</v>
      </c>
      <c r="Y20" s="37">
        <v>2616.1610000000001</v>
      </c>
      <c r="Z20" s="37">
        <v>2579.1640000000002</v>
      </c>
      <c r="AA20" s="32">
        <v>2615.3159999999998</v>
      </c>
      <c r="AB20" s="32"/>
      <c r="AC20" s="37">
        <v>1097.9770000000001</v>
      </c>
      <c r="AD20" s="37">
        <v>1009.9350000000001</v>
      </c>
      <c r="AE20" s="37">
        <v>923.255</v>
      </c>
      <c r="AF20" s="37">
        <v>969.84199999999998</v>
      </c>
      <c r="AG20" s="32">
        <v>940.97299999999996</v>
      </c>
      <c r="AH20" s="32"/>
      <c r="AI20" s="37">
        <v>1741.9850000000001</v>
      </c>
      <c r="AJ20" s="37">
        <v>2053.9250000000002</v>
      </c>
      <c r="AK20" s="37">
        <v>2003.0550000000001</v>
      </c>
      <c r="AL20" s="37">
        <v>1941.4930000000002</v>
      </c>
      <c r="AM20" s="32">
        <v>1706.92</v>
      </c>
      <c r="AN20" s="32"/>
      <c r="AO20" s="37">
        <v>1053.835</v>
      </c>
      <c r="AP20" s="37">
        <v>1362.566</v>
      </c>
      <c r="AQ20" s="37">
        <v>1282.9880000000001</v>
      </c>
      <c r="AR20" s="37">
        <v>1133.7150000000001</v>
      </c>
      <c r="AS20" s="32">
        <v>1006.285</v>
      </c>
      <c r="AT20" s="32"/>
      <c r="AU20" s="37">
        <v>1172.1570000000002</v>
      </c>
      <c r="AV20" s="37">
        <v>1275.1280000000002</v>
      </c>
      <c r="AW20" s="37">
        <v>1240.1870000000001</v>
      </c>
      <c r="AX20" s="37">
        <v>980.25</v>
      </c>
      <c r="AY20" s="32">
        <v>1041.8989999999999</v>
      </c>
      <c r="AZ20" s="32"/>
      <c r="BA20" s="37">
        <v>2434.634</v>
      </c>
      <c r="BB20" s="37">
        <v>2519.799</v>
      </c>
      <c r="BC20" s="37">
        <v>2505.864</v>
      </c>
      <c r="BD20" s="37">
        <v>2294.5830000000001</v>
      </c>
      <c r="BE20" s="32">
        <v>2190.056</v>
      </c>
      <c r="BF20" s="82"/>
    </row>
    <row r="21" spans="1:58" x14ac:dyDescent="0.2">
      <c r="A21" s="20" t="s">
        <v>42</v>
      </c>
      <c r="B21" s="5"/>
      <c r="C21" s="5"/>
      <c r="D21" s="5"/>
      <c r="E21" s="37">
        <v>2941.884</v>
      </c>
      <c r="F21" s="37">
        <v>3042.4160000000002</v>
      </c>
      <c r="G21" s="37">
        <v>3094.7260000000001</v>
      </c>
      <c r="H21" s="37">
        <v>3157.19</v>
      </c>
      <c r="I21" s="32">
        <v>3230.0279999999998</v>
      </c>
      <c r="J21" s="32"/>
      <c r="K21" s="37">
        <v>586.03600000000006</v>
      </c>
      <c r="L21" s="37">
        <v>600.65600000000006</v>
      </c>
      <c r="M21" s="37">
        <v>583.41800000000001</v>
      </c>
      <c r="N21" s="37">
        <v>631.31299999999999</v>
      </c>
      <c r="O21" s="32">
        <v>581.81700000000001</v>
      </c>
      <c r="P21" s="32"/>
      <c r="Q21" s="37">
        <v>424.58800000000002</v>
      </c>
      <c r="R21" s="37">
        <v>439.10500000000002</v>
      </c>
      <c r="S21" s="37">
        <v>833.29500000000007</v>
      </c>
      <c r="T21" s="37">
        <v>1591.4950000000001</v>
      </c>
      <c r="U21" s="32">
        <v>1405.9059999999999</v>
      </c>
      <c r="V21" s="32"/>
      <c r="W21" s="37">
        <v>2118.8139999999999</v>
      </c>
      <c r="X21" s="37">
        <v>2121.558</v>
      </c>
      <c r="Y21" s="37">
        <v>2061.9459999999999</v>
      </c>
      <c r="Z21" s="37">
        <v>2065.8040000000001</v>
      </c>
      <c r="AA21" s="32">
        <v>2000.636</v>
      </c>
      <c r="AB21" s="32"/>
      <c r="AC21" s="37">
        <v>330.19800000000004</v>
      </c>
      <c r="AD21" s="37">
        <v>296.83199999999999</v>
      </c>
      <c r="AE21" s="37">
        <v>243.988</v>
      </c>
      <c r="AF21" s="37">
        <v>202.923</v>
      </c>
      <c r="AG21" s="32">
        <v>201.44900000000001</v>
      </c>
      <c r="AH21" s="32"/>
      <c r="AI21" s="37">
        <v>825.15</v>
      </c>
      <c r="AJ21" s="37">
        <v>779.72199999999998</v>
      </c>
      <c r="AK21" s="37">
        <v>635.072</v>
      </c>
      <c r="AL21" s="37">
        <v>772.32299999999998</v>
      </c>
      <c r="AM21" s="32">
        <v>587.85900000000004</v>
      </c>
      <c r="AN21" s="32"/>
      <c r="AO21" s="37">
        <v>813.70900000000006</v>
      </c>
      <c r="AP21" s="37">
        <v>830.73900000000003</v>
      </c>
      <c r="AQ21" s="37">
        <v>882.20300000000009</v>
      </c>
      <c r="AR21" s="37">
        <v>602.04899999999998</v>
      </c>
      <c r="AS21" s="32">
        <v>529.66300000000001</v>
      </c>
      <c r="AT21" s="32"/>
      <c r="AU21" s="37">
        <v>566.61599999999999</v>
      </c>
      <c r="AV21" s="37">
        <v>441.97</v>
      </c>
      <c r="AW21" s="37">
        <v>522.375</v>
      </c>
      <c r="AX21" s="37">
        <v>378.93100000000004</v>
      </c>
      <c r="AY21" s="32">
        <v>329.28300000000002</v>
      </c>
      <c r="AZ21" s="32"/>
      <c r="BA21" s="37">
        <v>1839.691</v>
      </c>
      <c r="BB21" s="37">
        <v>1679.2440000000001</v>
      </c>
      <c r="BC21" s="37">
        <v>1770.489</v>
      </c>
      <c r="BD21" s="37">
        <v>1454.6590000000001</v>
      </c>
      <c r="BE21" s="32">
        <v>1328.548</v>
      </c>
      <c r="BF21" s="82"/>
    </row>
    <row r="22" spans="1:58" x14ac:dyDescent="0.2">
      <c r="A22" s="20" t="s">
        <v>43</v>
      </c>
      <c r="B22" s="5"/>
      <c r="C22" s="5"/>
      <c r="D22" s="5"/>
      <c r="E22" s="37">
        <v>7963.8250000000007</v>
      </c>
      <c r="F22" s="37">
        <v>8221.7389999999996</v>
      </c>
      <c r="G22" s="37">
        <v>8382.5709999999999</v>
      </c>
      <c r="H22" s="37">
        <v>8501.241</v>
      </c>
      <c r="I22" s="32">
        <v>8729.3420000000006</v>
      </c>
      <c r="J22" s="32"/>
      <c r="K22" s="37">
        <v>1428.029</v>
      </c>
      <c r="L22" s="37">
        <v>1590.162</v>
      </c>
      <c r="M22" s="37">
        <v>1550.204</v>
      </c>
      <c r="N22" s="37">
        <v>1737.8390000000002</v>
      </c>
      <c r="O22" s="32">
        <v>1666.9570000000001</v>
      </c>
      <c r="P22" s="32"/>
      <c r="Q22" s="37">
        <v>1400.241</v>
      </c>
      <c r="R22" s="37">
        <v>1590.9930000000002</v>
      </c>
      <c r="S22" s="37">
        <v>2689.828</v>
      </c>
      <c r="T22" s="37">
        <v>3156.5680000000002</v>
      </c>
      <c r="U22" s="32">
        <v>2797.0070000000001</v>
      </c>
      <c r="V22" s="32"/>
      <c r="W22" s="37">
        <v>3739.1420000000003</v>
      </c>
      <c r="X22" s="37">
        <v>3742.4160000000002</v>
      </c>
      <c r="Y22" s="37">
        <v>3722.0160000000001</v>
      </c>
      <c r="Z22" s="37">
        <v>3568.3879999999999</v>
      </c>
      <c r="AA22" s="32">
        <v>3519.82</v>
      </c>
      <c r="AB22" s="32"/>
      <c r="AC22" s="37">
        <v>482.56</v>
      </c>
      <c r="AD22" s="37">
        <v>581.82100000000003</v>
      </c>
      <c r="AE22" s="37">
        <v>527.89099999999996</v>
      </c>
      <c r="AF22" s="37">
        <v>446.99400000000003</v>
      </c>
      <c r="AG22" s="32">
        <v>275.87900000000002</v>
      </c>
      <c r="AH22" s="32"/>
      <c r="AI22" s="37">
        <v>386.452</v>
      </c>
      <c r="AJ22" s="37">
        <v>667.64600000000007</v>
      </c>
      <c r="AK22" s="37">
        <v>451.24299999999999</v>
      </c>
      <c r="AL22" s="37">
        <v>353</v>
      </c>
      <c r="AM22" s="32">
        <v>228.613</v>
      </c>
      <c r="AN22" s="32"/>
      <c r="AO22" s="37">
        <v>1270.5340000000001</v>
      </c>
      <c r="AP22" s="37">
        <v>1307.6100000000001</v>
      </c>
      <c r="AQ22" s="37">
        <v>1242.431</v>
      </c>
      <c r="AR22" s="37">
        <v>1176.4590000000001</v>
      </c>
      <c r="AS22" s="32">
        <v>695.52700000000004</v>
      </c>
      <c r="AT22" s="32"/>
      <c r="AU22" s="37">
        <v>434.26400000000001</v>
      </c>
      <c r="AV22" s="37">
        <v>481.15600000000001</v>
      </c>
      <c r="AW22" s="37">
        <v>620.84100000000001</v>
      </c>
      <c r="AX22" s="37">
        <v>402.23500000000001</v>
      </c>
      <c r="AY22" s="32">
        <v>332.13900000000001</v>
      </c>
      <c r="AZ22" s="32"/>
      <c r="BA22" s="37">
        <v>3060.5219999999999</v>
      </c>
      <c r="BB22" s="37">
        <v>2967.4010000000003</v>
      </c>
      <c r="BC22" s="37">
        <v>3451.0210000000002</v>
      </c>
      <c r="BD22" s="37">
        <v>2478.5700000000002</v>
      </c>
      <c r="BE22" s="32">
        <v>2100.884</v>
      </c>
      <c r="BF22" s="82"/>
    </row>
    <row r="23" spans="1:58" x14ac:dyDescent="0.2">
      <c r="A23" s="20" t="s">
        <v>44</v>
      </c>
      <c r="B23" s="5"/>
      <c r="C23" s="5"/>
      <c r="D23" s="5"/>
      <c r="E23" s="37">
        <v>16498.471000000001</v>
      </c>
      <c r="F23" s="37">
        <v>16843.504000000001</v>
      </c>
      <c r="G23" s="37">
        <v>17072.699000000001</v>
      </c>
      <c r="H23" s="37">
        <v>17322.816999999999</v>
      </c>
      <c r="I23" s="32">
        <v>17727.881000000001</v>
      </c>
      <c r="J23" s="32"/>
      <c r="K23" s="37">
        <v>2435.348</v>
      </c>
      <c r="L23" s="37">
        <v>2478.4949999999999</v>
      </c>
      <c r="M23" s="37">
        <v>2409.2190000000001</v>
      </c>
      <c r="N23" s="37">
        <v>2830.9990000000003</v>
      </c>
      <c r="O23" s="32">
        <v>2551.3319999999999</v>
      </c>
      <c r="P23" s="32"/>
      <c r="Q23" s="37">
        <v>2560.7580000000003</v>
      </c>
      <c r="R23" s="37">
        <v>3327.212</v>
      </c>
      <c r="S23" s="37">
        <v>5845.0050000000001</v>
      </c>
      <c r="T23" s="37">
        <v>7648.7800000000007</v>
      </c>
      <c r="U23" s="32">
        <v>7132.835</v>
      </c>
      <c r="V23" s="32"/>
      <c r="W23" s="37">
        <v>8740.06</v>
      </c>
      <c r="X23" s="37">
        <v>9208.2890000000007</v>
      </c>
      <c r="Y23" s="37">
        <v>9005.3170000000009</v>
      </c>
      <c r="Z23" s="37">
        <v>9024.8189999999995</v>
      </c>
      <c r="AA23" s="32">
        <v>8646.1489999999994</v>
      </c>
      <c r="AB23" s="32"/>
      <c r="AC23" s="37">
        <v>2086.2939999999999</v>
      </c>
      <c r="AD23" s="37">
        <v>1625.124</v>
      </c>
      <c r="AE23" s="37">
        <v>1227.4739999999999</v>
      </c>
      <c r="AF23" s="37">
        <v>1146.431</v>
      </c>
      <c r="AG23" s="32">
        <v>993.15</v>
      </c>
      <c r="AH23" s="32"/>
      <c r="AI23" s="37">
        <v>1930.6370000000002</v>
      </c>
      <c r="AJ23" s="37">
        <v>1740.039</v>
      </c>
      <c r="AK23" s="37">
        <v>1686.6130000000001</v>
      </c>
      <c r="AL23" s="37">
        <v>1638.95</v>
      </c>
      <c r="AM23" s="32">
        <v>1497.9929999999999</v>
      </c>
      <c r="AN23" s="32"/>
      <c r="AO23" s="37">
        <v>3989.607</v>
      </c>
      <c r="AP23" s="37">
        <v>3943.4860000000003</v>
      </c>
      <c r="AQ23" s="37">
        <v>4131.1509999999998</v>
      </c>
      <c r="AR23" s="37">
        <v>3514.2080000000001</v>
      </c>
      <c r="AS23" s="32">
        <v>2589.2150000000001</v>
      </c>
      <c r="AT23" s="32"/>
      <c r="AU23" s="37">
        <v>2270.7800000000002</v>
      </c>
      <c r="AV23" s="37">
        <v>1817.193</v>
      </c>
      <c r="AW23" s="37">
        <v>3322.7530000000002</v>
      </c>
      <c r="AX23" s="37">
        <v>2099.1550000000002</v>
      </c>
      <c r="AY23" s="32">
        <v>1321.58</v>
      </c>
      <c r="AZ23" s="32"/>
      <c r="BA23" s="37">
        <v>9350.1880000000001</v>
      </c>
      <c r="BB23" s="37">
        <v>8652.2380000000012</v>
      </c>
      <c r="BC23" s="37">
        <v>10357.257</v>
      </c>
      <c r="BD23" s="37">
        <v>9172.2129999999997</v>
      </c>
      <c r="BE23" s="32">
        <v>6784.259</v>
      </c>
      <c r="BF23" s="82"/>
    </row>
    <row r="24" spans="1:58" x14ac:dyDescent="0.2">
      <c r="A24" s="20" t="s">
        <v>45</v>
      </c>
      <c r="B24" s="5"/>
      <c r="C24" s="5"/>
      <c r="D24" s="5"/>
      <c r="E24" s="37">
        <v>4484.933</v>
      </c>
      <c r="F24" s="37">
        <v>4659.4170000000004</v>
      </c>
      <c r="G24" s="37">
        <v>4793.8780000000006</v>
      </c>
      <c r="H24" s="37">
        <v>4942.8270000000002</v>
      </c>
      <c r="I24" s="32">
        <v>4939.1310000000003</v>
      </c>
      <c r="J24" s="32"/>
      <c r="K24" s="37">
        <v>1274.9770000000001</v>
      </c>
      <c r="L24" s="37">
        <v>1259.4380000000001</v>
      </c>
      <c r="M24" s="37">
        <v>1410.325</v>
      </c>
      <c r="N24" s="37">
        <v>1430.277</v>
      </c>
      <c r="O24" s="32">
        <v>1270.9000000000001</v>
      </c>
      <c r="P24" s="32"/>
      <c r="Q24" s="37">
        <v>1021.567</v>
      </c>
      <c r="R24" s="37">
        <v>987.53399999999999</v>
      </c>
      <c r="S24" s="37">
        <v>1853.078</v>
      </c>
      <c r="T24" s="37">
        <v>2531.4160000000002</v>
      </c>
      <c r="U24" s="32">
        <v>2274.6779999999999</v>
      </c>
      <c r="V24" s="32"/>
      <c r="W24" s="37">
        <v>3136.922</v>
      </c>
      <c r="X24" s="37">
        <v>3121.607</v>
      </c>
      <c r="Y24" s="37">
        <v>3081.4380000000001</v>
      </c>
      <c r="Z24" s="37">
        <v>3104.7940000000003</v>
      </c>
      <c r="AA24" s="32">
        <v>3023.902</v>
      </c>
      <c r="AB24" s="32"/>
      <c r="AC24" s="37">
        <v>664.28700000000003</v>
      </c>
      <c r="AD24" s="37">
        <v>591.13099999999997</v>
      </c>
      <c r="AE24" s="37">
        <v>556.45799999999997</v>
      </c>
      <c r="AF24" s="37">
        <v>509.83700000000005</v>
      </c>
      <c r="AG24" s="32">
        <v>549.54899999999998</v>
      </c>
      <c r="AH24" s="32"/>
      <c r="AI24" s="37">
        <v>1097.6090000000002</v>
      </c>
      <c r="AJ24" s="37">
        <v>823.41200000000003</v>
      </c>
      <c r="AK24" s="37">
        <v>810.92600000000004</v>
      </c>
      <c r="AL24" s="37">
        <v>1076.83</v>
      </c>
      <c r="AM24" s="32">
        <v>796.5</v>
      </c>
      <c r="AN24" s="32"/>
      <c r="AO24" s="37">
        <v>1245.557</v>
      </c>
      <c r="AP24" s="37">
        <v>1062.9180000000001</v>
      </c>
      <c r="AQ24" s="37">
        <v>1118.5920000000001</v>
      </c>
      <c r="AR24" s="37">
        <v>1138.6310000000001</v>
      </c>
      <c r="AS24" s="32">
        <v>1008.621</v>
      </c>
      <c r="AT24" s="32"/>
      <c r="AU24" s="37">
        <v>762.24200000000008</v>
      </c>
      <c r="AV24" s="37">
        <v>595.55100000000004</v>
      </c>
      <c r="AW24" s="37">
        <v>694.73599999999999</v>
      </c>
      <c r="AX24" s="37">
        <v>638.91700000000003</v>
      </c>
      <c r="AY24" s="32">
        <v>465.726</v>
      </c>
      <c r="AZ24" s="32"/>
      <c r="BA24" s="37">
        <v>2651.4569999999999</v>
      </c>
      <c r="BB24" s="37">
        <v>2398.145</v>
      </c>
      <c r="BC24" s="37">
        <v>2389.5140000000001</v>
      </c>
      <c r="BD24" s="37">
        <v>2292.2150000000001</v>
      </c>
      <c r="BE24" s="32">
        <v>1898.3889999999999</v>
      </c>
      <c r="BF24" s="82"/>
    </row>
    <row r="25" spans="1:58" x14ac:dyDescent="0.2">
      <c r="A25" s="20" t="s">
        <v>46</v>
      </c>
      <c r="B25" s="5"/>
      <c r="C25" s="5"/>
      <c r="D25" s="5"/>
      <c r="E25" s="37">
        <v>1915.779</v>
      </c>
      <c r="F25" s="37">
        <v>1962.867</v>
      </c>
      <c r="G25" s="37">
        <v>1976.0730000000001</v>
      </c>
      <c r="H25" s="37">
        <v>2009.7630000000001</v>
      </c>
      <c r="I25" s="32">
        <v>1972.0060000000001</v>
      </c>
      <c r="J25" s="32"/>
      <c r="K25" s="37">
        <v>334.87600000000003</v>
      </c>
      <c r="L25" s="37">
        <v>379.245</v>
      </c>
      <c r="M25" s="37">
        <v>350.60700000000003</v>
      </c>
      <c r="N25" s="37">
        <v>359.70699999999999</v>
      </c>
      <c r="O25" s="32">
        <v>342.565</v>
      </c>
      <c r="P25" s="32"/>
      <c r="Q25" s="37">
        <v>288.22700000000003</v>
      </c>
      <c r="R25" s="37">
        <v>330.02199999999999</v>
      </c>
      <c r="S25" s="37">
        <v>627.846</v>
      </c>
      <c r="T25" s="37">
        <v>933.48500000000001</v>
      </c>
      <c r="U25" s="32">
        <v>867.58399999999995</v>
      </c>
      <c r="V25" s="32"/>
      <c r="W25" s="37">
        <v>1185.395</v>
      </c>
      <c r="X25" s="37">
        <v>1257.818</v>
      </c>
      <c r="Y25" s="37">
        <v>1188.537</v>
      </c>
      <c r="Z25" s="37">
        <v>1165.242</v>
      </c>
      <c r="AA25" s="32">
        <v>1078.462</v>
      </c>
      <c r="AB25" s="32"/>
      <c r="AC25" s="37">
        <v>209.12</v>
      </c>
      <c r="AD25" s="37">
        <v>221.703</v>
      </c>
      <c r="AE25" s="37">
        <v>178.96299999999999</v>
      </c>
      <c r="AF25" s="37">
        <v>200.83700000000002</v>
      </c>
      <c r="AG25" s="32">
        <v>158.01300000000001</v>
      </c>
      <c r="AH25" s="32"/>
      <c r="AI25" s="37">
        <v>325.142</v>
      </c>
      <c r="AJ25" s="37">
        <v>391.19100000000003</v>
      </c>
      <c r="AK25" s="37">
        <v>354.30500000000001</v>
      </c>
      <c r="AL25" s="37">
        <v>350.32300000000004</v>
      </c>
      <c r="AM25" s="32">
        <v>250.767</v>
      </c>
      <c r="AN25" s="32"/>
      <c r="AO25" s="37">
        <v>413.125</v>
      </c>
      <c r="AP25" s="37">
        <v>503.08500000000004</v>
      </c>
      <c r="AQ25" s="37">
        <v>481.42900000000003</v>
      </c>
      <c r="AR25" s="37">
        <v>372.40600000000001</v>
      </c>
      <c r="AS25" s="32">
        <v>332.37</v>
      </c>
      <c r="AT25" s="32"/>
      <c r="AU25" s="37">
        <v>232.26000000000002</v>
      </c>
      <c r="AV25" s="37">
        <v>289.21100000000001</v>
      </c>
      <c r="AW25" s="37">
        <v>396.73500000000001</v>
      </c>
      <c r="AX25" s="37">
        <v>233.59300000000002</v>
      </c>
      <c r="AY25" s="32">
        <v>173.35900000000001</v>
      </c>
      <c r="AZ25" s="32"/>
      <c r="BA25" s="37">
        <v>1029.693</v>
      </c>
      <c r="BB25" s="37">
        <v>1068.4680000000001</v>
      </c>
      <c r="BC25" s="37">
        <v>1186.5810000000001</v>
      </c>
      <c r="BD25" s="37">
        <v>960.20800000000008</v>
      </c>
      <c r="BE25" s="32">
        <v>814.40700000000004</v>
      </c>
      <c r="BF25" s="82"/>
    </row>
    <row r="26" spans="1:58" x14ac:dyDescent="0.2">
      <c r="A26" s="20" t="s">
        <v>47</v>
      </c>
      <c r="B26" s="5"/>
      <c r="C26" s="5"/>
      <c r="D26" s="5"/>
      <c r="E26" s="37">
        <v>1181.07</v>
      </c>
      <c r="F26" s="37">
        <v>1222.028</v>
      </c>
      <c r="G26" s="37">
        <v>1238.502</v>
      </c>
      <c r="H26" s="37">
        <v>1261.9280000000001</v>
      </c>
      <c r="I26" s="32">
        <v>1242.7639999999999</v>
      </c>
      <c r="J26" s="32"/>
      <c r="K26" s="37">
        <v>208.809</v>
      </c>
      <c r="L26" s="37">
        <v>234.142</v>
      </c>
      <c r="M26" s="37">
        <v>226.15200000000002</v>
      </c>
      <c r="N26" s="37">
        <v>256.59000000000003</v>
      </c>
      <c r="O26" s="32">
        <v>228.864</v>
      </c>
      <c r="P26" s="32"/>
      <c r="Q26" s="37">
        <v>177.733</v>
      </c>
      <c r="R26" s="37">
        <v>166.86</v>
      </c>
      <c r="S26" s="37">
        <v>306.26100000000002</v>
      </c>
      <c r="T26" s="37">
        <v>430.173</v>
      </c>
      <c r="U26" s="32">
        <v>319.35899999999998</v>
      </c>
      <c r="V26" s="32"/>
      <c r="W26" s="37">
        <v>664.52600000000007</v>
      </c>
      <c r="X26" s="37">
        <v>646.53899999999999</v>
      </c>
      <c r="Y26" s="37">
        <v>594.12099999999998</v>
      </c>
      <c r="Z26" s="37">
        <v>650.14100000000008</v>
      </c>
      <c r="AA26" s="32">
        <v>608.5</v>
      </c>
      <c r="AB26" s="32"/>
      <c r="AC26" s="37">
        <v>114.17200000000001</v>
      </c>
      <c r="AD26" s="37">
        <v>144.983</v>
      </c>
      <c r="AE26" s="37">
        <v>88.703000000000003</v>
      </c>
      <c r="AF26" s="37">
        <v>136.87700000000001</v>
      </c>
      <c r="AG26" s="32">
        <v>95.897999999999996</v>
      </c>
      <c r="AH26" s="32"/>
      <c r="AI26" s="37">
        <v>215.006</v>
      </c>
      <c r="AJ26" s="37">
        <v>210.48000000000002</v>
      </c>
      <c r="AK26" s="37">
        <v>146.04599999999999</v>
      </c>
      <c r="AL26" s="37">
        <v>181.55199999999999</v>
      </c>
      <c r="AM26" s="32">
        <v>121.574</v>
      </c>
      <c r="AN26" s="32"/>
      <c r="AO26" s="37">
        <v>244.654</v>
      </c>
      <c r="AP26" s="37">
        <v>240.93600000000001</v>
      </c>
      <c r="AQ26" s="37">
        <v>253.07300000000001</v>
      </c>
      <c r="AR26" s="37">
        <v>214.18800000000002</v>
      </c>
      <c r="AS26" s="32">
        <v>160.667</v>
      </c>
      <c r="AT26" s="32"/>
      <c r="AU26" s="37">
        <v>176.066</v>
      </c>
      <c r="AV26" s="37">
        <v>136.947</v>
      </c>
      <c r="AW26" s="37">
        <v>120.452</v>
      </c>
      <c r="AX26" s="37">
        <v>127.873</v>
      </c>
      <c r="AY26" s="32">
        <v>88.257000000000005</v>
      </c>
      <c r="AZ26" s="32"/>
      <c r="BA26" s="37">
        <v>526.00700000000006</v>
      </c>
      <c r="BB26" s="37">
        <v>509.351</v>
      </c>
      <c r="BC26" s="37">
        <v>464.00100000000003</v>
      </c>
      <c r="BD26" s="37">
        <v>445.54599999999999</v>
      </c>
      <c r="BE26" s="32">
        <v>349.79500000000002</v>
      </c>
      <c r="BF26" s="82"/>
    </row>
    <row r="27" spans="1:58" x14ac:dyDescent="0.2">
      <c r="A27" s="20" t="s">
        <v>48</v>
      </c>
      <c r="B27" s="5"/>
      <c r="C27" s="5"/>
      <c r="D27" s="5"/>
      <c r="E27" s="37">
        <v>5296.741</v>
      </c>
      <c r="F27" s="37">
        <v>5502.2660000000005</v>
      </c>
      <c r="G27" s="37">
        <v>5856.7300000000005</v>
      </c>
      <c r="H27" s="37">
        <v>6057.8490000000002</v>
      </c>
      <c r="I27" s="32">
        <v>6129.3469999999998</v>
      </c>
      <c r="J27" s="32"/>
      <c r="K27" s="37">
        <v>647.85300000000007</v>
      </c>
      <c r="L27" s="37">
        <v>739.30700000000002</v>
      </c>
      <c r="M27" s="37">
        <v>841.56900000000007</v>
      </c>
      <c r="N27" s="37">
        <v>818.74599999999998</v>
      </c>
      <c r="O27" s="32">
        <v>813.65200000000004</v>
      </c>
      <c r="P27" s="32"/>
      <c r="Q27" s="37">
        <v>705.72199999999998</v>
      </c>
      <c r="R27" s="37">
        <v>713.08699999999999</v>
      </c>
      <c r="S27" s="37">
        <v>1260.6469999999999</v>
      </c>
      <c r="T27" s="37">
        <v>1383.2429999999999</v>
      </c>
      <c r="U27" s="32">
        <v>969.78700000000003</v>
      </c>
      <c r="V27" s="32"/>
      <c r="W27" s="37">
        <v>1646.0510000000002</v>
      </c>
      <c r="X27" s="37">
        <v>1557.329</v>
      </c>
      <c r="Y27" s="37">
        <v>1865.385</v>
      </c>
      <c r="Z27" s="37">
        <v>1646.7740000000001</v>
      </c>
      <c r="AA27" s="32">
        <v>1513.4380000000001</v>
      </c>
      <c r="AB27" s="32"/>
      <c r="AC27" s="37">
        <v>264.01900000000001</v>
      </c>
      <c r="AD27" s="37">
        <v>168.23000000000002</v>
      </c>
      <c r="AE27" s="37">
        <v>229.071</v>
      </c>
      <c r="AF27" s="37">
        <v>191.70699999999999</v>
      </c>
      <c r="AG27" s="32">
        <v>158.392</v>
      </c>
      <c r="AH27" s="32"/>
      <c r="AI27" s="37">
        <v>144.624</v>
      </c>
      <c r="AJ27" s="37">
        <v>131.245</v>
      </c>
      <c r="AK27" s="37">
        <v>137.09</v>
      </c>
      <c r="AL27" s="37">
        <v>230.65300000000002</v>
      </c>
      <c r="AM27" s="32">
        <v>117.077</v>
      </c>
      <c r="AN27" s="32"/>
      <c r="AO27" s="37">
        <v>779.36200000000008</v>
      </c>
      <c r="AP27" s="37">
        <v>687.63300000000004</v>
      </c>
      <c r="AQ27" s="37">
        <v>861.87800000000004</v>
      </c>
      <c r="AR27" s="37">
        <v>708.73400000000004</v>
      </c>
      <c r="AS27" s="32">
        <v>568.26300000000003</v>
      </c>
      <c r="AT27" s="32"/>
      <c r="AU27" s="37">
        <v>227.66200000000001</v>
      </c>
      <c r="AV27" s="37">
        <v>232.95500000000001</v>
      </c>
      <c r="AW27" s="37">
        <v>430.03700000000003</v>
      </c>
      <c r="AX27" s="37">
        <v>230.916</v>
      </c>
      <c r="AY27" s="32">
        <v>152.91200000000001</v>
      </c>
      <c r="AZ27" s="32"/>
      <c r="BA27" s="37">
        <v>1485.981</v>
      </c>
      <c r="BB27" s="37">
        <v>1724.376</v>
      </c>
      <c r="BC27" s="37">
        <v>2087.7510000000002</v>
      </c>
      <c r="BD27" s="37">
        <v>1555.549</v>
      </c>
      <c r="BE27" s="32">
        <v>1099.1769999999999</v>
      </c>
      <c r="BF27" s="82"/>
    </row>
    <row r="28" spans="1:58" x14ac:dyDescent="0.2">
      <c r="A28" s="20" t="s">
        <v>49</v>
      </c>
      <c r="B28" s="5"/>
      <c r="C28" s="5"/>
      <c r="D28" s="5"/>
      <c r="E28" s="37">
        <v>3913.799</v>
      </c>
      <c r="F28" s="37">
        <v>4002.9480000000003</v>
      </c>
      <c r="G28" s="37">
        <v>4167.4440000000004</v>
      </c>
      <c r="H28" s="37">
        <v>4249.8789999999999</v>
      </c>
      <c r="I28" s="32">
        <v>4269.1790000000001</v>
      </c>
      <c r="J28" s="32"/>
      <c r="K28" s="37">
        <v>1115.7260000000001</v>
      </c>
      <c r="L28" s="37">
        <v>1183.9850000000001</v>
      </c>
      <c r="M28" s="37">
        <v>1233.4070000000002</v>
      </c>
      <c r="N28" s="37">
        <v>1238</v>
      </c>
      <c r="O28" s="32">
        <v>1302.7139999999999</v>
      </c>
      <c r="P28" s="32"/>
      <c r="Q28" s="37">
        <v>621.35599999999999</v>
      </c>
      <c r="R28" s="37">
        <v>650.73900000000003</v>
      </c>
      <c r="S28" s="37">
        <v>1538.865</v>
      </c>
      <c r="T28" s="37">
        <v>2792.5419999999999</v>
      </c>
      <c r="U28" s="32">
        <v>1872.049</v>
      </c>
      <c r="V28" s="32"/>
      <c r="W28" s="37">
        <v>3149.5410000000002</v>
      </c>
      <c r="X28" s="37">
        <v>3132.8980000000001</v>
      </c>
      <c r="Y28" s="37">
        <v>3042.098</v>
      </c>
      <c r="Z28" s="37">
        <v>3158.7370000000001</v>
      </c>
      <c r="AA28" s="32">
        <v>3152.96</v>
      </c>
      <c r="AB28" s="32"/>
      <c r="AC28" s="37">
        <v>1028.3009999999999</v>
      </c>
      <c r="AD28" s="37">
        <v>1005.308</v>
      </c>
      <c r="AE28" s="37">
        <v>946.06000000000006</v>
      </c>
      <c r="AF28" s="37">
        <v>896.87800000000004</v>
      </c>
      <c r="AG28" s="32">
        <v>806.40300000000002</v>
      </c>
      <c r="AH28" s="32"/>
      <c r="AI28" s="37">
        <v>2425.9390000000003</v>
      </c>
      <c r="AJ28" s="37">
        <v>2332.7919999999999</v>
      </c>
      <c r="AK28" s="37">
        <v>2237.4610000000002</v>
      </c>
      <c r="AL28" s="37">
        <v>2344.6770000000001</v>
      </c>
      <c r="AM28" s="32">
        <v>1993.511</v>
      </c>
      <c r="AN28" s="32"/>
      <c r="AO28" s="37">
        <v>1368.085</v>
      </c>
      <c r="AP28" s="37">
        <v>1281.0550000000001</v>
      </c>
      <c r="AQ28" s="37">
        <v>1386.193</v>
      </c>
      <c r="AR28" s="37">
        <v>1215.94</v>
      </c>
      <c r="AS28" s="32">
        <v>1004.024</v>
      </c>
      <c r="AT28" s="32"/>
      <c r="AU28" s="37">
        <v>1295.288</v>
      </c>
      <c r="AV28" s="37">
        <v>1218.175</v>
      </c>
      <c r="AW28" s="37">
        <v>1196.864</v>
      </c>
      <c r="AX28" s="37">
        <v>1056.56</v>
      </c>
      <c r="AY28" s="32">
        <v>953.30399999999997</v>
      </c>
      <c r="AZ28" s="32"/>
      <c r="BA28" s="37">
        <v>2740.2440000000001</v>
      </c>
      <c r="BB28" s="37">
        <v>2691.9070000000002</v>
      </c>
      <c r="BC28" s="37">
        <v>2671.2400000000002</v>
      </c>
      <c r="BD28" s="37">
        <v>2610.4390000000003</v>
      </c>
      <c r="BE28" s="32">
        <v>2312.0889999999999</v>
      </c>
      <c r="BF28" s="82"/>
    </row>
    <row r="29" spans="1:58" s="15" customFormat="1" x14ac:dyDescent="0.2">
      <c r="A29" s="20" t="s">
        <v>50</v>
      </c>
      <c r="B29" s="5"/>
      <c r="C29" s="5"/>
      <c r="D29" s="5"/>
      <c r="E29" s="37">
        <v>6321.6570000000002</v>
      </c>
      <c r="F29" s="37">
        <v>6475.3389999999999</v>
      </c>
      <c r="G29" s="37">
        <v>6625.6909999999998</v>
      </c>
      <c r="H29" s="37">
        <v>6714.3440000000001</v>
      </c>
      <c r="I29" s="32">
        <v>6594.9179999999997</v>
      </c>
      <c r="J29" s="32"/>
      <c r="K29" s="37">
        <v>1335.9560000000001</v>
      </c>
      <c r="L29" s="37">
        <v>1380.136</v>
      </c>
      <c r="M29" s="37">
        <v>1534.2090000000001</v>
      </c>
      <c r="N29" s="37">
        <v>1470.326</v>
      </c>
      <c r="O29" s="32">
        <v>1493.7560000000001</v>
      </c>
      <c r="P29" s="32"/>
      <c r="Q29" s="37">
        <v>1098.587</v>
      </c>
      <c r="R29" s="37">
        <v>1347.098</v>
      </c>
      <c r="S29" s="37">
        <v>2120.681</v>
      </c>
      <c r="T29" s="37">
        <v>3241.8969999999999</v>
      </c>
      <c r="U29" s="32">
        <v>3119.73</v>
      </c>
      <c r="V29" s="32"/>
      <c r="W29" s="37">
        <v>4387.4049999999997</v>
      </c>
      <c r="X29" s="37">
        <v>4573.4920000000002</v>
      </c>
      <c r="Y29" s="37">
        <v>4562.8379999999997</v>
      </c>
      <c r="Z29" s="37">
        <v>4515.7309999999998</v>
      </c>
      <c r="AA29" s="32">
        <v>4461.9040000000005</v>
      </c>
      <c r="AB29" s="32"/>
      <c r="AC29" s="37">
        <v>914.59400000000005</v>
      </c>
      <c r="AD29" s="37">
        <v>754.84699999999998</v>
      </c>
      <c r="AE29" s="37">
        <v>685.93500000000006</v>
      </c>
      <c r="AF29" s="37">
        <v>763.23400000000004</v>
      </c>
      <c r="AG29" s="32">
        <v>708.65099999999995</v>
      </c>
      <c r="AH29" s="32"/>
      <c r="AI29" s="37">
        <v>1625.7670000000001</v>
      </c>
      <c r="AJ29" s="37">
        <v>1715.134</v>
      </c>
      <c r="AK29" s="37">
        <v>1735.048</v>
      </c>
      <c r="AL29" s="37">
        <v>1818.116</v>
      </c>
      <c r="AM29" s="32">
        <v>1237.847</v>
      </c>
      <c r="AN29" s="32"/>
      <c r="AO29" s="37">
        <v>1497.402</v>
      </c>
      <c r="AP29" s="37">
        <v>1586.607</v>
      </c>
      <c r="AQ29" s="37">
        <v>2041.511</v>
      </c>
      <c r="AR29" s="37">
        <v>1488.432</v>
      </c>
      <c r="AS29" s="32">
        <v>1117.9359999999999</v>
      </c>
      <c r="AT29" s="32"/>
      <c r="AU29" s="37">
        <v>1116.633</v>
      </c>
      <c r="AV29" s="37">
        <v>1151.3700000000001</v>
      </c>
      <c r="AW29" s="37">
        <v>1737.174</v>
      </c>
      <c r="AX29" s="37">
        <v>1284.242</v>
      </c>
      <c r="AY29" s="32">
        <v>888.77300000000002</v>
      </c>
      <c r="AZ29" s="32"/>
      <c r="BA29" s="37">
        <v>4028.8710000000001</v>
      </c>
      <c r="BB29" s="37">
        <v>4165.9170000000004</v>
      </c>
      <c r="BC29" s="37">
        <v>4634.0709999999999</v>
      </c>
      <c r="BD29" s="37">
        <v>4079.1060000000002</v>
      </c>
      <c r="BE29" s="32">
        <v>3246.41</v>
      </c>
      <c r="BF29" s="82"/>
    </row>
    <row r="30" spans="1:58" x14ac:dyDescent="0.2">
      <c r="A30" s="20" t="s">
        <v>51</v>
      </c>
      <c r="B30" s="5"/>
      <c r="C30" s="5"/>
      <c r="D30" s="5"/>
      <c r="E30" s="37">
        <v>2156.3969999999999</v>
      </c>
      <c r="F30" s="37">
        <v>2291.989</v>
      </c>
      <c r="G30" s="37">
        <v>2395.54</v>
      </c>
      <c r="H30" s="37">
        <v>2474.777</v>
      </c>
      <c r="I30" s="32">
        <v>2535.837</v>
      </c>
      <c r="J30" s="32"/>
      <c r="K30" s="37">
        <v>337.64800000000002</v>
      </c>
      <c r="L30" s="37">
        <v>400.07300000000004</v>
      </c>
      <c r="M30" s="37">
        <v>406.69300000000004</v>
      </c>
      <c r="N30" s="37">
        <v>435.80700000000002</v>
      </c>
      <c r="O30" s="32">
        <v>368.63</v>
      </c>
      <c r="P30" s="32"/>
      <c r="Q30" s="37">
        <v>284.10700000000003</v>
      </c>
      <c r="R30" s="37">
        <v>271.24799999999999</v>
      </c>
      <c r="S30" s="37">
        <v>500.21700000000004</v>
      </c>
      <c r="T30" s="37">
        <v>753.11099999999999</v>
      </c>
      <c r="U30" s="32">
        <v>612.06100000000004</v>
      </c>
      <c r="V30" s="32"/>
      <c r="W30" s="37">
        <v>990.55000000000007</v>
      </c>
      <c r="X30" s="37">
        <v>1051.905</v>
      </c>
      <c r="Y30" s="37">
        <v>1076.2809999999999</v>
      </c>
      <c r="Z30" s="37">
        <v>1069.502</v>
      </c>
      <c r="AA30" s="32">
        <v>949.41700000000003</v>
      </c>
      <c r="AB30" s="32"/>
      <c r="AC30" s="37">
        <v>209.50200000000001</v>
      </c>
      <c r="AD30" s="37">
        <v>194.35400000000001</v>
      </c>
      <c r="AE30" s="37">
        <v>160.91200000000001</v>
      </c>
      <c r="AF30" s="37">
        <v>123.342</v>
      </c>
      <c r="AG30" s="32">
        <v>130.11600000000001</v>
      </c>
      <c r="AH30" s="32"/>
      <c r="AI30" s="37">
        <v>274.90199999999999</v>
      </c>
      <c r="AJ30" s="37">
        <v>290.49700000000001</v>
      </c>
      <c r="AK30" s="37">
        <v>238.79600000000002</v>
      </c>
      <c r="AL30" s="37">
        <v>193.327</v>
      </c>
      <c r="AM30" s="32">
        <v>170.17400000000001</v>
      </c>
      <c r="AN30" s="32"/>
      <c r="AO30" s="37">
        <v>316.86</v>
      </c>
      <c r="AP30" s="37">
        <v>347.49099999999999</v>
      </c>
      <c r="AQ30" s="37">
        <v>436.31900000000002</v>
      </c>
      <c r="AR30" s="37">
        <v>322.34399999999999</v>
      </c>
      <c r="AS30" s="32">
        <v>251.435</v>
      </c>
      <c r="AT30" s="32"/>
      <c r="AU30" s="37">
        <v>146.17099999999999</v>
      </c>
      <c r="AV30" s="37">
        <v>115.91800000000001</v>
      </c>
      <c r="AW30" s="37">
        <v>200.71899999999999</v>
      </c>
      <c r="AX30" s="37">
        <v>113.96300000000001</v>
      </c>
      <c r="AY30" s="32">
        <v>96.927000000000007</v>
      </c>
      <c r="AZ30" s="32"/>
      <c r="BA30" s="37">
        <v>825.471</v>
      </c>
      <c r="BB30" s="37">
        <v>766.72199999999998</v>
      </c>
      <c r="BC30" s="37">
        <v>956.12700000000007</v>
      </c>
      <c r="BD30" s="37">
        <v>723.245</v>
      </c>
      <c r="BE30" s="32">
        <v>535.16800000000001</v>
      </c>
      <c r="BF30" s="82"/>
    </row>
    <row r="31" spans="1:58" x14ac:dyDescent="0.2">
      <c r="A31" s="20" t="s">
        <v>52</v>
      </c>
      <c r="B31" s="5"/>
      <c r="C31" s="5"/>
      <c r="D31" s="5"/>
      <c r="E31" s="37">
        <v>1699.316</v>
      </c>
      <c r="F31" s="37">
        <v>1809.6510000000001</v>
      </c>
      <c r="G31" s="37">
        <v>1880.5170000000001</v>
      </c>
      <c r="H31" s="37">
        <v>1916.9870000000001</v>
      </c>
      <c r="I31" s="32">
        <v>1914.903</v>
      </c>
      <c r="J31" s="32"/>
      <c r="K31" s="37">
        <v>271.55</v>
      </c>
      <c r="L31" s="37">
        <v>307.226</v>
      </c>
      <c r="M31" s="37">
        <v>329.93700000000001</v>
      </c>
      <c r="N31" s="37">
        <v>316.74099999999999</v>
      </c>
      <c r="O31" s="32">
        <v>306.77600000000001</v>
      </c>
      <c r="P31" s="32"/>
      <c r="Q31" s="37">
        <v>299.52800000000002</v>
      </c>
      <c r="R31" s="37">
        <v>282.92400000000004</v>
      </c>
      <c r="S31" s="37">
        <v>466.73900000000003</v>
      </c>
      <c r="T31" s="37">
        <v>620.54200000000003</v>
      </c>
      <c r="U31" s="32">
        <v>581.13800000000003</v>
      </c>
      <c r="V31" s="32"/>
      <c r="W31" s="37">
        <v>771.79399999999998</v>
      </c>
      <c r="X31" s="37">
        <v>796.36599999999999</v>
      </c>
      <c r="Y31" s="37">
        <v>908.55400000000009</v>
      </c>
      <c r="Z31" s="37">
        <v>812.98300000000006</v>
      </c>
      <c r="AA31" s="32">
        <v>755.6</v>
      </c>
      <c r="AB31" s="32"/>
      <c r="AC31" s="37">
        <v>288.69100000000003</v>
      </c>
      <c r="AD31" s="37">
        <v>379.83199999999999</v>
      </c>
      <c r="AE31" s="37">
        <v>266.88299999999998</v>
      </c>
      <c r="AF31" s="37">
        <v>268.78000000000003</v>
      </c>
      <c r="AG31" s="32">
        <v>200.05799999999999</v>
      </c>
      <c r="AH31" s="32"/>
      <c r="AI31" s="37">
        <v>331.45800000000003</v>
      </c>
      <c r="AJ31" s="37">
        <v>394.18400000000003</v>
      </c>
      <c r="AK31" s="37">
        <v>401.81600000000003</v>
      </c>
      <c r="AL31" s="37">
        <v>431.01100000000002</v>
      </c>
      <c r="AM31" s="32">
        <v>230.577</v>
      </c>
      <c r="AN31" s="32"/>
      <c r="AO31" s="37">
        <v>328.69800000000004</v>
      </c>
      <c r="AP31" s="37">
        <v>361.05799999999999</v>
      </c>
      <c r="AQ31" s="37">
        <v>553.04</v>
      </c>
      <c r="AR31" s="37">
        <v>287.37900000000002</v>
      </c>
      <c r="AS31" s="32">
        <v>250.505</v>
      </c>
      <c r="AT31" s="32"/>
      <c r="AU31" s="37">
        <v>167.89700000000002</v>
      </c>
      <c r="AV31" s="37">
        <v>129.28700000000001</v>
      </c>
      <c r="AW31" s="37">
        <v>434.73099999999999</v>
      </c>
      <c r="AX31" s="37">
        <v>135.464</v>
      </c>
      <c r="AY31" s="32">
        <v>84.405000000000001</v>
      </c>
      <c r="AZ31" s="32"/>
      <c r="BA31" s="37">
        <v>645.61300000000006</v>
      </c>
      <c r="BB31" s="37">
        <v>653.00400000000002</v>
      </c>
      <c r="BC31" s="37">
        <v>1071.4010000000001</v>
      </c>
      <c r="BD31" s="37">
        <v>631.76499999999999</v>
      </c>
      <c r="BE31" s="32">
        <v>423.37400000000002</v>
      </c>
      <c r="BF31" s="82"/>
    </row>
    <row r="32" spans="1:58" x14ac:dyDescent="0.2">
      <c r="A32" s="20" t="s">
        <v>53</v>
      </c>
      <c r="B32" s="5"/>
      <c r="C32" s="5"/>
      <c r="D32" s="5"/>
      <c r="E32" s="37">
        <v>2759.5370000000003</v>
      </c>
      <c r="F32" s="37">
        <v>2803.8160000000003</v>
      </c>
      <c r="G32" s="37">
        <v>2833.2930000000001</v>
      </c>
      <c r="H32" s="37">
        <v>2872.4120000000003</v>
      </c>
      <c r="I32" s="32">
        <v>2877.3020000000001</v>
      </c>
      <c r="J32" s="32"/>
      <c r="K32" s="37">
        <v>518.02499999999998</v>
      </c>
      <c r="L32" s="37">
        <v>551.87800000000004</v>
      </c>
      <c r="M32" s="37">
        <v>544.85300000000007</v>
      </c>
      <c r="N32" s="37">
        <v>590.50099999999998</v>
      </c>
      <c r="O32" s="32">
        <v>539.87599999999998</v>
      </c>
      <c r="P32" s="32"/>
      <c r="Q32" s="37">
        <v>250.85000000000002</v>
      </c>
      <c r="R32" s="37">
        <v>251.154</v>
      </c>
      <c r="S32" s="37">
        <v>559.97500000000002</v>
      </c>
      <c r="T32" s="37">
        <v>992.43100000000004</v>
      </c>
      <c r="U32" s="32">
        <v>961.928</v>
      </c>
      <c r="V32" s="32"/>
      <c r="W32" s="37">
        <v>1543.0440000000001</v>
      </c>
      <c r="X32" s="37">
        <v>1475.029</v>
      </c>
      <c r="Y32" s="37">
        <v>1462.645</v>
      </c>
      <c r="Z32" s="37">
        <v>1384.5640000000001</v>
      </c>
      <c r="AA32" s="32">
        <v>1474.287</v>
      </c>
      <c r="AB32" s="32"/>
      <c r="AC32" s="37">
        <v>267.59899999999999</v>
      </c>
      <c r="AD32" s="37">
        <v>240.38800000000001</v>
      </c>
      <c r="AE32" s="37">
        <v>264.26499999999999</v>
      </c>
      <c r="AF32" s="37">
        <v>260.82600000000002</v>
      </c>
      <c r="AG32" s="32">
        <v>205.00200000000001</v>
      </c>
      <c r="AH32" s="32"/>
      <c r="AI32" s="37">
        <v>682.30100000000004</v>
      </c>
      <c r="AJ32" s="37">
        <v>740.43400000000008</v>
      </c>
      <c r="AK32" s="37">
        <v>708.702</v>
      </c>
      <c r="AL32" s="37">
        <v>687.24900000000002</v>
      </c>
      <c r="AM32" s="32">
        <v>540.43499999999995</v>
      </c>
      <c r="AN32" s="32"/>
      <c r="AO32" s="37">
        <v>574.01200000000006</v>
      </c>
      <c r="AP32" s="37">
        <v>500.48</v>
      </c>
      <c r="AQ32" s="37">
        <v>529.38</v>
      </c>
      <c r="AR32" s="37">
        <v>399.02100000000002</v>
      </c>
      <c r="AS32" s="32">
        <v>336.05200000000002</v>
      </c>
      <c r="AT32" s="32"/>
      <c r="AU32" s="37">
        <v>410.12200000000001</v>
      </c>
      <c r="AV32" s="37">
        <v>411.815</v>
      </c>
      <c r="AW32" s="37">
        <v>504.45100000000002</v>
      </c>
      <c r="AX32" s="37">
        <v>385.23500000000001</v>
      </c>
      <c r="AY32" s="32">
        <v>288.94099999999997</v>
      </c>
      <c r="AZ32" s="32"/>
      <c r="BA32" s="37">
        <v>1417.848</v>
      </c>
      <c r="BB32" s="37">
        <v>1389.3700000000001</v>
      </c>
      <c r="BC32" s="37">
        <v>1459.8880000000001</v>
      </c>
      <c r="BD32" s="37">
        <v>1213.6030000000001</v>
      </c>
      <c r="BE32" s="32">
        <v>1015.71</v>
      </c>
      <c r="BF32" s="82"/>
    </row>
    <row r="33" spans="1:74" x14ac:dyDescent="0.2">
      <c r="A33" s="20" t="s">
        <v>54</v>
      </c>
      <c r="B33" s="5"/>
      <c r="C33" s="5"/>
      <c r="D33" s="5"/>
      <c r="E33" s="37">
        <v>2940.8850000000002</v>
      </c>
      <c r="F33" s="37">
        <v>2994.9340000000002</v>
      </c>
      <c r="G33" s="37">
        <v>3041.712</v>
      </c>
      <c r="H33" s="37">
        <v>3087.933</v>
      </c>
      <c r="I33" s="32">
        <v>3136.027</v>
      </c>
      <c r="J33" s="32"/>
      <c r="K33" s="37">
        <v>485.15100000000001</v>
      </c>
      <c r="L33" s="37">
        <v>536.63599999999997</v>
      </c>
      <c r="M33" s="37">
        <v>512.40899999999999</v>
      </c>
      <c r="N33" s="37">
        <v>525.03600000000006</v>
      </c>
      <c r="O33" s="32">
        <v>485.78100000000001</v>
      </c>
      <c r="P33" s="32"/>
      <c r="Q33" s="37">
        <v>359.09100000000001</v>
      </c>
      <c r="R33" s="37">
        <v>394.14400000000001</v>
      </c>
      <c r="S33" s="37">
        <v>595.35900000000004</v>
      </c>
      <c r="T33" s="37">
        <v>820.62200000000007</v>
      </c>
      <c r="U33" s="32">
        <v>774.79600000000005</v>
      </c>
      <c r="V33" s="32"/>
      <c r="W33" s="37">
        <v>1222.4580000000001</v>
      </c>
      <c r="X33" s="37">
        <v>1247.981</v>
      </c>
      <c r="Y33" s="37">
        <v>1191.3030000000001</v>
      </c>
      <c r="Z33" s="37">
        <v>1208.098</v>
      </c>
      <c r="AA33" s="32">
        <v>1157.42</v>
      </c>
      <c r="AB33" s="32"/>
      <c r="AC33" s="37">
        <v>331.41300000000001</v>
      </c>
      <c r="AD33" s="37">
        <v>254.648</v>
      </c>
      <c r="AE33" s="37">
        <v>212.09100000000001</v>
      </c>
      <c r="AF33" s="37">
        <v>220.60400000000001</v>
      </c>
      <c r="AG33" s="32">
        <v>185.63800000000001</v>
      </c>
      <c r="AH33" s="32"/>
      <c r="AI33" s="37">
        <v>376.00299999999999</v>
      </c>
      <c r="AJ33" s="37">
        <v>446.78100000000001</v>
      </c>
      <c r="AK33" s="37">
        <v>354.93400000000003</v>
      </c>
      <c r="AL33" s="37">
        <v>298.935</v>
      </c>
      <c r="AM33" s="32">
        <v>176.01400000000001</v>
      </c>
      <c r="AN33" s="32"/>
      <c r="AO33" s="37">
        <v>675.74099999999999</v>
      </c>
      <c r="AP33" s="37">
        <v>744.14700000000005</v>
      </c>
      <c r="AQ33" s="37">
        <v>671.06400000000008</v>
      </c>
      <c r="AR33" s="37">
        <v>533.94600000000003</v>
      </c>
      <c r="AS33" s="32">
        <v>383.55</v>
      </c>
      <c r="AT33" s="32"/>
      <c r="AU33" s="37">
        <v>215.703</v>
      </c>
      <c r="AV33" s="37">
        <v>157.33700000000002</v>
      </c>
      <c r="AW33" s="37">
        <v>199.4</v>
      </c>
      <c r="AX33" s="37">
        <v>138.23500000000001</v>
      </c>
      <c r="AY33" s="32">
        <v>123.179</v>
      </c>
      <c r="AZ33" s="32"/>
      <c r="BA33" s="37">
        <v>1119.153</v>
      </c>
      <c r="BB33" s="37">
        <v>1136.9660000000001</v>
      </c>
      <c r="BC33" s="37">
        <v>1101.8140000000001</v>
      </c>
      <c r="BD33" s="37">
        <v>874.14400000000001</v>
      </c>
      <c r="BE33" s="32">
        <v>729.83399999999995</v>
      </c>
      <c r="BF33" s="82"/>
    </row>
    <row r="34" spans="1:74" x14ac:dyDescent="0.2">
      <c r="A34" s="20" t="s">
        <v>55</v>
      </c>
      <c r="B34" s="5"/>
      <c r="C34" s="5"/>
      <c r="D34" s="5"/>
      <c r="E34" s="37">
        <v>2843.6779999999999</v>
      </c>
      <c r="F34" s="37">
        <v>2903.5720000000001</v>
      </c>
      <c r="G34" s="37">
        <v>2957.587</v>
      </c>
      <c r="H34" s="37">
        <v>2998.1040000000003</v>
      </c>
      <c r="I34" s="32">
        <v>3058.3809999999999</v>
      </c>
      <c r="J34" s="32"/>
      <c r="K34" s="37">
        <v>381.51900000000001</v>
      </c>
      <c r="L34" s="37">
        <v>407.63200000000001</v>
      </c>
      <c r="M34" s="37">
        <v>461.03800000000001</v>
      </c>
      <c r="N34" s="37">
        <v>436.68400000000003</v>
      </c>
      <c r="O34" s="32">
        <v>420.11500000000001</v>
      </c>
      <c r="P34" s="32"/>
      <c r="Q34" s="37">
        <v>417.649</v>
      </c>
      <c r="R34" s="37">
        <v>366.815</v>
      </c>
      <c r="S34" s="37">
        <v>593.59900000000005</v>
      </c>
      <c r="T34" s="37">
        <v>732.404</v>
      </c>
      <c r="U34" s="32">
        <v>737.64700000000005</v>
      </c>
      <c r="V34" s="32"/>
      <c r="W34" s="37">
        <v>1091.5150000000001</v>
      </c>
      <c r="X34" s="37">
        <v>1034.797</v>
      </c>
      <c r="Y34" s="37">
        <v>1006.099</v>
      </c>
      <c r="Z34" s="37">
        <v>994.57100000000003</v>
      </c>
      <c r="AA34" s="32">
        <v>961.33</v>
      </c>
      <c r="AB34" s="32"/>
      <c r="AC34" s="37">
        <v>270.221</v>
      </c>
      <c r="AD34" s="37">
        <v>250.74800000000002</v>
      </c>
      <c r="AE34" s="37">
        <v>253.50700000000001</v>
      </c>
      <c r="AF34" s="37">
        <v>244.309</v>
      </c>
      <c r="AG34" s="32">
        <v>222.93700000000001</v>
      </c>
      <c r="AH34" s="32"/>
      <c r="AI34" s="37">
        <v>276.55900000000003</v>
      </c>
      <c r="AJ34" s="37">
        <v>311.351</v>
      </c>
      <c r="AK34" s="37">
        <v>299.22399999999999</v>
      </c>
      <c r="AL34" s="37">
        <v>275.57499999999999</v>
      </c>
      <c r="AM34" s="32">
        <v>207.649</v>
      </c>
      <c r="AN34" s="32"/>
      <c r="AO34" s="37">
        <v>602.77499999999998</v>
      </c>
      <c r="AP34" s="37">
        <v>641.774</v>
      </c>
      <c r="AQ34" s="37">
        <v>660.96</v>
      </c>
      <c r="AR34" s="37">
        <v>586.48500000000001</v>
      </c>
      <c r="AS34" s="32">
        <v>435.226</v>
      </c>
      <c r="AT34" s="32"/>
      <c r="AU34" s="37">
        <v>166.21800000000002</v>
      </c>
      <c r="AV34" s="37">
        <v>168.89400000000001</v>
      </c>
      <c r="AW34" s="37">
        <v>298.39100000000002</v>
      </c>
      <c r="AX34" s="37">
        <v>167.517</v>
      </c>
      <c r="AY34" s="32">
        <v>101.255</v>
      </c>
      <c r="AZ34" s="32"/>
      <c r="BA34" s="37">
        <v>1005.998</v>
      </c>
      <c r="BB34" s="37">
        <v>1039.193</v>
      </c>
      <c r="BC34" s="37">
        <v>1186.2909999999999</v>
      </c>
      <c r="BD34" s="37">
        <v>834.86099999999999</v>
      </c>
      <c r="BE34" s="32">
        <v>569.86300000000006</v>
      </c>
      <c r="BF34" s="82"/>
    </row>
    <row r="35" spans="1:74" x14ac:dyDescent="0.2">
      <c r="A35" s="20" t="s">
        <v>56</v>
      </c>
      <c r="B35" s="5"/>
      <c r="C35" s="5"/>
      <c r="D35" s="5"/>
      <c r="E35" s="37">
        <v>2332.6350000000002</v>
      </c>
      <c r="F35" s="37">
        <v>2365.8380000000002</v>
      </c>
      <c r="G35" s="37">
        <v>2415.8360000000002</v>
      </c>
      <c r="H35" s="37">
        <v>2442.2660000000001</v>
      </c>
      <c r="I35" s="32">
        <v>2532.8090000000002</v>
      </c>
      <c r="J35" s="32"/>
      <c r="K35" s="37">
        <v>411.07300000000004</v>
      </c>
      <c r="L35" s="37">
        <v>426.26600000000002</v>
      </c>
      <c r="M35" s="37">
        <v>401.32600000000002</v>
      </c>
      <c r="N35" s="37">
        <v>437.99</v>
      </c>
      <c r="O35" s="32">
        <v>453.392</v>
      </c>
      <c r="P35" s="32"/>
      <c r="Q35" s="37">
        <v>312.77100000000002</v>
      </c>
      <c r="R35" s="37">
        <v>299.22000000000003</v>
      </c>
      <c r="S35" s="37">
        <v>652.13700000000006</v>
      </c>
      <c r="T35" s="37">
        <v>1094.136</v>
      </c>
      <c r="U35" s="32">
        <v>888.38400000000001</v>
      </c>
      <c r="V35" s="32"/>
      <c r="W35" s="37">
        <v>1465.4090000000001</v>
      </c>
      <c r="X35" s="37">
        <v>1495.509</v>
      </c>
      <c r="Y35" s="37">
        <v>1412.7619999999999</v>
      </c>
      <c r="Z35" s="37">
        <v>1423.49</v>
      </c>
      <c r="AA35" s="32">
        <v>1388.9369999999999</v>
      </c>
      <c r="AB35" s="32"/>
      <c r="AC35" s="37">
        <v>287.60700000000003</v>
      </c>
      <c r="AD35" s="37">
        <v>290.58100000000002</v>
      </c>
      <c r="AE35" s="37">
        <v>230.24600000000001</v>
      </c>
      <c r="AF35" s="37">
        <v>301.33199999999999</v>
      </c>
      <c r="AG35" s="32">
        <v>248.25800000000001</v>
      </c>
      <c r="AH35" s="32"/>
      <c r="AI35" s="37">
        <v>1138.261</v>
      </c>
      <c r="AJ35" s="37">
        <v>1088.4070000000002</v>
      </c>
      <c r="AK35" s="37">
        <v>1037.855</v>
      </c>
      <c r="AL35" s="37">
        <v>1073.164</v>
      </c>
      <c r="AM35" s="32">
        <v>855.55700000000002</v>
      </c>
      <c r="AN35" s="32"/>
      <c r="AO35" s="37">
        <v>1121.174</v>
      </c>
      <c r="AP35" s="37">
        <v>1183.52</v>
      </c>
      <c r="AQ35" s="37">
        <v>1047.154</v>
      </c>
      <c r="AR35" s="37">
        <v>949.96500000000003</v>
      </c>
      <c r="AS35" s="32">
        <v>827.14400000000001</v>
      </c>
      <c r="AT35" s="32"/>
      <c r="AU35" s="37">
        <v>430.82300000000004</v>
      </c>
      <c r="AV35" s="37">
        <v>462.42500000000001</v>
      </c>
      <c r="AW35" s="37">
        <v>542.34900000000005</v>
      </c>
      <c r="AX35" s="37">
        <v>387.85400000000004</v>
      </c>
      <c r="AY35" s="32">
        <v>253.27099999999999</v>
      </c>
      <c r="AZ35" s="32"/>
      <c r="BA35" s="37">
        <v>1328.905</v>
      </c>
      <c r="BB35" s="37">
        <v>1411.425</v>
      </c>
      <c r="BC35" s="37">
        <v>1441.04</v>
      </c>
      <c r="BD35" s="37">
        <v>1222.421</v>
      </c>
      <c r="BE35" s="32">
        <v>994.90700000000004</v>
      </c>
      <c r="BF35" s="82"/>
    </row>
    <row r="36" spans="1:74" x14ac:dyDescent="0.2">
      <c r="A36" s="20" t="s">
        <v>57</v>
      </c>
      <c r="B36" s="5"/>
      <c r="C36" s="5"/>
      <c r="D36" s="5"/>
      <c r="E36" s="37">
        <v>3424.6</v>
      </c>
      <c r="F36" s="37">
        <v>3489.1190000000001</v>
      </c>
      <c r="G36" s="37">
        <v>3531.357</v>
      </c>
      <c r="H36" s="37">
        <v>3588.6330000000003</v>
      </c>
      <c r="I36" s="32">
        <v>3574.8429999999998</v>
      </c>
      <c r="J36" s="32"/>
      <c r="K36" s="37">
        <v>532.05799999999999</v>
      </c>
      <c r="L36" s="37">
        <v>561.26400000000001</v>
      </c>
      <c r="M36" s="37">
        <v>551.61900000000003</v>
      </c>
      <c r="N36" s="37">
        <v>577.61099999999999</v>
      </c>
      <c r="O36" s="32">
        <v>542.64300000000003</v>
      </c>
      <c r="P36" s="32"/>
      <c r="Q36" s="37">
        <v>436.79900000000004</v>
      </c>
      <c r="R36" s="37">
        <v>418.053</v>
      </c>
      <c r="S36" s="37">
        <v>690.47699999999998</v>
      </c>
      <c r="T36" s="37">
        <v>1002.941</v>
      </c>
      <c r="U36" s="32">
        <v>898.12400000000002</v>
      </c>
      <c r="V36" s="32"/>
      <c r="W36" s="37">
        <v>1411.9770000000001</v>
      </c>
      <c r="X36" s="37">
        <v>1382.662</v>
      </c>
      <c r="Y36" s="37">
        <v>1406.4170000000001</v>
      </c>
      <c r="Z36" s="37">
        <v>1415.6120000000001</v>
      </c>
      <c r="AA36" s="32">
        <v>1356.097</v>
      </c>
      <c r="AB36" s="32"/>
      <c r="AC36" s="37">
        <v>220.06200000000001</v>
      </c>
      <c r="AD36" s="37">
        <v>268.47300000000001</v>
      </c>
      <c r="AE36" s="37">
        <v>197.55600000000001</v>
      </c>
      <c r="AF36" s="37">
        <v>219.43</v>
      </c>
      <c r="AG36" s="32">
        <v>153.59</v>
      </c>
      <c r="AH36" s="32"/>
      <c r="AI36" s="37">
        <v>333.72</v>
      </c>
      <c r="AJ36" s="37">
        <v>310.20300000000003</v>
      </c>
      <c r="AK36" s="37">
        <v>285.29000000000002</v>
      </c>
      <c r="AL36" s="37">
        <v>244.43700000000001</v>
      </c>
      <c r="AM36" s="32">
        <v>173.10499999999999</v>
      </c>
      <c r="AN36" s="32"/>
      <c r="AO36" s="37">
        <v>672.17899999999997</v>
      </c>
      <c r="AP36" s="37">
        <v>605.58000000000004</v>
      </c>
      <c r="AQ36" s="37">
        <v>498.25800000000004</v>
      </c>
      <c r="AR36" s="37">
        <v>446.46600000000001</v>
      </c>
      <c r="AS36" s="32">
        <v>348.39699999999999</v>
      </c>
      <c r="AT36" s="32"/>
      <c r="AU36" s="37">
        <v>343.48</v>
      </c>
      <c r="AV36" s="37">
        <v>416.79300000000001</v>
      </c>
      <c r="AW36" s="37">
        <v>446.98200000000003</v>
      </c>
      <c r="AX36" s="37">
        <v>288.322</v>
      </c>
      <c r="AY36" s="32">
        <v>178.964</v>
      </c>
      <c r="AZ36" s="32"/>
      <c r="BA36" s="37">
        <v>1457.788</v>
      </c>
      <c r="BB36" s="37">
        <v>1689.4180000000001</v>
      </c>
      <c r="BC36" s="37">
        <v>1705.943</v>
      </c>
      <c r="BD36" s="37">
        <v>1346.548</v>
      </c>
      <c r="BE36" s="32">
        <v>962.21100000000001</v>
      </c>
      <c r="BF36" s="82"/>
    </row>
    <row r="37" spans="1:74" x14ac:dyDescent="0.2">
      <c r="A37" s="20" t="s">
        <v>58</v>
      </c>
      <c r="B37" s="5"/>
      <c r="C37" s="5"/>
      <c r="D37" s="5"/>
      <c r="E37" s="37">
        <v>1271.6680000000001</v>
      </c>
      <c r="F37" s="37">
        <v>1304.4740000000002</v>
      </c>
      <c r="G37" s="37">
        <v>1350.048</v>
      </c>
      <c r="H37" s="37">
        <v>1370.566</v>
      </c>
      <c r="I37" s="32">
        <v>1467.1759999999999</v>
      </c>
      <c r="J37" s="32"/>
      <c r="K37" s="37">
        <v>180.6</v>
      </c>
      <c r="L37" s="37">
        <v>207.49299999999999</v>
      </c>
      <c r="M37" s="37">
        <v>216.78400000000002</v>
      </c>
      <c r="N37" s="37">
        <v>221.24200000000002</v>
      </c>
      <c r="O37" s="32">
        <v>209.98099999999999</v>
      </c>
      <c r="P37" s="32"/>
      <c r="Q37" s="37">
        <v>159.27100000000002</v>
      </c>
      <c r="R37" s="37">
        <v>179.19300000000001</v>
      </c>
      <c r="S37" s="37">
        <v>372.10200000000003</v>
      </c>
      <c r="T37" s="37">
        <v>619.91899999999998</v>
      </c>
      <c r="U37" s="32">
        <v>576.16300000000001</v>
      </c>
      <c r="V37" s="32"/>
      <c r="W37" s="37">
        <v>842.94400000000007</v>
      </c>
      <c r="X37" s="37">
        <v>834.86300000000006</v>
      </c>
      <c r="Y37" s="37">
        <v>875.54200000000003</v>
      </c>
      <c r="Z37" s="37">
        <v>848.29700000000003</v>
      </c>
      <c r="AA37" s="32">
        <v>861.47199999999998</v>
      </c>
      <c r="AB37" s="32"/>
      <c r="AC37" s="37">
        <v>130.16400000000002</v>
      </c>
      <c r="AD37" s="37">
        <v>113.65600000000001</v>
      </c>
      <c r="AE37" s="37">
        <v>110.26100000000001</v>
      </c>
      <c r="AF37" s="37">
        <v>111.902</v>
      </c>
      <c r="AG37" s="32">
        <v>85.225999999999999</v>
      </c>
      <c r="AH37" s="32"/>
      <c r="AI37" s="37">
        <v>136.251</v>
      </c>
      <c r="AJ37" s="37">
        <v>132.149</v>
      </c>
      <c r="AK37" s="37">
        <v>103.932</v>
      </c>
      <c r="AL37" s="37">
        <v>110.479</v>
      </c>
      <c r="AM37" s="32">
        <v>90.867000000000004</v>
      </c>
      <c r="AN37" s="32"/>
      <c r="AO37" s="37">
        <v>317.23700000000002</v>
      </c>
      <c r="AP37" s="37">
        <v>317.14800000000002</v>
      </c>
      <c r="AQ37" s="37">
        <v>444.83000000000004</v>
      </c>
      <c r="AR37" s="37">
        <v>311.61099999999999</v>
      </c>
      <c r="AS37" s="32">
        <v>305.39499999999998</v>
      </c>
      <c r="AT37" s="32"/>
      <c r="AU37" s="37">
        <v>233.328</v>
      </c>
      <c r="AV37" s="37">
        <v>165.60300000000001</v>
      </c>
      <c r="AW37" s="37">
        <v>374.09200000000004</v>
      </c>
      <c r="AX37" s="37">
        <v>232.05800000000002</v>
      </c>
      <c r="AY37" s="32">
        <v>176.54300000000001</v>
      </c>
      <c r="AZ37" s="32"/>
      <c r="BA37" s="37">
        <v>826.80500000000006</v>
      </c>
      <c r="BB37" s="37">
        <v>788.11</v>
      </c>
      <c r="BC37" s="37">
        <v>927.64600000000007</v>
      </c>
      <c r="BD37" s="37">
        <v>862.755</v>
      </c>
      <c r="BE37" s="32">
        <v>739.76700000000005</v>
      </c>
      <c r="BF37" s="82"/>
    </row>
    <row r="38" spans="1:74" x14ac:dyDescent="0.2">
      <c r="A38" s="20" t="s">
        <v>59</v>
      </c>
      <c r="B38" s="5"/>
      <c r="C38" s="5"/>
      <c r="D38" s="5"/>
      <c r="E38" s="37">
        <v>7842.8540000000003</v>
      </c>
      <c r="F38" s="37">
        <v>7940.5340000000006</v>
      </c>
      <c r="G38" s="37">
        <v>8104.76</v>
      </c>
      <c r="H38" s="37">
        <v>8205.0280000000002</v>
      </c>
      <c r="I38" s="32">
        <v>8093.85</v>
      </c>
      <c r="J38" s="32"/>
      <c r="K38" s="37">
        <v>2070.6309999999999</v>
      </c>
      <c r="L38" s="37">
        <v>2095.163</v>
      </c>
      <c r="M38" s="37">
        <v>2254.7559999999999</v>
      </c>
      <c r="N38" s="37">
        <v>2092.259</v>
      </c>
      <c r="O38" s="32">
        <v>2129.5590000000002</v>
      </c>
      <c r="P38" s="32"/>
      <c r="Q38" s="37">
        <v>1523.7660000000001</v>
      </c>
      <c r="R38" s="37">
        <v>1329.6610000000001</v>
      </c>
      <c r="S38" s="37">
        <v>2508.904</v>
      </c>
      <c r="T38" s="37">
        <v>4038.4380000000001</v>
      </c>
      <c r="U38" s="32">
        <v>3296.201</v>
      </c>
      <c r="V38" s="32"/>
      <c r="W38" s="37">
        <v>5314.62</v>
      </c>
      <c r="X38" s="37">
        <v>5218.7440000000006</v>
      </c>
      <c r="Y38" s="37">
        <v>5281.2719999999999</v>
      </c>
      <c r="Z38" s="37">
        <v>4998.1990000000005</v>
      </c>
      <c r="AA38" s="32">
        <v>4868.5770000000002</v>
      </c>
      <c r="AB38" s="32"/>
      <c r="AC38" s="37">
        <v>1373.0900000000001</v>
      </c>
      <c r="AD38" s="37">
        <v>1339.4370000000001</v>
      </c>
      <c r="AE38" s="37">
        <v>1212.038</v>
      </c>
      <c r="AF38" s="37">
        <v>1030.3800000000001</v>
      </c>
      <c r="AG38" s="32">
        <v>950.72500000000002</v>
      </c>
      <c r="AH38" s="32"/>
      <c r="AI38" s="37">
        <v>3074.7449999999999</v>
      </c>
      <c r="AJ38" s="37">
        <v>3341.6200000000003</v>
      </c>
      <c r="AK38" s="37">
        <v>3059.67</v>
      </c>
      <c r="AL38" s="37">
        <v>3064.92</v>
      </c>
      <c r="AM38" s="32">
        <v>2304.0859999999998</v>
      </c>
      <c r="AN38" s="32"/>
      <c r="AO38" s="37">
        <v>1866.165</v>
      </c>
      <c r="AP38" s="37">
        <v>2262.4030000000002</v>
      </c>
      <c r="AQ38" s="37">
        <v>1976.7710000000002</v>
      </c>
      <c r="AR38" s="37">
        <v>1769.575</v>
      </c>
      <c r="AS38" s="32">
        <v>1145.4780000000001</v>
      </c>
      <c r="AT38" s="32"/>
      <c r="AU38" s="37">
        <v>1948.1000000000001</v>
      </c>
      <c r="AV38" s="37">
        <v>2083.7190000000001</v>
      </c>
      <c r="AW38" s="37">
        <v>1978.1030000000001</v>
      </c>
      <c r="AX38" s="37">
        <v>1539.2450000000001</v>
      </c>
      <c r="AY38" s="32">
        <v>1181.885</v>
      </c>
      <c r="AZ38" s="32"/>
      <c r="BA38" s="37">
        <v>5111.9440000000004</v>
      </c>
      <c r="BB38" s="37">
        <v>5328.9930000000004</v>
      </c>
      <c r="BC38" s="37">
        <v>5230.625</v>
      </c>
      <c r="BD38" s="37">
        <v>4732.9250000000002</v>
      </c>
      <c r="BE38" s="32">
        <v>4062.4920000000002</v>
      </c>
      <c r="BF38" s="82"/>
    </row>
    <row r="39" spans="1:74" x14ac:dyDescent="0.2">
      <c r="A39" s="20" t="s">
        <v>60</v>
      </c>
      <c r="B39" s="5"/>
      <c r="C39" s="5"/>
      <c r="D39" s="5"/>
      <c r="E39" s="37">
        <v>2176.8430000000003</v>
      </c>
      <c r="F39" s="37">
        <v>2253.596</v>
      </c>
      <c r="G39" s="37">
        <v>2337.7939999999999</v>
      </c>
      <c r="H39" s="37">
        <v>2373.2930000000001</v>
      </c>
      <c r="I39" s="32">
        <v>2378.5230000000001</v>
      </c>
      <c r="J39" s="32"/>
      <c r="K39" s="37">
        <v>472.47500000000002</v>
      </c>
      <c r="L39" s="37">
        <v>486.584</v>
      </c>
      <c r="M39" s="37">
        <v>510.80700000000002</v>
      </c>
      <c r="N39" s="37">
        <v>503.61500000000001</v>
      </c>
      <c r="O39" s="32">
        <v>467.46100000000001</v>
      </c>
      <c r="P39" s="32"/>
      <c r="Q39" s="37">
        <v>313.69400000000002</v>
      </c>
      <c r="R39" s="37">
        <v>316.93099999999998</v>
      </c>
      <c r="S39" s="37">
        <v>578.46400000000006</v>
      </c>
      <c r="T39" s="37">
        <v>833.673</v>
      </c>
      <c r="U39" s="32">
        <v>619.74699999999996</v>
      </c>
      <c r="V39" s="32"/>
      <c r="W39" s="37">
        <v>1127.0170000000001</v>
      </c>
      <c r="X39" s="37">
        <v>1121.424</v>
      </c>
      <c r="Y39" s="37">
        <v>1154.845</v>
      </c>
      <c r="Z39" s="37">
        <v>1087.8489999999999</v>
      </c>
      <c r="AA39" s="32">
        <v>1007.184</v>
      </c>
      <c r="AB39" s="32"/>
      <c r="AC39" s="37">
        <v>343.26900000000001</v>
      </c>
      <c r="AD39" s="37">
        <v>305.93600000000004</v>
      </c>
      <c r="AE39" s="37">
        <v>280.07499999999999</v>
      </c>
      <c r="AF39" s="37">
        <v>298.33800000000002</v>
      </c>
      <c r="AG39" s="32">
        <v>250.96100000000001</v>
      </c>
      <c r="AH39" s="32"/>
      <c r="AI39" s="37">
        <v>772.27300000000002</v>
      </c>
      <c r="AJ39" s="37">
        <v>866.38100000000009</v>
      </c>
      <c r="AK39" s="37">
        <v>809.21300000000008</v>
      </c>
      <c r="AL39" s="37">
        <v>824.97699999999998</v>
      </c>
      <c r="AM39" s="32">
        <v>705.07799999999997</v>
      </c>
      <c r="AN39" s="32"/>
      <c r="AO39" s="37">
        <v>478.82</v>
      </c>
      <c r="AP39" s="37">
        <v>481.34399999999999</v>
      </c>
      <c r="AQ39" s="37">
        <v>575.37300000000005</v>
      </c>
      <c r="AR39" s="37">
        <v>366.64</v>
      </c>
      <c r="AS39" s="32">
        <v>348.52</v>
      </c>
      <c r="AT39" s="32"/>
      <c r="AU39" s="37">
        <v>262.37100000000004</v>
      </c>
      <c r="AV39" s="37">
        <v>260.04200000000003</v>
      </c>
      <c r="AW39" s="37">
        <v>499.108</v>
      </c>
      <c r="AX39" s="37">
        <v>241.88200000000001</v>
      </c>
      <c r="AY39" s="32">
        <v>155.054</v>
      </c>
      <c r="AZ39" s="32"/>
      <c r="BA39" s="37">
        <v>1143.3130000000001</v>
      </c>
      <c r="BB39" s="37">
        <v>1157.624</v>
      </c>
      <c r="BC39" s="37">
        <v>1368.8820000000001</v>
      </c>
      <c r="BD39" s="37">
        <v>1084.94</v>
      </c>
      <c r="BE39" s="32">
        <v>760.02200000000005</v>
      </c>
      <c r="BF39" s="82"/>
    </row>
    <row r="40" spans="1:74" x14ac:dyDescent="0.2">
      <c r="A40" s="20" t="s">
        <v>61</v>
      </c>
      <c r="B40" s="5"/>
      <c r="C40" s="5"/>
      <c r="D40" s="5"/>
      <c r="E40" s="37">
        <v>1594.5130000000001</v>
      </c>
      <c r="F40" s="37">
        <v>1615.481</v>
      </c>
      <c r="G40" s="37">
        <v>1629.3</v>
      </c>
      <c r="H40" s="37">
        <v>1641.22</v>
      </c>
      <c r="I40" s="32">
        <v>1661.732</v>
      </c>
      <c r="J40" s="32"/>
      <c r="K40" s="37">
        <v>307.30099999999999</v>
      </c>
      <c r="L40" s="37">
        <v>336.42400000000004</v>
      </c>
      <c r="M40" s="37">
        <v>356.214</v>
      </c>
      <c r="N40" s="37">
        <v>340.14100000000002</v>
      </c>
      <c r="O40" s="32">
        <v>312.02300000000002</v>
      </c>
      <c r="P40" s="32"/>
      <c r="Q40" s="37">
        <v>182.98699999999999</v>
      </c>
      <c r="R40" s="37">
        <v>188.73000000000002</v>
      </c>
      <c r="S40" s="37">
        <v>387.85</v>
      </c>
      <c r="T40" s="37">
        <v>602.67200000000003</v>
      </c>
      <c r="U40" s="32">
        <v>561.34500000000003</v>
      </c>
      <c r="V40" s="32"/>
      <c r="W40" s="37">
        <v>981.07</v>
      </c>
      <c r="X40" s="37">
        <v>995.82100000000003</v>
      </c>
      <c r="Y40" s="37">
        <v>977.04100000000005</v>
      </c>
      <c r="Z40" s="37">
        <v>935.577</v>
      </c>
      <c r="AA40" s="32">
        <v>879.61400000000003</v>
      </c>
      <c r="AB40" s="32"/>
      <c r="AC40" s="37">
        <v>82.043999999999997</v>
      </c>
      <c r="AD40" s="37">
        <v>87.531999999999996</v>
      </c>
      <c r="AE40" s="37">
        <v>55.230000000000004</v>
      </c>
      <c r="AF40" s="37">
        <v>75.759</v>
      </c>
      <c r="AG40" s="32">
        <v>51.643999999999998</v>
      </c>
      <c r="AH40" s="32"/>
      <c r="AI40" s="37">
        <v>171.31</v>
      </c>
      <c r="AJ40" s="37">
        <v>168.76600000000002</v>
      </c>
      <c r="AK40" s="37">
        <v>119.45</v>
      </c>
      <c r="AL40" s="37">
        <v>120.64800000000001</v>
      </c>
      <c r="AM40" s="32">
        <v>90.903999999999996</v>
      </c>
      <c r="AN40" s="32"/>
      <c r="AO40" s="37">
        <v>253.518</v>
      </c>
      <c r="AP40" s="37">
        <v>280.548</v>
      </c>
      <c r="AQ40" s="37">
        <v>277.06400000000002</v>
      </c>
      <c r="AR40" s="37">
        <v>273.12200000000001</v>
      </c>
      <c r="AS40" s="32">
        <v>187.43799999999999</v>
      </c>
      <c r="AT40" s="32"/>
      <c r="AU40" s="37">
        <v>310.90700000000004</v>
      </c>
      <c r="AV40" s="37">
        <v>237.35500000000002</v>
      </c>
      <c r="AW40" s="37">
        <v>277.15199999999999</v>
      </c>
      <c r="AX40" s="37">
        <v>268.08699999999999</v>
      </c>
      <c r="AY40" s="32">
        <v>216.333</v>
      </c>
      <c r="AZ40" s="32"/>
      <c r="BA40" s="37">
        <v>958.64800000000002</v>
      </c>
      <c r="BB40" s="37">
        <v>946.53000000000009</v>
      </c>
      <c r="BC40" s="37">
        <v>884.56400000000008</v>
      </c>
      <c r="BD40" s="37">
        <v>870.49</v>
      </c>
      <c r="BE40" s="32">
        <v>744.86</v>
      </c>
      <c r="BF40" s="82"/>
    </row>
    <row r="41" spans="1:74" s="161" customFormat="1" x14ac:dyDescent="0.2">
      <c r="A41" s="153" t="s">
        <v>23</v>
      </c>
      <c r="B41" s="163"/>
      <c r="C41" s="163"/>
      <c r="D41" s="163" t="s">
        <v>70</v>
      </c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</row>
    <row r="42" spans="1:74" s="155" customFormat="1" ht="24" customHeight="1" x14ac:dyDescent="0.2">
      <c r="A42" s="200"/>
      <c r="B42" s="200"/>
      <c r="D42" s="200" t="s">
        <v>218</v>
      </c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5" customFormat="1" x14ac:dyDescent="0.2">
      <c r="D43" s="156" t="s">
        <v>212</v>
      </c>
    </row>
    <row r="44" spans="1:74" s="155" customFormat="1" x14ac:dyDescent="0.2">
      <c r="A44" s="157"/>
      <c r="D44" s="158" t="s">
        <v>213</v>
      </c>
    </row>
    <row r="45" spans="1:74" s="155" customFormat="1" x14ac:dyDescent="0.2">
      <c r="A45" s="157"/>
      <c r="D45" s="159" t="s">
        <v>214</v>
      </c>
    </row>
    <row r="46" spans="1:74" s="155" customFormat="1" x14ac:dyDescent="0.2">
      <c r="A46" s="157"/>
      <c r="D46" s="160" t="s">
        <v>215</v>
      </c>
    </row>
    <row r="47" spans="1:74" s="155" customFormat="1" ht="24" customHeight="1" x14ac:dyDescent="0.2">
      <c r="A47" s="164" t="s">
        <v>127</v>
      </c>
      <c r="B47" s="164"/>
      <c r="D47" s="200" t="s">
        <v>216</v>
      </c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</row>
    <row r="48" spans="1:74" s="161" customFormat="1" x14ac:dyDescent="0.2">
      <c r="AA48" s="165"/>
      <c r="AS48" s="165"/>
      <c r="BE48" s="165"/>
    </row>
  </sheetData>
  <mergeCells count="18">
    <mergeCell ref="D42:AG42"/>
    <mergeCell ref="D47:AG47"/>
    <mergeCell ref="BD4:BE4"/>
    <mergeCell ref="A6:D7"/>
    <mergeCell ref="E6:I6"/>
    <mergeCell ref="A42:B42"/>
    <mergeCell ref="BD3:BE3"/>
    <mergeCell ref="K6:O6"/>
    <mergeCell ref="Q6:U6"/>
    <mergeCell ref="W6:AA6"/>
    <mergeCell ref="AC6:AG6"/>
    <mergeCell ref="AI6:AM6"/>
    <mergeCell ref="AO6:AS6"/>
    <mergeCell ref="AU6:AY6"/>
    <mergeCell ref="BA6:BE6"/>
    <mergeCell ref="Z3:AA3"/>
    <mergeCell ref="A3:Y3"/>
    <mergeCell ref="BD5:BE5"/>
  </mergeCells>
  <hyperlinks>
    <hyperlink ref="BD5" location="Índice!A4" display="Índice" xr:uid="{FCEDD708-BDC5-4C8B-8111-1ACFF62FD616}"/>
    <hyperlink ref="BD5:BE5" location="Índice!A4" tooltip="Índice" display="Índice" xr:uid="{C83465C0-C6ED-44B9-80D9-3F0AB230FCF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CB3305D8-A66E-4BE5-908B-4F300DCF107C}">
            <xm:f>'IP cuadro 4'!I9&gt;=30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6" id="{B308CDF0-8E4F-4FAF-AA71-3B94EED4E976}">
            <xm:f>'IP cuadro 4'!I9&gt;=15</xm:f>
            <x14:dxf>
              <fill>
                <patternFill>
                  <bgColor rgb="FFFFFF64"/>
                </patternFill>
              </fill>
            </x14:dxf>
          </x14:cfRule>
          <xm:sqref>O8:O40 U8:U40 AA8:AA40 AG8:AG40 AM8:AM40 AS8:AS40 AY8:AY40 BE8:BE40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542A-9EB6-4A27-98AE-5AADEB5D4309}">
  <sheetPr>
    <tabColor theme="3" tint="0.749992370372631"/>
  </sheetPr>
  <dimension ref="A1:BI32"/>
  <sheetViews>
    <sheetView zoomScaleNormal="100" workbookViewId="0">
      <pane xSplit="4" ySplit="6" topLeftCell="E7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40.625" style="8" customWidth="1"/>
    <col min="5" max="9" width="9.125" style="5" customWidth="1"/>
    <col min="10" max="16384" width="11" style="8"/>
  </cols>
  <sheetData>
    <row r="1" spans="1:19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</row>
    <row r="2" spans="1:19" s="10" customFormat="1" ht="12.75" x14ac:dyDescent="0.2">
      <c r="E2" s="108"/>
      <c r="F2" s="108"/>
      <c r="G2" s="108"/>
      <c r="H2" s="108"/>
      <c r="I2" s="108"/>
    </row>
    <row r="3" spans="1:19" s="10" customFormat="1" ht="13.5" customHeight="1" x14ac:dyDescent="0.2">
      <c r="A3" s="191" t="s">
        <v>24</v>
      </c>
      <c r="B3" s="191"/>
      <c r="C3" s="191"/>
      <c r="D3" s="191"/>
      <c r="E3" s="191"/>
      <c r="F3" s="191"/>
      <c r="G3" s="191"/>
      <c r="H3" s="189" t="s">
        <v>189</v>
      </c>
      <c r="I3" s="189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s="10" customFormat="1" ht="13.5" customHeight="1" x14ac:dyDescent="0.2">
      <c r="A4" s="148" t="s">
        <v>0</v>
      </c>
      <c r="B4" s="1"/>
      <c r="C4" s="1"/>
      <c r="D4" s="110"/>
      <c r="E4" s="115"/>
      <c r="F4" s="115"/>
      <c r="G4" s="115"/>
      <c r="H4" s="11"/>
      <c r="I4" s="12"/>
    </row>
    <row r="5" spans="1:19" s="10" customFormat="1" ht="13.5" customHeight="1" x14ac:dyDescent="0.2">
      <c r="A5" s="150" t="s">
        <v>164</v>
      </c>
      <c r="B5" s="110"/>
      <c r="C5" s="110"/>
      <c r="D5" s="110"/>
      <c r="E5" s="115"/>
      <c r="F5" s="115"/>
      <c r="G5" s="116"/>
      <c r="H5" s="195" t="s">
        <v>21</v>
      </c>
      <c r="I5" s="195"/>
    </row>
    <row r="6" spans="1:19" s="25" customFormat="1" ht="21" customHeight="1" x14ac:dyDescent="0.2">
      <c r="A6" s="203" t="s">
        <v>25</v>
      </c>
      <c r="B6" s="203"/>
      <c r="C6" s="203"/>
      <c r="D6" s="203"/>
      <c r="E6" s="16">
        <v>2016</v>
      </c>
      <c r="F6" s="16">
        <v>2018</v>
      </c>
      <c r="G6" s="16">
        <v>2020</v>
      </c>
      <c r="H6" s="16">
        <v>2022</v>
      </c>
      <c r="I6" s="16">
        <v>2024</v>
      </c>
    </row>
    <row r="7" spans="1:19" s="15" customFormat="1" x14ac:dyDescent="0.2">
      <c r="A7" s="4" t="s">
        <v>128</v>
      </c>
      <c r="B7" s="18"/>
      <c r="C7" s="18"/>
      <c r="D7" s="18"/>
      <c r="E7" s="6"/>
      <c r="F7" s="6"/>
      <c r="G7" s="6"/>
      <c r="H7" s="6"/>
      <c r="I7" s="6"/>
    </row>
    <row r="8" spans="1:19" x14ac:dyDescent="0.2">
      <c r="A8" s="20" t="s">
        <v>26</v>
      </c>
      <c r="B8" s="5"/>
      <c r="C8" s="5"/>
      <c r="D8" s="5"/>
      <c r="E8" s="32">
        <v>1.4117126806</v>
      </c>
      <c r="F8" s="32">
        <v>1.4148667277</v>
      </c>
      <c r="G8" s="32">
        <v>1.4924114631000001</v>
      </c>
      <c r="H8" s="32">
        <v>1.5376043179000001</v>
      </c>
      <c r="I8" s="32">
        <v>1.3741661965</v>
      </c>
    </row>
    <row r="9" spans="1:19" x14ac:dyDescent="0.2">
      <c r="A9" s="20" t="s">
        <v>1</v>
      </c>
      <c r="B9" s="5"/>
      <c r="C9" s="5"/>
      <c r="D9" s="5"/>
      <c r="E9" s="32">
        <v>2.2385367458000003</v>
      </c>
      <c r="F9" s="32">
        <v>2.2558467307000001</v>
      </c>
      <c r="G9" s="32">
        <v>2.3761994709000001</v>
      </c>
      <c r="H9" s="32">
        <v>2.595767801</v>
      </c>
      <c r="I9" s="32">
        <v>2.5226573696000001</v>
      </c>
    </row>
    <row r="10" spans="1:19" x14ac:dyDescent="0.2">
      <c r="B10" s="20" t="s">
        <v>19</v>
      </c>
      <c r="C10" s="5"/>
      <c r="D10" s="5"/>
      <c r="E10" s="32">
        <v>1.9667680878</v>
      </c>
      <c r="F10" s="32">
        <v>1.9792155580000002</v>
      </c>
      <c r="G10" s="32">
        <v>2.0732106189000001</v>
      </c>
      <c r="H10" s="32">
        <v>2.2989833663999999</v>
      </c>
      <c r="I10" s="32">
        <v>2.2391353108000001</v>
      </c>
    </row>
    <row r="11" spans="1:19" x14ac:dyDescent="0.2">
      <c r="B11" s="20" t="s">
        <v>27</v>
      </c>
      <c r="C11" s="5"/>
      <c r="D11" s="5"/>
      <c r="E11" s="32">
        <v>3.5895961193000003</v>
      </c>
      <c r="F11" s="32">
        <v>3.6298551080000001</v>
      </c>
      <c r="G11" s="32">
        <v>3.6355778989000003</v>
      </c>
      <c r="H11" s="32">
        <v>3.8248613475000002</v>
      </c>
      <c r="I11" s="32">
        <v>3.8090668488000001</v>
      </c>
    </row>
    <row r="12" spans="1:19" x14ac:dyDescent="0.2">
      <c r="A12" s="20" t="s">
        <v>7</v>
      </c>
      <c r="B12" s="5"/>
      <c r="C12" s="5"/>
      <c r="D12" s="5"/>
      <c r="E12" s="32">
        <v>2.0613031590999999</v>
      </c>
      <c r="F12" s="32">
        <v>2.0703041437</v>
      </c>
      <c r="G12" s="32">
        <v>2.2072473581000001</v>
      </c>
      <c r="H12" s="32">
        <v>2.3393335807</v>
      </c>
      <c r="I12" s="32">
        <v>2.2268224820000002</v>
      </c>
    </row>
    <row r="13" spans="1:19" x14ac:dyDescent="0.2">
      <c r="A13" s="20" t="s">
        <v>3</v>
      </c>
      <c r="B13" s="5"/>
      <c r="C13" s="5"/>
      <c r="D13" s="5"/>
      <c r="E13" s="32">
        <v>1.7579147581000001</v>
      </c>
      <c r="F13" s="32">
        <v>1.7761750622000001</v>
      </c>
      <c r="G13" s="32">
        <v>1.8942497904</v>
      </c>
      <c r="H13" s="32">
        <v>2.0227440392</v>
      </c>
      <c r="I13" s="32">
        <v>1.9548435494</v>
      </c>
    </row>
    <row r="14" spans="1:19" x14ac:dyDescent="0.2">
      <c r="A14" s="2" t="s">
        <v>28</v>
      </c>
      <c r="B14" s="3"/>
      <c r="C14" s="5"/>
      <c r="D14" s="5"/>
      <c r="E14" s="6"/>
      <c r="F14" s="6"/>
      <c r="G14" s="6"/>
      <c r="H14" s="6"/>
      <c r="I14" s="32"/>
    </row>
    <row r="15" spans="1:19" x14ac:dyDescent="0.2">
      <c r="A15" s="20" t="s">
        <v>129</v>
      </c>
      <c r="B15" s="5"/>
      <c r="C15" s="5"/>
      <c r="D15" s="5"/>
      <c r="E15" s="91">
        <v>0.40642033250000004</v>
      </c>
      <c r="F15" s="91">
        <v>0.40058063650000003</v>
      </c>
      <c r="G15" s="91">
        <v>0.4242290715</v>
      </c>
      <c r="H15" s="91">
        <v>0.3735427066</v>
      </c>
      <c r="I15" s="91">
        <v>0.3535553951</v>
      </c>
    </row>
    <row r="16" spans="1:19" x14ac:dyDescent="0.2">
      <c r="A16" s="20" t="s">
        <v>130</v>
      </c>
      <c r="B16" s="5"/>
      <c r="C16" s="5"/>
      <c r="D16" s="5"/>
      <c r="E16" s="91">
        <v>0.35183642240000002</v>
      </c>
      <c r="F16" s="91">
        <v>0.35464416800000004</v>
      </c>
      <c r="G16" s="91">
        <v>0.36306227390000001</v>
      </c>
      <c r="H16" s="91">
        <v>0.33642315859999999</v>
      </c>
      <c r="I16" s="91">
        <v>0.32624776160000002</v>
      </c>
    </row>
    <row r="17" spans="1:61" x14ac:dyDescent="0.2">
      <c r="A17" s="2" t="s">
        <v>131</v>
      </c>
      <c r="B17" s="5"/>
      <c r="C17" s="5"/>
      <c r="D17" s="5"/>
      <c r="E17" s="91"/>
      <c r="F17" s="91"/>
      <c r="G17" s="91"/>
      <c r="H17" s="91"/>
      <c r="I17" s="91"/>
    </row>
    <row r="18" spans="1:61" x14ac:dyDescent="0.2">
      <c r="A18" s="20" t="s">
        <v>1</v>
      </c>
      <c r="B18" s="5"/>
      <c r="C18" s="5"/>
      <c r="D18" s="5"/>
      <c r="E18" s="91">
        <v>0.16129197580000001</v>
      </c>
      <c r="F18" s="91">
        <v>0.15755551870000001</v>
      </c>
      <c r="G18" s="91">
        <v>0.17390356330000001</v>
      </c>
      <c r="H18" s="91">
        <v>0.15710534400000001</v>
      </c>
      <c r="I18" s="91">
        <v>0.12427677870000001</v>
      </c>
    </row>
    <row r="19" spans="1:61" x14ac:dyDescent="0.2">
      <c r="A19" s="20" t="s">
        <v>27</v>
      </c>
      <c r="B19" s="5"/>
      <c r="C19" s="5"/>
      <c r="D19" s="5"/>
      <c r="E19" s="91">
        <v>4.3313271800000004E-2</v>
      </c>
      <c r="F19" s="91">
        <v>4.2487599200000004E-2</v>
      </c>
      <c r="G19" s="91">
        <v>5.1599150900000001E-2</v>
      </c>
      <c r="H19" s="91">
        <v>4.5025871500000002E-2</v>
      </c>
      <c r="I19" s="91">
        <v>3.38888205E-2</v>
      </c>
    </row>
    <row r="20" spans="1:61" x14ac:dyDescent="0.2">
      <c r="A20" s="20" t="s">
        <v>7</v>
      </c>
      <c r="B20" s="5"/>
      <c r="C20" s="5"/>
      <c r="D20" s="5"/>
      <c r="E20" s="91">
        <v>0.23528544680000002</v>
      </c>
      <c r="F20" s="91">
        <v>0.23581112130000001</v>
      </c>
      <c r="G20" s="91">
        <v>0.24873524380000001</v>
      </c>
      <c r="H20" s="91">
        <v>0.25626738630000001</v>
      </c>
      <c r="I20" s="91">
        <v>0.22902769940000001</v>
      </c>
    </row>
    <row r="21" spans="1:61" x14ac:dyDescent="0.2">
      <c r="A21" s="2" t="s">
        <v>29</v>
      </c>
      <c r="B21" s="5"/>
      <c r="C21" s="5"/>
      <c r="D21" s="5"/>
      <c r="E21" s="91"/>
      <c r="F21" s="91"/>
      <c r="G21" s="91"/>
      <c r="H21" s="91"/>
      <c r="I21" s="91"/>
    </row>
    <row r="22" spans="1:61" x14ac:dyDescent="0.2">
      <c r="A22" s="20" t="s">
        <v>132</v>
      </c>
      <c r="B22" s="5"/>
      <c r="C22" s="5"/>
      <c r="D22" s="5"/>
      <c r="E22" s="91">
        <v>0.21840374170000001</v>
      </c>
      <c r="F22" s="91">
        <v>0.21349377999999999</v>
      </c>
      <c r="G22" s="91">
        <v>0.23461660820000002</v>
      </c>
      <c r="H22" s="91">
        <v>0.18999741420000002</v>
      </c>
      <c r="I22" s="91">
        <v>0.1750771018</v>
      </c>
    </row>
    <row r="23" spans="1:61" x14ac:dyDescent="0.2">
      <c r="A23" s="21" t="s">
        <v>133</v>
      </c>
      <c r="B23" s="19"/>
      <c r="C23" s="19"/>
      <c r="D23" s="19"/>
      <c r="E23" s="174">
        <v>0.17669322630000001</v>
      </c>
      <c r="F23" s="174">
        <v>0.17763404490000001</v>
      </c>
      <c r="G23" s="174">
        <v>0.1871190559</v>
      </c>
      <c r="H23" s="174">
        <v>0.16565063099999999</v>
      </c>
      <c r="I23" s="91">
        <v>0.1577599469</v>
      </c>
    </row>
    <row r="24" spans="1:61" s="155" customFormat="1" ht="24" customHeight="1" x14ac:dyDescent="0.2">
      <c r="A24" s="194" t="s">
        <v>120</v>
      </c>
      <c r="B24" s="194"/>
      <c r="C24" s="153"/>
      <c r="D24" s="194" t="s">
        <v>218</v>
      </c>
      <c r="E24" s="194"/>
      <c r="F24" s="194"/>
      <c r="G24" s="194"/>
      <c r="H24" s="194"/>
      <c r="I24" s="19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</row>
    <row r="25" spans="1:61" s="155" customFormat="1" x14ac:dyDescent="0.2">
      <c r="D25" s="156" t="s">
        <v>212</v>
      </c>
    </row>
    <row r="26" spans="1:61" s="155" customFormat="1" x14ac:dyDescent="0.2">
      <c r="A26" s="157"/>
      <c r="D26" s="158" t="s">
        <v>213</v>
      </c>
    </row>
    <row r="27" spans="1:61" s="155" customFormat="1" x14ac:dyDescent="0.2">
      <c r="A27" s="157"/>
      <c r="D27" s="159" t="s">
        <v>214</v>
      </c>
    </row>
    <row r="28" spans="1:61" s="155" customFormat="1" x14ac:dyDescent="0.2">
      <c r="A28" s="157"/>
      <c r="D28" s="160" t="s">
        <v>215</v>
      </c>
    </row>
    <row r="29" spans="1:61" s="161" customFormat="1" ht="22.5" customHeight="1" x14ac:dyDescent="0.2">
      <c r="A29" s="166" t="s">
        <v>134</v>
      </c>
      <c r="C29" s="167"/>
      <c r="D29" s="200" t="s">
        <v>176</v>
      </c>
      <c r="E29" s="200"/>
      <c r="F29" s="200"/>
      <c r="G29" s="200"/>
      <c r="H29" s="200"/>
      <c r="I29" s="200"/>
    </row>
    <row r="30" spans="1:61" s="161" customFormat="1" ht="45.75" customHeight="1" x14ac:dyDescent="0.2">
      <c r="A30" s="166" t="s">
        <v>135</v>
      </c>
      <c r="C30" s="167"/>
      <c r="D30" s="200" t="s">
        <v>175</v>
      </c>
      <c r="E30" s="200"/>
      <c r="F30" s="200"/>
      <c r="G30" s="200"/>
      <c r="H30" s="200"/>
      <c r="I30" s="200"/>
    </row>
    <row r="31" spans="1:61" s="161" customFormat="1" ht="23.25" customHeight="1" x14ac:dyDescent="0.2">
      <c r="A31" s="166" t="s">
        <v>136</v>
      </c>
      <c r="C31" s="167"/>
      <c r="D31" s="200" t="s">
        <v>69</v>
      </c>
      <c r="E31" s="200"/>
      <c r="F31" s="200"/>
      <c r="G31" s="200"/>
      <c r="H31" s="200"/>
      <c r="I31" s="200"/>
    </row>
    <row r="32" spans="1:61" s="161" customFormat="1" ht="34.5" customHeight="1" x14ac:dyDescent="0.2">
      <c r="A32" s="155" t="s">
        <v>22</v>
      </c>
      <c r="D32" s="188" t="s">
        <v>216</v>
      </c>
      <c r="E32" s="188"/>
      <c r="F32" s="188"/>
      <c r="G32" s="188"/>
      <c r="H32" s="188"/>
      <c r="I32" s="188"/>
    </row>
  </sheetData>
  <mergeCells count="10">
    <mergeCell ref="D32:I32"/>
    <mergeCell ref="D31:I31"/>
    <mergeCell ref="A3:G3"/>
    <mergeCell ref="H3:I3"/>
    <mergeCell ref="A6:D6"/>
    <mergeCell ref="A24:B24"/>
    <mergeCell ref="H5:I5"/>
    <mergeCell ref="D24:I24"/>
    <mergeCell ref="D29:I29"/>
    <mergeCell ref="D30:I30"/>
  </mergeCells>
  <hyperlinks>
    <hyperlink ref="H5" location="Índice!A4" display="Índice" xr:uid="{570EEC96-7132-4E1F-9AC8-417C66FE7308}"/>
    <hyperlink ref="H5:I5" location="Índice!A4" tooltip="Índice" display="Índice" xr:uid="{7135E67B-B512-4F06-962E-9A9A3B99EF3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C0313B1-D1DE-4867-99E7-AB34C26549B1}">
            <xm:f>'IP cuadro 6'!I10&gt;=30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072AE35C-1A30-4D43-A021-3C86E5B5DA4A}">
            <xm:f>'IP cuadro 6'!I10&gt;=15</xm:f>
            <x14:dxf>
              <fill>
                <patternFill>
                  <bgColor rgb="FFFFFF64"/>
                </patternFill>
              </fill>
            </x14:dxf>
          </x14:cfRule>
          <xm:sqref>I8:I23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39D3-51DD-45A0-A0C4-6ECB15AB6C86}">
  <sheetPr>
    <tabColor theme="3" tint="0.749992370372631"/>
  </sheetPr>
  <dimension ref="A1:AY4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4.625" style="5" customWidth="1"/>
    <col min="10" max="10" width="1.625" style="5" customWidth="1"/>
    <col min="11" max="15" width="4.625" style="5" customWidth="1"/>
    <col min="16" max="16" width="1.625" style="5" customWidth="1"/>
    <col min="17" max="21" width="4.625" style="5" customWidth="1"/>
    <col min="22" max="22" width="1.625" style="5" customWidth="1"/>
    <col min="23" max="27" width="4.625" style="5" customWidth="1"/>
    <col min="28" max="28" width="1.625" style="5" customWidth="1"/>
    <col min="29" max="33" width="4.625" style="5" customWidth="1"/>
    <col min="34" max="34" width="1.625" style="5" customWidth="1"/>
    <col min="35" max="39" width="4.625" style="5" customWidth="1"/>
    <col min="40" max="40" width="1.625" style="5" customWidth="1"/>
    <col min="41" max="45" width="4.625" style="5" customWidth="1"/>
    <col min="46" max="46" width="1.625" style="5" customWidth="1"/>
    <col min="47" max="51" width="4.625" style="5" customWidth="1"/>
    <col min="52" max="16384" width="11" style="8"/>
  </cols>
  <sheetData>
    <row r="1" spans="1:51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</row>
    <row r="3" spans="1:51" s="10" customFormat="1" ht="13.5" customHeight="1" x14ac:dyDescent="0.2">
      <c r="A3" s="191" t="s">
        <v>178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X3" s="189" t="s">
        <v>187</v>
      </c>
      <c r="AY3" s="189"/>
    </row>
    <row r="4" spans="1:51" s="10" customFormat="1" ht="13.5" customHeight="1" x14ac:dyDescent="0.2">
      <c r="A4" s="151" t="s">
        <v>164</v>
      </c>
      <c r="B4" s="110"/>
      <c r="C4" s="110"/>
      <c r="D4" s="110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  <c r="T4" s="116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6"/>
      <c r="AL4" s="116"/>
      <c r="AM4" s="116"/>
      <c r="AN4" s="115"/>
      <c r="AO4" s="115"/>
      <c r="AP4" s="115"/>
      <c r="AQ4" s="115"/>
      <c r="AR4" s="115"/>
      <c r="AS4" s="11"/>
      <c r="AT4" s="11"/>
      <c r="AU4" s="11"/>
      <c r="AV4" s="11"/>
      <c r="AW4" s="12"/>
      <c r="AX4" s="205"/>
      <c r="AY4" s="205"/>
    </row>
    <row r="5" spans="1:51" s="10" customFormat="1" ht="13.5" customHeight="1" x14ac:dyDescent="0.2">
      <c r="A5" s="152" t="s">
        <v>124</v>
      </c>
      <c r="B5" s="110"/>
      <c r="C5" s="110"/>
      <c r="D5" s="110"/>
      <c r="E5" s="115"/>
      <c r="F5" s="115"/>
      <c r="G5" s="115"/>
      <c r="H5" s="115"/>
      <c r="I5" s="115"/>
      <c r="J5" s="29"/>
      <c r="K5" s="115"/>
      <c r="L5" s="115"/>
      <c r="M5" s="115"/>
      <c r="N5" s="115"/>
      <c r="O5" s="115"/>
      <c r="P5" s="29"/>
      <c r="Q5" s="115"/>
      <c r="R5" s="115"/>
      <c r="S5" s="115"/>
      <c r="T5" s="115"/>
      <c r="U5" s="120"/>
      <c r="V5" s="29"/>
      <c r="W5" s="115"/>
      <c r="X5" s="115"/>
      <c r="Y5" s="115"/>
      <c r="Z5" s="115"/>
      <c r="AA5" s="115"/>
      <c r="AB5" s="29"/>
      <c r="AC5" s="115"/>
      <c r="AD5" s="115"/>
      <c r="AE5" s="115"/>
      <c r="AF5" s="115"/>
      <c r="AG5" s="115"/>
      <c r="AH5" s="29"/>
      <c r="AI5" s="115"/>
      <c r="AJ5" s="115"/>
      <c r="AK5" s="115"/>
      <c r="AL5" s="115"/>
      <c r="AM5" s="111"/>
      <c r="AN5" s="29"/>
      <c r="AO5" s="115"/>
      <c r="AP5" s="115"/>
      <c r="AQ5" s="115"/>
      <c r="AR5" s="115"/>
      <c r="AS5" s="13"/>
      <c r="AT5" s="29"/>
      <c r="AU5" s="13"/>
      <c r="AV5" s="13"/>
      <c r="AW5" s="13"/>
      <c r="AX5" s="195" t="s">
        <v>21</v>
      </c>
      <c r="AY5" s="195"/>
    </row>
    <row r="6" spans="1:51" s="15" customFormat="1" ht="39.75" customHeight="1" x14ac:dyDescent="0.2">
      <c r="A6" s="192" t="s">
        <v>62</v>
      </c>
      <c r="B6" s="192"/>
      <c r="C6" s="192"/>
      <c r="D6" s="192"/>
      <c r="E6" s="190" t="s">
        <v>10</v>
      </c>
      <c r="F6" s="190"/>
      <c r="G6" s="190"/>
      <c r="H6" s="190"/>
      <c r="I6" s="190"/>
      <c r="J6" s="14"/>
      <c r="K6" s="190" t="s">
        <v>11</v>
      </c>
      <c r="L6" s="190"/>
      <c r="M6" s="190"/>
      <c r="N6" s="190"/>
      <c r="O6" s="190"/>
      <c r="P6" s="14"/>
      <c r="Q6" s="190" t="s">
        <v>12</v>
      </c>
      <c r="R6" s="190"/>
      <c r="S6" s="190"/>
      <c r="T6" s="190"/>
      <c r="U6" s="190"/>
      <c r="V6" s="14"/>
      <c r="W6" s="190" t="s">
        <v>13</v>
      </c>
      <c r="X6" s="190"/>
      <c r="Y6" s="190"/>
      <c r="Z6" s="190"/>
      <c r="AA6" s="190"/>
      <c r="AB6" s="14"/>
      <c r="AC6" s="190" t="s">
        <v>14</v>
      </c>
      <c r="AD6" s="190"/>
      <c r="AE6" s="190"/>
      <c r="AF6" s="190"/>
      <c r="AG6" s="190"/>
      <c r="AH6" s="14"/>
      <c r="AI6" s="190" t="s">
        <v>15</v>
      </c>
      <c r="AJ6" s="190"/>
      <c r="AK6" s="190"/>
      <c r="AL6" s="190"/>
      <c r="AM6" s="190"/>
      <c r="AN6" s="14"/>
      <c r="AO6" s="190" t="s">
        <v>17</v>
      </c>
      <c r="AP6" s="190"/>
      <c r="AQ6" s="190"/>
      <c r="AR6" s="190"/>
      <c r="AS6" s="190"/>
      <c r="AT6" s="14"/>
      <c r="AU6" s="190" t="s">
        <v>18</v>
      </c>
      <c r="AV6" s="190"/>
      <c r="AW6" s="190"/>
      <c r="AX6" s="190"/>
      <c r="AY6" s="190"/>
    </row>
    <row r="7" spans="1:51" s="15" customFormat="1" ht="15" customHeight="1" x14ac:dyDescent="0.2">
      <c r="A7" s="193"/>
      <c r="B7" s="193"/>
      <c r="C7" s="193"/>
      <c r="D7" s="193"/>
      <c r="E7" s="16">
        <v>2016</v>
      </c>
      <c r="F7" s="16">
        <v>2018</v>
      </c>
      <c r="G7" s="16">
        <v>2020</v>
      </c>
      <c r="H7" s="16">
        <v>2022</v>
      </c>
      <c r="I7" s="16">
        <v>2024</v>
      </c>
      <c r="K7" s="16">
        <v>2016</v>
      </c>
      <c r="L7" s="16">
        <v>2018</v>
      </c>
      <c r="M7" s="16">
        <v>2020</v>
      </c>
      <c r="N7" s="16">
        <v>2022</v>
      </c>
      <c r="O7" s="16">
        <v>2024</v>
      </c>
      <c r="Q7" s="16">
        <v>2016</v>
      </c>
      <c r="R7" s="16">
        <v>2018</v>
      </c>
      <c r="S7" s="16">
        <v>2020</v>
      </c>
      <c r="T7" s="16">
        <v>2022</v>
      </c>
      <c r="U7" s="16">
        <v>2024</v>
      </c>
      <c r="W7" s="16">
        <v>2016</v>
      </c>
      <c r="X7" s="16">
        <v>2018</v>
      </c>
      <c r="Y7" s="16">
        <v>2020</v>
      </c>
      <c r="Z7" s="16">
        <v>2022</v>
      </c>
      <c r="AA7" s="16">
        <v>2024</v>
      </c>
      <c r="AC7" s="16">
        <v>2016</v>
      </c>
      <c r="AD7" s="16">
        <v>2018</v>
      </c>
      <c r="AE7" s="16">
        <v>2020</v>
      </c>
      <c r="AF7" s="16">
        <v>2022</v>
      </c>
      <c r="AG7" s="16">
        <v>2024</v>
      </c>
      <c r="AI7" s="16">
        <v>2016</v>
      </c>
      <c r="AJ7" s="16">
        <v>2018</v>
      </c>
      <c r="AK7" s="16">
        <v>2020</v>
      </c>
      <c r="AL7" s="16">
        <v>2022</v>
      </c>
      <c r="AM7" s="16">
        <v>2024</v>
      </c>
      <c r="AO7" s="16">
        <v>2016</v>
      </c>
      <c r="AP7" s="16">
        <v>2018</v>
      </c>
      <c r="AQ7" s="16">
        <v>2020</v>
      </c>
      <c r="AR7" s="16">
        <v>2022</v>
      </c>
      <c r="AS7" s="16">
        <v>2024</v>
      </c>
      <c r="AU7" s="16">
        <v>2016</v>
      </c>
      <c r="AV7" s="16">
        <v>2018</v>
      </c>
      <c r="AW7" s="16">
        <v>2020</v>
      </c>
      <c r="AX7" s="16">
        <v>2022</v>
      </c>
      <c r="AY7" s="16">
        <v>2024</v>
      </c>
    </row>
    <row r="8" spans="1:51" s="15" customFormat="1" x14ac:dyDescent="0.2">
      <c r="A8" s="4" t="s">
        <v>0</v>
      </c>
      <c r="B8" s="18"/>
      <c r="C8" s="18"/>
      <c r="D8" s="18"/>
      <c r="E8" s="35">
        <v>18.4603132493</v>
      </c>
      <c r="F8" s="35">
        <v>18.998473799500001</v>
      </c>
      <c r="G8" s="35">
        <v>19.2496213061</v>
      </c>
      <c r="H8" s="35">
        <v>19.440793008700002</v>
      </c>
      <c r="I8" s="92">
        <v>18.622562732799999</v>
      </c>
      <c r="J8" s="85"/>
      <c r="K8" s="35">
        <v>15.5525538647</v>
      </c>
      <c r="L8" s="35">
        <v>16.193173038099999</v>
      </c>
      <c r="M8" s="35">
        <v>28.1508289527</v>
      </c>
      <c r="N8" s="35">
        <v>39.0912088798</v>
      </c>
      <c r="O8" s="92">
        <v>34.174902471099998</v>
      </c>
      <c r="P8" s="85"/>
      <c r="Q8" s="35">
        <v>54.114759141200004</v>
      </c>
      <c r="R8" s="35">
        <v>53.462504557300001</v>
      </c>
      <c r="S8" s="35">
        <v>52.047784898300002</v>
      </c>
      <c r="T8" s="35">
        <v>50.183772831200002</v>
      </c>
      <c r="U8" s="92">
        <v>48.165544133799997</v>
      </c>
      <c r="V8" s="85"/>
      <c r="W8" s="35">
        <v>11.9777497157</v>
      </c>
      <c r="X8" s="35">
        <v>10.999980900800001</v>
      </c>
      <c r="Y8" s="35">
        <v>9.3210448629000009</v>
      </c>
      <c r="Z8" s="35">
        <v>9.0511031782</v>
      </c>
      <c r="AA8" s="92">
        <v>7.9169808208000001</v>
      </c>
      <c r="AB8" s="85"/>
      <c r="AC8" s="35">
        <v>19.160609626300001</v>
      </c>
      <c r="AD8" s="35">
        <v>19.603416424600002</v>
      </c>
      <c r="AE8" s="35">
        <v>17.929846391000002</v>
      </c>
      <c r="AF8" s="35">
        <v>17.8041219602</v>
      </c>
      <c r="AG8" s="92">
        <v>14.1361943482</v>
      </c>
      <c r="AH8" s="85"/>
      <c r="AI8" s="35">
        <v>21.905282459800002</v>
      </c>
      <c r="AJ8" s="35">
        <v>22.229124049300001</v>
      </c>
      <c r="AK8" s="35">
        <v>22.542019897399999</v>
      </c>
      <c r="AL8" s="35">
        <v>18.189431930000001</v>
      </c>
      <c r="AM8" s="92">
        <v>14.400435141299999</v>
      </c>
      <c r="AN8" s="85"/>
      <c r="AO8" s="35">
        <v>14.8639981234</v>
      </c>
      <c r="AP8" s="35">
        <v>14.000725123900001</v>
      </c>
      <c r="AQ8" s="35">
        <v>17.244935700900001</v>
      </c>
      <c r="AR8" s="35">
        <v>12.0584935133</v>
      </c>
      <c r="AS8" s="92">
        <v>9.3284816232000001</v>
      </c>
      <c r="AT8" s="85"/>
      <c r="AU8" s="35">
        <v>50.783321926300005</v>
      </c>
      <c r="AV8" s="35">
        <v>49.884339144900004</v>
      </c>
      <c r="AW8" s="35">
        <v>52.773461010399998</v>
      </c>
      <c r="AX8" s="35">
        <v>43.529429764900001</v>
      </c>
      <c r="AY8" s="92">
        <v>35.362936246899999</v>
      </c>
    </row>
    <row r="9" spans="1:51" x14ac:dyDescent="0.2">
      <c r="A9" s="20" t="s">
        <v>30</v>
      </c>
      <c r="B9" s="5"/>
      <c r="C9" s="5"/>
      <c r="D9" s="5"/>
      <c r="E9" s="32">
        <v>15.762541412600001</v>
      </c>
      <c r="F9" s="32">
        <v>15.5659450323</v>
      </c>
      <c r="G9" s="32">
        <v>15.668279834</v>
      </c>
      <c r="H9" s="32">
        <v>16.4997553615</v>
      </c>
      <c r="I9" s="32">
        <v>15.0315193292</v>
      </c>
      <c r="J9" s="85"/>
      <c r="K9" s="32">
        <v>12.141233439700001</v>
      </c>
      <c r="L9" s="32">
        <v>11.403700323000001</v>
      </c>
      <c r="M9" s="32">
        <v>20.202290488599999</v>
      </c>
      <c r="N9" s="32">
        <v>26.1939774447</v>
      </c>
      <c r="O9" s="32">
        <v>25.2041038608</v>
      </c>
      <c r="P9" s="85"/>
      <c r="Q9" s="32">
        <v>37.398247484900004</v>
      </c>
      <c r="R9" s="32">
        <v>35.796891309400003</v>
      </c>
      <c r="S9" s="32">
        <v>35.982133213499999</v>
      </c>
      <c r="T9" s="32">
        <v>34.706925763299999</v>
      </c>
      <c r="U9" s="32">
        <v>32.7986117329</v>
      </c>
      <c r="V9" s="85"/>
      <c r="W9" s="32">
        <v>5.4554907460000006</v>
      </c>
      <c r="X9" s="32">
        <v>4.5769260445000004</v>
      </c>
      <c r="Y9" s="32">
        <v>3.9513192782000002</v>
      </c>
      <c r="Z9" s="32">
        <v>4.7310930826000002</v>
      </c>
      <c r="AA9" s="32">
        <v>2.9486643207999998</v>
      </c>
      <c r="AB9" s="85"/>
      <c r="AC9" s="32">
        <v>2.2828995055000001</v>
      </c>
      <c r="AD9" s="32">
        <v>2.4928193236</v>
      </c>
      <c r="AE9" s="32">
        <v>2.0599066940999999</v>
      </c>
      <c r="AF9" s="32">
        <v>2.4657944146999999</v>
      </c>
      <c r="AG9" s="32">
        <v>1.9516324968000001</v>
      </c>
      <c r="AH9" s="85"/>
      <c r="AI9" s="32">
        <v>17.8501519884</v>
      </c>
      <c r="AJ9" s="32">
        <v>13.811283233800001</v>
      </c>
      <c r="AK9" s="32">
        <v>18.153115015699999</v>
      </c>
      <c r="AL9" s="32">
        <v>15.6294353366</v>
      </c>
      <c r="AM9" s="32">
        <v>8.7088100433999998</v>
      </c>
      <c r="AN9" s="85"/>
      <c r="AO9" s="32">
        <v>8.453134072300001</v>
      </c>
      <c r="AP9" s="32">
        <v>7.0454337012000003</v>
      </c>
      <c r="AQ9" s="32">
        <v>8.5806566252999996</v>
      </c>
      <c r="AR9" s="32">
        <v>6.0726286576000001</v>
      </c>
      <c r="AS9" s="32">
        <v>3.4917830572000002</v>
      </c>
      <c r="AT9" s="85"/>
      <c r="AU9" s="32">
        <v>40.483858113800004</v>
      </c>
      <c r="AV9" s="32">
        <v>38.246983242399999</v>
      </c>
      <c r="AW9" s="32">
        <v>38.702010013500001</v>
      </c>
      <c r="AX9" s="32">
        <v>32.976731710400003</v>
      </c>
      <c r="AY9" s="32">
        <v>24.828304183899998</v>
      </c>
    </row>
    <row r="10" spans="1:51" x14ac:dyDescent="0.2">
      <c r="A10" s="20" t="s">
        <v>31</v>
      </c>
      <c r="B10" s="5"/>
      <c r="C10" s="5"/>
      <c r="D10" s="5"/>
      <c r="E10" s="32">
        <v>14.0525255668</v>
      </c>
      <c r="F10" s="32">
        <v>15.9178087164</v>
      </c>
      <c r="G10" s="32">
        <v>16.093954168900002</v>
      </c>
      <c r="H10" s="32">
        <v>15.546991757300001</v>
      </c>
      <c r="I10" s="32">
        <v>14.4697979906</v>
      </c>
      <c r="J10" s="85"/>
      <c r="K10" s="32">
        <v>17.294796488799999</v>
      </c>
      <c r="L10" s="32">
        <v>16.860460150800002</v>
      </c>
      <c r="M10" s="32">
        <v>23.9769882483</v>
      </c>
      <c r="N10" s="32">
        <v>28.4100970374</v>
      </c>
      <c r="O10" s="32">
        <v>23.2629654343</v>
      </c>
      <c r="P10" s="85"/>
      <c r="Q10" s="32">
        <v>36.7126447435</v>
      </c>
      <c r="R10" s="32">
        <v>36.690249633600004</v>
      </c>
      <c r="S10" s="32">
        <v>38.917130418600003</v>
      </c>
      <c r="T10" s="32">
        <v>34.6686003676</v>
      </c>
      <c r="U10" s="32">
        <v>31.976134908399999</v>
      </c>
      <c r="V10" s="85"/>
      <c r="W10" s="32">
        <v>7.7678896041000005</v>
      </c>
      <c r="X10" s="32">
        <v>9.4688708039999998</v>
      </c>
      <c r="Y10" s="32">
        <v>6.7944768412999998</v>
      </c>
      <c r="Z10" s="32">
        <v>6.1116966054000006</v>
      </c>
      <c r="AA10" s="32">
        <v>5.2582406369000001</v>
      </c>
      <c r="AB10" s="85"/>
      <c r="AC10" s="32">
        <v>6.2777949722000006</v>
      </c>
      <c r="AD10" s="32">
        <v>8.9327559829999998</v>
      </c>
      <c r="AE10" s="32">
        <v>4.9807698</v>
      </c>
      <c r="AF10" s="32">
        <v>4.0520853829000005</v>
      </c>
      <c r="AG10" s="32">
        <v>2.9408638935</v>
      </c>
      <c r="AH10" s="85"/>
      <c r="AI10" s="32">
        <v>16.149096079</v>
      </c>
      <c r="AJ10" s="32">
        <v>14.7628945663</v>
      </c>
      <c r="AK10" s="32">
        <v>13.3714642439</v>
      </c>
      <c r="AL10" s="32">
        <v>10.0275978851</v>
      </c>
      <c r="AM10" s="32">
        <v>8.1068927265999999</v>
      </c>
      <c r="AN10" s="85"/>
      <c r="AO10" s="32">
        <v>4.7609156555999999</v>
      </c>
      <c r="AP10" s="32">
        <v>4.0276536709000004</v>
      </c>
      <c r="AQ10" s="32">
        <v>5.1799963632999999</v>
      </c>
      <c r="AR10" s="32">
        <v>2.8088723485</v>
      </c>
      <c r="AS10" s="32">
        <v>1.1327670203</v>
      </c>
      <c r="AT10" s="85"/>
      <c r="AU10" s="32">
        <v>30.332510759400002</v>
      </c>
      <c r="AV10" s="32">
        <v>32.400236790500003</v>
      </c>
      <c r="AW10" s="32">
        <v>30.433192234300002</v>
      </c>
      <c r="AX10" s="32">
        <v>18.7780479075</v>
      </c>
      <c r="AY10" s="32">
        <v>14.759625400099999</v>
      </c>
    </row>
    <row r="11" spans="1:51" x14ac:dyDescent="0.2">
      <c r="A11" s="20" t="s">
        <v>32</v>
      </c>
      <c r="B11" s="5"/>
      <c r="C11" s="5"/>
      <c r="D11" s="5"/>
      <c r="E11" s="32">
        <v>14.306089244300001</v>
      </c>
      <c r="F11" s="32">
        <v>13.598085043200001</v>
      </c>
      <c r="G11" s="32">
        <v>14.4568489791</v>
      </c>
      <c r="H11" s="32">
        <v>14.1839268163</v>
      </c>
      <c r="I11" s="32">
        <v>13.3736943422</v>
      </c>
      <c r="J11" s="85"/>
      <c r="K11" s="32">
        <v>12.457368366400001</v>
      </c>
      <c r="L11" s="32">
        <v>10.745487843700001</v>
      </c>
      <c r="M11" s="32">
        <v>17.396299558599999</v>
      </c>
      <c r="N11" s="32">
        <v>17.336689688100002</v>
      </c>
      <c r="O11" s="32">
        <v>19.6225125582</v>
      </c>
      <c r="P11" s="85"/>
      <c r="Q11" s="32">
        <v>34.007408176700004</v>
      </c>
      <c r="R11" s="32">
        <v>30.856475460000002</v>
      </c>
      <c r="S11" s="32">
        <v>32.676402242900004</v>
      </c>
      <c r="T11" s="32">
        <v>29.862406092800001</v>
      </c>
      <c r="U11" s="32">
        <v>28.5328792245</v>
      </c>
      <c r="V11" s="85"/>
      <c r="W11" s="32">
        <v>13.1223041507</v>
      </c>
      <c r="X11" s="32">
        <v>14.168394279300001</v>
      </c>
      <c r="Y11" s="32">
        <v>11.373724321200001</v>
      </c>
      <c r="Z11" s="32">
        <v>8.614683576800001</v>
      </c>
      <c r="AA11" s="32">
        <v>10.8708181932</v>
      </c>
      <c r="AB11" s="85"/>
      <c r="AC11" s="32">
        <v>12.814899435700001</v>
      </c>
      <c r="AD11" s="32">
        <v>13.2431033441</v>
      </c>
      <c r="AE11" s="32">
        <v>9.4308505183999998</v>
      </c>
      <c r="AF11" s="32">
        <v>9.9278692733000007</v>
      </c>
      <c r="AG11" s="32">
        <v>9.4657766741000007</v>
      </c>
      <c r="AH11" s="85"/>
      <c r="AI11" s="32">
        <v>20.0530342369</v>
      </c>
      <c r="AJ11" s="32">
        <v>18.907702130700002</v>
      </c>
      <c r="AK11" s="32">
        <v>23.3605651098</v>
      </c>
      <c r="AL11" s="32">
        <v>14.543332513300001</v>
      </c>
      <c r="AM11" s="32">
        <v>9.6030344795999998</v>
      </c>
      <c r="AN11" s="85"/>
      <c r="AO11" s="32">
        <v>5.2920690968000006</v>
      </c>
      <c r="AP11" s="32">
        <v>3.2769461589</v>
      </c>
      <c r="AQ11" s="32">
        <v>8.8555365171000009</v>
      </c>
      <c r="AR11" s="32">
        <v>2.8493360384000002</v>
      </c>
      <c r="AS11" s="32">
        <v>2.6970874008000001</v>
      </c>
      <c r="AT11" s="85"/>
      <c r="AU11" s="32">
        <v>30.168587946100001</v>
      </c>
      <c r="AV11" s="32">
        <v>23.918304285800001</v>
      </c>
      <c r="AW11" s="32">
        <v>35.850079866999998</v>
      </c>
      <c r="AX11" s="32">
        <v>17.893269343900002</v>
      </c>
      <c r="AY11" s="32">
        <v>14.1605631557</v>
      </c>
    </row>
    <row r="12" spans="1:51" x14ac:dyDescent="0.2">
      <c r="A12" s="20" t="s">
        <v>33</v>
      </c>
      <c r="B12" s="5"/>
      <c r="C12" s="5"/>
      <c r="D12" s="5"/>
      <c r="E12" s="32">
        <v>18.0362095873</v>
      </c>
      <c r="F12" s="32">
        <v>19.368179168200001</v>
      </c>
      <c r="G12" s="32">
        <v>19.1521573755</v>
      </c>
      <c r="H12" s="32">
        <v>20.311973976600001</v>
      </c>
      <c r="I12" s="32">
        <v>20.502037617399999</v>
      </c>
      <c r="J12" s="85"/>
      <c r="K12" s="32">
        <v>10.7463532639</v>
      </c>
      <c r="L12" s="32">
        <v>11.695890482600001</v>
      </c>
      <c r="M12" s="32">
        <v>21.0094679077</v>
      </c>
      <c r="N12" s="32">
        <v>34.569628669499998</v>
      </c>
      <c r="O12" s="32">
        <v>28.4975572918</v>
      </c>
      <c r="P12" s="85"/>
      <c r="Q12" s="32">
        <v>58.2635634321</v>
      </c>
      <c r="R12" s="32">
        <v>58.366602911800001</v>
      </c>
      <c r="S12" s="32">
        <v>54.850951873</v>
      </c>
      <c r="T12" s="32">
        <v>54.659620758100004</v>
      </c>
      <c r="U12" s="32">
        <v>51.197556339899997</v>
      </c>
      <c r="V12" s="85"/>
      <c r="W12" s="32">
        <v>16.883927300900002</v>
      </c>
      <c r="X12" s="32">
        <v>16.533417885200002</v>
      </c>
      <c r="Y12" s="32">
        <v>13.516136314800001</v>
      </c>
      <c r="Z12" s="32">
        <v>14.912553864800001</v>
      </c>
      <c r="AA12" s="32">
        <v>14.388339307500001</v>
      </c>
      <c r="AB12" s="85"/>
      <c r="AC12" s="32">
        <v>29.1937173263</v>
      </c>
      <c r="AD12" s="32">
        <v>38.9952416832</v>
      </c>
      <c r="AE12" s="32">
        <v>33.407622901400003</v>
      </c>
      <c r="AF12" s="32">
        <v>34.871040095600002</v>
      </c>
      <c r="AG12" s="32">
        <v>28.835379764700001</v>
      </c>
      <c r="AH12" s="85"/>
      <c r="AI12" s="32">
        <v>28.323586153500003</v>
      </c>
      <c r="AJ12" s="32">
        <v>29.685441959800002</v>
      </c>
      <c r="AK12" s="32">
        <v>26.134164178200002</v>
      </c>
      <c r="AL12" s="32">
        <v>21.951799421</v>
      </c>
      <c r="AM12" s="32">
        <v>16.904344625499999</v>
      </c>
      <c r="AN12" s="85"/>
      <c r="AO12" s="32">
        <v>14.436479258</v>
      </c>
      <c r="AP12" s="32">
        <v>16.928107026300001</v>
      </c>
      <c r="AQ12" s="32">
        <v>22.754648626000002</v>
      </c>
      <c r="AR12" s="32">
        <v>15.9097890856</v>
      </c>
      <c r="AS12" s="32">
        <v>11.473166170800001</v>
      </c>
      <c r="AT12" s="85"/>
      <c r="AU12" s="32">
        <v>51.249909604300001</v>
      </c>
      <c r="AV12" s="32">
        <v>54.8990661789</v>
      </c>
      <c r="AW12" s="32">
        <v>57.708871201600004</v>
      </c>
      <c r="AX12" s="32">
        <v>51.024483234600005</v>
      </c>
      <c r="AY12" s="32">
        <v>44.1147073351</v>
      </c>
    </row>
    <row r="13" spans="1:51" x14ac:dyDescent="0.2">
      <c r="A13" s="20" t="s">
        <v>34</v>
      </c>
      <c r="B13" s="5"/>
      <c r="C13" s="5"/>
      <c r="D13" s="5"/>
      <c r="E13" s="32">
        <v>13.7490350077</v>
      </c>
      <c r="F13" s="32">
        <v>14.241381322600001</v>
      </c>
      <c r="G13" s="32">
        <v>14.337745806400001</v>
      </c>
      <c r="H13" s="32">
        <v>13.453047417600001</v>
      </c>
      <c r="I13" s="32">
        <v>13.256179892</v>
      </c>
      <c r="J13" s="85"/>
      <c r="K13" s="32">
        <v>12.8003147516</v>
      </c>
      <c r="L13" s="32">
        <v>13.2015799133</v>
      </c>
      <c r="M13" s="32">
        <v>21.637456782899999</v>
      </c>
      <c r="N13" s="32">
        <v>19.677330459</v>
      </c>
      <c r="O13" s="32">
        <v>20.2975541074</v>
      </c>
      <c r="P13" s="85"/>
      <c r="Q13" s="32">
        <v>27.410823205300002</v>
      </c>
      <c r="R13" s="32">
        <v>25.7248317703</v>
      </c>
      <c r="S13" s="32">
        <v>28.236578451900002</v>
      </c>
      <c r="T13" s="32">
        <v>24.3658367582</v>
      </c>
      <c r="U13" s="32">
        <v>23.355954560299999</v>
      </c>
      <c r="V13" s="85"/>
      <c r="W13" s="32">
        <v>5.1722574765000005</v>
      </c>
      <c r="X13" s="32">
        <v>4.4370804913000006</v>
      </c>
      <c r="Y13" s="32">
        <v>2.8022626029</v>
      </c>
      <c r="Z13" s="32">
        <v>3.3844953395999999</v>
      </c>
      <c r="AA13" s="32">
        <v>2.4684639785</v>
      </c>
      <c r="AB13" s="85"/>
      <c r="AC13" s="32">
        <v>5.4840658705000003</v>
      </c>
      <c r="AD13" s="32">
        <v>3.8819864577000001</v>
      </c>
      <c r="AE13" s="32">
        <v>3.2003282938000002</v>
      </c>
      <c r="AF13" s="32">
        <v>3.3810124370000003</v>
      </c>
      <c r="AG13" s="32">
        <v>1.9359978068999999</v>
      </c>
      <c r="AH13" s="85"/>
      <c r="AI13" s="32">
        <v>16.693031283700002</v>
      </c>
      <c r="AJ13" s="32">
        <v>18.572144193300002</v>
      </c>
      <c r="AK13" s="32">
        <v>15.485512396000001</v>
      </c>
      <c r="AL13" s="32">
        <v>13.162530567100001</v>
      </c>
      <c r="AM13" s="32">
        <v>8.9771078584000001</v>
      </c>
      <c r="AN13" s="85"/>
      <c r="AO13" s="32">
        <v>9.611932684300001</v>
      </c>
      <c r="AP13" s="32">
        <v>6.571530482</v>
      </c>
      <c r="AQ13" s="32">
        <v>8.9164822222000009</v>
      </c>
      <c r="AR13" s="32">
        <v>5.9013507552000002</v>
      </c>
      <c r="AS13" s="32">
        <v>3.1412011293000002</v>
      </c>
      <c r="AT13" s="85"/>
      <c r="AU13" s="32">
        <v>43.073909110400002</v>
      </c>
      <c r="AV13" s="32">
        <v>40.0816773727</v>
      </c>
      <c r="AW13" s="32">
        <v>40.167919375000004</v>
      </c>
      <c r="AX13" s="32">
        <v>28.8235243797</v>
      </c>
      <c r="AY13" s="32">
        <v>22.305433820099999</v>
      </c>
    </row>
    <row r="14" spans="1:51" x14ac:dyDescent="0.2">
      <c r="A14" s="20" t="s">
        <v>35</v>
      </c>
      <c r="B14" s="5"/>
      <c r="C14" s="5"/>
      <c r="D14" s="5"/>
      <c r="E14" s="32">
        <v>17.005609245900001</v>
      </c>
      <c r="F14" s="32">
        <v>18.146083505900002</v>
      </c>
      <c r="G14" s="32">
        <v>17.6586164217</v>
      </c>
      <c r="H14" s="32">
        <v>15.637269716800001</v>
      </c>
      <c r="I14" s="32">
        <v>15.0451836053</v>
      </c>
      <c r="J14" s="85"/>
      <c r="K14" s="32">
        <v>11.866350387000001</v>
      </c>
      <c r="L14" s="32">
        <v>10.835820358600001</v>
      </c>
      <c r="M14" s="32">
        <v>18.9771918048</v>
      </c>
      <c r="N14" s="32">
        <v>21.935837852600002</v>
      </c>
      <c r="O14" s="32">
        <v>24.028204813999999</v>
      </c>
      <c r="P14" s="85"/>
      <c r="Q14" s="32">
        <v>44.831643982300001</v>
      </c>
      <c r="R14" s="32">
        <v>43.883993242500004</v>
      </c>
      <c r="S14" s="32">
        <v>42.176711431600005</v>
      </c>
      <c r="T14" s="32">
        <v>35.929557314100002</v>
      </c>
      <c r="U14" s="32">
        <v>37.259021919200002</v>
      </c>
      <c r="V14" s="85"/>
      <c r="W14" s="32">
        <v>11.377918473600001</v>
      </c>
      <c r="X14" s="32">
        <v>9.3929998021000003</v>
      </c>
      <c r="Y14" s="32">
        <v>7.4241349402000001</v>
      </c>
      <c r="Z14" s="32">
        <v>4.6626707464999999</v>
      </c>
      <c r="AA14" s="32">
        <v>6.0227825060000004</v>
      </c>
      <c r="AB14" s="85"/>
      <c r="AC14" s="32">
        <v>8.6173344714999995</v>
      </c>
      <c r="AD14" s="32">
        <v>10.5438802575</v>
      </c>
      <c r="AE14" s="32">
        <v>7.8597114221000002</v>
      </c>
      <c r="AF14" s="32">
        <v>4.7830412489</v>
      </c>
      <c r="AG14" s="32">
        <v>5.3160098532000006</v>
      </c>
      <c r="AH14" s="85"/>
      <c r="AI14" s="32">
        <v>22.180185049400002</v>
      </c>
      <c r="AJ14" s="32">
        <v>23.033382174500002</v>
      </c>
      <c r="AK14" s="32">
        <v>17.678495811000001</v>
      </c>
      <c r="AL14" s="32">
        <v>14.0398960767</v>
      </c>
      <c r="AM14" s="32">
        <v>10.1255888051</v>
      </c>
      <c r="AN14" s="85"/>
      <c r="AO14" s="32">
        <v>6.2480965310999999</v>
      </c>
      <c r="AP14" s="32">
        <v>7.4681321783000003</v>
      </c>
      <c r="AQ14" s="32">
        <v>6.2538380157000004</v>
      </c>
      <c r="AR14" s="32">
        <v>4.4164819386000005</v>
      </c>
      <c r="AS14" s="32">
        <v>3.1614066055999999</v>
      </c>
      <c r="AT14" s="85"/>
      <c r="AU14" s="32">
        <v>39.267723887300001</v>
      </c>
      <c r="AV14" s="32">
        <v>36.624093221599999</v>
      </c>
      <c r="AW14" s="32">
        <v>33.774946250799999</v>
      </c>
      <c r="AX14" s="32">
        <v>27.334480830900002</v>
      </c>
      <c r="AY14" s="32">
        <v>19.440585245800001</v>
      </c>
    </row>
    <row r="15" spans="1:51" x14ac:dyDescent="0.2">
      <c r="A15" s="20" t="s">
        <v>36</v>
      </c>
      <c r="B15" s="5"/>
      <c r="C15" s="5"/>
      <c r="D15" s="5"/>
      <c r="E15" s="32">
        <v>30.175640884300002</v>
      </c>
      <c r="F15" s="32">
        <v>31.2204100248</v>
      </c>
      <c r="G15" s="32">
        <v>32.5112744061</v>
      </c>
      <c r="H15" s="32">
        <v>31.106865473000003</v>
      </c>
      <c r="I15" s="32">
        <v>33.954830458499998</v>
      </c>
      <c r="J15" s="85"/>
      <c r="K15" s="32">
        <v>15.0377247382</v>
      </c>
      <c r="L15" s="32">
        <v>17.592508690700001</v>
      </c>
      <c r="M15" s="32">
        <v>37.093556720300001</v>
      </c>
      <c r="N15" s="32">
        <v>66.066202938100005</v>
      </c>
      <c r="O15" s="32">
        <v>63.342351542899998</v>
      </c>
      <c r="P15" s="85"/>
      <c r="Q15" s="32">
        <v>81.908492876899999</v>
      </c>
      <c r="R15" s="32">
        <v>83.130288002900002</v>
      </c>
      <c r="S15" s="32">
        <v>78.934426787000007</v>
      </c>
      <c r="T15" s="32">
        <v>77.877327578700005</v>
      </c>
      <c r="U15" s="32">
        <v>76.414694306599998</v>
      </c>
      <c r="V15" s="85"/>
      <c r="W15" s="32">
        <v>24.523212617900001</v>
      </c>
      <c r="X15" s="32">
        <v>23.586196412300001</v>
      </c>
      <c r="Y15" s="32">
        <v>20.005677024600001</v>
      </c>
      <c r="Z15" s="32">
        <v>22.1420656196</v>
      </c>
      <c r="AA15" s="32">
        <v>19.045605521199999</v>
      </c>
      <c r="AB15" s="85"/>
      <c r="AC15" s="32">
        <v>52.301227368900001</v>
      </c>
      <c r="AD15" s="32">
        <v>57.111179674900001</v>
      </c>
      <c r="AE15" s="32">
        <v>55.845062330899999</v>
      </c>
      <c r="AF15" s="32">
        <v>50.831046808000004</v>
      </c>
      <c r="AG15" s="32">
        <v>48.586888359299998</v>
      </c>
      <c r="AH15" s="85"/>
      <c r="AI15" s="32">
        <v>23.497982950699999</v>
      </c>
      <c r="AJ15" s="32">
        <v>25.680897064</v>
      </c>
      <c r="AK15" s="32">
        <v>24.512450616900001</v>
      </c>
      <c r="AL15" s="32">
        <v>20.903042082000002</v>
      </c>
      <c r="AM15" s="32">
        <v>20.6341413888</v>
      </c>
      <c r="AN15" s="85"/>
      <c r="AO15" s="32">
        <v>49.519357246399998</v>
      </c>
      <c r="AP15" s="32">
        <v>49.356247201100004</v>
      </c>
      <c r="AQ15" s="32">
        <v>44.142588529900003</v>
      </c>
      <c r="AR15" s="32">
        <v>36.641772001299998</v>
      </c>
      <c r="AS15" s="32">
        <v>35.284645239699998</v>
      </c>
      <c r="AT15" s="85"/>
      <c r="AU15" s="32">
        <v>81.521662555900008</v>
      </c>
      <c r="AV15" s="32">
        <v>80.960868217200002</v>
      </c>
      <c r="AW15" s="32">
        <v>78.77394166980001</v>
      </c>
      <c r="AX15" s="32">
        <v>70.039562124400007</v>
      </c>
      <c r="AY15" s="32">
        <v>70.043811264300004</v>
      </c>
    </row>
    <row r="16" spans="1:51" x14ac:dyDescent="0.2">
      <c r="A16" s="20" t="s">
        <v>37</v>
      </c>
      <c r="B16" s="5"/>
      <c r="C16" s="5"/>
      <c r="D16" s="5"/>
      <c r="E16" s="32">
        <v>17.112461566500002</v>
      </c>
      <c r="F16" s="32">
        <v>17.1561254183</v>
      </c>
      <c r="G16" s="32">
        <v>16.154607206800002</v>
      </c>
      <c r="H16" s="32">
        <v>16.088635122100001</v>
      </c>
      <c r="I16" s="32">
        <v>16.6000396803</v>
      </c>
      <c r="J16" s="85"/>
      <c r="K16" s="32">
        <v>12.2364164653</v>
      </c>
      <c r="L16" s="32">
        <v>11.3050821034</v>
      </c>
      <c r="M16" s="32">
        <v>17.054869054800001</v>
      </c>
      <c r="N16" s="32">
        <v>21.491443249100001</v>
      </c>
      <c r="O16" s="32">
        <v>20.889162116000001</v>
      </c>
      <c r="P16" s="85"/>
      <c r="Q16" s="32">
        <v>37.398187452999998</v>
      </c>
      <c r="R16" s="32">
        <v>35.690725950400001</v>
      </c>
      <c r="S16" s="32">
        <v>33.781498272100002</v>
      </c>
      <c r="T16" s="32">
        <v>32.3947083666</v>
      </c>
      <c r="U16" s="32">
        <v>30.9217323548</v>
      </c>
      <c r="V16" s="85"/>
      <c r="W16" s="32">
        <v>7.1241250962000002</v>
      </c>
      <c r="X16" s="32">
        <v>6.9783656027000003</v>
      </c>
      <c r="Y16" s="32">
        <v>6.0138957963999999</v>
      </c>
      <c r="Z16" s="32">
        <v>5.2927102156000005</v>
      </c>
      <c r="AA16" s="32">
        <v>5.1569416142</v>
      </c>
      <c r="AB16" s="85"/>
      <c r="AC16" s="32">
        <v>5.3529038129000002</v>
      </c>
      <c r="AD16" s="32">
        <v>5.0172441796000005</v>
      </c>
      <c r="AE16" s="32">
        <v>4.8558242048000002</v>
      </c>
      <c r="AF16" s="32">
        <v>4.7382285582000003</v>
      </c>
      <c r="AG16" s="32">
        <v>3.4986051435999999</v>
      </c>
      <c r="AH16" s="85"/>
      <c r="AI16" s="32">
        <v>18.650412255999999</v>
      </c>
      <c r="AJ16" s="32">
        <v>18.113205907299999</v>
      </c>
      <c r="AK16" s="32">
        <v>13.469841786</v>
      </c>
      <c r="AL16" s="32">
        <v>9.734604151800001</v>
      </c>
      <c r="AM16" s="32">
        <v>9.9034163883000002</v>
      </c>
      <c r="AN16" s="85"/>
      <c r="AO16" s="32">
        <v>10.014839436000001</v>
      </c>
      <c r="AP16" s="32">
        <v>8.2423050327000009</v>
      </c>
      <c r="AQ16" s="32">
        <v>8.9579853008000008</v>
      </c>
      <c r="AR16" s="32">
        <v>5.3248308610000006</v>
      </c>
      <c r="AS16" s="32">
        <v>4.7677302194999998</v>
      </c>
      <c r="AT16" s="85"/>
      <c r="AU16" s="32">
        <v>43.514365552900003</v>
      </c>
      <c r="AV16" s="32">
        <v>38.385777476500003</v>
      </c>
      <c r="AW16" s="32">
        <v>37.648378752900001</v>
      </c>
      <c r="AX16" s="32">
        <v>25.536727318600001</v>
      </c>
      <c r="AY16" s="32">
        <v>20.858179602300002</v>
      </c>
    </row>
    <row r="17" spans="1:51" x14ac:dyDescent="0.2">
      <c r="A17" s="20" t="s">
        <v>38</v>
      </c>
      <c r="B17" s="5"/>
      <c r="C17" s="5"/>
      <c r="D17" s="5"/>
      <c r="E17" s="32">
        <v>8.9005500962999999</v>
      </c>
      <c r="F17" s="32">
        <v>9.4072787400000006</v>
      </c>
      <c r="G17" s="32">
        <v>9.5128127788000008</v>
      </c>
      <c r="H17" s="32">
        <v>9.6995338496999999</v>
      </c>
      <c r="I17" s="32">
        <v>8.5064743016000008</v>
      </c>
      <c r="J17" s="85"/>
      <c r="K17" s="32">
        <v>19.634597297999999</v>
      </c>
      <c r="L17" s="32">
        <v>20.057932233799999</v>
      </c>
      <c r="M17" s="32">
        <v>26.741277685300002</v>
      </c>
      <c r="N17" s="32">
        <v>28.745923078800001</v>
      </c>
      <c r="O17" s="32">
        <v>21.793355649799999</v>
      </c>
      <c r="P17" s="85"/>
      <c r="Q17" s="32">
        <v>43.549223158899999</v>
      </c>
      <c r="R17" s="32">
        <v>43.479731221200005</v>
      </c>
      <c r="S17" s="32">
        <v>40.735930342000003</v>
      </c>
      <c r="T17" s="32">
        <v>39.286715720300002</v>
      </c>
      <c r="U17" s="32">
        <v>37.957463027400003</v>
      </c>
      <c r="V17" s="85"/>
      <c r="W17" s="32">
        <v>5.9074219392999998</v>
      </c>
      <c r="X17" s="32">
        <v>5.0772150685000002</v>
      </c>
      <c r="Y17" s="32">
        <v>5.0605611872000003</v>
      </c>
      <c r="Z17" s="32">
        <v>4.0331628460999998</v>
      </c>
      <c r="AA17" s="32">
        <v>4.0502852475999997</v>
      </c>
      <c r="AB17" s="85"/>
      <c r="AC17" s="32">
        <v>2.0937624413</v>
      </c>
      <c r="AD17" s="32">
        <v>2.9181965455000003</v>
      </c>
      <c r="AE17" s="32">
        <v>3.0572684476000003</v>
      </c>
      <c r="AF17" s="32">
        <v>3.3896361431000002</v>
      </c>
      <c r="AG17" s="32">
        <v>2.4341602069000001</v>
      </c>
      <c r="AH17" s="85"/>
      <c r="AI17" s="32">
        <v>13.723873223</v>
      </c>
      <c r="AJ17" s="32">
        <v>15.152830574000001</v>
      </c>
      <c r="AK17" s="32">
        <v>17.8096239178</v>
      </c>
      <c r="AL17" s="32">
        <v>11.3945507495</v>
      </c>
      <c r="AM17" s="32">
        <v>9.8653007993999999</v>
      </c>
      <c r="AN17" s="85"/>
      <c r="AO17" s="32">
        <v>5.5903181821999999</v>
      </c>
      <c r="AP17" s="32">
        <v>6.3638682759999998</v>
      </c>
      <c r="AQ17" s="32">
        <v>11.800742448200001</v>
      </c>
      <c r="AR17" s="32">
        <v>5.8774407118000003</v>
      </c>
      <c r="AS17" s="32">
        <v>4.5485965320000004</v>
      </c>
      <c r="AT17" s="85"/>
      <c r="AU17" s="32">
        <v>34.007806424199998</v>
      </c>
      <c r="AV17" s="32">
        <v>38.575510354100004</v>
      </c>
      <c r="AW17" s="32">
        <v>43.812039518100001</v>
      </c>
      <c r="AX17" s="32">
        <v>32.167049330600001</v>
      </c>
      <c r="AY17" s="32">
        <v>25.685758505300001</v>
      </c>
    </row>
    <row r="18" spans="1:51" x14ac:dyDescent="0.2">
      <c r="A18" s="20" t="s">
        <v>39</v>
      </c>
      <c r="B18" s="5"/>
      <c r="C18" s="5"/>
      <c r="D18" s="5"/>
      <c r="E18" s="32">
        <v>16.007333792699999</v>
      </c>
      <c r="F18" s="32">
        <v>16.344019243200002</v>
      </c>
      <c r="G18" s="32">
        <v>16.924128443899999</v>
      </c>
      <c r="H18" s="32">
        <v>17.867974664200002</v>
      </c>
      <c r="I18" s="32">
        <v>17.660242894500001</v>
      </c>
      <c r="J18" s="85"/>
      <c r="K18" s="32">
        <v>14.092468864500001</v>
      </c>
      <c r="L18" s="32">
        <v>13.0628504857</v>
      </c>
      <c r="M18" s="32">
        <v>22.898326750800003</v>
      </c>
      <c r="N18" s="32">
        <v>30.158388658300002</v>
      </c>
      <c r="O18" s="32">
        <v>30.447994855400001</v>
      </c>
      <c r="P18" s="85"/>
      <c r="Q18" s="32">
        <v>46.535531414300003</v>
      </c>
      <c r="R18" s="32">
        <v>44.483792977699999</v>
      </c>
      <c r="S18" s="32">
        <v>45.723383960500001</v>
      </c>
      <c r="T18" s="32">
        <v>46.161075298200004</v>
      </c>
      <c r="U18" s="32">
        <v>42.233543476400001</v>
      </c>
      <c r="V18" s="85"/>
      <c r="W18" s="32">
        <v>7.0172672080999998</v>
      </c>
      <c r="X18" s="32">
        <v>4.7789200084000001</v>
      </c>
      <c r="Y18" s="32">
        <v>5.81727712</v>
      </c>
      <c r="Z18" s="32">
        <v>8.2752253807000002</v>
      </c>
      <c r="AA18" s="32">
        <v>7.0369296618000003</v>
      </c>
      <c r="AB18" s="85"/>
      <c r="AC18" s="32">
        <v>8.0905971361999995</v>
      </c>
      <c r="AD18" s="32">
        <v>5.6589284528000006</v>
      </c>
      <c r="AE18" s="32">
        <v>5.9153123067000006</v>
      </c>
      <c r="AF18" s="32">
        <v>9.6991980219000009</v>
      </c>
      <c r="AG18" s="32">
        <v>6.9486379353999999</v>
      </c>
      <c r="AH18" s="85"/>
      <c r="AI18" s="32">
        <v>18.776988939900001</v>
      </c>
      <c r="AJ18" s="32">
        <v>18.981922324500001</v>
      </c>
      <c r="AK18" s="32">
        <v>18.9045149178</v>
      </c>
      <c r="AL18" s="32">
        <v>20.310836738500001</v>
      </c>
      <c r="AM18" s="32">
        <v>14.516793877</v>
      </c>
      <c r="AN18" s="85"/>
      <c r="AO18" s="32">
        <v>11.9047292564</v>
      </c>
      <c r="AP18" s="32">
        <v>13.127635012900001</v>
      </c>
      <c r="AQ18" s="32">
        <v>14.031630812400001</v>
      </c>
      <c r="AR18" s="32">
        <v>13.27232199</v>
      </c>
      <c r="AS18" s="32">
        <v>10.0102787383</v>
      </c>
      <c r="AT18" s="85"/>
      <c r="AU18" s="32">
        <v>48.000347378200004</v>
      </c>
      <c r="AV18" s="32">
        <v>51.084107629400002</v>
      </c>
      <c r="AW18" s="32">
        <v>51.068978271100001</v>
      </c>
      <c r="AX18" s="32">
        <v>43.482677327600001</v>
      </c>
      <c r="AY18" s="32">
        <v>35.367873408100003</v>
      </c>
    </row>
    <row r="19" spans="1:51" x14ac:dyDescent="0.2">
      <c r="A19" s="20" t="s">
        <v>40</v>
      </c>
      <c r="B19" s="5"/>
      <c r="C19" s="5"/>
      <c r="D19" s="5"/>
      <c r="E19" s="32">
        <v>21.7085851205</v>
      </c>
      <c r="F19" s="32">
        <v>22.240628496799999</v>
      </c>
      <c r="G19" s="32">
        <v>23.182723812000003</v>
      </c>
      <c r="H19" s="32">
        <v>22.844415189799999</v>
      </c>
      <c r="I19" s="32">
        <v>21.0611386478</v>
      </c>
      <c r="J19" s="85"/>
      <c r="K19" s="32">
        <v>13.445781365</v>
      </c>
      <c r="L19" s="32">
        <v>13.6594224136</v>
      </c>
      <c r="M19" s="32">
        <v>24.848804640800001</v>
      </c>
      <c r="N19" s="32">
        <v>33.153095259600001</v>
      </c>
      <c r="O19" s="32">
        <v>33.714951877499999</v>
      </c>
      <c r="P19" s="85"/>
      <c r="Q19" s="32">
        <v>53.177725787500002</v>
      </c>
      <c r="R19" s="32">
        <v>54.234604864600001</v>
      </c>
      <c r="S19" s="32">
        <v>51.870166938800004</v>
      </c>
      <c r="T19" s="32">
        <v>50.151590505600005</v>
      </c>
      <c r="U19" s="32">
        <v>46.014947811799999</v>
      </c>
      <c r="V19" s="85"/>
      <c r="W19" s="32">
        <v>7.7345932143000002</v>
      </c>
      <c r="X19" s="32">
        <v>9.0889931393000012</v>
      </c>
      <c r="Y19" s="32">
        <v>5.9437185952</v>
      </c>
      <c r="Z19" s="32">
        <v>6.1714189770000001</v>
      </c>
      <c r="AA19" s="32">
        <v>4.8372432530999996</v>
      </c>
      <c r="AB19" s="85"/>
      <c r="AC19" s="32">
        <v>13.4797829417</v>
      </c>
      <c r="AD19" s="32">
        <v>11.946826594300001</v>
      </c>
      <c r="AE19" s="32">
        <v>10.461294455900001</v>
      </c>
      <c r="AF19" s="32">
        <v>9.3568267819000006</v>
      </c>
      <c r="AG19" s="32">
        <v>6.0291954244000001</v>
      </c>
      <c r="AH19" s="85"/>
      <c r="AI19" s="32">
        <v>21.075745283900002</v>
      </c>
      <c r="AJ19" s="32">
        <v>22.073193783000001</v>
      </c>
      <c r="AK19" s="32">
        <v>24.648162579800001</v>
      </c>
      <c r="AL19" s="32">
        <v>18.255249992100001</v>
      </c>
      <c r="AM19" s="32">
        <v>16.896124526000001</v>
      </c>
      <c r="AN19" s="85"/>
      <c r="AO19" s="32">
        <v>10.906733388900001</v>
      </c>
      <c r="AP19" s="32">
        <v>10.731694144900001</v>
      </c>
      <c r="AQ19" s="32">
        <v>11.849560718400001</v>
      </c>
      <c r="AR19" s="32">
        <v>8.3807597940000012</v>
      </c>
      <c r="AS19" s="32">
        <v>5.0287776146000001</v>
      </c>
      <c r="AT19" s="85"/>
      <c r="AU19" s="32">
        <v>46.9040563326</v>
      </c>
      <c r="AV19" s="32">
        <v>49.303488714400004</v>
      </c>
      <c r="AW19" s="32">
        <v>51.127962305499999</v>
      </c>
      <c r="AX19" s="32">
        <v>41.386199274300004</v>
      </c>
      <c r="AY19" s="32">
        <v>32.0638044986</v>
      </c>
    </row>
    <row r="20" spans="1:51" x14ac:dyDescent="0.2">
      <c r="A20" s="20" t="s">
        <v>41</v>
      </c>
      <c r="B20" s="5"/>
      <c r="C20" s="5"/>
      <c r="D20" s="5"/>
      <c r="E20" s="32">
        <v>26.0112362789</v>
      </c>
      <c r="F20" s="32">
        <v>25.8470621345</v>
      </c>
      <c r="G20" s="32">
        <v>26.555956199900002</v>
      </c>
      <c r="H20" s="32">
        <v>28.8151850926</v>
      </c>
      <c r="I20" s="32">
        <v>28.3025144707</v>
      </c>
      <c r="J20" s="85"/>
      <c r="K20" s="32">
        <v>13.3221105064</v>
      </c>
      <c r="L20" s="32">
        <v>13.778885000000001</v>
      </c>
      <c r="M20" s="32">
        <v>33.478151645899999</v>
      </c>
      <c r="N20" s="32">
        <v>52.739454025400001</v>
      </c>
      <c r="O20" s="32">
        <v>38.858347173799999</v>
      </c>
      <c r="P20" s="85"/>
      <c r="Q20" s="32">
        <v>75.269491974900006</v>
      </c>
      <c r="R20" s="32">
        <v>74.897030423100006</v>
      </c>
      <c r="S20" s="32">
        <v>73.514265835499998</v>
      </c>
      <c r="T20" s="32">
        <v>71.625538059900009</v>
      </c>
      <c r="U20" s="32">
        <v>72.563452748399996</v>
      </c>
      <c r="V20" s="85"/>
      <c r="W20" s="32">
        <v>31.650014989400002</v>
      </c>
      <c r="X20" s="32">
        <v>28.8267719187</v>
      </c>
      <c r="Y20" s="32">
        <v>25.9435155191</v>
      </c>
      <c r="Z20" s="32">
        <v>26.933322225000001</v>
      </c>
      <c r="AA20" s="32">
        <v>26.107839291000001</v>
      </c>
      <c r="AB20" s="85"/>
      <c r="AC20" s="32">
        <v>50.214031224100005</v>
      </c>
      <c r="AD20" s="32">
        <v>58.625582352500004</v>
      </c>
      <c r="AE20" s="32">
        <v>56.2859540193</v>
      </c>
      <c r="AF20" s="32">
        <v>53.916881890600003</v>
      </c>
      <c r="AG20" s="32">
        <v>47.359481135499998</v>
      </c>
      <c r="AH20" s="85"/>
      <c r="AI20" s="32">
        <v>30.377588552700001</v>
      </c>
      <c r="AJ20" s="32">
        <v>38.891987411300001</v>
      </c>
      <c r="AK20" s="32">
        <v>36.052032308299999</v>
      </c>
      <c r="AL20" s="32">
        <v>31.4842122803</v>
      </c>
      <c r="AM20" s="32">
        <v>27.919958448199999</v>
      </c>
      <c r="AN20" s="85"/>
      <c r="AO20" s="32">
        <v>33.788309427199998</v>
      </c>
      <c r="AP20" s="32">
        <v>36.396227502999999</v>
      </c>
      <c r="AQ20" s="32">
        <v>34.849321889500004</v>
      </c>
      <c r="AR20" s="32">
        <v>27.222361076400002</v>
      </c>
      <c r="AS20" s="32">
        <v>28.9080894451</v>
      </c>
      <c r="AT20" s="85"/>
      <c r="AU20" s="32">
        <v>70.180160963000006</v>
      </c>
      <c r="AV20" s="32">
        <v>71.923114907500008</v>
      </c>
      <c r="AW20" s="32">
        <v>70.414914160000009</v>
      </c>
      <c r="AX20" s="32">
        <v>63.7224860452</v>
      </c>
      <c r="AY20" s="32">
        <v>60.764368463500013</v>
      </c>
    </row>
    <row r="21" spans="1:51" x14ac:dyDescent="0.2">
      <c r="A21" s="20" t="s">
        <v>42</v>
      </c>
      <c r="B21" s="5"/>
      <c r="C21" s="5"/>
      <c r="D21" s="5"/>
      <c r="E21" s="32">
        <v>19.920431940900002</v>
      </c>
      <c r="F21" s="32">
        <v>19.7427307771</v>
      </c>
      <c r="G21" s="32">
        <v>18.852008223000002</v>
      </c>
      <c r="H21" s="32">
        <v>19.9960407831</v>
      </c>
      <c r="I21" s="32">
        <v>18.012754069</v>
      </c>
      <c r="J21" s="85"/>
      <c r="K21" s="32">
        <v>14.432520113000001</v>
      </c>
      <c r="L21" s="32">
        <v>14.4327731645</v>
      </c>
      <c r="M21" s="32">
        <v>26.926293313200002</v>
      </c>
      <c r="N21" s="32">
        <v>50.4085911839</v>
      </c>
      <c r="O21" s="32">
        <v>43.526124231700003</v>
      </c>
      <c r="P21" s="85"/>
      <c r="Q21" s="32">
        <v>72.022350303400003</v>
      </c>
      <c r="R21" s="32">
        <v>69.732672980900006</v>
      </c>
      <c r="S21" s="32">
        <v>66.627740226400007</v>
      </c>
      <c r="T21" s="32">
        <v>65.431728847499997</v>
      </c>
      <c r="U21" s="32">
        <v>61.938658116900001</v>
      </c>
      <c r="V21" s="85"/>
      <c r="W21" s="32">
        <v>11.2240319469</v>
      </c>
      <c r="X21" s="32">
        <v>9.7564567107000002</v>
      </c>
      <c r="Y21" s="32">
        <v>7.8839936071999999</v>
      </c>
      <c r="Z21" s="32">
        <v>6.4273293657000004</v>
      </c>
      <c r="AA21" s="32">
        <v>6.2367570807000003</v>
      </c>
      <c r="AB21" s="85"/>
      <c r="AC21" s="32">
        <v>28.0483526883</v>
      </c>
      <c r="AD21" s="32">
        <v>25.628382180500001</v>
      </c>
      <c r="AE21" s="32">
        <v>20.521105907300001</v>
      </c>
      <c r="AF21" s="32">
        <v>24.462354182000002</v>
      </c>
      <c r="AG21" s="32">
        <v>18.199811271000002</v>
      </c>
      <c r="AH21" s="85"/>
      <c r="AI21" s="32">
        <v>27.6594522422</v>
      </c>
      <c r="AJ21" s="32">
        <v>27.305240309000002</v>
      </c>
      <c r="AK21" s="32">
        <v>28.506659394100001</v>
      </c>
      <c r="AL21" s="32">
        <v>19.069140596500002</v>
      </c>
      <c r="AM21" s="32">
        <v>16.398093143499999</v>
      </c>
      <c r="AN21" s="85"/>
      <c r="AO21" s="32">
        <v>19.260310739600001</v>
      </c>
      <c r="AP21" s="32">
        <v>14.5269417463</v>
      </c>
      <c r="AQ21" s="32">
        <v>16.8795234215</v>
      </c>
      <c r="AR21" s="32">
        <v>12.0021601487</v>
      </c>
      <c r="AS21" s="32">
        <v>10.1944317511</v>
      </c>
      <c r="AT21" s="85"/>
      <c r="AU21" s="32">
        <v>62.534450712500004</v>
      </c>
      <c r="AV21" s="32">
        <v>55.194424431100003</v>
      </c>
      <c r="AW21" s="32">
        <v>57.209879000600004</v>
      </c>
      <c r="AX21" s="32">
        <v>46.074483955700003</v>
      </c>
      <c r="AY21" s="32">
        <v>41.1311604729</v>
      </c>
    </row>
    <row r="22" spans="1:51" x14ac:dyDescent="0.2">
      <c r="A22" s="20" t="s">
        <v>43</v>
      </c>
      <c r="B22" s="5"/>
      <c r="C22" s="5"/>
      <c r="D22" s="5"/>
      <c r="E22" s="32">
        <v>17.931446258600001</v>
      </c>
      <c r="F22" s="32">
        <v>19.340944780699999</v>
      </c>
      <c r="G22" s="32">
        <v>18.493180672099999</v>
      </c>
      <c r="H22" s="32">
        <v>20.442180147600002</v>
      </c>
      <c r="I22" s="32">
        <v>19.096021212099998</v>
      </c>
      <c r="J22" s="85"/>
      <c r="K22" s="32">
        <v>17.582518450600002</v>
      </c>
      <c r="L22" s="32">
        <v>19.351052131399999</v>
      </c>
      <c r="M22" s="32">
        <v>32.088341393100002</v>
      </c>
      <c r="N22" s="32">
        <v>37.130673039400001</v>
      </c>
      <c r="O22" s="32">
        <v>32.041441382400002</v>
      </c>
      <c r="P22" s="85"/>
      <c r="Q22" s="32">
        <v>46.951584194799999</v>
      </c>
      <c r="R22" s="32">
        <v>45.5185454075</v>
      </c>
      <c r="S22" s="32">
        <v>44.401842823599999</v>
      </c>
      <c r="T22" s="32">
        <v>41.9749069577</v>
      </c>
      <c r="U22" s="32">
        <v>40.321710387800003</v>
      </c>
      <c r="V22" s="85"/>
      <c r="W22" s="32">
        <v>6.0593998487</v>
      </c>
      <c r="X22" s="32">
        <v>7.0766172461000005</v>
      </c>
      <c r="Y22" s="32">
        <v>6.2974831945999998</v>
      </c>
      <c r="Z22" s="32">
        <v>5.2579852753000003</v>
      </c>
      <c r="AA22" s="32">
        <v>3.1603642061000001</v>
      </c>
      <c r="AB22" s="85"/>
      <c r="AC22" s="32">
        <v>4.8525928180999998</v>
      </c>
      <c r="AD22" s="32">
        <v>8.1204961627000003</v>
      </c>
      <c r="AE22" s="32">
        <v>5.3831097882000005</v>
      </c>
      <c r="AF22" s="32">
        <v>4.1523349355999999</v>
      </c>
      <c r="AG22" s="32">
        <v>2.6189030055</v>
      </c>
      <c r="AH22" s="85"/>
      <c r="AI22" s="32">
        <v>15.953816162500001</v>
      </c>
      <c r="AJ22" s="32">
        <v>15.904299564800001</v>
      </c>
      <c r="AK22" s="32">
        <v>14.821598290100001</v>
      </c>
      <c r="AL22" s="32">
        <v>13.8386736713</v>
      </c>
      <c r="AM22" s="32">
        <v>7.9676910356000006</v>
      </c>
      <c r="AN22" s="85"/>
      <c r="AO22" s="32">
        <v>5.4529575925999998</v>
      </c>
      <c r="AP22" s="32">
        <v>5.8522412351000002</v>
      </c>
      <c r="AQ22" s="32">
        <v>7.4063315420000002</v>
      </c>
      <c r="AR22" s="32">
        <v>4.7314856736999999</v>
      </c>
      <c r="AS22" s="32">
        <v>3.8048572274999999</v>
      </c>
      <c r="AT22" s="85"/>
      <c r="AU22" s="32">
        <v>38.430302021999999</v>
      </c>
      <c r="AV22" s="32">
        <v>36.092133306600005</v>
      </c>
      <c r="AW22" s="32">
        <v>41.1690041158</v>
      </c>
      <c r="AX22" s="32">
        <v>29.155390371799999</v>
      </c>
      <c r="AY22" s="32">
        <v>24.066922799</v>
      </c>
    </row>
    <row r="23" spans="1:51" x14ac:dyDescent="0.2">
      <c r="A23" s="20" t="s">
        <v>44</v>
      </c>
      <c r="B23" s="5"/>
      <c r="C23" s="5"/>
      <c r="D23" s="5"/>
      <c r="E23" s="32">
        <v>14.761052706000001</v>
      </c>
      <c r="F23" s="32">
        <v>14.7148419949</v>
      </c>
      <c r="G23" s="32">
        <v>14.1115297587</v>
      </c>
      <c r="H23" s="32">
        <v>16.342601783500001</v>
      </c>
      <c r="I23" s="32">
        <v>14.3916354132</v>
      </c>
      <c r="J23" s="85"/>
      <c r="K23" s="32">
        <v>15.521183750900001</v>
      </c>
      <c r="L23" s="32">
        <v>19.753680706800001</v>
      </c>
      <c r="M23" s="32">
        <v>34.235975225700003</v>
      </c>
      <c r="N23" s="32">
        <v>44.154365886299999</v>
      </c>
      <c r="O23" s="32">
        <v>40.235124547600002</v>
      </c>
      <c r="P23" s="85"/>
      <c r="Q23" s="32">
        <v>52.974969619900001</v>
      </c>
      <c r="R23" s="32">
        <v>54.669675620900001</v>
      </c>
      <c r="S23" s="32">
        <v>52.746885539300003</v>
      </c>
      <c r="T23" s="32">
        <v>52.097871841500002</v>
      </c>
      <c r="U23" s="32">
        <v>48.771474718299999</v>
      </c>
      <c r="V23" s="85"/>
      <c r="W23" s="32">
        <v>12.6453778656</v>
      </c>
      <c r="X23" s="32">
        <v>9.6483724527000003</v>
      </c>
      <c r="Y23" s="32">
        <v>7.1896892225000002</v>
      </c>
      <c r="Z23" s="32">
        <v>6.6180402414000001</v>
      </c>
      <c r="AA23" s="32">
        <v>5.6021923883999998</v>
      </c>
      <c r="AB23" s="85"/>
      <c r="AC23" s="32">
        <v>11.7019146805</v>
      </c>
      <c r="AD23" s="32">
        <v>10.330623604200001</v>
      </c>
      <c r="AE23" s="32">
        <v>9.8790062427000009</v>
      </c>
      <c r="AF23" s="32">
        <v>9.4612210012000002</v>
      </c>
      <c r="AG23" s="32">
        <v>8.4499269822000009</v>
      </c>
      <c r="AH23" s="85"/>
      <c r="AI23" s="32">
        <v>24.181677199100001</v>
      </c>
      <c r="AJ23" s="32">
        <v>23.4125037166</v>
      </c>
      <c r="AK23" s="32">
        <v>24.197410145900001</v>
      </c>
      <c r="AL23" s="32">
        <v>20.286585028299999</v>
      </c>
      <c r="AM23" s="32">
        <v>14.6053270552</v>
      </c>
      <c r="AN23" s="85"/>
      <c r="AO23" s="32">
        <v>13.763578455200001</v>
      </c>
      <c r="AP23" s="32">
        <v>10.788687437</v>
      </c>
      <c r="AQ23" s="32">
        <v>19.462376745500002</v>
      </c>
      <c r="AR23" s="32">
        <v>12.117861661900001</v>
      </c>
      <c r="AS23" s="32">
        <v>7.4548108711000003</v>
      </c>
      <c r="AT23" s="85"/>
      <c r="AU23" s="32">
        <v>56.673057763999999</v>
      </c>
      <c r="AV23" s="32">
        <v>51.3683969796</v>
      </c>
      <c r="AW23" s="32">
        <v>60.665610047900003</v>
      </c>
      <c r="AX23" s="32">
        <v>52.948738071900003</v>
      </c>
      <c r="AY23" s="32">
        <v>38.268865861599998</v>
      </c>
    </row>
    <row r="24" spans="1:51" x14ac:dyDescent="0.2">
      <c r="A24" s="20" t="s">
        <v>45</v>
      </c>
      <c r="B24" s="5"/>
      <c r="C24" s="5"/>
      <c r="D24" s="5"/>
      <c r="E24" s="32">
        <v>28.428005502000001</v>
      </c>
      <c r="F24" s="32">
        <v>27.029948167300002</v>
      </c>
      <c r="G24" s="32">
        <v>29.419292689600002</v>
      </c>
      <c r="H24" s="32">
        <v>28.936416346400001</v>
      </c>
      <c r="I24" s="32">
        <v>25.731247055400001</v>
      </c>
      <c r="J24" s="85"/>
      <c r="K24" s="32">
        <v>22.777753870600002</v>
      </c>
      <c r="L24" s="32">
        <v>21.1943683083</v>
      </c>
      <c r="M24" s="32">
        <v>38.655093016599999</v>
      </c>
      <c r="N24" s="32">
        <v>51.213930813300003</v>
      </c>
      <c r="O24" s="32">
        <v>46.054214800099999</v>
      </c>
      <c r="P24" s="85"/>
      <c r="Q24" s="32">
        <v>69.943564374299996</v>
      </c>
      <c r="R24" s="32">
        <v>66.9956563235</v>
      </c>
      <c r="S24" s="32">
        <v>64.2786070067</v>
      </c>
      <c r="T24" s="32">
        <v>62.814134502400002</v>
      </c>
      <c r="U24" s="32">
        <v>61.2233609516</v>
      </c>
      <c r="V24" s="85"/>
      <c r="W24" s="32">
        <v>14.811525612500001</v>
      </c>
      <c r="X24" s="32">
        <v>12.6868018037</v>
      </c>
      <c r="Y24" s="32">
        <v>11.6076796281</v>
      </c>
      <c r="Z24" s="32">
        <v>10.314684289000001</v>
      </c>
      <c r="AA24" s="32">
        <v>11.126430944999999</v>
      </c>
      <c r="AB24" s="85"/>
      <c r="AC24" s="32">
        <v>24.473253000700002</v>
      </c>
      <c r="AD24" s="32">
        <v>17.6719963034</v>
      </c>
      <c r="AE24" s="32">
        <v>16.915866444700001</v>
      </c>
      <c r="AF24" s="32">
        <v>21.785710889700002</v>
      </c>
      <c r="AG24" s="32">
        <v>16.126318577100001</v>
      </c>
      <c r="AH24" s="85"/>
      <c r="AI24" s="32">
        <v>27.772031377099999</v>
      </c>
      <c r="AJ24" s="32">
        <v>22.812253120899999</v>
      </c>
      <c r="AK24" s="32">
        <v>23.333760266700001</v>
      </c>
      <c r="AL24" s="32">
        <v>23.036027763100002</v>
      </c>
      <c r="AM24" s="32">
        <v>20.421021430700002</v>
      </c>
      <c r="AN24" s="85"/>
      <c r="AO24" s="32">
        <v>16.995616211000002</v>
      </c>
      <c r="AP24" s="32">
        <v>12.781663457000001</v>
      </c>
      <c r="AQ24" s="32">
        <v>14.492150196600001</v>
      </c>
      <c r="AR24" s="32">
        <v>12.9261453011</v>
      </c>
      <c r="AS24" s="32">
        <v>9.4293105406999995</v>
      </c>
      <c r="AT24" s="85"/>
      <c r="AU24" s="32">
        <v>59.119210922400001</v>
      </c>
      <c r="AV24" s="32">
        <v>51.468778175499999</v>
      </c>
      <c r="AW24" s="32">
        <v>49.845114957</v>
      </c>
      <c r="AX24" s="32">
        <v>46.374574712000005</v>
      </c>
      <c r="AY24" s="32">
        <v>38.435688383200002</v>
      </c>
    </row>
    <row r="25" spans="1:51" x14ac:dyDescent="0.2">
      <c r="A25" s="20" t="s">
        <v>46</v>
      </c>
      <c r="B25" s="5"/>
      <c r="C25" s="5"/>
      <c r="D25" s="5"/>
      <c r="E25" s="32">
        <v>17.479886771900002</v>
      </c>
      <c r="F25" s="32">
        <v>19.320972842300002</v>
      </c>
      <c r="G25" s="32">
        <v>17.742613759699999</v>
      </c>
      <c r="H25" s="32">
        <v>17.8979810057</v>
      </c>
      <c r="I25" s="32">
        <v>17.371397450100002</v>
      </c>
      <c r="J25" s="85"/>
      <c r="K25" s="32">
        <v>15.044898185000001</v>
      </c>
      <c r="L25" s="32">
        <v>16.813263456000001</v>
      </c>
      <c r="M25" s="32">
        <v>31.772409217700002</v>
      </c>
      <c r="N25" s="32">
        <v>46.447516448500004</v>
      </c>
      <c r="O25" s="32">
        <v>43.994997986800001</v>
      </c>
      <c r="P25" s="85"/>
      <c r="Q25" s="32">
        <v>61.875352010900002</v>
      </c>
      <c r="R25" s="32">
        <v>64.080653452299998</v>
      </c>
      <c r="S25" s="32">
        <v>60.146411595100005</v>
      </c>
      <c r="T25" s="32">
        <v>57.979075144700005</v>
      </c>
      <c r="U25" s="32">
        <v>54.688575998200001</v>
      </c>
      <c r="V25" s="85"/>
      <c r="W25" s="32">
        <v>10.9156640719</v>
      </c>
      <c r="X25" s="32">
        <v>11.2948559429</v>
      </c>
      <c r="Y25" s="32">
        <v>9.0564974067000001</v>
      </c>
      <c r="Z25" s="32">
        <v>9.9930688345000007</v>
      </c>
      <c r="AA25" s="32">
        <v>8.0128052349000001</v>
      </c>
      <c r="AB25" s="85"/>
      <c r="AC25" s="32">
        <v>16.971790587499999</v>
      </c>
      <c r="AD25" s="32">
        <v>19.9295724061</v>
      </c>
      <c r="AE25" s="32">
        <v>17.9297525952</v>
      </c>
      <c r="AF25" s="32">
        <v>17.4310602792</v>
      </c>
      <c r="AG25" s="32">
        <v>12.7163406197</v>
      </c>
      <c r="AH25" s="85"/>
      <c r="AI25" s="32">
        <v>21.564334925900003</v>
      </c>
      <c r="AJ25" s="32">
        <v>25.630111464500001</v>
      </c>
      <c r="AK25" s="32">
        <v>24.3629157425</v>
      </c>
      <c r="AL25" s="32">
        <v>18.529846554000002</v>
      </c>
      <c r="AM25" s="32">
        <v>16.854411193499999</v>
      </c>
      <c r="AN25" s="85"/>
      <c r="AO25" s="32">
        <v>12.123527818200001</v>
      </c>
      <c r="AP25" s="32">
        <v>14.7341108695</v>
      </c>
      <c r="AQ25" s="32">
        <v>20.076940477400001</v>
      </c>
      <c r="AR25" s="32">
        <v>11.622912751400001</v>
      </c>
      <c r="AS25" s="32">
        <v>8.7909975933000002</v>
      </c>
      <c r="AT25" s="85"/>
      <c r="AU25" s="32">
        <v>53.748005380599999</v>
      </c>
      <c r="AV25" s="32">
        <v>54.434049785300004</v>
      </c>
      <c r="AW25" s="32">
        <v>60.047427397700005</v>
      </c>
      <c r="AX25" s="32">
        <v>47.7771757167</v>
      </c>
      <c r="AY25" s="32">
        <v>41.298403757400003</v>
      </c>
    </row>
    <row r="26" spans="1:51" x14ac:dyDescent="0.2">
      <c r="A26" s="20" t="s">
        <v>47</v>
      </c>
      <c r="B26" s="5"/>
      <c r="C26" s="5"/>
      <c r="D26" s="5"/>
      <c r="E26" s="32">
        <v>17.679646422299999</v>
      </c>
      <c r="F26" s="32">
        <v>19.160117444099999</v>
      </c>
      <c r="G26" s="32">
        <v>18.2601239239</v>
      </c>
      <c r="H26" s="32">
        <v>20.3331727325</v>
      </c>
      <c r="I26" s="32">
        <v>18.415724948600001</v>
      </c>
      <c r="J26" s="85"/>
      <c r="K26" s="32">
        <v>15.048472994800001</v>
      </c>
      <c r="L26" s="32">
        <v>13.6543516188</v>
      </c>
      <c r="M26" s="32">
        <v>24.7283411734</v>
      </c>
      <c r="N26" s="32">
        <v>34.088553388100003</v>
      </c>
      <c r="O26" s="32">
        <v>25.697477558100001</v>
      </c>
      <c r="P26" s="85"/>
      <c r="Q26" s="32">
        <v>56.264742987300004</v>
      </c>
      <c r="R26" s="32">
        <v>52.907052866200004</v>
      </c>
      <c r="S26" s="32">
        <v>47.970935856400004</v>
      </c>
      <c r="T26" s="32">
        <v>51.519658807799999</v>
      </c>
      <c r="U26" s="32">
        <v>48.963439558899999</v>
      </c>
      <c r="V26" s="85"/>
      <c r="W26" s="32">
        <v>9.6668275376999997</v>
      </c>
      <c r="X26" s="32">
        <v>11.864130772800001</v>
      </c>
      <c r="Y26" s="32">
        <v>7.162120045</v>
      </c>
      <c r="Z26" s="32">
        <v>10.8466568616</v>
      </c>
      <c r="AA26" s="32">
        <v>7.7165093292</v>
      </c>
      <c r="AB26" s="85"/>
      <c r="AC26" s="32">
        <v>18.2043401323</v>
      </c>
      <c r="AD26" s="32">
        <v>17.223827931900001</v>
      </c>
      <c r="AE26" s="32">
        <v>11.792148902500001</v>
      </c>
      <c r="AF26" s="32">
        <v>14.386874687000001</v>
      </c>
      <c r="AG26" s="32">
        <v>9.7825492209</v>
      </c>
      <c r="AH26" s="85"/>
      <c r="AI26" s="32">
        <v>20.714606246900001</v>
      </c>
      <c r="AJ26" s="32">
        <v>19.716078518700002</v>
      </c>
      <c r="AK26" s="32">
        <v>20.433798249800002</v>
      </c>
      <c r="AL26" s="32">
        <v>16.973076118400002</v>
      </c>
      <c r="AM26" s="32">
        <v>12.928198757000001</v>
      </c>
      <c r="AN26" s="85"/>
      <c r="AO26" s="32">
        <v>14.907329794200001</v>
      </c>
      <c r="AP26" s="32">
        <v>11.206535365800001</v>
      </c>
      <c r="AQ26" s="32">
        <v>9.7256201443000005</v>
      </c>
      <c r="AR26" s="32">
        <v>10.133145472600001</v>
      </c>
      <c r="AS26" s="32">
        <v>7.1016701482000002</v>
      </c>
      <c r="AT26" s="85"/>
      <c r="AU26" s="32">
        <v>44.536479632900004</v>
      </c>
      <c r="AV26" s="32">
        <v>41.6807961847</v>
      </c>
      <c r="AW26" s="32">
        <v>37.464695252799999</v>
      </c>
      <c r="AX26" s="32">
        <v>35.306768690399998</v>
      </c>
      <c r="AY26" s="32">
        <v>28.1465346598</v>
      </c>
    </row>
    <row r="27" spans="1:51" x14ac:dyDescent="0.2">
      <c r="A27" s="20" t="s">
        <v>48</v>
      </c>
      <c r="B27" s="5"/>
      <c r="C27" s="5"/>
      <c r="D27" s="5"/>
      <c r="E27" s="32">
        <v>12.2311625205</v>
      </c>
      <c r="F27" s="32">
        <v>13.4364096538</v>
      </c>
      <c r="G27" s="32">
        <v>14.3692640774</v>
      </c>
      <c r="H27" s="32">
        <v>13.515457384300001</v>
      </c>
      <c r="I27" s="32">
        <v>13.274693046399999</v>
      </c>
      <c r="J27" s="85"/>
      <c r="K27" s="32">
        <v>13.323702253900001</v>
      </c>
      <c r="L27" s="32">
        <v>12.9598787118</v>
      </c>
      <c r="M27" s="32">
        <v>21.524758696399999</v>
      </c>
      <c r="N27" s="32">
        <v>22.833896982200002</v>
      </c>
      <c r="O27" s="32">
        <v>15.8220280235</v>
      </c>
      <c r="P27" s="85"/>
      <c r="Q27" s="32">
        <v>31.0766752613</v>
      </c>
      <c r="R27" s="32">
        <v>28.3034117216</v>
      </c>
      <c r="S27" s="32">
        <v>31.850281641800002</v>
      </c>
      <c r="T27" s="32">
        <v>27.184137471900002</v>
      </c>
      <c r="U27" s="32">
        <v>24.691667807400002</v>
      </c>
      <c r="V27" s="85"/>
      <c r="W27" s="32">
        <v>4.9845555975</v>
      </c>
      <c r="X27" s="32">
        <v>3.0574675961</v>
      </c>
      <c r="Y27" s="32">
        <v>3.9112439877000003</v>
      </c>
      <c r="Z27" s="32">
        <v>3.1646051263000001</v>
      </c>
      <c r="AA27" s="32">
        <v>2.584157823</v>
      </c>
      <c r="AB27" s="85"/>
      <c r="AC27" s="32">
        <v>2.7304336761000001</v>
      </c>
      <c r="AD27" s="32">
        <v>2.3852899878000002</v>
      </c>
      <c r="AE27" s="32">
        <v>2.3407259682000001</v>
      </c>
      <c r="AF27" s="32">
        <v>3.8075065919000002</v>
      </c>
      <c r="AG27" s="32">
        <v>1.9101055952999999</v>
      </c>
      <c r="AH27" s="85"/>
      <c r="AI27" s="32">
        <v>14.7139911126</v>
      </c>
      <c r="AJ27" s="32">
        <v>12.4972693069</v>
      </c>
      <c r="AK27" s="32">
        <v>14.716027544400001</v>
      </c>
      <c r="AL27" s="32">
        <v>11.6994332477</v>
      </c>
      <c r="AM27" s="32">
        <v>9.2711833739999996</v>
      </c>
      <c r="AN27" s="85"/>
      <c r="AO27" s="32">
        <v>4.2981523922000004</v>
      </c>
      <c r="AP27" s="32">
        <v>4.2338011285000006</v>
      </c>
      <c r="AQ27" s="32">
        <v>7.3426126865999999</v>
      </c>
      <c r="AR27" s="32">
        <v>3.8118480669000001</v>
      </c>
      <c r="AS27" s="32">
        <v>2.4947518879000001</v>
      </c>
      <c r="AT27" s="85"/>
      <c r="AU27" s="32">
        <v>28.054628308200002</v>
      </c>
      <c r="AV27" s="32">
        <v>31.339379084900003</v>
      </c>
      <c r="AW27" s="32">
        <v>35.647041950000002</v>
      </c>
      <c r="AX27" s="32">
        <v>25.678239916500001</v>
      </c>
      <c r="AY27" s="32">
        <v>17.933019618599999</v>
      </c>
    </row>
    <row r="28" spans="1:51" x14ac:dyDescent="0.2">
      <c r="A28" s="20" t="s">
        <v>49</v>
      </c>
      <c r="B28" s="5"/>
      <c r="C28" s="5"/>
      <c r="D28" s="5"/>
      <c r="E28" s="32">
        <v>28.5074936143</v>
      </c>
      <c r="F28" s="32">
        <v>29.577826142100001</v>
      </c>
      <c r="G28" s="32">
        <v>29.596246524200001</v>
      </c>
      <c r="H28" s="32">
        <v>29.130241119800001</v>
      </c>
      <c r="I28" s="32">
        <v>30.514391643</v>
      </c>
      <c r="J28" s="85"/>
      <c r="K28" s="32">
        <v>15.8760324687</v>
      </c>
      <c r="L28" s="32">
        <v>16.256493963900002</v>
      </c>
      <c r="M28" s="32">
        <v>36.925871109500001</v>
      </c>
      <c r="N28" s="32">
        <v>65.708741354799997</v>
      </c>
      <c r="O28" s="32">
        <v>43.850328130999998</v>
      </c>
      <c r="P28" s="85"/>
      <c r="Q28" s="32">
        <v>80.4727325036</v>
      </c>
      <c r="R28" s="32">
        <v>78.264768865299999</v>
      </c>
      <c r="S28" s="32">
        <v>72.996733729400006</v>
      </c>
      <c r="T28" s="32">
        <v>74.325339615600001</v>
      </c>
      <c r="U28" s="32">
        <v>73.8540126802</v>
      </c>
      <c r="V28" s="85"/>
      <c r="W28" s="32">
        <v>26.273730459799999</v>
      </c>
      <c r="X28" s="32">
        <v>25.114190841300001</v>
      </c>
      <c r="Y28" s="32">
        <v>22.701204863200001</v>
      </c>
      <c r="Z28" s="32">
        <v>21.103612597000001</v>
      </c>
      <c r="AA28" s="32">
        <v>18.888947968699998</v>
      </c>
      <c r="AB28" s="85"/>
      <c r="AC28" s="32">
        <v>61.984251107400006</v>
      </c>
      <c r="AD28" s="32">
        <v>58.2768499616</v>
      </c>
      <c r="AE28" s="32">
        <v>53.689047771200002</v>
      </c>
      <c r="AF28" s="32">
        <v>55.170441323200002</v>
      </c>
      <c r="AG28" s="32">
        <v>46.695418486800001</v>
      </c>
      <c r="AH28" s="85"/>
      <c r="AI28" s="32">
        <v>34.955423106799998</v>
      </c>
      <c r="AJ28" s="32">
        <v>32.002788944500004</v>
      </c>
      <c r="AK28" s="32">
        <v>33.262426561700003</v>
      </c>
      <c r="AL28" s="32">
        <v>28.6111675179</v>
      </c>
      <c r="AM28" s="32">
        <v>23.5179644611</v>
      </c>
      <c r="AN28" s="85"/>
      <c r="AO28" s="32">
        <v>33.095414455400004</v>
      </c>
      <c r="AP28" s="32">
        <v>30.431946655300003</v>
      </c>
      <c r="AQ28" s="32">
        <v>28.719378112800001</v>
      </c>
      <c r="AR28" s="32">
        <v>24.8609430998</v>
      </c>
      <c r="AS28" s="32">
        <v>22.3299140186</v>
      </c>
      <c r="AT28" s="85"/>
      <c r="AU28" s="32">
        <v>70.014939448900009</v>
      </c>
      <c r="AV28" s="32">
        <v>67.248113140599997</v>
      </c>
      <c r="AW28" s="32">
        <v>64.097801914100003</v>
      </c>
      <c r="AX28" s="32">
        <v>61.4238428906</v>
      </c>
      <c r="AY28" s="32">
        <v>54.157696362700001</v>
      </c>
    </row>
    <row r="29" spans="1:51" s="15" customFormat="1" x14ac:dyDescent="0.2">
      <c r="A29" s="20" t="s">
        <v>50</v>
      </c>
      <c r="B29" s="5"/>
      <c r="C29" s="5"/>
      <c r="D29" s="5"/>
      <c r="E29" s="32">
        <v>21.133003578</v>
      </c>
      <c r="F29" s="32">
        <v>21.313725814200001</v>
      </c>
      <c r="G29" s="32">
        <v>23.155456540300001</v>
      </c>
      <c r="H29" s="32">
        <v>21.898282244700003</v>
      </c>
      <c r="I29" s="32">
        <v>22.650107249200001</v>
      </c>
      <c r="J29" s="85"/>
      <c r="K29" s="32">
        <v>17.378149431400001</v>
      </c>
      <c r="L29" s="32">
        <v>20.803513144300002</v>
      </c>
      <c r="M29" s="32">
        <v>32.006940861000004</v>
      </c>
      <c r="N29" s="32">
        <v>48.283153201600001</v>
      </c>
      <c r="O29" s="32">
        <v>47.305061260800002</v>
      </c>
      <c r="P29" s="85"/>
      <c r="Q29" s="32">
        <v>69.402768925900006</v>
      </c>
      <c r="R29" s="32">
        <v>70.629383264699996</v>
      </c>
      <c r="S29" s="32">
        <v>68.865843577700005</v>
      </c>
      <c r="T29" s="32">
        <v>67.254984254600004</v>
      </c>
      <c r="U29" s="32">
        <v>67.656701720900003</v>
      </c>
      <c r="V29" s="85"/>
      <c r="W29" s="32">
        <v>14.467630875900001</v>
      </c>
      <c r="X29" s="32">
        <v>11.657258407600001</v>
      </c>
      <c r="Y29" s="32">
        <v>10.3526560475</v>
      </c>
      <c r="Z29" s="32">
        <v>11.367216216500001</v>
      </c>
      <c r="AA29" s="32">
        <v>10.7454103296</v>
      </c>
      <c r="AB29" s="85"/>
      <c r="AC29" s="32">
        <v>25.7174187084</v>
      </c>
      <c r="AD29" s="32">
        <v>26.4871692432</v>
      </c>
      <c r="AE29" s="32">
        <v>26.1866724542</v>
      </c>
      <c r="AF29" s="32">
        <v>27.078088343400001</v>
      </c>
      <c r="AG29" s="32">
        <v>18.769710252700001</v>
      </c>
      <c r="AH29" s="85"/>
      <c r="AI29" s="32">
        <v>23.686859315500001</v>
      </c>
      <c r="AJ29" s="32">
        <v>24.502300188500001</v>
      </c>
      <c r="AK29" s="32">
        <v>30.812046622800001</v>
      </c>
      <c r="AL29" s="32">
        <v>22.167943733600001</v>
      </c>
      <c r="AM29" s="32">
        <v>16.951476879600001</v>
      </c>
      <c r="AN29" s="85"/>
      <c r="AO29" s="32">
        <v>17.663612562299999</v>
      </c>
      <c r="AP29" s="32">
        <v>17.780845141900002</v>
      </c>
      <c r="AQ29" s="32">
        <v>26.218759673499999</v>
      </c>
      <c r="AR29" s="32">
        <v>19.1268424734</v>
      </c>
      <c r="AS29" s="32">
        <v>13.476634584399999</v>
      </c>
      <c r="AT29" s="85"/>
      <c r="AU29" s="32">
        <v>63.731249575900002</v>
      </c>
      <c r="AV29" s="32">
        <v>64.335118207700006</v>
      </c>
      <c r="AW29" s="32">
        <v>69.940946536699997</v>
      </c>
      <c r="AX29" s="32">
        <v>60.752115173100002</v>
      </c>
      <c r="AY29" s="32">
        <v>49.225934272400004</v>
      </c>
    </row>
    <row r="30" spans="1:51" x14ac:dyDescent="0.2">
      <c r="A30" s="20" t="s">
        <v>51</v>
      </c>
      <c r="B30" s="5"/>
      <c r="C30" s="5"/>
      <c r="D30" s="5"/>
      <c r="E30" s="32">
        <v>15.657970216100001</v>
      </c>
      <c r="F30" s="32">
        <v>17.455275745200002</v>
      </c>
      <c r="G30" s="32">
        <v>16.977090760300001</v>
      </c>
      <c r="H30" s="32">
        <v>17.6099503107</v>
      </c>
      <c r="I30" s="32">
        <v>14.5368176267</v>
      </c>
      <c r="J30" s="85"/>
      <c r="K30" s="32">
        <v>13.1750786149</v>
      </c>
      <c r="L30" s="32">
        <v>11.834611771700001</v>
      </c>
      <c r="M30" s="32">
        <v>20.881179191299999</v>
      </c>
      <c r="N30" s="32">
        <v>30.4314691788</v>
      </c>
      <c r="O30" s="32">
        <v>24.136448833300001</v>
      </c>
      <c r="P30" s="85"/>
      <c r="Q30" s="32">
        <v>45.935419127400003</v>
      </c>
      <c r="R30" s="32">
        <v>45.894853771100003</v>
      </c>
      <c r="S30" s="32">
        <v>44.928533858800002</v>
      </c>
      <c r="T30" s="32">
        <v>43.216095834100003</v>
      </c>
      <c r="U30" s="32">
        <v>37.439985298700002</v>
      </c>
      <c r="V30" s="85"/>
      <c r="W30" s="32">
        <v>9.7153724477000001</v>
      </c>
      <c r="X30" s="32">
        <v>8.4797091085999998</v>
      </c>
      <c r="Y30" s="32">
        <v>6.7171493692000004</v>
      </c>
      <c r="Z30" s="32">
        <v>4.9839642117</v>
      </c>
      <c r="AA30" s="32">
        <v>5.1310868956000002</v>
      </c>
      <c r="AB30" s="85"/>
      <c r="AC30" s="32">
        <v>12.748209165600001</v>
      </c>
      <c r="AD30" s="32">
        <v>12.674450008300001</v>
      </c>
      <c r="AE30" s="32">
        <v>9.9683578649999998</v>
      </c>
      <c r="AF30" s="32">
        <v>7.8118957789000003</v>
      </c>
      <c r="AG30" s="32">
        <v>6.7107625608000001</v>
      </c>
      <c r="AH30" s="85"/>
      <c r="AI30" s="32">
        <v>14.6939547773</v>
      </c>
      <c r="AJ30" s="32">
        <v>15.161111157200001</v>
      </c>
      <c r="AK30" s="32">
        <v>18.2138056555</v>
      </c>
      <c r="AL30" s="32">
        <v>13.025173581300001</v>
      </c>
      <c r="AM30" s="32">
        <v>9.9152666358000001</v>
      </c>
      <c r="AN30" s="85"/>
      <c r="AO30" s="32">
        <v>6.7784828118</v>
      </c>
      <c r="AP30" s="32">
        <v>5.0575286355999998</v>
      </c>
      <c r="AQ30" s="32">
        <v>8.3788623858999998</v>
      </c>
      <c r="AR30" s="32">
        <v>4.6049805700000004</v>
      </c>
      <c r="AS30" s="32">
        <v>3.8222882621999998</v>
      </c>
      <c r="AT30" s="85"/>
      <c r="AU30" s="32">
        <v>38.280103339</v>
      </c>
      <c r="AV30" s="32">
        <v>33.452254788300003</v>
      </c>
      <c r="AW30" s="32">
        <v>39.912796279799998</v>
      </c>
      <c r="AX30" s="32">
        <v>29.224653372800002</v>
      </c>
      <c r="AY30" s="32">
        <v>21.104195577199999</v>
      </c>
    </row>
    <row r="31" spans="1:51" x14ac:dyDescent="0.2">
      <c r="A31" s="20" t="s">
        <v>52</v>
      </c>
      <c r="B31" s="5"/>
      <c r="C31" s="5"/>
      <c r="D31" s="5"/>
      <c r="E31" s="32">
        <v>15.979958995300001</v>
      </c>
      <c r="F31" s="32">
        <v>16.977085637000002</v>
      </c>
      <c r="G31" s="32">
        <v>17.5450155463</v>
      </c>
      <c r="H31" s="32">
        <v>16.522855919200001</v>
      </c>
      <c r="I31" s="32">
        <v>16.0204459443</v>
      </c>
      <c r="J31" s="85"/>
      <c r="K31" s="32">
        <v>17.626386146000002</v>
      </c>
      <c r="L31" s="32">
        <v>15.634174766300001</v>
      </c>
      <c r="M31" s="32">
        <v>24.819717131000001</v>
      </c>
      <c r="N31" s="32">
        <v>32.370694219600004</v>
      </c>
      <c r="O31" s="32">
        <v>30.348169071699999</v>
      </c>
      <c r="P31" s="85"/>
      <c r="Q31" s="32">
        <v>45.417921093000004</v>
      </c>
      <c r="R31" s="32">
        <v>44.0066067988</v>
      </c>
      <c r="S31" s="32">
        <v>48.314054060700002</v>
      </c>
      <c r="T31" s="32">
        <v>42.409416443600001</v>
      </c>
      <c r="U31" s="32">
        <v>39.458917762399999</v>
      </c>
      <c r="V31" s="85"/>
      <c r="W31" s="32">
        <v>16.988658966300001</v>
      </c>
      <c r="X31" s="32">
        <v>20.989240466800002</v>
      </c>
      <c r="Y31" s="32">
        <v>14.1920014549</v>
      </c>
      <c r="Z31" s="32">
        <v>14.020961018500001</v>
      </c>
      <c r="AA31" s="32">
        <v>10.447422141000001</v>
      </c>
      <c r="AB31" s="85"/>
      <c r="AC31" s="32">
        <v>19.505377457800002</v>
      </c>
      <c r="AD31" s="32">
        <v>21.782321563700002</v>
      </c>
      <c r="AE31" s="32">
        <v>21.367315477600002</v>
      </c>
      <c r="AF31" s="32">
        <v>22.483772712100002</v>
      </c>
      <c r="AG31" s="32">
        <v>12.0411843315</v>
      </c>
      <c r="AH31" s="85"/>
      <c r="AI31" s="32">
        <v>19.342959167100002</v>
      </c>
      <c r="AJ31" s="32">
        <v>19.951802861400001</v>
      </c>
      <c r="AK31" s="32">
        <v>29.408933819800001</v>
      </c>
      <c r="AL31" s="32">
        <v>14.991181473800001</v>
      </c>
      <c r="AM31" s="32">
        <v>13.081863676599999</v>
      </c>
      <c r="AN31" s="85"/>
      <c r="AO31" s="32">
        <v>9.8802694731000003</v>
      </c>
      <c r="AP31" s="32">
        <v>7.1443057252000006</v>
      </c>
      <c r="AQ31" s="32">
        <v>23.1176320129</v>
      </c>
      <c r="AR31" s="32">
        <v>7.0665059283000007</v>
      </c>
      <c r="AS31" s="32">
        <v>4.4077950684999996</v>
      </c>
      <c r="AT31" s="85"/>
      <c r="AU31" s="32">
        <v>37.992521697000001</v>
      </c>
      <c r="AV31" s="32">
        <v>36.084526795500004</v>
      </c>
      <c r="AW31" s="32">
        <v>56.973747113200005</v>
      </c>
      <c r="AX31" s="32">
        <v>32.956144199200004</v>
      </c>
      <c r="AY31" s="32">
        <v>22.109422774900001</v>
      </c>
    </row>
    <row r="32" spans="1:51" x14ac:dyDescent="0.2">
      <c r="A32" s="20" t="s">
        <v>53</v>
      </c>
      <c r="B32" s="5"/>
      <c r="C32" s="5"/>
      <c r="D32" s="5"/>
      <c r="E32" s="32">
        <v>18.772170838800001</v>
      </c>
      <c r="F32" s="32">
        <v>19.683103313500002</v>
      </c>
      <c r="G32" s="32">
        <v>19.2303796325</v>
      </c>
      <c r="H32" s="32">
        <v>20.557670696300001</v>
      </c>
      <c r="I32" s="32">
        <v>18.763271981900001</v>
      </c>
      <c r="J32" s="85"/>
      <c r="K32" s="32">
        <v>9.0902930455000011</v>
      </c>
      <c r="L32" s="32">
        <v>8.9575778154000005</v>
      </c>
      <c r="M32" s="32">
        <v>19.764104877299999</v>
      </c>
      <c r="N32" s="32">
        <v>34.550440535699998</v>
      </c>
      <c r="O32" s="32">
        <v>33.4315966833</v>
      </c>
      <c r="P32" s="85"/>
      <c r="Q32" s="32">
        <v>55.916771545400003</v>
      </c>
      <c r="R32" s="32">
        <v>52.607910076800003</v>
      </c>
      <c r="S32" s="32">
        <v>51.623499581600001</v>
      </c>
      <c r="T32" s="32">
        <v>48.202138133399998</v>
      </c>
      <c r="U32" s="32">
        <v>51.2385213648</v>
      </c>
      <c r="V32" s="85"/>
      <c r="W32" s="32">
        <v>9.6972426895999995</v>
      </c>
      <c r="X32" s="32">
        <v>8.5736011208000011</v>
      </c>
      <c r="Y32" s="32">
        <v>9.3271327745000008</v>
      </c>
      <c r="Z32" s="32">
        <v>9.0803826191999999</v>
      </c>
      <c r="AA32" s="32">
        <v>7.1247995517999998</v>
      </c>
      <c r="AB32" s="85"/>
      <c r="AC32" s="32">
        <v>24.7251984663</v>
      </c>
      <c r="AD32" s="32">
        <v>26.408080986800002</v>
      </c>
      <c r="AE32" s="32">
        <v>25.013367837400001</v>
      </c>
      <c r="AF32" s="32">
        <v>23.925850469900002</v>
      </c>
      <c r="AG32" s="32">
        <v>18.782699904299999</v>
      </c>
      <c r="AH32" s="85"/>
      <c r="AI32" s="32">
        <v>20.8010256793</v>
      </c>
      <c r="AJ32" s="32">
        <v>17.849958770499999</v>
      </c>
      <c r="AK32" s="32">
        <v>18.684265975999999</v>
      </c>
      <c r="AL32" s="32">
        <v>13.8914960667</v>
      </c>
      <c r="AM32" s="32">
        <v>11.679413561700001</v>
      </c>
      <c r="AN32" s="85"/>
      <c r="AO32" s="32">
        <v>14.861985905600001</v>
      </c>
      <c r="AP32" s="32">
        <v>14.6876613872</v>
      </c>
      <c r="AQ32" s="32">
        <v>17.804406392100002</v>
      </c>
      <c r="AR32" s="32">
        <v>13.4115509892</v>
      </c>
      <c r="AS32" s="32">
        <v>10.0420810885</v>
      </c>
      <c r="AT32" s="85"/>
      <c r="AU32" s="32">
        <v>51.379923516200002</v>
      </c>
      <c r="AV32" s="32">
        <v>49.552823723100005</v>
      </c>
      <c r="AW32" s="32">
        <v>51.526192313999999</v>
      </c>
      <c r="AX32" s="32">
        <v>42.250310888500003</v>
      </c>
      <c r="AY32" s="32">
        <v>35.300778298600001</v>
      </c>
    </row>
    <row r="33" spans="1:51" x14ac:dyDescent="0.2">
      <c r="A33" s="20" t="s">
        <v>54</v>
      </c>
      <c r="B33" s="5"/>
      <c r="C33" s="5"/>
      <c r="D33" s="5"/>
      <c r="E33" s="32">
        <v>16.496768829800001</v>
      </c>
      <c r="F33" s="32">
        <v>17.918124406100002</v>
      </c>
      <c r="G33" s="32">
        <v>16.846072211999999</v>
      </c>
      <c r="H33" s="32">
        <v>17.0028300484</v>
      </c>
      <c r="I33" s="32">
        <v>15.490332194200001</v>
      </c>
      <c r="J33" s="85"/>
      <c r="K33" s="32">
        <v>12.210304041100001</v>
      </c>
      <c r="L33" s="32">
        <v>13.1603567892</v>
      </c>
      <c r="M33" s="32">
        <v>19.5731548549</v>
      </c>
      <c r="N33" s="32">
        <v>26.575123229700001</v>
      </c>
      <c r="O33" s="32">
        <v>24.706292388400001</v>
      </c>
      <c r="P33" s="85"/>
      <c r="Q33" s="32">
        <v>41.567691358200001</v>
      </c>
      <c r="R33" s="32">
        <v>41.669732955699999</v>
      </c>
      <c r="S33" s="32">
        <v>39.165542299900004</v>
      </c>
      <c r="T33" s="32">
        <v>39.123193411300001</v>
      </c>
      <c r="U33" s="32">
        <v>36.907207750399998</v>
      </c>
      <c r="V33" s="85"/>
      <c r="W33" s="32">
        <v>11.269158773600001</v>
      </c>
      <c r="X33" s="32">
        <v>8.5026247657000003</v>
      </c>
      <c r="Y33" s="32">
        <v>6.9727508719000006</v>
      </c>
      <c r="Z33" s="32">
        <v>7.1440669211000003</v>
      </c>
      <c r="AA33" s="32">
        <v>5.9195281163000004</v>
      </c>
      <c r="AB33" s="85"/>
      <c r="AC33" s="32">
        <v>12.7853690301</v>
      </c>
      <c r="AD33" s="32">
        <v>14.917891345900001</v>
      </c>
      <c r="AE33" s="32">
        <v>11.668889099300001</v>
      </c>
      <c r="AF33" s="32">
        <v>9.6807476069000007</v>
      </c>
      <c r="AG33" s="32">
        <v>5.6126430034000014</v>
      </c>
      <c r="AH33" s="85"/>
      <c r="AI33" s="32">
        <v>22.9774710674</v>
      </c>
      <c r="AJ33" s="32">
        <v>24.846858061000002</v>
      </c>
      <c r="AK33" s="32">
        <v>22.062049267000003</v>
      </c>
      <c r="AL33" s="32">
        <v>17.291372578400001</v>
      </c>
      <c r="AM33" s="32">
        <v>12.230443169000001</v>
      </c>
      <c r="AN33" s="85"/>
      <c r="AO33" s="32">
        <v>7.3346288617000006</v>
      </c>
      <c r="AP33" s="32">
        <v>5.2534379723000004</v>
      </c>
      <c r="AQ33" s="32">
        <v>6.5555187342000005</v>
      </c>
      <c r="AR33" s="32">
        <v>4.4766191494000003</v>
      </c>
      <c r="AS33" s="32">
        <v>3.9278679680000002</v>
      </c>
      <c r="AT33" s="85"/>
      <c r="AU33" s="32">
        <v>38.0549732478</v>
      </c>
      <c r="AV33" s="32">
        <v>37.962973474500004</v>
      </c>
      <c r="AW33" s="32">
        <v>36.223482039099999</v>
      </c>
      <c r="AX33" s="32">
        <v>28.308386224700001</v>
      </c>
      <c r="AY33" s="32">
        <v>23.272567487500002</v>
      </c>
    </row>
    <row r="34" spans="1:51" x14ac:dyDescent="0.2">
      <c r="A34" s="20" t="s">
        <v>55</v>
      </c>
      <c r="B34" s="5"/>
      <c r="C34" s="5"/>
      <c r="D34" s="5"/>
      <c r="E34" s="32">
        <v>13.4163924326</v>
      </c>
      <c r="F34" s="32">
        <v>14.038983707</v>
      </c>
      <c r="G34" s="32">
        <v>15.588315745200001</v>
      </c>
      <c r="H34" s="32">
        <v>14.565338627300001</v>
      </c>
      <c r="I34" s="32">
        <v>13.7365161502</v>
      </c>
      <c r="J34" s="85"/>
      <c r="K34" s="32">
        <v>14.686930095500001</v>
      </c>
      <c r="L34" s="32">
        <v>12.633232446100001</v>
      </c>
      <c r="M34" s="32">
        <v>20.0703816997</v>
      </c>
      <c r="N34" s="32">
        <v>24.428905735100003</v>
      </c>
      <c r="O34" s="32">
        <v>24.118872043700001</v>
      </c>
      <c r="P34" s="85"/>
      <c r="Q34" s="32">
        <v>38.3839168851</v>
      </c>
      <c r="R34" s="32">
        <v>35.638758053899998</v>
      </c>
      <c r="S34" s="32">
        <v>34.017562289800004</v>
      </c>
      <c r="T34" s="32">
        <v>33.173332212600002</v>
      </c>
      <c r="U34" s="32">
        <v>31.432643611100001</v>
      </c>
      <c r="V34" s="85"/>
      <c r="W34" s="32">
        <v>9.5025175143000009</v>
      </c>
      <c r="X34" s="32">
        <v>8.6358457789000003</v>
      </c>
      <c r="Y34" s="32">
        <v>8.5714131148000003</v>
      </c>
      <c r="Z34" s="32">
        <v>8.1487833643999998</v>
      </c>
      <c r="AA34" s="32">
        <v>7.2893795770000001</v>
      </c>
      <c r="AB34" s="85"/>
      <c r="AC34" s="32">
        <v>9.7253978826000012</v>
      </c>
      <c r="AD34" s="32">
        <v>10.723033560000001</v>
      </c>
      <c r="AE34" s="32">
        <v>10.1171664604</v>
      </c>
      <c r="AF34" s="32">
        <v>9.1916424513999999</v>
      </c>
      <c r="AG34" s="32">
        <v>6.7895072589000014</v>
      </c>
      <c r="AH34" s="85"/>
      <c r="AI34" s="32">
        <v>21.197020197100002</v>
      </c>
      <c r="AJ34" s="32">
        <v>22.102913239300001</v>
      </c>
      <c r="AK34" s="32">
        <v>22.3479478372</v>
      </c>
      <c r="AL34" s="32">
        <v>19.561863097500002</v>
      </c>
      <c r="AM34" s="32">
        <v>14.230601092500001</v>
      </c>
      <c r="AN34" s="85"/>
      <c r="AO34" s="32">
        <v>5.8451765635999999</v>
      </c>
      <c r="AP34" s="32">
        <v>5.8167663829</v>
      </c>
      <c r="AQ34" s="32">
        <v>10.0890016084</v>
      </c>
      <c r="AR34" s="32">
        <v>5.5874312566000004</v>
      </c>
      <c r="AS34" s="32">
        <v>3.3107385901000002</v>
      </c>
      <c r="AT34" s="85"/>
      <c r="AU34" s="32">
        <v>35.3766495363</v>
      </c>
      <c r="AV34" s="32">
        <v>35.790157778100003</v>
      </c>
      <c r="AW34" s="32">
        <v>40.1100965077</v>
      </c>
      <c r="AX34" s="32">
        <v>27.846298860899999</v>
      </c>
      <c r="AY34" s="32">
        <v>18.6328322076</v>
      </c>
    </row>
    <row r="35" spans="1:51" x14ac:dyDescent="0.2">
      <c r="A35" s="20" t="s">
        <v>56</v>
      </c>
      <c r="B35" s="5"/>
      <c r="C35" s="5"/>
      <c r="D35" s="5"/>
      <c r="E35" s="32">
        <v>17.622688504599999</v>
      </c>
      <c r="F35" s="32">
        <v>18.017548116100002</v>
      </c>
      <c r="G35" s="32">
        <v>16.612303152999999</v>
      </c>
      <c r="H35" s="32">
        <v>17.933754963600002</v>
      </c>
      <c r="I35" s="32">
        <v>17.900757617299998</v>
      </c>
      <c r="J35" s="85"/>
      <c r="K35" s="32">
        <v>13.4084843964</v>
      </c>
      <c r="L35" s="32">
        <v>12.647527007300001</v>
      </c>
      <c r="M35" s="32">
        <v>26.9942578884</v>
      </c>
      <c r="N35" s="32">
        <v>44.8000340667</v>
      </c>
      <c r="O35" s="32">
        <v>35.075049085800003</v>
      </c>
      <c r="P35" s="85"/>
      <c r="Q35" s="32">
        <v>62.822044597600005</v>
      </c>
      <c r="R35" s="32">
        <v>63.212654458999999</v>
      </c>
      <c r="S35" s="32">
        <v>58.479217960200003</v>
      </c>
      <c r="T35" s="32">
        <v>58.285624907399999</v>
      </c>
      <c r="U35" s="32">
        <v>54.837810509999997</v>
      </c>
      <c r="V35" s="85"/>
      <c r="W35" s="32">
        <v>12.3297043901</v>
      </c>
      <c r="X35" s="32">
        <v>12.2823709823</v>
      </c>
      <c r="Y35" s="32">
        <v>9.5306966201000005</v>
      </c>
      <c r="Z35" s="32">
        <v>12.3382137736</v>
      </c>
      <c r="AA35" s="32">
        <v>9.8016865859000006</v>
      </c>
      <c r="AB35" s="85"/>
      <c r="AC35" s="32">
        <v>48.797218596100002</v>
      </c>
      <c r="AD35" s="32">
        <v>46.005136446400002</v>
      </c>
      <c r="AE35" s="32">
        <v>42.960490695600001</v>
      </c>
      <c r="AF35" s="32">
        <v>43.941323344800004</v>
      </c>
      <c r="AG35" s="32">
        <v>33.778978201699999</v>
      </c>
      <c r="AH35" s="85"/>
      <c r="AI35" s="32">
        <v>48.064699363599999</v>
      </c>
      <c r="AJ35" s="32">
        <v>50.025403260899999</v>
      </c>
      <c r="AK35" s="32">
        <v>43.345409208200003</v>
      </c>
      <c r="AL35" s="32">
        <v>38.896868727600001</v>
      </c>
      <c r="AM35" s="32">
        <v>32.6571802295</v>
      </c>
      <c r="AN35" s="85"/>
      <c r="AO35" s="32">
        <v>18.4693704759</v>
      </c>
      <c r="AP35" s="32">
        <v>19.545928334900001</v>
      </c>
      <c r="AQ35" s="32">
        <v>22.449744105100002</v>
      </c>
      <c r="AR35" s="32">
        <v>15.8809073213</v>
      </c>
      <c r="AS35" s="32">
        <v>9.9996091295999996</v>
      </c>
      <c r="AT35" s="85"/>
      <c r="AU35" s="32">
        <v>56.970121772200002</v>
      </c>
      <c r="AV35" s="32">
        <v>59.658564956700005</v>
      </c>
      <c r="AW35" s="32">
        <v>59.649744436300004</v>
      </c>
      <c r="AX35" s="32">
        <v>50.052737908200001</v>
      </c>
      <c r="AY35" s="32">
        <v>39.280774823500003</v>
      </c>
    </row>
    <row r="36" spans="1:51" x14ac:dyDescent="0.2">
      <c r="A36" s="20" t="s">
        <v>57</v>
      </c>
      <c r="B36" s="5"/>
      <c r="C36" s="5"/>
      <c r="D36" s="5"/>
      <c r="E36" s="32">
        <v>15.5363546108</v>
      </c>
      <c r="F36" s="32">
        <v>16.086123746400002</v>
      </c>
      <c r="G36" s="32">
        <v>15.6205957087</v>
      </c>
      <c r="H36" s="32">
        <v>16.095571767900001</v>
      </c>
      <c r="I36" s="32">
        <v>15.179491798700001</v>
      </c>
      <c r="J36" s="85"/>
      <c r="K36" s="32">
        <v>12.754745079700001</v>
      </c>
      <c r="L36" s="32">
        <v>11.981620575300001</v>
      </c>
      <c r="M36" s="32">
        <v>19.552738508200001</v>
      </c>
      <c r="N36" s="32">
        <v>27.9477171391</v>
      </c>
      <c r="O36" s="32">
        <v>25.123452973999999</v>
      </c>
      <c r="P36" s="85"/>
      <c r="Q36" s="32">
        <v>41.230421071100004</v>
      </c>
      <c r="R36" s="32">
        <v>39.627825820799998</v>
      </c>
      <c r="S36" s="32">
        <v>39.826531274000004</v>
      </c>
      <c r="T36" s="32">
        <v>39.4471098048</v>
      </c>
      <c r="U36" s="32">
        <v>37.934449149199999</v>
      </c>
      <c r="V36" s="85"/>
      <c r="W36" s="32">
        <v>6.4259183554000003</v>
      </c>
      <c r="X36" s="32">
        <v>7.6945784882000003</v>
      </c>
      <c r="Y36" s="32">
        <v>5.5943366813000006</v>
      </c>
      <c r="Z36" s="32">
        <v>6.1145845786000006</v>
      </c>
      <c r="AA36" s="32">
        <v>4.2964124577999998</v>
      </c>
      <c r="AB36" s="85"/>
      <c r="AC36" s="32">
        <v>9.7447877124000009</v>
      </c>
      <c r="AD36" s="32">
        <v>8.8905824078000002</v>
      </c>
      <c r="AE36" s="32">
        <v>8.0787640559000007</v>
      </c>
      <c r="AF36" s="32">
        <v>6.8114237371000002</v>
      </c>
      <c r="AG36" s="32">
        <v>4.8423105574000003</v>
      </c>
      <c r="AH36" s="85"/>
      <c r="AI36" s="32">
        <v>19.627956549700002</v>
      </c>
      <c r="AJ36" s="32">
        <v>17.356243796800001</v>
      </c>
      <c r="AK36" s="32">
        <v>14.1095335306</v>
      </c>
      <c r="AL36" s="32">
        <v>12.4411161576</v>
      </c>
      <c r="AM36" s="32">
        <v>9.745798626700001</v>
      </c>
      <c r="AN36" s="85"/>
      <c r="AO36" s="32">
        <v>10.0297845004</v>
      </c>
      <c r="AP36" s="32">
        <v>11.945508307400001</v>
      </c>
      <c r="AQ36" s="32">
        <v>12.657513811300001</v>
      </c>
      <c r="AR36" s="32">
        <v>8.0343127871000011</v>
      </c>
      <c r="AS36" s="32">
        <v>5.0062058669000002</v>
      </c>
      <c r="AT36" s="85"/>
      <c r="AU36" s="32">
        <v>42.568124744500004</v>
      </c>
      <c r="AV36" s="32">
        <v>48.4196153814</v>
      </c>
      <c r="AW36" s="32">
        <v>48.308426477400005</v>
      </c>
      <c r="AX36" s="32">
        <v>37.522588684900001</v>
      </c>
      <c r="AY36" s="32">
        <v>26.91617506</v>
      </c>
    </row>
    <row r="37" spans="1:51" x14ac:dyDescent="0.2">
      <c r="A37" s="20" t="s">
        <v>58</v>
      </c>
      <c r="B37" s="5"/>
      <c r="C37" s="5"/>
      <c r="D37" s="5"/>
      <c r="E37" s="32">
        <v>14.201819971900001</v>
      </c>
      <c r="F37" s="32">
        <v>15.906258001300001</v>
      </c>
      <c r="G37" s="32">
        <v>16.057503140600002</v>
      </c>
      <c r="H37" s="32">
        <v>16.142382052400002</v>
      </c>
      <c r="I37" s="32">
        <v>14.311916225499999</v>
      </c>
      <c r="J37" s="85"/>
      <c r="K37" s="32">
        <v>12.524574024</v>
      </c>
      <c r="L37" s="32">
        <v>13.7368011934</v>
      </c>
      <c r="M37" s="32">
        <v>27.5621311242</v>
      </c>
      <c r="N37" s="32">
        <v>45.2308754194</v>
      </c>
      <c r="O37" s="32">
        <v>39.270203438400003</v>
      </c>
      <c r="P37" s="85"/>
      <c r="Q37" s="32">
        <v>66.286483579000006</v>
      </c>
      <c r="R37" s="32">
        <v>63.999972402700003</v>
      </c>
      <c r="S37" s="32">
        <v>64.852657090700006</v>
      </c>
      <c r="T37" s="32">
        <v>61.893918279000005</v>
      </c>
      <c r="U37" s="32">
        <v>58.716336690299997</v>
      </c>
      <c r="V37" s="85"/>
      <c r="W37" s="32">
        <v>10.2356904475</v>
      </c>
      <c r="X37" s="32">
        <v>8.712783850000001</v>
      </c>
      <c r="Y37" s="32">
        <v>8.1671910924999995</v>
      </c>
      <c r="Z37" s="32">
        <v>8.1646560618000006</v>
      </c>
      <c r="AA37" s="32">
        <v>5.8088463824000014</v>
      </c>
      <c r="AB37" s="85"/>
      <c r="AC37" s="32">
        <v>10.7143531173</v>
      </c>
      <c r="AD37" s="32">
        <v>10.130443381800001</v>
      </c>
      <c r="AE37" s="32">
        <v>7.6983929460000002</v>
      </c>
      <c r="AF37" s="32">
        <v>8.060830343100001</v>
      </c>
      <c r="AG37" s="32">
        <v>6.1933264993000003</v>
      </c>
      <c r="AH37" s="85"/>
      <c r="AI37" s="32">
        <v>24.946526923700002</v>
      </c>
      <c r="AJ37" s="32">
        <v>24.3123281875</v>
      </c>
      <c r="AK37" s="32">
        <v>32.949198843300003</v>
      </c>
      <c r="AL37" s="32">
        <v>22.735935372700002</v>
      </c>
      <c r="AM37" s="32">
        <v>20.815157827</v>
      </c>
      <c r="AN37" s="85"/>
      <c r="AO37" s="32">
        <v>18.348185218200001</v>
      </c>
      <c r="AP37" s="32">
        <v>12.6950019701</v>
      </c>
      <c r="AQ37" s="32">
        <v>27.709533290700001</v>
      </c>
      <c r="AR37" s="32">
        <v>16.9315450697</v>
      </c>
      <c r="AS37" s="32">
        <v>12.032844048699999</v>
      </c>
      <c r="AT37" s="85"/>
      <c r="AU37" s="32">
        <v>65.017363022400005</v>
      </c>
      <c r="AV37" s="32">
        <v>60.4159224331</v>
      </c>
      <c r="AW37" s="32">
        <v>68.712075422500007</v>
      </c>
      <c r="AX37" s="32">
        <v>62.9488109292</v>
      </c>
      <c r="AY37" s="32">
        <v>50.421149200899997</v>
      </c>
    </row>
    <row r="38" spans="1:51" x14ac:dyDescent="0.2">
      <c r="A38" s="20" t="s">
        <v>59</v>
      </c>
      <c r="B38" s="5"/>
      <c r="C38" s="5"/>
      <c r="D38" s="5"/>
      <c r="E38" s="32">
        <v>26.401498740099999</v>
      </c>
      <c r="F38" s="32">
        <v>26.385668772400003</v>
      </c>
      <c r="G38" s="32">
        <v>27.820145198600002</v>
      </c>
      <c r="H38" s="32">
        <v>25.4997179778</v>
      </c>
      <c r="I38" s="32">
        <v>26.310828592099998</v>
      </c>
      <c r="J38" s="85"/>
      <c r="K38" s="32">
        <v>19.4287181682</v>
      </c>
      <c r="L38" s="32">
        <v>16.745234010699999</v>
      </c>
      <c r="M38" s="32">
        <v>30.955932069500001</v>
      </c>
      <c r="N38" s="32">
        <v>49.219064212799999</v>
      </c>
      <c r="O38" s="32">
        <v>40.724760157399999</v>
      </c>
      <c r="P38" s="85"/>
      <c r="Q38" s="32">
        <v>67.763852291500001</v>
      </c>
      <c r="R38" s="32">
        <v>65.722834257700001</v>
      </c>
      <c r="S38" s="32">
        <v>65.162595807900004</v>
      </c>
      <c r="T38" s="32">
        <v>60.916294252700006</v>
      </c>
      <c r="U38" s="32">
        <v>60.151559517400003</v>
      </c>
      <c r="V38" s="85"/>
      <c r="W38" s="32">
        <v>17.507529784399999</v>
      </c>
      <c r="X38" s="32">
        <v>16.868349156400001</v>
      </c>
      <c r="Y38" s="32">
        <v>14.9546439376</v>
      </c>
      <c r="Z38" s="32">
        <v>12.5579096135</v>
      </c>
      <c r="AA38" s="32">
        <v>11.746264138800001</v>
      </c>
      <c r="AB38" s="85"/>
      <c r="AC38" s="32">
        <v>39.204414617400005</v>
      </c>
      <c r="AD38" s="32">
        <v>42.083063934999998</v>
      </c>
      <c r="AE38" s="32">
        <v>37.751518860499999</v>
      </c>
      <c r="AF38" s="32">
        <v>37.354168687799998</v>
      </c>
      <c r="AG38" s="32">
        <v>28.467120097399999</v>
      </c>
      <c r="AH38" s="85"/>
      <c r="AI38" s="32">
        <v>23.794463087</v>
      </c>
      <c r="AJ38" s="32">
        <v>28.491824353400002</v>
      </c>
      <c r="AK38" s="32">
        <v>24.3902472127</v>
      </c>
      <c r="AL38" s="32">
        <v>21.566958699000001</v>
      </c>
      <c r="AM38" s="32">
        <v>14.1524490817</v>
      </c>
      <c r="AN38" s="85"/>
      <c r="AO38" s="32">
        <v>24.839172066700002</v>
      </c>
      <c r="AP38" s="32">
        <v>26.241547482800001</v>
      </c>
      <c r="AQ38" s="32">
        <v>24.4066819992</v>
      </c>
      <c r="AR38" s="32">
        <v>18.7597775413</v>
      </c>
      <c r="AS38" s="32">
        <v>14.602259740399999</v>
      </c>
      <c r="AT38" s="85"/>
      <c r="AU38" s="32">
        <v>65.179639962700008</v>
      </c>
      <c r="AV38" s="32">
        <v>67.111267327900009</v>
      </c>
      <c r="AW38" s="32">
        <v>64.537691430700008</v>
      </c>
      <c r="AX38" s="32">
        <v>57.683227893900003</v>
      </c>
      <c r="AY38" s="32">
        <v>50.192331214399999</v>
      </c>
    </row>
    <row r="39" spans="1:51" x14ac:dyDescent="0.2">
      <c r="A39" s="20" t="s">
        <v>60</v>
      </c>
      <c r="B39" s="5"/>
      <c r="C39" s="5"/>
      <c r="D39" s="5"/>
      <c r="E39" s="32">
        <v>21.7045969783</v>
      </c>
      <c r="F39" s="32">
        <v>21.591447624200001</v>
      </c>
      <c r="G39" s="32">
        <v>21.849957695200001</v>
      </c>
      <c r="H39" s="32">
        <v>21.220093768400002</v>
      </c>
      <c r="I39" s="32">
        <v>19.653415165599998</v>
      </c>
      <c r="J39" s="85"/>
      <c r="K39" s="32">
        <v>14.4105018139</v>
      </c>
      <c r="L39" s="32">
        <v>14.063345870300001</v>
      </c>
      <c r="M39" s="32">
        <v>24.744010806800002</v>
      </c>
      <c r="N39" s="32">
        <v>35.1272683145</v>
      </c>
      <c r="O39" s="32">
        <v>26.055959938200001</v>
      </c>
      <c r="P39" s="85"/>
      <c r="Q39" s="32">
        <v>51.773003381500004</v>
      </c>
      <c r="R39" s="32">
        <v>49.7615366729</v>
      </c>
      <c r="S39" s="32">
        <v>49.398920520800004</v>
      </c>
      <c r="T39" s="32">
        <v>45.837113243099999</v>
      </c>
      <c r="U39" s="32">
        <v>42.344934230200003</v>
      </c>
      <c r="V39" s="85"/>
      <c r="W39" s="32">
        <v>15.7691206945</v>
      </c>
      <c r="X39" s="32">
        <v>13.5754589554</v>
      </c>
      <c r="Y39" s="32">
        <v>11.980311353400001</v>
      </c>
      <c r="Z39" s="32">
        <v>12.570634978500001</v>
      </c>
      <c r="AA39" s="32">
        <v>10.5511277377</v>
      </c>
      <c r="AB39" s="85"/>
      <c r="AC39" s="32">
        <v>35.476743155100003</v>
      </c>
      <c r="AD39" s="32">
        <v>38.444379560500003</v>
      </c>
      <c r="AE39" s="32">
        <v>34.614384329800004</v>
      </c>
      <c r="AF39" s="32">
        <v>34.760857593200001</v>
      </c>
      <c r="AG39" s="32">
        <v>29.643522471699999</v>
      </c>
      <c r="AH39" s="85"/>
      <c r="AI39" s="32">
        <v>21.9960741312</v>
      </c>
      <c r="AJ39" s="32">
        <v>21.3589303495</v>
      </c>
      <c r="AK39" s="32">
        <v>24.611792142500001</v>
      </c>
      <c r="AL39" s="32">
        <v>15.4485771458</v>
      </c>
      <c r="AM39" s="32">
        <v>14.652790828600001</v>
      </c>
      <c r="AN39" s="85"/>
      <c r="AO39" s="32">
        <v>12.0528214483</v>
      </c>
      <c r="AP39" s="32">
        <v>11.538980367400001</v>
      </c>
      <c r="AQ39" s="32">
        <v>21.349528658200001</v>
      </c>
      <c r="AR39" s="32">
        <v>10.191830507200001</v>
      </c>
      <c r="AS39" s="32">
        <v>6.5189195143000003</v>
      </c>
      <c r="AT39" s="85"/>
      <c r="AU39" s="32">
        <v>52.5216104239</v>
      </c>
      <c r="AV39" s="32">
        <v>51.367858302900004</v>
      </c>
      <c r="AW39" s="32">
        <v>58.554432084300004</v>
      </c>
      <c r="AX39" s="32">
        <v>45.714540935300001</v>
      </c>
      <c r="AY39" s="32">
        <v>31.9535274622</v>
      </c>
    </row>
    <row r="40" spans="1:51" x14ac:dyDescent="0.2">
      <c r="A40" s="20" t="s">
        <v>61</v>
      </c>
      <c r="B40" s="5"/>
      <c r="C40" s="5"/>
      <c r="D40" s="5"/>
      <c r="E40" s="32">
        <v>19.272404803200001</v>
      </c>
      <c r="F40" s="32">
        <v>20.825005060400002</v>
      </c>
      <c r="G40" s="32">
        <v>21.863008654000001</v>
      </c>
      <c r="H40" s="32">
        <v>20.724887583600001</v>
      </c>
      <c r="I40" s="32">
        <v>18.7769748672</v>
      </c>
      <c r="J40" s="85"/>
      <c r="K40" s="32">
        <v>11.476043155500001</v>
      </c>
      <c r="L40" s="32">
        <v>11.6825886532</v>
      </c>
      <c r="M40" s="32">
        <v>23.804701405500001</v>
      </c>
      <c r="N40" s="32">
        <v>36.720975859399999</v>
      </c>
      <c r="O40" s="32">
        <v>33.780717949699998</v>
      </c>
      <c r="P40" s="85"/>
      <c r="Q40" s="32">
        <v>61.527877163700005</v>
      </c>
      <c r="R40" s="32">
        <v>61.642383909199999</v>
      </c>
      <c r="S40" s="32">
        <v>59.966918308500006</v>
      </c>
      <c r="T40" s="32">
        <v>57.0049719111</v>
      </c>
      <c r="U40" s="32">
        <v>52.933565701299997</v>
      </c>
      <c r="V40" s="85"/>
      <c r="W40" s="32">
        <v>5.1453954907000004</v>
      </c>
      <c r="X40" s="32">
        <v>5.4183243257000004</v>
      </c>
      <c r="Y40" s="32">
        <v>3.3897993003</v>
      </c>
      <c r="Z40" s="32">
        <v>4.6160173529000001</v>
      </c>
      <c r="AA40" s="32">
        <v>3.1078416977000001</v>
      </c>
      <c r="AB40" s="85"/>
      <c r="AC40" s="32">
        <v>10.743719242200001</v>
      </c>
      <c r="AD40" s="32">
        <v>10.446795722100001</v>
      </c>
      <c r="AE40" s="32">
        <v>7.3313692997000004</v>
      </c>
      <c r="AF40" s="32">
        <v>7.3511168521000005</v>
      </c>
      <c r="AG40" s="32">
        <v>5.4704368695000003</v>
      </c>
      <c r="AH40" s="85"/>
      <c r="AI40" s="32">
        <v>15.8994000049</v>
      </c>
      <c r="AJ40" s="32">
        <v>17.366220958300001</v>
      </c>
      <c r="AK40" s="32">
        <v>17.0050942122</v>
      </c>
      <c r="AL40" s="32">
        <v>16.6414009091</v>
      </c>
      <c r="AM40" s="32">
        <v>11.279676867299999</v>
      </c>
      <c r="AN40" s="85"/>
      <c r="AO40" s="32">
        <v>19.498555358299999</v>
      </c>
      <c r="AP40" s="32">
        <v>14.692528107700001</v>
      </c>
      <c r="AQ40" s="32">
        <v>17.010495304700001</v>
      </c>
      <c r="AR40" s="32">
        <v>16.334616931300001</v>
      </c>
      <c r="AS40" s="32">
        <v>13.0185252496</v>
      </c>
      <c r="AT40" s="85"/>
      <c r="AU40" s="32">
        <v>60.121679785600001</v>
      </c>
      <c r="AV40" s="32">
        <v>58.591218343000001</v>
      </c>
      <c r="AW40" s="32">
        <v>54.291045234100004</v>
      </c>
      <c r="AX40" s="32">
        <v>53.039202544400005</v>
      </c>
      <c r="AY40" s="32">
        <v>44.824315834300002</v>
      </c>
    </row>
    <row r="41" spans="1:51" s="161" customFormat="1" x14ac:dyDescent="0.2">
      <c r="A41" s="153" t="s">
        <v>23</v>
      </c>
      <c r="B41" s="163"/>
      <c r="C41" s="163"/>
      <c r="D41" s="204" t="s">
        <v>155</v>
      </c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</row>
    <row r="42" spans="1:51" s="155" customFormat="1" ht="24" customHeight="1" x14ac:dyDescent="0.2">
      <c r="A42" s="200"/>
      <c r="B42" s="200"/>
      <c r="D42" s="200" t="s">
        <v>218</v>
      </c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</row>
    <row r="43" spans="1:51" s="155" customFormat="1" x14ac:dyDescent="0.2">
      <c r="D43" s="156" t="s">
        <v>212</v>
      </c>
    </row>
    <row r="44" spans="1:51" s="155" customFormat="1" x14ac:dyDescent="0.2">
      <c r="A44" s="157"/>
      <c r="D44" s="158" t="s">
        <v>213</v>
      </c>
    </row>
    <row r="45" spans="1:51" s="155" customFormat="1" x14ac:dyDescent="0.2">
      <c r="A45" s="157"/>
      <c r="D45" s="159" t="s">
        <v>214</v>
      </c>
    </row>
    <row r="46" spans="1:51" s="155" customFormat="1" x14ac:dyDescent="0.2">
      <c r="A46" s="157"/>
      <c r="D46" s="160" t="s">
        <v>215</v>
      </c>
    </row>
    <row r="47" spans="1:51" s="161" customFormat="1" ht="22.5" customHeight="1" x14ac:dyDescent="0.2">
      <c r="A47" s="155" t="s">
        <v>22</v>
      </c>
      <c r="D47" s="200" t="s">
        <v>216</v>
      </c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</row>
    <row r="48" spans="1:51" x14ac:dyDescent="0.2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79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9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9"/>
    </row>
  </sheetData>
  <mergeCells count="17">
    <mergeCell ref="AX4:AY4"/>
    <mergeCell ref="AX5:AY5"/>
    <mergeCell ref="A3:AR3"/>
    <mergeCell ref="AX3:AY3"/>
    <mergeCell ref="AU6:AY6"/>
    <mergeCell ref="D47:AY47"/>
    <mergeCell ref="A6:D7"/>
    <mergeCell ref="AO6:AS6"/>
    <mergeCell ref="E6:I6"/>
    <mergeCell ref="K6:O6"/>
    <mergeCell ref="Q6:U6"/>
    <mergeCell ref="W6:AA6"/>
    <mergeCell ref="AC6:AG6"/>
    <mergeCell ref="AI6:AM6"/>
    <mergeCell ref="A42:B42"/>
    <mergeCell ref="D41:AY41"/>
    <mergeCell ref="D42:AY42"/>
  </mergeCells>
  <hyperlinks>
    <hyperlink ref="AX5" location="Índice!A4" display="Índice" xr:uid="{B480601F-2A63-402D-B56E-69119B7BD6D7}"/>
    <hyperlink ref="AX5:AY5" location="Índice!A4" tooltip="Índice" display="Índice" xr:uid="{D2B0A788-AFAA-4986-BCA8-1E9D40202964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F10F8448-E837-4A2C-8494-498E8DECC7D2}">
            <xm:f>'IP cuadro 5'!I9&gt;=30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6" id="{281C3F50-2E2A-4FD9-B77B-5D7089156B45}">
            <xm:f>'IP cuadro 5'!I9&gt;=15</xm:f>
            <x14:dxf>
              <fill>
                <patternFill>
                  <bgColor rgb="FFFFFF64"/>
                </patternFill>
              </fill>
            </x14:dxf>
          </x14:cfRule>
          <xm:sqref>I8:I40 O8:O40 U8:U40 AA8:AA40 AG8:AG40 AM8:AM40 AS8:AS40 AY8:AY40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D8AA-531A-437C-91F3-5467CE083DBE}">
  <sheetPr>
    <tabColor theme="3" tint="0.749992370372631"/>
  </sheetPr>
  <dimension ref="A1:BV53"/>
  <sheetViews>
    <sheetView zoomScaleNormal="100"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1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5.625" style="5" customWidth="1"/>
    <col min="10" max="10" width="1.625" style="5" customWidth="1"/>
    <col min="11" max="15" width="5.625" style="5" customWidth="1"/>
    <col min="16" max="16" width="1.625" style="8" customWidth="1"/>
    <col min="17" max="21" width="5.625" style="5" customWidth="1"/>
    <col min="22" max="22" width="1.625" style="5" customWidth="1"/>
    <col min="23" max="27" width="5.625" style="5" customWidth="1"/>
    <col min="28" max="28" width="1.625" style="8" customWidth="1"/>
    <col min="29" max="33" width="5.625" style="5" customWidth="1"/>
    <col min="34" max="34" width="1.625" style="5" customWidth="1"/>
    <col min="35" max="39" width="5.625" style="5" customWidth="1"/>
    <col min="40" max="16384" width="11" style="8"/>
  </cols>
  <sheetData>
    <row r="1" spans="1:40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0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spans="1:40" s="10" customFormat="1" ht="13.5" customHeight="1" x14ac:dyDescent="0.25">
      <c r="A3" s="201" t="s">
        <v>169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Z3" s="197"/>
      <c r="AA3" s="197"/>
      <c r="AL3" s="189" t="s">
        <v>190</v>
      </c>
      <c r="AM3" s="189"/>
    </row>
    <row r="4" spans="1:40" s="10" customFormat="1" ht="13.5" customHeight="1" x14ac:dyDescent="0.2">
      <c r="A4" s="151" t="s">
        <v>164</v>
      </c>
      <c r="B4" s="108"/>
      <c r="C4" s="108"/>
      <c r="D4" s="108"/>
      <c r="E4" s="117"/>
      <c r="F4" s="117"/>
      <c r="G4" s="117"/>
      <c r="H4" s="107"/>
      <c r="I4" s="117"/>
      <c r="J4" s="117"/>
      <c r="K4" s="117"/>
      <c r="L4" s="117"/>
      <c r="M4" s="118"/>
      <c r="N4" s="118"/>
      <c r="O4" s="118"/>
      <c r="Q4" s="117"/>
      <c r="R4" s="117"/>
      <c r="S4" s="117"/>
      <c r="T4" s="11"/>
      <c r="U4" s="11"/>
      <c r="V4" s="11"/>
      <c r="W4" s="11"/>
      <c r="X4" s="11"/>
      <c r="Y4" s="12"/>
      <c r="Z4" s="12"/>
      <c r="AA4" s="12"/>
      <c r="AC4" s="11"/>
      <c r="AD4" s="11"/>
      <c r="AE4" s="11"/>
      <c r="AF4" s="11"/>
      <c r="AG4" s="11"/>
      <c r="AH4" s="11"/>
      <c r="AI4" s="11"/>
      <c r="AJ4" s="11"/>
      <c r="AK4" s="12"/>
      <c r="AL4" s="197"/>
      <c r="AM4" s="197"/>
    </row>
    <row r="5" spans="1:40" s="10" customFormat="1" ht="13.5" customHeight="1" x14ac:dyDescent="0.2">
      <c r="A5" s="152" t="s">
        <v>166</v>
      </c>
      <c r="B5" s="108"/>
      <c r="C5" s="108"/>
      <c r="D5" s="10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9"/>
      <c r="Q5" s="117"/>
      <c r="R5" s="117"/>
      <c r="S5" s="117"/>
      <c r="T5" s="13"/>
      <c r="U5" s="13"/>
      <c r="V5" s="13"/>
      <c r="W5" s="13"/>
      <c r="X5" s="13"/>
      <c r="Y5" s="13"/>
      <c r="Z5" s="13"/>
      <c r="AA5" s="22"/>
      <c r="AC5" s="13"/>
      <c r="AD5" s="13"/>
      <c r="AE5" s="13"/>
      <c r="AF5" s="13"/>
      <c r="AG5" s="13"/>
      <c r="AH5" s="13"/>
      <c r="AI5" s="13"/>
      <c r="AJ5" s="13"/>
      <c r="AK5" s="13"/>
      <c r="AL5" s="195" t="s">
        <v>21</v>
      </c>
      <c r="AM5" s="195"/>
    </row>
    <row r="6" spans="1:40" s="15" customFormat="1" ht="11.25" customHeight="1" x14ac:dyDescent="0.2">
      <c r="A6" s="192" t="s">
        <v>62</v>
      </c>
      <c r="B6" s="192"/>
      <c r="C6" s="192"/>
      <c r="D6" s="192"/>
      <c r="E6" s="190" t="s">
        <v>2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26"/>
      <c r="Q6" s="190" t="s">
        <v>64</v>
      </c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26"/>
      <c r="AC6" s="190" t="s">
        <v>137</v>
      </c>
      <c r="AD6" s="190"/>
      <c r="AE6" s="190"/>
      <c r="AF6" s="190"/>
      <c r="AG6" s="190"/>
      <c r="AH6" s="190"/>
      <c r="AI6" s="190"/>
      <c r="AJ6" s="190"/>
      <c r="AK6" s="190"/>
      <c r="AL6" s="190"/>
      <c r="AM6" s="190"/>
    </row>
    <row r="7" spans="1:40" s="15" customFormat="1" ht="11.25" customHeight="1" x14ac:dyDescent="0.2">
      <c r="A7" s="199"/>
      <c r="B7" s="199"/>
      <c r="C7" s="199"/>
      <c r="D7" s="199"/>
      <c r="E7" s="190" t="s">
        <v>138</v>
      </c>
      <c r="F7" s="190"/>
      <c r="G7" s="190"/>
      <c r="H7" s="190"/>
      <c r="I7" s="190"/>
      <c r="J7" s="14"/>
      <c r="K7" s="190" t="s">
        <v>139</v>
      </c>
      <c r="L7" s="190"/>
      <c r="M7" s="190"/>
      <c r="N7" s="190"/>
      <c r="O7" s="190"/>
      <c r="Q7" s="190" t="s">
        <v>138</v>
      </c>
      <c r="R7" s="190"/>
      <c r="S7" s="190"/>
      <c r="T7" s="190"/>
      <c r="U7" s="190"/>
      <c r="V7" s="14"/>
      <c r="W7" s="190" t="s">
        <v>139</v>
      </c>
      <c r="X7" s="190"/>
      <c r="Y7" s="190"/>
      <c r="Z7" s="190"/>
      <c r="AA7" s="190"/>
      <c r="AC7" s="190" t="s">
        <v>140</v>
      </c>
      <c r="AD7" s="190"/>
      <c r="AE7" s="190"/>
      <c r="AF7" s="190"/>
      <c r="AG7" s="190"/>
      <c r="AH7" s="14"/>
      <c r="AI7" s="190" t="s">
        <v>141</v>
      </c>
      <c r="AJ7" s="190"/>
      <c r="AK7" s="190"/>
      <c r="AL7" s="190"/>
      <c r="AM7" s="190"/>
    </row>
    <row r="8" spans="1:40" s="15" customFormat="1" ht="15" customHeight="1" x14ac:dyDescent="0.2">
      <c r="A8" s="193"/>
      <c r="B8" s="193"/>
      <c r="C8" s="193"/>
      <c r="D8" s="193"/>
      <c r="E8" s="16">
        <v>2016</v>
      </c>
      <c r="F8" s="16">
        <v>2018</v>
      </c>
      <c r="G8" s="16">
        <v>2020</v>
      </c>
      <c r="H8" s="16">
        <v>2022</v>
      </c>
      <c r="I8" s="16">
        <v>2024</v>
      </c>
      <c r="J8" s="17"/>
      <c r="K8" s="16">
        <v>2016</v>
      </c>
      <c r="L8" s="16">
        <v>2018</v>
      </c>
      <c r="M8" s="16">
        <v>2020</v>
      </c>
      <c r="N8" s="16">
        <v>2022</v>
      </c>
      <c r="O8" s="16">
        <v>2024</v>
      </c>
      <c r="P8" s="27"/>
      <c r="Q8" s="16">
        <v>2016</v>
      </c>
      <c r="R8" s="16">
        <v>2018</v>
      </c>
      <c r="S8" s="16">
        <v>2020</v>
      </c>
      <c r="T8" s="16">
        <v>2022</v>
      </c>
      <c r="U8" s="16">
        <v>2024</v>
      </c>
      <c r="V8" s="27"/>
      <c r="W8" s="16">
        <v>2016</v>
      </c>
      <c r="X8" s="16">
        <v>2018</v>
      </c>
      <c r="Y8" s="16">
        <v>2020</v>
      </c>
      <c r="Z8" s="16">
        <v>2022</v>
      </c>
      <c r="AA8" s="183">
        <v>2024</v>
      </c>
      <c r="AB8" s="27"/>
      <c r="AC8" s="16">
        <v>2016</v>
      </c>
      <c r="AD8" s="16">
        <v>2018</v>
      </c>
      <c r="AE8" s="16">
        <v>2020</v>
      </c>
      <c r="AF8" s="16">
        <v>2022</v>
      </c>
      <c r="AG8" s="16">
        <v>2024</v>
      </c>
      <c r="AH8" s="27"/>
      <c r="AI8" s="16">
        <v>2016</v>
      </c>
      <c r="AJ8" s="16">
        <v>2018</v>
      </c>
      <c r="AK8" s="16">
        <v>2020</v>
      </c>
      <c r="AL8" s="16">
        <v>2022</v>
      </c>
      <c r="AM8" s="183">
        <v>2024</v>
      </c>
    </row>
    <row r="9" spans="1:40" s="15" customFormat="1" x14ac:dyDescent="0.2">
      <c r="A9" s="4" t="s">
        <v>0</v>
      </c>
      <c r="B9" s="18"/>
      <c r="C9" s="18"/>
      <c r="D9" s="18"/>
      <c r="E9" s="94">
        <v>2.2385367458000003</v>
      </c>
      <c r="F9" s="94">
        <v>2.2558467307000001</v>
      </c>
      <c r="G9" s="94">
        <v>2.3761994709000001</v>
      </c>
      <c r="H9" s="94">
        <v>2.595767801</v>
      </c>
      <c r="I9" s="93">
        <v>2.5226573696000001</v>
      </c>
      <c r="J9" s="94"/>
      <c r="K9" s="94">
        <v>0.16129197580000001</v>
      </c>
      <c r="L9" s="94">
        <v>0.15755551870000001</v>
      </c>
      <c r="M9" s="94">
        <v>0.17390356330000001</v>
      </c>
      <c r="N9" s="94">
        <v>0.15710534400000001</v>
      </c>
      <c r="O9" s="93">
        <v>0.12427677870000001</v>
      </c>
      <c r="P9" s="94"/>
      <c r="Q9" s="94">
        <v>3.5895961193000003</v>
      </c>
      <c r="R9" s="94">
        <v>3.6298551080000001</v>
      </c>
      <c r="S9" s="94">
        <v>3.6355778989000003</v>
      </c>
      <c r="T9" s="94">
        <v>3.8248613475000002</v>
      </c>
      <c r="U9" s="93">
        <v>3.8090668488000001</v>
      </c>
      <c r="V9" s="94"/>
      <c r="W9" s="94">
        <v>4.3313271800000004E-2</v>
      </c>
      <c r="X9" s="94">
        <v>4.2487599200000004E-2</v>
      </c>
      <c r="Y9" s="94">
        <v>5.1599150900000001E-2</v>
      </c>
      <c r="Z9" s="94">
        <v>4.5025871500000002E-2</v>
      </c>
      <c r="AA9" s="93">
        <v>3.38888205E-2</v>
      </c>
      <c r="AB9" s="94"/>
      <c r="AC9" s="94">
        <v>0.68654472880000006</v>
      </c>
      <c r="AD9" s="94">
        <v>0.68798722759999997</v>
      </c>
      <c r="AE9" s="94">
        <v>0.69801662260000008</v>
      </c>
      <c r="AF9" s="94">
        <v>0.71631398340000008</v>
      </c>
      <c r="AG9" s="93">
        <v>0.71022144750000005</v>
      </c>
      <c r="AH9" s="94"/>
      <c r="AI9" s="94">
        <v>0.29680322920000002</v>
      </c>
      <c r="AJ9" s="94">
        <v>0.28830731190000003</v>
      </c>
      <c r="AK9" s="94">
        <v>0.30650855560000001</v>
      </c>
      <c r="AL9" s="94">
        <v>0.26012362440000003</v>
      </c>
      <c r="AM9" s="181">
        <v>0.20993108630000001</v>
      </c>
      <c r="AN9" s="92"/>
    </row>
    <row r="10" spans="1:40" x14ac:dyDescent="0.2">
      <c r="A10" s="20" t="s">
        <v>30</v>
      </c>
      <c r="B10" s="5"/>
      <c r="C10" s="5"/>
      <c r="D10" s="5"/>
      <c r="E10" s="175">
        <v>1.7528973727000001</v>
      </c>
      <c r="F10" s="91">
        <v>1.6527833589000001</v>
      </c>
      <c r="G10" s="91">
        <v>1.9258539932000001</v>
      </c>
      <c r="H10" s="91">
        <v>2.0103779294000002</v>
      </c>
      <c r="I10" s="91">
        <v>1.9150358014</v>
      </c>
      <c r="J10" s="91"/>
      <c r="K10" s="175">
        <v>8.4567013400000002E-2</v>
      </c>
      <c r="L10" s="91">
        <v>7.2351714600000006E-2</v>
      </c>
      <c r="M10" s="91">
        <v>8.8674961300000008E-2</v>
      </c>
      <c r="N10" s="91">
        <v>7.9484713600000007E-2</v>
      </c>
      <c r="O10" s="91">
        <v>5.4477923099999999E-2</v>
      </c>
      <c r="P10" s="91"/>
      <c r="Q10" s="175">
        <v>3.2930762909000002</v>
      </c>
      <c r="R10" s="91">
        <v>3.2255284673000002</v>
      </c>
      <c r="S10" s="91">
        <v>3.4249509860000003</v>
      </c>
      <c r="T10" s="91">
        <v>3.4067829086000003</v>
      </c>
      <c r="U10" s="91">
        <v>3.427252798</v>
      </c>
      <c r="V10" s="91"/>
      <c r="W10" s="175">
        <v>1.2165521200000001E-2</v>
      </c>
      <c r="X10" s="91">
        <v>5.3127786E-3</v>
      </c>
      <c r="Y10" s="91">
        <v>1.3796239200000001E-2</v>
      </c>
      <c r="Z10" s="91">
        <v>9.9854743999999995E-3</v>
      </c>
      <c r="AA10" s="91">
        <v>3.3080706E-3</v>
      </c>
      <c r="AB10" s="91"/>
      <c r="AC10" s="175">
        <v>0.64607478110000005</v>
      </c>
      <c r="AD10" s="91">
        <v>0.63773194659999999</v>
      </c>
      <c r="AE10" s="91">
        <v>0.66048783280000001</v>
      </c>
      <c r="AF10" s="91">
        <v>0.66753149410000001</v>
      </c>
      <c r="AG10" s="91">
        <v>0.65958631680000002</v>
      </c>
      <c r="AH10" s="91"/>
      <c r="AI10" s="175">
        <v>0.18701590470000001</v>
      </c>
      <c r="AJ10" s="91">
        <v>0.1675028958</v>
      </c>
      <c r="AK10" s="91">
        <v>0.182470945</v>
      </c>
      <c r="AL10" s="91">
        <v>0.1583539558</v>
      </c>
      <c r="AM10" s="182">
        <v>0.11258137090000001</v>
      </c>
      <c r="AN10" s="32"/>
    </row>
    <row r="11" spans="1:40" x14ac:dyDescent="0.2">
      <c r="A11" s="20" t="s">
        <v>31</v>
      </c>
      <c r="B11" s="5"/>
      <c r="C11" s="5"/>
      <c r="D11" s="5"/>
      <c r="E11" s="91">
        <v>1.8509188222000001</v>
      </c>
      <c r="F11" s="91">
        <v>1.9216536284000001</v>
      </c>
      <c r="G11" s="91">
        <v>1.9401996008</v>
      </c>
      <c r="H11" s="91">
        <v>2.2590027728000002</v>
      </c>
      <c r="I11" s="91">
        <v>2.0888791288999999</v>
      </c>
      <c r="J11" s="91"/>
      <c r="K11" s="91">
        <v>6.9732956800000009E-2</v>
      </c>
      <c r="L11" s="91">
        <v>7.5580837800000009E-2</v>
      </c>
      <c r="M11" s="91">
        <v>7.2790200900000004E-2</v>
      </c>
      <c r="N11" s="91">
        <v>5.03411972E-2</v>
      </c>
      <c r="O11" s="91">
        <v>3.4367931400000003E-2</v>
      </c>
      <c r="P11" s="91"/>
      <c r="Q11" s="91">
        <v>3.2675736960999999</v>
      </c>
      <c r="R11" s="91">
        <v>3.5010171634000002</v>
      </c>
      <c r="S11" s="91">
        <v>3.3521755620000002</v>
      </c>
      <c r="T11" s="91">
        <v>3.6879908639000001</v>
      </c>
      <c r="U11" s="91">
        <v>3.1987050681000002</v>
      </c>
      <c r="V11" s="91"/>
      <c r="W11" s="91">
        <v>5.2336796E-3</v>
      </c>
      <c r="X11" s="91">
        <v>7.8850095999999995E-3</v>
      </c>
      <c r="Y11" s="91">
        <v>8.5655352999999997E-3</v>
      </c>
      <c r="Z11" s="91">
        <v>8.0269256000000001E-3</v>
      </c>
      <c r="AA11" s="91">
        <v>1.8938052E-3</v>
      </c>
      <c r="AB11" s="91"/>
      <c r="AC11" s="91">
        <v>0.65424323520000005</v>
      </c>
      <c r="AD11" s="91">
        <v>0.66013780239999997</v>
      </c>
      <c r="AE11" s="91">
        <v>0.66168330009999998</v>
      </c>
      <c r="AF11" s="91">
        <v>0.68825023110000005</v>
      </c>
      <c r="AG11" s="91">
        <v>0.67407326070000007</v>
      </c>
      <c r="AH11" s="91"/>
      <c r="AI11" s="91">
        <v>0.14789081410000002</v>
      </c>
      <c r="AJ11" s="91">
        <v>0.1557838543</v>
      </c>
      <c r="AK11" s="91">
        <v>0.1489456868</v>
      </c>
      <c r="AL11" s="91">
        <v>9.2024696099999997E-2</v>
      </c>
      <c r="AM11" s="182">
        <v>6.6542395800000001E-2</v>
      </c>
      <c r="AN11" s="32"/>
    </row>
    <row r="12" spans="1:40" x14ac:dyDescent="0.2">
      <c r="A12" s="20" t="s">
        <v>32</v>
      </c>
      <c r="B12" s="5"/>
      <c r="C12" s="5"/>
      <c r="D12" s="5"/>
      <c r="E12" s="91">
        <v>2.0057615261000001</v>
      </c>
      <c r="F12" s="91">
        <v>2.0254447706000001</v>
      </c>
      <c r="G12" s="91">
        <v>2.0404642127999999</v>
      </c>
      <c r="H12" s="91">
        <v>2.0200180118</v>
      </c>
      <c r="I12" s="91">
        <v>2.2799883497</v>
      </c>
      <c r="J12" s="91"/>
      <c r="K12" s="91">
        <v>7.6486539500000006E-2</v>
      </c>
      <c r="L12" s="91">
        <v>6.26948217E-2</v>
      </c>
      <c r="M12" s="91">
        <v>9.3868917699999999E-2</v>
      </c>
      <c r="N12" s="91">
        <v>4.48748042E-2</v>
      </c>
      <c r="O12" s="91">
        <v>3.86391164E-2</v>
      </c>
      <c r="P12" s="91"/>
      <c r="Q12" s="91">
        <v>3.5659217877000002</v>
      </c>
      <c r="R12" s="91">
        <v>3.7248790368</v>
      </c>
      <c r="S12" s="91">
        <v>3.5919368601000001</v>
      </c>
      <c r="T12" s="91">
        <v>3.5130285536000003</v>
      </c>
      <c r="U12" s="91">
        <v>3.6946935724999999</v>
      </c>
      <c r="V12" s="91"/>
      <c r="W12" s="91">
        <v>8.8385779000000001E-3</v>
      </c>
      <c r="X12" s="91">
        <v>7.2483094000000007E-3</v>
      </c>
      <c r="Y12" s="91">
        <v>1.7335395600000001E-2</v>
      </c>
      <c r="Z12" s="91">
        <v>4.4598872000000001E-3</v>
      </c>
      <c r="AA12" s="91">
        <v>7.5079830000000002E-3</v>
      </c>
      <c r="AB12" s="91"/>
      <c r="AC12" s="91">
        <v>0.66714679379999997</v>
      </c>
      <c r="AD12" s="91">
        <v>0.6687870642</v>
      </c>
      <c r="AE12" s="91">
        <v>0.67003868440000003</v>
      </c>
      <c r="AF12" s="91">
        <v>0.66833483430000007</v>
      </c>
      <c r="AG12" s="91">
        <v>0.68999902909999999</v>
      </c>
      <c r="AH12" s="91"/>
      <c r="AI12" s="91">
        <v>0.15264351900000001</v>
      </c>
      <c r="AJ12" s="91">
        <v>0.1242082323</v>
      </c>
      <c r="AK12" s="91">
        <v>0.1849455797</v>
      </c>
      <c r="AL12" s="91">
        <v>8.908255670000001E-2</v>
      </c>
      <c r="AM12" s="182">
        <v>7.0160760599999997E-2</v>
      </c>
      <c r="AN12" s="32"/>
    </row>
    <row r="13" spans="1:40" x14ac:dyDescent="0.2">
      <c r="A13" s="20" t="s">
        <v>33</v>
      </c>
      <c r="B13" s="5"/>
      <c r="C13" s="5"/>
      <c r="D13" s="5"/>
      <c r="E13" s="91">
        <v>2.3786146363</v>
      </c>
      <c r="F13" s="91">
        <v>2.4554059041</v>
      </c>
      <c r="G13" s="91">
        <v>2.4984908392</v>
      </c>
      <c r="H13" s="91">
        <v>2.7188974469000002</v>
      </c>
      <c r="I13" s="91">
        <v>2.5286170671999999</v>
      </c>
      <c r="J13" s="91"/>
      <c r="K13" s="91">
        <v>0.18101333350000001</v>
      </c>
      <c r="L13" s="91">
        <v>0.2003787031</v>
      </c>
      <c r="M13" s="91">
        <v>0.21049430199999999</v>
      </c>
      <c r="N13" s="91">
        <v>0.20450388280000001</v>
      </c>
      <c r="O13" s="91">
        <v>0.1548737291</v>
      </c>
      <c r="P13" s="91"/>
      <c r="Q13" s="91">
        <v>3.5921017474000001</v>
      </c>
      <c r="R13" s="91">
        <v>3.5805457271000001</v>
      </c>
      <c r="S13" s="91">
        <v>3.5679440033000001</v>
      </c>
      <c r="T13" s="91">
        <v>3.8192976140000003</v>
      </c>
      <c r="U13" s="91">
        <v>3.6493595773999998</v>
      </c>
      <c r="V13" s="91"/>
      <c r="W13" s="91">
        <v>3.9201975399999998E-2</v>
      </c>
      <c r="X13" s="91">
        <v>5.6543699000000003E-2</v>
      </c>
      <c r="Y13" s="91">
        <v>7.1627555000000009E-2</v>
      </c>
      <c r="Z13" s="91">
        <v>6.1382200200000001E-2</v>
      </c>
      <c r="AA13" s="91">
        <v>3.5559499500000001E-2</v>
      </c>
      <c r="AB13" s="91"/>
      <c r="AC13" s="91">
        <v>0.69821788640000004</v>
      </c>
      <c r="AD13" s="91">
        <v>0.70461715870000008</v>
      </c>
      <c r="AE13" s="91">
        <v>0.7082075699</v>
      </c>
      <c r="AF13" s="91">
        <v>0.72657478720000002</v>
      </c>
      <c r="AG13" s="91">
        <v>0.71071808889999999</v>
      </c>
      <c r="AH13" s="91"/>
      <c r="AI13" s="91">
        <v>0.31880762480000002</v>
      </c>
      <c r="AJ13" s="91">
        <v>0.34501083230000001</v>
      </c>
      <c r="AK13" s="91">
        <v>0.35799288700000004</v>
      </c>
      <c r="AL13" s="91">
        <v>0.32789916060000002</v>
      </c>
      <c r="AM13" s="182">
        <v>0.26118204020000002</v>
      </c>
      <c r="AN13" s="32"/>
    </row>
    <row r="14" spans="1:40" x14ac:dyDescent="0.2">
      <c r="A14" s="20" t="s">
        <v>34</v>
      </c>
      <c r="B14" s="5"/>
      <c r="C14" s="5"/>
      <c r="D14" s="5"/>
      <c r="E14" s="91">
        <v>1.8060385465000002</v>
      </c>
      <c r="F14" s="91">
        <v>1.8113513097</v>
      </c>
      <c r="G14" s="91">
        <v>1.9492098086</v>
      </c>
      <c r="H14" s="91">
        <v>2.0330934071</v>
      </c>
      <c r="I14" s="91">
        <v>2.0478702344999999</v>
      </c>
      <c r="J14" s="91"/>
      <c r="K14" s="91">
        <v>8.1439433700000008E-2</v>
      </c>
      <c r="L14" s="91">
        <v>7.7005691900000006E-2</v>
      </c>
      <c r="M14" s="91">
        <v>8.3221646800000007E-2</v>
      </c>
      <c r="N14" s="91">
        <v>6.1817295100000003E-2</v>
      </c>
      <c r="O14" s="91">
        <v>4.22567181E-2</v>
      </c>
      <c r="P14" s="91"/>
      <c r="Q14" s="91">
        <v>3.4574034372</v>
      </c>
      <c r="R14" s="91">
        <v>3.3573173345000002</v>
      </c>
      <c r="S14" s="91">
        <v>3.3609197106000002</v>
      </c>
      <c r="T14" s="91">
        <v>3.5024833311000001</v>
      </c>
      <c r="U14" s="91">
        <v>3.4677381510999998</v>
      </c>
      <c r="V14" s="91"/>
      <c r="W14" s="91">
        <v>1.10931551E-2</v>
      </c>
      <c r="X14" s="91">
        <v>8.5612513000000012E-3</v>
      </c>
      <c r="Y14" s="91">
        <v>1.4308390300000001E-2</v>
      </c>
      <c r="Z14" s="91">
        <v>1.04852681E-2</v>
      </c>
      <c r="AA14" s="91">
        <v>4.3380099000000002E-3</v>
      </c>
      <c r="AB14" s="91"/>
      <c r="AC14" s="91">
        <v>0.65050321220000007</v>
      </c>
      <c r="AD14" s="91">
        <v>0.65094594250000004</v>
      </c>
      <c r="AE14" s="91">
        <v>0.6624341507</v>
      </c>
      <c r="AF14" s="91">
        <v>0.6694244506</v>
      </c>
      <c r="AG14" s="91">
        <v>0.67065585290000007</v>
      </c>
      <c r="AH14" s="91"/>
      <c r="AI14" s="91">
        <v>0.17599828080000002</v>
      </c>
      <c r="AJ14" s="91">
        <v>0.1660413717</v>
      </c>
      <c r="AK14" s="91">
        <v>0.16969602959999999</v>
      </c>
      <c r="AL14" s="91">
        <v>0.122125256</v>
      </c>
      <c r="AM14" s="182">
        <v>8.3031770800000002E-2</v>
      </c>
      <c r="AN14" s="32"/>
    </row>
    <row r="15" spans="1:40" x14ac:dyDescent="0.2">
      <c r="A15" s="20" t="s">
        <v>35</v>
      </c>
      <c r="B15" s="5"/>
      <c r="C15" s="5"/>
      <c r="D15" s="5"/>
      <c r="E15" s="91">
        <v>2.0036434596000001</v>
      </c>
      <c r="F15" s="91">
        <v>1.9714869378000002</v>
      </c>
      <c r="G15" s="91">
        <v>1.9975362799</v>
      </c>
      <c r="H15" s="91">
        <v>2.0005113346000001</v>
      </c>
      <c r="I15" s="91">
        <v>2.1171911631000002</v>
      </c>
      <c r="J15" s="91"/>
      <c r="K15" s="91">
        <v>0.10864154640000001</v>
      </c>
      <c r="L15" s="91">
        <v>9.992399410000001E-2</v>
      </c>
      <c r="M15" s="91">
        <v>8.8868812800000002E-2</v>
      </c>
      <c r="N15" s="91">
        <v>6.8508067300000003E-2</v>
      </c>
      <c r="O15" s="91">
        <v>5.2848226300000002E-2</v>
      </c>
      <c r="P15" s="91"/>
      <c r="Q15" s="91">
        <v>3.600730897</v>
      </c>
      <c r="R15" s="91">
        <v>3.6110589764000003</v>
      </c>
      <c r="S15" s="91">
        <v>3.5843832406000002</v>
      </c>
      <c r="T15" s="91">
        <v>3.5697462797999999</v>
      </c>
      <c r="U15" s="91">
        <v>3.516194332</v>
      </c>
      <c r="V15" s="91"/>
      <c r="W15" s="91">
        <v>1.29140387E-2</v>
      </c>
      <c r="X15" s="91">
        <v>1.1535554200000001E-2</v>
      </c>
      <c r="Y15" s="91">
        <v>1.11047721E-2</v>
      </c>
      <c r="Z15" s="91">
        <v>7.2086106E-3</v>
      </c>
      <c r="AA15" s="91">
        <v>5.5806537000000003E-3</v>
      </c>
      <c r="AB15" s="91"/>
      <c r="AC15" s="91">
        <v>0.66697028830000005</v>
      </c>
      <c r="AD15" s="91">
        <v>0.66429057810000003</v>
      </c>
      <c r="AE15" s="91">
        <v>0.66646135670000006</v>
      </c>
      <c r="AF15" s="91">
        <v>0.66670927790000001</v>
      </c>
      <c r="AG15" s="91">
        <v>0.67643259690000002</v>
      </c>
      <c r="AH15" s="91"/>
      <c r="AI15" s="91">
        <v>0.21698675920000002</v>
      </c>
      <c r="AJ15" s="91">
        <v>0.20201574720000001</v>
      </c>
      <c r="AK15" s="91">
        <v>0.17790203910000002</v>
      </c>
      <c r="AL15" s="91">
        <v>0.13698986839999999</v>
      </c>
      <c r="AM15" s="182">
        <v>0.1013085552</v>
      </c>
      <c r="AN15" s="32"/>
    </row>
    <row r="16" spans="1:40" x14ac:dyDescent="0.2">
      <c r="A16" s="20" t="s">
        <v>36</v>
      </c>
      <c r="B16" s="5"/>
      <c r="C16" s="5"/>
      <c r="D16" s="5"/>
      <c r="E16" s="91">
        <v>2.6264994519</v>
      </c>
      <c r="F16" s="91">
        <v>2.7446363109000003</v>
      </c>
      <c r="G16" s="91">
        <v>2.8803864651</v>
      </c>
      <c r="H16" s="91">
        <v>3.1780993850999999</v>
      </c>
      <c r="I16" s="91">
        <v>3.2228269275999999</v>
      </c>
      <c r="J16" s="91"/>
      <c r="K16" s="91">
        <v>0.34106305570000001</v>
      </c>
      <c r="L16" s="91">
        <v>0.35677993299999999</v>
      </c>
      <c r="M16" s="91">
        <v>0.36240681620000004</v>
      </c>
      <c r="N16" s="91">
        <v>0.35685198839999999</v>
      </c>
      <c r="O16" s="91">
        <v>0.35434021599999999</v>
      </c>
      <c r="P16" s="91"/>
      <c r="Q16" s="91">
        <v>3.5565489061000002</v>
      </c>
      <c r="R16" s="91">
        <v>3.7370551822000002</v>
      </c>
      <c r="S16" s="91">
        <v>3.7212843270000002</v>
      </c>
      <c r="T16" s="91">
        <v>3.9173249311</v>
      </c>
      <c r="U16" s="91">
        <v>4.0065539637000001</v>
      </c>
      <c r="V16" s="91"/>
      <c r="W16" s="91">
        <v>0.1756659435</v>
      </c>
      <c r="X16" s="91">
        <v>0.19038810389999999</v>
      </c>
      <c r="Y16" s="91">
        <v>0.18017089780000001</v>
      </c>
      <c r="Z16" s="91">
        <v>0.18419557310000001</v>
      </c>
      <c r="AA16" s="91">
        <v>0.18114113479999999</v>
      </c>
      <c r="AB16" s="91"/>
      <c r="AC16" s="91">
        <v>0.71887495430000004</v>
      </c>
      <c r="AD16" s="91">
        <v>0.72871969260000002</v>
      </c>
      <c r="AE16" s="91">
        <v>0.74003220540000003</v>
      </c>
      <c r="AF16" s="91">
        <v>0.76484161540000006</v>
      </c>
      <c r="AG16" s="91">
        <v>0.76856891059999999</v>
      </c>
      <c r="AH16" s="91"/>
      <c r="AI16" s="91">
        <v>0.56009535070000005</v>
      </c>
      <c r="AJ16" s="91">
        <v>0.5683650589</v>
      </c>
      <c r="AK16" s="91">
        <v>0.55865985770000004</v>
      </c>
      <c r="AL16" s="91">
        <v>0.51528014369999997</v>
      </c>
      <c r="AM16" s="182">
        <v>0.50701116740000007</v>
      </c>
      <c r="AN16" s="32"/>
    </row>
    <row r="17" spans="1:40" x14ac:dyDescent="0.2">
      <c r="A17" s="20" t="s">
        <v>37</v>
      </c>
      <c r="B17" s="5"/>
      <c r="C17" s="5"/>
      <c r="D17" s="5"/>
      <c r="E17" s="91">
        <v>1.9260953806000001</v>
      </c>
      <c r="F17" s="91">
        <v>1.8932432157000001</v>
      </c>
      <c r="G17" s="91">
        <v>2.0159593232000002</v>
      </c>
      <c r="H17" s="91">
        <v>2.1559474788999999</v>
      </c>
      <c r="I17" s="91">
        <v>2.2843299681999998</v>
      </c>
      <c r="J17" s="91"/>
      <c r="K17" s="91">
        <v>9.8557150400000001E-2</v>
      </c>
      <c r="L17" s="91">
        <v>8.4068793500000003E-2</v>
      </c>
      <c r="M17" s="91">
        <v>8.5023062199999999E-2</v>
      </c>
      <c r="N17" s="91">
        <v>6.3141231000000006E-2</v>
      </c>
      <c r="O17" s="91">
        <v>5.7537710200000002E-2</v>
      </c>
      <c r="P17" s="91"/>
      <c r="Q17" s="91">
        <v>3.7599122276000001</v>
      </c>
      <c r="R17" s="91">
        <v>3.5644414432000002</v>
      </c>
      <c r="S17" s="91">
        <v>3.6147822938000003</v>
      </c>
      <c r="T17" s="91">
        <v>3.7389457594</v>
      </c>
      <c r="U17" s="91">
        <v>3.9512223181000001</v>
      </c>
      <c r="V17" s="91"/>
      <c r="W17" s="91">
        <v>2.0728628500000002E-2</v>
      </c>
      <c r="X17" s="91">
        <v>1.5053280700000001E-2</v>
      </c>
      <c r="Y17" s="91">
        <v>1.7681690700000002E-2</v>
      </c>
      <c r="Z17" s="91">
        <v>1.30622645E-2</v>
      </c>
      <c r="AA17" s="91">
        <v>1.47304182E-2</v>
      </c>
      <c r="AB17" s="91"/>
      <c r="AC17" s="91">
        <v>0.66050794840000004</v>
      </c>
      <c r="AD17" s="91">
        <v>0.65777026800000005</v>
      </c>
      <c r="AE17" s="91">
        <v>0.66799661030000002</v>
      </c>
      <c r="AF17" s="91">
        <v>0.67966228989999999</v>
      </c>
      <c r="AG17" s="91">
        <v>0.69036083069999998</v>
      </c>
      <c r="AH17" s="91"/>
      <c r="AI17" s="91">
        <v>0.20278678360000002</v>
      </c>
      <c r="AJ17" s="91">
        <v>0.17524833270000001</v>
      </c>
      <c r="AK17" s="91">
        <v>0.16903649810000002</v>
      </c>
      <c r="AL17" s="91">
        <v>0.11943161170000001</v>
      </c>
      <c r="AM17" s="182">
        <v>0.1043328642</v>
      </c>
      <c r="AN17" s="32"/>
    </row>
    <row r="18" spans="1:40" x14ac:dyDescent="0.2">
      <c r="A18" s="20" t="s">
        <v>38</v>
      </c>
      <c r="B18" s="5"/>
      <c r="C18" s="5"/>
      <c r="D18" s="5"/>
      <c r="E18" s="91">
        <v>1.8457309478000001</v>
      </c>
      <c r="F18" s="91">
        <v>1.8335258887000001</v>
      </c>
      <c r="G18" s="91">
        <v>2.0317246595</v>
      </c>
      <c r="H18" s="91">
        <v>2.0750927774000001</v>
      </c>
      <c r="I18" s="91">
        <v>1.9726153274</v>
      </c>
      <c r="J18" s="91"/>
      <c r="K18" s="91">
        <v>8.1826957899999997E-2</v>
      </c>
      <c r="L18" s="91">
        <v>9.157791500000001E-2</v>
      </c>
      <c r="M18" s="91">
        <v>0.1104055137</v>
      </c>
      <c r="N18" s="91">
        <v>8.2891674700000001E-2</v>
      </c>
      <c r="O18" s="91">
        <v>6.4853264399999999E-2</v>
      </c>
      <c r="P18" s="91"/>
      <c r="Q18" s="91">
        <v>3.4110007344</v>
      </c>
      <c r="R18" s="91">
        <v>3.2536923785000003</v>
      </c>
      <c r="S18" s="91">
        <v>3.3161675091</v>
      </c>
      <c r="T18" s="91">
        <v>3.5610786184000003</v>
      </c>
      <c r="U18" s="91">
        <v>3.4057046129000001</v>
      </c>
      <c r="V18" s="91"/>
      <c r="W18" s="91">
        <v>9.6810717999999997E-3</v>
      </c>
      <c r="X18" s="91">
        <v>8.967212300000001E-3</v>
      </c>
      <c r="Y18" s="91">
        <v>2.3976515400000002E-2</v>
      </c>
      <c r="Z18" s="91">
        <v>1.01646954E-2</v>
      </c>
      <c r="AA18" s="91">
        <v>1.0297702000000001E-2</v>
      </c>
      <c r="AB18" s="91"/>
      <c r="AC18" s="91">
        <v>0.65381091229999999</v>
      </c>
      <c r="AD18" s="91">
        <v>0.65279382409999998</v>
      </c>
      <c r="AE18" s="91">
        <v>0.6693103883</v>
      </c>
      <c r="AF18" s="91">
        <v>0.67292439810000004</v>
      </c>
      <c r="AG18" s="91">
        <v>0.66438461059999998</v>
      </c>
      <c r="AH18" s="91"/>
      <c r="AI18" s="91">
        <v>0.17391275170000001</v>
      </c>
      <c r="AJ18" s="91">
        <v>0.19562798989999999</v>
      </c>
      <c r="AK18" s="91">
        <v>0.21822511310000001</v>
      </c>
      <c r="AL18" s="91">
        <v>0.1612838643</v>
      </c>
      <c r="AM18" s="182">
        <v>0.13105700919999999</v>
      </c>
      <c r="AN18" s="32"/>
    </row>
    <row r="19" spans="1:40" x14ac:dyDescent="0.2">
      <c r="A19" s="20" t="s">
        <v>39</v>
      </c>
      <c r="B19" s="5"/>
      <c r="C19" s="5"/>
      <c r="D19" s="5"/>
      <c r="E19" s="91">
        <v>1.8114794139000001</v>
      </c>
      <c r="F19" s="91">
        <v>1.7083472521</v>
      </c>
      <c r="G19" s="91">
        <v>1.9446026003000001</v>
      </c>
      <c r="H19" s="91">
        <v>2.3342453019000002</v>
      </c>
      <c r="I19" s="91">
        <v>2.2814479022</v>
      </c>
      <c r="J19" s="91"/>
      <c r="K19" s="91">
        <v>0.1122909399</v>
      </c>
      <c r="L19" s="91">
        <v>0.1104365826</v>
      </c>
      <c r="M19" s="91">
        <v>0.12539987329999999</v>
      </c>
      <c r="N19" s="91">
        <v>0.13348407770000001</v>
      </c>
      <c r="O19" s="91">
        <v>0.1060250977</v>
      </c>
      <c r="P19" s="91"/>
      <c r="Q19" s="91">
        <v>3.5993854184000003</v>
      </c>
      <c r="R19" s="91">
        <v>3.3273766234000002</v>
      </c>
      <c r="S19" s="91">
        <v>3.3560669824000002</v>
      </c>
      <c r="T19" s="91">
        <v>3.8214737629000002</v>
      </c>
      <c r="U19" s="91">
        <v>3.7285747258000002</v>
      </c>
      <c r="V19" s="91"/>
      <c r="W19" s="91">
        <v>1.6284684000000001E-2</v>
      </c>
      <c r="X19" s="91">
        <v>1.1924076300000001E-2</v>
      </c>
      <c r="Y19" s="91">
        <v>2.4076479300000002E-2</v>
      </c>
      <c r="Z19" s="91">
        <v>4.01381497E-2</v>
      </c>
      <c r="AA19" s="91">
        <v>2.69654353E-2</v>
      </c>
      <c r="AB19" s="91"/>
      <c r="AC19" s="91">
        <v>0.65095661780000003</v>
      </c>
      <c r="AD19" s="91">
        <v>0.64236227099999998</v>
      </c>
      <c r="AE19" s="91">
        <v>0.66205021669999997</v>
      </c>
      <c r="AF19" s="91">
        <v>0.69452044180000005</v>
      </c>
      <c r="AG19" s="91">
        <v>0.69012065850000004</v>
      </c>
      <c r="AH19" s="91"/>
      <c r="AI19" s="91">
        <v>0.24211104980000001</v>
      </c>
      <c r="AJ19" s="91">
        <v>0.24915412440000001</v>
      </c>
      <c r="AK19" s="91">
        <v>0.25615829140000002</v>
      </c>
      <c r="AL19" s="91">
        <v>0.2382973732</v>
      </c>
      <c r="AM19" s="182">
        <v>0.19243071950000001</v>
      </c>
      <c r="AN19" s="32"/>
    </row>
    <row r="20" spans="1:40" x14ac:dyDescent="0.2">
      <c r="A20" s="20" t="s">
        <v>40</v>
      </c>
      <c r="B20" s="5"/>
      <c r="C20" s="5"/>
      <c r="D20" s="5"/>
      <c r="E20" s="91">
        <v>1.9726340731000001</v>
      </c>
      <c r="F20" s="91">
        <v>1.9881809469</v>
      </c>
      <c r="G20" s="91">
        <v>2.0974719991000002</v>
      </c>
      <c r="H20" s="91">
        <v>2.2558942725</v>
      </c>
      <c r="I20" s="91">
        <v>2.1564011853</v>
      </c>
      <c r="J20" s="91"/>
      <c r="K20" s="91">
        <v>0.12937552290000001</v>
      </c>
      <c r="L20" s="91">
        <v>0.1374765124</v>
      </c>
      <c r="M20" s="91">
        <v>0.14941827300000002</v>
      </c>
      <c r="N20" s="91">
        <v>0.1242031648</v>
      </c>
      <c r="O20" s="91">
        <v>9.3408609700000006E-2</v>
      </c>
      <c r="P20" s="91"/>
      <c r="Q20" s="91">
        <v>3.3866432660000001</v>
      </c>
      <c r="R20" s="91">
        <v>3.4270899646999999</v>
      </c>
      <c r="S20" s="91">
        <v>3.4009020064</v>
      </c>
      <c r="T20" s="91">
        <v>3.4295455775000003</v>
      </c>
      <c r="U20" s="91">
        <v>3.4692532607</v>
      </c>
      <c r="V20" s="91"/>
      <c r="W20" s="91">
        <v>2.0723324500000001E-2</v>
      </c>
      <c r="X20" s="91">
        <v>2.03867831E-2</v>
      </c>
      <c r="Y20" s="91">
        <v>2.5707149800000002E-2</v>
      </c>
      <c r="Z20" s="91">
        <v>1.85206396E-2</v>
      </c>
      <c r="AA20" s="91">
        <v>9.9798415000000012E-3</v>
      </c>
      <c r="AB20" s="91"/>
      <c r="AC20" s="91">
        <v>0.66438617280000001</v>
      </c>
      <c r="AD20" s="91">
        <v>0.66568174560000004</v>
      </c>
      <c r="AE20" s="91">
        <v>0.67478933330000002</v>
      </c>
      <c r="AF20" s="91">
        <v>0.68799118940000004</v>
      </c>
      <c r="AG20" s="91">
        <v>0.67970009880000004</v>
      </c>
      <c r="AH20" s="91"/>
      <c r="AI20" s="91">
        <v>0.2614432438</v>
      </c>
      <c r="AJ20" s="91">
        <v>0.27617890080000002</v>
      </c>
      <c r="AK20" s="91">
        <v>0.28842108080000001</v>
      </c>
      <c r="AL20" s="91">
        <v>0.22727310620000002</v>
      </c>
      <c r="AM20" s="182">
        <v>0.1766549983</v>
      </c>
      <c r="AN20" s="32"/>
    </row>
    <row r="21" spans="1:40" x14ac:dyDescent="0.2">
      <c r="A21" s="20" t="s">
        <v>41</v>
      </c>
      <c r="B21" s="5"/>
      <c r="C21" s="5"/>
      <c r="D21" s="5"/>
      <c r="E21" s="91">
        <v>2.7594145661000002</v>
      </c>
      <c r="F21" s="91">
        <v>2.943586738</v>
      </c>
      <c r="G21" s="91">
        <v>3.0393591200000003</v>
      </c>
      <c r="H21" s="91">
        <v>3.2906860214</v>
      </c>
      <c r="I21" s="91">
        <v>3.0676059972999998</v>
      </c>
      <c r="J21" s="91"/>
      <c r="K21" s="91">
        <v>0.30734432170000003</v>
      </c>
      <c r="L21" s="91">
        <v>0.3330669302</v>
      </c>
      <c r="M21" s="91">
        <v>0.3363846714</v>
      </c>
      <c r="N21" s="91">
        <v>0.3310141909</v>
      </c>
      <c r="O21" s="91">
        <v>0.29684757519999999</v>
      </c>
      <c r="P21" s="91"/>
      <c r="Q21" s="91">
        <v>3.6765934151000002</v>
      </c>
      <c r="R21" s="91">
        <v>3.7694709829000002</v>
      </c>
      <c r="S21" s="91">
        <v>3.8521973185</v>
      </c>
      <c r="T21" s="91">
        <v>4.0521587048000001</v>
      </c>
      <c r="U21" s="91">
        <v>3.9687502438000002</v>
      </c>
      <c r="V21" s="91"/>
      <c r="W21" s="91">
        <v>0.142284931</v>
      </c>
      <c r="X21" s="91">
        <v>0.16917004760000001</v>
      </c>
      <c r="Y21" s="91">
        <v>0.16374679</v>
      </c>
      <c r="Z21" s="91">
        <v>0.15013246690000001</v>
      </c>
      <c r="AA21" s="91">
        <v>0.1411307007</v>
      </c>
      <c r="AB21" s="91"/>
      <c r="AC21" s="91">
        <v>0.72995121380000005</v>
      </c>
      <c r="AD21" s="91">
        <v>0.7452988948</v>
      </c>
      <c r="AE21" s="91">
        <v>0.75327992669999999</v>
      </c>
      <c r="AF21" s="91">
        <v>0.77422383510000004</v>
      </c>
      <c r="AG21" s="91">
        <v>0.75563383309999999</v>
      </c>
      <c r="AH21" s="91"/>
      <c r="AI21" s="91">
        <v>0.48781295160000004</v>
      </c>
      <c r="AJ21" s="91">
        <v>0.50598355760000002</v>
      </c>
      <c r="AK21" s="91">
        <v>0.50022088980000001</v>
      </c>
      <c r="AL21" s="91">
        <v>0.46728081870000004</v>
      </c>
      <c r="AM21" s="182">
        <v>0.4387292331</v>
      </c>
      <c r="AN21" s="32"/>
    </row>
    <row r="22" spans="1:40" x14ac:dyDescent="0.2">
      <c r="A22" s="20" t="s">
        <v>42</v>
      </c>
      <c r="B22" s="5"/>
      <c r="C22" s="5"/>
      <c r="D22" s="5"/>
      <c r="E22" s="91">
        <v>2.2749788232000001</v>
      </c>
      <c r="F22" s="91">
        <v>2.199604678</v>
      </c>
      <c r="G22" s="91">
        <v>2.3391650823000001</v>
      </c>
      <c r="H22" s="91">
        <v>2.5970973805000002</v>
      </c>
      <c r="I22" s="91">
        <v>2.4989447526999999</v>
      </c>
      <c r="J22" s="91"/>
      <c r="K22" s="91">
        <v>0.21575233200000002</v>
      </c>
      <c r="L22" s="91">
        <v>0.18282274130000001</v>
      </c>
      <c r="M22" s="91">
        <v>0.19785747319999999</v>
      </c>
      <c r="N22" s="91">
        <v>0.17746408460000002</v>
      </c>
      <c r="O22" s="91">
        <v>0.1470587871</v>
      </c>
      <c r="P22" s="91"/>
      <c r="Q22" s="91">
        <v>3.5156806129000002</v>
      </c>
      <c r="R22" s="91">
        <v>3.5730457919000003</v>
      </c>
      <c r="S22" s="91">
        <v>3.5697397557000001</v>
      </c>
      <c r="T22" s="91">
        <v>3.8099972899000001</v>
      </c>
      <c r="U22" s="91">
        <v>3.5859814005000001</v>
      </c>
      <c r="V22" s="91"/>
      <c r="W22" s="91">
        <v>5.5736052100000003E-2</v>
      </c>
      <c r="X22" s="91">
        <v>4.1859714999999999E-2</v>
      </c>
      <c r="Y22" s="91">
        <v>4.8445484300000001E-2</v>
      </c>
      <c r="Z22" s="91">
        <v>4.3045028400000004E-2</v>
      </c>
      <c r="AA22" s="91">
        <v>3.3784536900000002E-2</v>
      </c>
      <c r="AB22" s="91"/>
      <c r="AC22" s="91">
        <v>0.68958156859999997</v>
      </c>
      <c r="AD22" s="91">
        <v>0.68330038980000007</v>
      </c>
      <c r="AE22" s="91">
        <v>0.69493042350000001</v>
      </c>
      <c r="AF22" s="91">
        <v>0.71642478170000001</v>
      </c>
      <c r="AG22" s="91">
        <v>0.70824539610000004</v>
      </c>
      <c r="AH22" s="91"/>
      <c r="AI22" s="91">
        <v>0.39238738400000001</v>
      </c>
      <c r="AJ22" s="91">
        <v>0.3407599147</v>
      </c>
      <c r="AK22" s="91">
        <v>0.3526827038</v>
      </c>
      <c r="AL22" s="91">
        <v>0.2937271487</v>
      </c>
      <c r="AM22" s="182">
        <v>0.25007445760000002</v>
      </c>
      <c r="AN22" s="32"/>
    </row>
    <row r="23" spans="1:40" x14ac:dyDescent="0.2">
      <c r="A23" s="20" t="s">
        <v>43</v>
      </c>
      <c r="B23" s="5"/>
      <c r="C23" s="5"/>
      <c r="D23" s="5"/>
      <c r="E23" s="91">
        <v>1.876804385</v>
      </c>
      <c r="F23" s="91">
        <v>2.0871799269000002</v>
      </c>
      <c r="G23" s="91">
        <v>2.1579064086000002</v>
      </c>
      <c r="H23" s="91">
        <v>2.2805185892000002</v>
      </c>
      <c r="I23" s="91">
        <v>2.0901828990000002</v>
      </c>
      <c r="J23" s="91"/>
      <c r="K23" s="91">
        <v>9.53053757E-2</v>
      </c>
      <c r="L23" s="91">
        <v>9.6711231000000009E-2</v>
      </c>
      <c r="M23" s="91">
        <v>0.11298619880000001</v>
      </c>
      <c r="N23" s="91">
        <v>8.2996255099999999E-2</v>
      </c>
      <c r="O23" s="91">
        <v>6.4905789399999997E-2</v>
      </c>
      <c r="P23" s="91"/>
      <c r="Q23" s="91">
        <v>3.4024837203000002</v>
      </c>
      <c r="R23" s="91">
        <v>3.7345229154999999</v>
      </c>
      <c r="S23" s="91">
        <v>3.6892122098</v>
      </c>
      <c r="T23" s="91">
        <v>3.6088100408000003</v>
      </c>
      <c r="U23" s="91">
        <v>3.3595911109999999</v>
      </c>
      <c r="V23" s="91"/>
      <c r="W23" s="91">
        <v>8.3542979E-3</v>
      </c>
      <c r="X23" s="91">
        <v>1.4314611500000001E-2</v>
      </c>
      <c r="Y23" s="91">
        <v>1.8472017699999999E-2</v>
      </c>
      <c r="Z23" s="91">
        <v>1.27736056E-2</v>
      </c>
      <c r="AA23" s="91">
        <v>7.3228314000000003E-3</v>
      </c>
      <c r="AB23" s="91"/>
      <c r="AC23" s="91">
        <v>0.65640036540000002</v>
      </c>
      <c r="AD23" s="91">
        <v>0.67393166059999998</v>
      </c>
      <c r="AE23" s="91">
        <v>0.67982553410000002</v>
      </c>
      <c r="AF23" s="91">
        <v>0.69004321580000005</v>
      </c>
      <c r="AG23" s="91">
        <v>0.67418190820000001</v>
      </c>
      <c r="AH23" s="91"/>
      <c r="AI23" s="91">
        <v>0.1999946843</v>
      </c>
      <c r="AJ23" s="91">
        <v>0.18736312960000001</v>
      </c>
      <c r="AK23" s="91">
        <v>0.21357062370000002</v>
      </c>
      <c r="AL23" s="91">
        <v>0.15067889300000001</v>
      </c>
      <c r="AM23" s="182">
        <v>0.12561094719999999</v>
      </c>
      <c r="AN23" s="32"/>
    </row>
    <row r="24" spans="1:40" x14ac:dyDescent="0.2">
      <c r="A24" s="20" t="s">
        <v>44</v>
      </c>
      <c r="B24" s="5"/>
      <c r="C24" s="5"/>
      <c r="D24" s="5"/>
      <c r="E24" s="91">
        <v>2.0767829001</v>
      </c>
      <c r="F24" s="91">
        <v>2.0605785237000003</v>
      </c>
      <c r="G24" s="91">
        <v>2.2271634402</v>
      </c>
      <c r="H24" s="91">
        <v>2.3630078547000002</v>
      </c>
      <c r="I24" s="91">
        <v>2.3107737674000002</v>
      </c>
      <c r="J24" s="91"/>
      <c r="K24" s="91">
        <v>0.1614539109</v>
      </c>
      <c r="L24" s="91">
        <v>0.14346605079999999</v>
      </c>
      <c r="M24" s="91">
        <v>0.1813822856</v>
      </c>
      <c r="N24" s="91">
        <v>0.1688586312</v>
      </c>
      <c r="O24" s="91">
        <v>0.1201449664</v>
      </c>
      <c r="P24" s="91"/>
      <c r="Q24" s="91">
        <v>3.6366523229000003</v>
      </c>
      <c r="R24" s="91">
        <v>3.4594775679000001</v>
      </c>
      <c r="S24" s="91">
        <v>3.4870080911000003</v>
      </c>
      <c r="T24" s="91">
        <v>3.5882432137000002</v>
      </c>
      <c r="U24" s="91">
        <v>3.5304403799999999</v>
      </c>
      <c r="V24" s="91"/>
      <c r="W24" s="91">
        <v>3.4405551900000005E-2</v>
      </c>
      <c r="X24" s="91">
        <v>2.6822694800000001E-2</v>
      </c>
      <c r="Y24" s="91">
        <v>4.7722145899999999E-2</v>
      </c>
      <c r="Z24" s="91">
        <v>3.5643288700000005E-2</v>
      </c>
      <c r="AA24" s="91">
        <v>2.1811057599999999E-2</v>
      </c>
      <c r="AB24" s="91"/>
      <c r="AC24" s="91">
        <v>0.67306524170000004</v>
      </c>
      <c r="AD24" s="91">
        <v>0.67171487699999999</v>
      </c>
      <c r="AE24" s="91">
        <v>0.68559695340000004</v>
      </c>
      <c r="AF24" s="91">
        <v>0.69691732120000005</v>
      </c>
      <c r="AG24" s="91">
        <v>0.69256448059999998</v>
      </c>
      <c r="AH24" s="91"/>
      <c r="AI24" s="91">
        <v>0.31395390109999999</v>
      </c>
      <c r="AJ24" s="91">
        <v>0.28060550820000002</v>
      </c>
      <c r="AK24" s="91">
        <v>0.33501396490000002</v>
      </c>
      <c r="AL24" s="91">
        <v>0.29880689050000003</v>
      </c>
      <c r="AM24" s="182">
        <v>0.21605265930000001</v>
      </c>
      <c r="AN24" s="32"/>
    </row>
    <row r="25" spans="1:40" x14ac:dyDescent="0.2">
      <c r="A25" s="20" t="s">
        <v>45</v>
      </c>
      <c r="B25" s="5"/>
      <c r="C25" s="5"/>
      <c r="D25" s="5"/>
      <c r="E25" s="91">
        <v>2.4204792454000001</v>
      </c>
      <c r="F25" s="91">
        <v>2.2654609191000001</v>
      </c>
      <c r="G25" s="91">
        <v>2.5147950458000001</v>
      </c>
      <c r="H25" s="91">
        <v>2.7509316746000003</v>
      </c>
      <c r="I25" s="91">
        <v>2.6331683446</v>
      </c>
      <c r="J25" s="91"/>
      <c r="K25" s="91">
        <v>0.21849869330000002</v>
      </c>
      <c r="L25" s="91">
        <v>0.1744839537</v>
      </c>
      <c r="M25" s="91">
        <v>0.18655289799999999</v>
      </c>
      <c r="N25" s="91">
        <v>0.1913560802</v>
      </c>
      <c r="O25" s="91">
        <v>0.15052350980000001</v>
      </c>
      <c r="P25" s="91"/>
      <c r="Q25" s="91">
        <v>3.5793106409000002</v>
      </c>
      <c r="R25" s="91">
        <v>3.6183306888</v>
      </c>
      <c r="S25" s="91">
        <v>3.6618602388000001</v>
      </c>
      <c r="T25" s="91">
        <v>3.7979855001000002</v>
      </c>
      <c r="U25" s="91">
        <v>3.9987250160999999</v>
      </c>
      <c r="V25" s="91"/>
      <c r="W25" s="91">
        <v>4.9565214600000004E-2</v>
      </c>
      <c r="X25" s="91">
        <v>3.2056907500000002E-2</v>
      </c>
      <c r="Y25" s="91">
        <v>4.6308993800000003E-2</v>
      </c>
      <c r="Z25" s="91">
        <v>4.7640146000000001E-2</v>
      </c>
      <c r="AA25" s="91">
        <v>3.6300211499999999E-2</v>
      </c>
      <c r="AB25" s="91"/>
      <c r="AC25" s="91">
        <v>0.70170660380000005</v>
      </c>
      <c r="AD25" s="91">
        <v>0.68878840990000001</v>
      </c>
      <c r="AE25" s="91">
        <v>0.70956625380000005</v>
      </c>
      <c r="AF25" s="91">
        <v>0.72924430620000003</v>
      </c>
      <c r="AG25" s="91">
        <v>0.71943069540000004</v>
      </c>
      <c r="AH25" s="91"/>
      <c r="AI25" s="91">
        <v>0.38006186489999999</v>
      </c>
      <c r="AJ25" s="91">
        <v>0.31829953189999999</v>
      </c>
      <c r="AK25" s="91">
        <v>0.31582289260000002</v>
      </c>
      <c r="AL25" s="91">
        <v>0.30435942830000001</v>
      </c>
      <c r="AM25" s="182">
        <v>0.24675497909999999</v>
      </c>
      <c r="AN25" s="32"/>
    </row>
    <row r="26" spans="1:40" x14ac:dyDescent="0.2">
      <c r="A26" s="20" t="s">
        <v>46</v>
      </c>
      <c r="B26" s="5"/>
      <c r="C26" s="5"/>
      <c r="D26" s="5"/>
      <c r="E26" s="91">
        <v>2.0860574461999999</v>
      </c>
      <c r="F26" s="91">
        <v>2.1641001745000001</v>
      </c>
      <c r="G26" s="91">
        <v>2.2643976612999999</v>
      </c>
      <c r="H26" s="91">
        <v>2.4646987248000003</v>
      </c>
      <c r="I26" s="91">
        <v>2.4607441128</v>
      </c>
      <c r="J26" s="91"/>
      <c r="K26" s="91">
        <v>0.16234179410000002</v>
      </c>
      <c r="L26" s="91">
        <v>0.17509065400000001</v>
      </c>
      <c r="M26" s="91">
        <v>0.1922692127</v>
      </c>
      <c r="N26" s="91">
        <v>0.1686506485</v>
      </c>
      <c r="O26" s="91">
        <v>0.14500564399999999</v>
      </c>
      <c r="P26" s="91"/>
      <c r="Q26" s="91">
        <v>3.5374905300999999</v>
      </c>
      <c r="R26" s="91">
        <v>3.4675667863999999</v>
      </c>
      <c r="S26" s="91">
        <v>3.5453678948</v>
      </c>
      <c r="T26" s="91">
        <v>3.5579417772999999</v>
      </c>
      <c r="U26" s="91">
        <v>3.5783238762999998</v>
      </c>
      <c r="V26" s="91"/>
      <c r="W26" s="91">
        <v>3.00604436E-2</v>
      </c>
      <c r="X26" s="91">
        <v>3.5654054300000002E-2</v>
      </c>
      <c r="Y26" s="91">
        <v>4.9881507400000004E-2</v>
      </c>
      <c r="Z26" s="91">
        <v>3.4663042400000003E-2</v>
      </c>
      <c r="AA26" s="91">
        <v>2.9154238499999999E-2</v>
      </c>
      <c r="AB26" s="91"/>
      <c r="AC26" s="91">
        <v>0.67383812050000003</v>
      </c>
      <c r="AD26" s="91">
        <v>0.68034168120000005</v>
      </c>
      <c r="AE26" s="91">
        <v>0.68869980510000006</v>
      </c>
      <c r="AF26" s="91">
        <v>0.70539156040000006</v>
      </c>
      <c r="AG26" s="91">
        <v>0.70506200940000008</v>
      </c>
      <c r="AH26" s="91"/>
      <c r="AI26" s="91">
        <v>0.31463780530000002</v>
      </c>
      <c r="AJ26" s="91">
        <v>0.33026605130000003</v>
      </c>
      <c r="AK26" s="91">
        <v>0.35086355620000004</v>
      </c>
      <c r="AL26" s="91">
        <v>0.28960475270000002</v>
      </c>
      <c r="AM26" s="182">
        <v>0.2492854991</v>
      </c>
      <c r="AN26" s="32"/>
    </row>
    <row r="27" spans="1:40" x14ac:dyDescent="0.2">
      <c r="A27" s="20" t="s">
        <v>47</v>
      </c>
      <c r="B27" s="5"/>
      <c r="C27" s="5"/>
      <c r="D27" s="5"/>
      <c r="E27" s="91">
        <v>2.2499583369000002</v>
      </c>
      <c r="F27" s="91">
        <v>2.2404842903</v>
      </c>
      <c r="G27" s="91">
        <v>2.1647334374000002</v>
      </c>
      <c r="H27" s="91">
        <v>2.5739083185</v>
      </c>
      <c r="I27" s="91">
        <v>2.2897112748000001</v>
      </c>
      <c r="J27" s="91"/>
      <c r="K27" s="91">
        <v>0.14288865180000002</v>
      </c>
      <c r="L27" s="91">
        <v>0.13338551440000002</v>
      </c>
      <c r="M27" s="91">
        <v>0.1096994595</v>
      </c>
      <c r="N27" s="91">
        <v>0.1257489862</v>
      </c>
      <c r="O27" s="91">
        <v>8.9688790500000004E-2</v>
      </c>
      <c r="P27" s="91"/>
      <c r="Q27" s="91">
        <v>3.8725379884</v>
      </c>
      <c r="R27" s="91">
        <v>3.8674679346</v>
      </c>
      <c r="S27" s="91">
        <v>3.6635388740000003</v>
      </c>
      <c r="T27" s="91">
        <v>3.7849923581000002</v>
      </c>
      <c r="U27" s="91">
        <v>4.0316477617000004</v>
      </c>
      <c r="V27" s="91"/>
      <c r="W27" s="91">
        <v>5.0024695100000002E-2</v>
      </c>
      <c r="X27" s="91">
        <v>3.59425752E-2</v>
      </c>
      <c r="Y27" s="91">
        <v>2.3170329999999999E-2</v>
      </c>
      <c r="Z27" s="91">
        <v>4.0557517299999998E-2</v>
      </c>
      <c r="AA27" s="91">
        <v>2.49773891E-2</v>
      </c>
      <c r="AB27" s="91"/>
      <c r="AC27" s="91">
        <v>0.68749652810000006</v>
      </c>
      <c r="AD27" s="91">
        <v>0.68670702420000007</v>
      </c>
      <c r="AE27" s="91">
        <v>0.68039445310000002</v>
      </c>
      <c r="AF27" s="91">
        <v>0.71449235990000004</v>
      </c>
      <c r="AG27" s="91">
        <v>0.69080927290000005</v>
      </c>
      <c r="AH27" s="91"/>
      <c r="AI27" s="91">
        <v>0.26196605620000002</v>
      </c>
      <c r="AJ27" s="91">
        <v>0.24529545700000002</v>
      </c>
      <c r="AK27" s="91">
        <v>0.20687693679999999</v>
      </c>
      <c r="AL27" s="91">
        <v>0.20944030350000001</v>
      </c>
      <c r="AM27" s="182">
        <v>0.1623554432</v>
      </c>
      <c r="AN27" s="32"/>
    </row>
    <row r="28" spans="1:40" x14ac:dyDescent="0.2">
      <c r="A28" s="20" t="s">
        <v>48</v>
      </c>
      <c r="B28" s="5"/>
      <c r="C28" s="5"/>
      <c r="D28" s="5"/>
      <c r="E28" s="91">
        <v>1.8451675679000001</v>
      </c>
      <c r="F28" s="91">
        <v>1.6617200444</v>
      </c>
      <c r="G28" s="91">
        <v>1.9584530438000001</v>
      </c>
      <c r="H28" s="91">
        <v>2.0219088901000002</v>
      </c>
      <c r="I28" s="91">
        <v>1.8461856376000001</v>
      </c>
      <c r="J28" s="91"/>
      <c r="K28" s="91">
        <v>5.7939306500000003E-2</v>
      </c>
      <c r="L28" s="91">
        <v>5.3682609999999999E-2</v>
      </c>
      <c r="M28" s="91">
        <v>7.94165857E-2</v>
      </c>
      <c r="N28" s="91">
        <v>5.4053867400000004E-2</v>
      </c>
      <c r="O28" s="91">
        <v>3.2553005500000003E-2</v>
      </c>
      <c r="P28" s="91"/>
      <c r="Q28" s="91">
        <v>3.4657556775000002</v>
      </c>
      <c r="R28" s="91">
        <v>3.2836038800000003</v>
      </c>
      <c r="S28" s="91">
        <v>3.2569110286000003</v>
      </c>
      <c r="T28" s="91">
        <v>3.4705438415000001</v>
      </c>
      <c r="U28" s="91">
        <v>3.2791303171999999</v>
      </c>
      <c r="V28" s="91"/>
      <c r="W28" s="91">
        <v>7.2942337000000005E-3</v>
      </c>
      <c r="X28" s="91">
        <v>4.0194651999999999E-3</v>
      </c>
      <c r="Y28" s="91">
        <v>1.14796994E-2</v>
      </c>
      <c r="Z28" s="91">
        <v>6.1994502000000005E-3</v>
      </c>
      <c r="AA28" s="91">
        <v>2.6369584000000001E-3</v>
      </c>
      <c r="AB28" s="91"/>
      <c r="AC28" s="91">
        <v>0.65376396400000003</v>
      </c>
      <c r="AD28" s="91">
        <v>0.6384766704</v>
      </c>
      <c r="AE28" s="91">
        <v>0.66320442030000004</v>
      </c>
      <c r="AF28" s="91">
        <v>0.66849240750000005</v>
      </c>
      <c r="AG28" s="91">
        <v>0.65384880310000004</v>
      </c>
      <c r="AH28" s="91"/>
      <c r="AI28" s="91">
        <v>0.123171352</v>
      </c>
      <c r="AJ28" s="91">
        <v>0.1237576482</v>
      </c>
      <c r="AK28" s="91">
        <v>0.1613603069</v>
      </c>
      <c r="AL28" s="91">
        <v>0.10722916390000001</v>
      </c>
      <c r="AM28" s="182">
        <v>6.9174225800000003E-2</v>
      </c>
      <c r="AN28" s="32"/>
    </row>
    <row r="29" spans="1:40" x14ac:dyDescent="0.2">
      <c r="A29" s="20" t="s">
        <v>49</v>
      </c>
      <c r="B29" s="5"/>
      <c r="C29" s="5"/>
      <c r="D29" s="5"/>
      <c r="E29" s="91">
        <v>2.9161862757999999</v>
      </c>
      <c r="F29" s="91">
        <v>2.9087050810999999</v>
      </c>
      <c r="G29" s="91">
        <v>3.0711068427999999</v>
      </c>
      <c r="H29" s="91">
        <v>3.3380363691000001</v>
      </c>
      <c r="I29" s="91">
        <v>3.0986551298</v>
      </c>
      <c r="J29" s="91"/>
      <c r="K29" s="91">
        <v>0.33039228640000001</v>
      </c>
      <c r="L29" s="91">
        <v>0.31189055329999998</v>
      </c>
      <c r="M29" s="91">
        <v>0.31562915620000004</v>
      </c>
      <c r="N29" s="91">
        <v>0.32512666830000003</v>
      </c>
      <c r="O29" s="91">
        <v>0.2665554275</v>
      </c>
      <c r="P29" s="91"/>
      <c r="Q29" s="91">
        <v>3.7401142262000002</v>
      </c>
      <c r="R29" s="91">
        <v>3.6914396412000001</v>
      </c>
      <c r="S29" s="91">
        <v>3.8982211923000003</v>
      </c>
      <c r="T29" s="91">
        <v>4.0471266051999999</v>
      </c>
      <c r="U29" s="91">
        <v>3.9432320948999999</v>
      </c>
      <c r="V29" s="91"/>
      <c r="W29" s="91">
        <v>0.15120240800000001</v>
      </c>
      <c r="X29" s="91">
        <v>0.13344839850000001</v>
      </c>
      <c r="Y29" s="91">
        <v>0.1341461337</v>
      </c>
      <c r="Z29" s="91">
        <v>0.13647204230000001</v>
      </c>
      <c r="AA29" s="91">
        <v>0.1069226269</v>
      </c>
      <c r="AB29" s="91"/>
      <c r="AC29" s="91">
        <v>0.74301552300000007</v>
      </c>
      <c r="AD29" s="91">
        <v>0.74239209010000007</v>
      </c>
      <c r="AE29" s="91">
        <v>0.75592557020000006</v>
      </c>
      <c r="AF29" s="91">
        <v>0.77816969740000008</v>
      </c>
      <c r="AG29" s="91">
        <v>0.75822126080000007</v>
      </c>
      <c r="AH29" s="91"/>
      <c r="AI29" s="91">
        <v>0.50508419059999998</v>
      </c>
      <c r="AJ29" s="91">
        <v>0.47762507370000001</v>
      </c>
      <c r="AK29" s="91">
        <v>0.46613581770000001</v>
      </c>
      <c r="AL29" s="91">
        <v>0.45476506510000003</v>
      </c>
      <c r="AM29" s="182">
        <v>0.39134653679999998</v>
      </c>
      <c r="AN29" s="32"/>
    </row>
    <row r="30" spans="1:40" s="15" customFormat="1" x14ac:dyDescent="0.2">
      <c r="A30" s="20" t="s">
        <v>50</v>
      </c>
      <c r="B30" s="5"/>
      <c r="C30" s="5"/>
      <c r="D30" s="5"/>
      <c r="E30" s="91">
        <v>2.2629385183999999</v>
      </c>
      <c r="F30" s="91">
        <v>2.2823354740999999</v>
      </c>
      <c r="G30" s="91">
        <v>2.4795482138000002</v>
      </c>
      <c r="H30" s="91">
        <v>2.6553948890000001</v>
      </c>
      <c r="I30" s="91">
        <v>2.5605122485999998</v>
      </c>
      <c r="J30" s="91"/>
      <c r="K30" s="91">
        <v>0.21922627780000001</v>
      </c>
      <c r="L30" s="91">
        <v>0.22066167759999999</v>
      </c>
      <c r="M30" s="91">
        <v>0.25800566810000003</v>
      </c>
      <c r="N30" s="91">
        <v>0.23906194960000002</v>
      </c>
      <c r="O30" s="91">
        <v>0.18539290410000001</v>
      </c>
      <c r="P30" s="91"/>
      <c r="Q30" s="91">
        <v>3.5441351865000001</v>
      </c>
      <c r="R30" s="91">
        <v>3.6402325763000003</v>
      </c>
      <c r="S30" s="91">
        <v>3.6281916141000004</v>
      </c>
      <c r="T30" s="91">
        <v>3.7510910528000001</v>
      </c>
      <c r="U30" s="91">
        <v>3.7694165173999998</v>
      </c>
      <c r="V30" s="91"/>
      <c r="W30" s="91">
        <v>4.7006162000000004E-2</v>
      </c>
      <c r="X30" s="91">
        <v>4.9180668400000002E-2</v>
      </c>
      <c r="Y30" s="91">
        <v>7.7057673399999999E-2</v>
      </c>
      <c r="Z30" s="91">
        <v>7.1280952100000003E-2</v>
      </c>
      <c r="AA30" s="91">
        <v>4.5840751899999997E-2</v>
      </c>
      <c r="AB30" s="91"/>
      <c r="AC30" s="91">
        <v>0.68857820990000007</v>
      </c>
      <c r="AD30" s="91">
        <v>0.69019462279999999</v>
      </c>
      <c r="AE30" s="91">
        <v>0.70662901779999998</v>
      </c>
      <c r="AF30" s="91">
        <v>0.72128290740000001</v>
      </c>
      <c r="AG30" s="91">
        <v>0.71337602070000006</v>
      </c>
      <c r="AH30" s="91"/>
      <c r="AI30" s="91">
        <v>0.40024358590000003</v>
      </c>
      <c r="AJ30" s="91">
        <v>0.40037804710000002</v>
      </c>
      <c r="AK30" s="91">
        <v>0.44116333169999999</v>
      </c>
      <c r="AL30" s="91">
        <v>0.38961730040000003</v>
      </c>
      <c r="AM30" s="182">
        <v>0.3099102976</v>
      </c>
      <c r="AN30" s="32"/>
    </row>
    <row r="31" spans="1:40" x14ac:dyDescent="0.2">
      <c r="A31" s="20" t="s">
        <v>51</v>
      </c>
      <c r="B31" s="5"/>
      <c r="C31" s="5"/>
      <c r="D31" s="5"/>
      <c r="E31" s="91">
        <v>1.9480312968</v>
      </c>
      <c r="F31" s="91">
        <v>1.970180834</v>
      </c>
      <c r="G31" s="91">
        <v>2.0170200291000002</v>
      </c>
      <c r="H31" s="91">
        <v>2.1764577671000001</v>
      </c>
      <c r="I31" s="91">
        <v>2.1087775149999999</v>
      </c>
      <c r="J31" s="91"/>
      <c r="K31" s="91">
        <v>9.6388868400000008E-2</v>
      </c>
      <c r="L31" s="91">
        <v>8.6600837400000005E-2</v>
      </c>
      <c r="M31" s="91">
        <v>0.10530624970000001</v>
      </c>
      <c r="N31" s="91">
        <v>7.8681567399999999E-2</v>
      </c>
      <c r="O31" s="91">
        <v>5.7379870999999999E-2</v>
      </c>
      <c r="P31" s="91"/>
      <c r="Q31" s="91">
        <v>3.5305020162000003</v>
      </c>
      <c r="R31" s="91">
        <v>3.5101854030999999</v>
      </c>
      <c r="S31" s="91">
        <v>3.4302514019000001</v>
      </c>
      <c r="T31" s="91">
        <v>3.4700223451000003</v>
      </c>
      <c r="U31" s="91">
        <v>3.5236561803000002</v>
      </c>
      <c r="V31" s="91"/>
      <c r="W31" s="91">
        <v>1.47519218E-2</v>
      </c>
      <c r="X31" s="91">
        <v>9.7610270999999998E-3</v>
      </c>
      <c r="Y31" s="91">
        <v>1.66412027E-2</v>
      </c>
      <c r="Z31" s="91">
        <v>9.9354405999999996E-3</v>
      </c>
      <c r="AA31" s="91">
        <v>6.5445190000000004E-3</v>
      </c>
      <c r="AB31" s="91"/>
      <c r="AC31" s="91">
        <v>0.66233594140000007</v>
      </c>
      <c r="AD31" s="91">
        <v>0.66418173619999998</v>
      </c>
      <c r="AE31" s="91">
        <v>0.66808500240000002</v>
      </c>
      <c r="AF31" s="91">
        <v>0.68137148060000008</v>
      </c>
      <c r="AG31" s="91">
        <v>0.67573145960000003</v>
      </c>
      <c r="AH31" s="91"/>
      <c r="AI31" s="91">
        <v>0.19663486520000001</v>
      </c>
      <c r="AJ31" s="91">
        <v>0.1751677619</v>
      </c>
      <c r="AK31" s="91">
        <v>0.20927960570000001</v>
      </c>
      <c r="AL31" s="91">
        <v>0.14779439390000002</v>
      </c>
      <c r="AM31" s="182">
        <v>0.1103199851</v>
      </c>
      <c r="AN31" s="32"/>
    </row>
    <row r="32" spans="1:40" x14ac:dyDescent="0.2">
      <c r="A32" s="20" t="s">
        <v>52</v>
      </c>
      <c r="B32" s="5"/>
      <c r="C32" s="5"/>
      <c r="D32" s="5"/>
      <c r="E32" s="91">
        <v>2.2997739281</v>
      </c>
      <c r="F32" s="91">
        <v>2.3961667071999999</v>
      </c>
      <c r="G32" s="91">
        <v>2.3936015680000002</v>
      </c>
      <c r="H32" s="91">
        <v>2.5420913655000001</v>
      </c>
      <c r="I32" s="91">
        <v>2.5574234554999999</v>
      </c>
      <c r="J32" s="91"/>
      <c r="K32" s="91">
        <v>0.1213240112</v>
      </c>
      <c r="L32" s="91">
        <v>0.12057536690000001</v>
      </c>
      <c r="M32" s="91">
        <v>0.18941484350000001</v>
      </c>
      <c r="N32" s="91">
        <v>0.1142501227</v>
      </c>
      <c r="O32" s="91">
        <v>7.5643692300000009E-2</v>
      </c>
      <c r="P32" s="91"/>
      <c r="Q32" s="91">
        <v>3.5008951452000003</v>
      </c>
      <c r="R32" s="91">
        <v>3.6754727918000003</v>
      </c>
      <c r="S32" s="91">
        <v>3.6225562703</v>
      </c>
      <c r="T32" s="91">
        <v>3.7741351796</v>
      </c>
      <c r="U32" s="91">
        <v>3.6533948951999999</v>
      </c>
      <c r="V32" s="91"/>
      <c r="W32" s="91">
        <v>2.9344159700000001E-2</v>
      </c>
      <c r="X32" s="91">
        <v>2.3358647600000001E-2</v>
      </c>
      <c r="Y32" s="91">
        <v>6.4031948000000005E-2</v>
      </c>
      <c r="Z32" s="91">
        <v>2.6113635600000001E-2</v>
      </c>
      <c r="AA32" s="91">
        <v>1.5908812800000002E-2</v>
      </c>
      <c r="AB32" s="91"/>
      <c r="AC32" s="91">
        <v>0.69164782730000007</v>
      </c>
      <c r="AD32" s="91">
        <v>0.69968055890000003</v>
      </c>
      <c r="AE32" s="91">
        <v>0.69946679730000005</v>
      </c>
      <c r="AF32" s="91">
        <v>0.71184094710000001</v>
      </c>
      <c r="AG32" s="91">
        <v>0.71311862130000003</v>
      </c>
      <c r="AH32" s="91"/>
      <c r="AI32" s="91">
        <v>0.2189262719</v>
      </c>
      <c r="AJ32" s="91">
        <v>0.2112480068</v>
      </c>
      <c r="AK32" s="91">
        <v>0.33210889170000002</v>
      </c>
      <c r="AL32" s="91">
        <v>0.19195513580000001</v>
      </c>
      <c r="AM32" s="182">
        <v>0.12655610580000001</v>
      </c>
      <c r="AN32" s="32"/>
    </row>
    <row r="33" spans="1:74" x14ac:dyDescent="0.2">
      <c r="A33" s="20" t="s">
        <v>53</v>
      </c>
      <c r="B33" s="5"/>
      <c r="C33" s="5"/>
      <c r="D33" s="5"/>
      <c r="E33" s="91">
        <v>2.1897105211999999</v>
      </c>
      <c r="F33" s="91">
        <v>2.1361018182000002</v>
      </c>
      <c r="G33" s="91">
        <v>2.3008607389</v>
      </c>
      <c r="H33" s="91">
        <v>2.6380669567999999</v>
      </c>
      <c r="I33" s="91">
        <v>2.4669051081000002</v>
      </c>
      <c r="J33" s="91"/>
      <c r="K33" s="91">
        <v>0.1610794371</v>
      </c>
      <c r="L33" s="91">
        <v>0.1497698137</v>
      </c>
      <c r="M33" s="91">
        <v>0.16430504479999999</v>
      </c>
      <c r="N33" s="91">
        <v>0.15618569570000002</v>
      </c>
      <c r="O33" s="91">
        <v>0.12501103459999999</v>
      </c>
      <c r="P33" s="91"/>
      <c r="Q33" s="91">
        <v>3.5150598664000001</v>
      </c>
      <c r="R33" s="91">
        <v>3.5390601394000001</v>
      </c>
      <c r="S33" s="91">
        <v>3.5326589653</v>
      </c>
      <c r="T33" s="91">
        <v>3.8086679222000002</v>
      </c>
      <c r="U33" s="91">
        <v>3.7675267636999998</v>
      </c>
      <c r="V33" s="91"/>
      <c r="W33" s="91">
        <v>3.75541863E-2</v>
      </c>
      <c r="X33" s="91">
        <v>3.9685557100000005E-2</v>
      </c>
      <c r="Y33" s="91">
        <v>5.20773296E-2</v>
      </c>
      <c r="Z33" s="91">
        <v>4.7054125000000002E-2</v>
      </c>
      <c r="AA33" s="91">
        <v>3.1800856000000002E-2</v>
      </c>
      <c r="AB33" s="91"/>
      <c r="AC33" s="91">
        <v>0.68247587679999999</v>
      </c>
      <c r="AD33" s="91">
        <v>0.67800848489999999</v>
      </c>
      <c r="AE33" s="91">
        <v>0.6917383949</v>
      </c>
      <c r="AF33" s="91">
        <v>0.71983891310000003</v>
      </c>
      <c r="AG33" s="91">
        <v>0.70557542569999998</v>
      </c>
      <c r="AH33" s="91"/>
      <c r="AI33" s="91">
        <v>0.3012256525</v>
      </c>
      <c r="AJ33" s="91">
        <v>0.28522574230000003</v>
      </c>
      <c r="AK33" s="91">
        <v>0.29638327790000002</v>
      </c>
      <c r="AL33" s="91">
        <v>0.2557066442</v>
      </c>
      <c r="AM33" s="182">
        <v>0.21453126920000001</v>
      </c>
      <c r="AN33" s="32"/>
    </row>
    <row r="34" spans="1:74" x14ac:dyDescent="0.2">
      <c r="A34" s="20" t="s">
        <v>54</v>
      </c>
      <c r="B34" s="5"/>
      <c r="C34" s="5"/>
      <c r="D34" s="5"/>
      <c r="E34" s="91">
        <v>2.1097499710000003</v>
      </c>
      <c r="F34" s="91">
        <v>2.1499065690000001</v>
      </c>
      <c r="G34" s="91">
        <v>2.0870151818</v>
      </c>
      <c r="H34" s="91">
        <v>2.3538653561</v>
      </c>
      <c r="I34" s="91">
        <v>2.2104408148000001</v>
      </c>
      <c r="J34" s="91"/>
      <c r="K34" s="91">
        <v>0.1070980901</v>
      </c>
      <c r="L34" s="91">
        <v>0.11102209040000001</v>
      </c>
      <c r="M34" s="91">
        <v>9.7642380299999998E-2</v>
      </c>
      <c r="N34" s="91">
        <v>8.4891414400000004E-2</v>
      </c>
      <c r="O34" s="91">
        <v>6.2624035699999997E-2</v>
      </c>
      <c r="P34" s="91"/>
      <c r="Q34" s="91">
        <v>3.7402602581000002</v>
      </c>
      <c r="R34" s="91">
        <v>3.8483514139000001</v>
      </c>
      <c r="S34" s="91">
        <v>3.6343053452</v>
      </c>
      <c r="T34" s="91">
        <v>3.7638324168000001</v>
      </c>
      <c r="U34" s="91">
        <v>3.5973843896000002</v>
      </c>
      <c r="V34" s="91"/>
      <c r="W34" s="91">
        <v>1.5947070399999999E-2</v>
      </c>
      <c r="X34" s="91">
        <v>1.40556798E-2</v>
      </c>
      <c r="Y34" s="91">
        <v>1.4723397000000001E-2</v>
      </c>
      <c r="Z34" s="91">
        <v>1.13415133E-2</v>
      </c>
      <c r="AA34" s="91">
        <v>8.7274440000000009E-3</v>
      </c>
      <c r="AB34" s="91"/>
      <c r="AC34" s="91">
        <v>0.67581249760000006</v>
      </c>
      <c r="AD34" s="91">
        <v>0.67915888079999998</v>
      </c>
      <c r="AE34" s="91">
        <v>0.67391793180000004</v>
      </c>
      <c r="AF34" s="91">
        <v>0.69615544630000004</v>
      </c>
      <c r="AG34" s="91">
        <v>0.68420340120000001</v>
      </c>
      <c r="AH34" s="91"/>
      <c r="AI34" s="91">
        <v>0.205839257</v>
      </c>
      <c r="AJ34" s="91">
        <v>0.2104323223</v>
      </c>
      <c r="AK34" s="91">
        <v>0.18917816680000002</v>
      </c>
      <c r="AL34" s="91">
        <v>0.1506397645</v>
      </c>
      <c r="AM34" s="182">
        <v>0.116305068</v>
      </c>
      <c r="AN34" s="32"/>
    </row>
    <row r="35" spans="1:74" x14ac:dyDescent="0.2">
      <c r="A35" s="20" t="s">
        <v>55</v>
      </c>
      <c r="B35" s="5"/>
      <c r="C35" s="5"/>
      <c r="D35" s="5"/>
      <c r="E35" s="91">
        <v>2.0603517644</v>
      </c>
      <c r="F35" s="91">
        <v>2.0382635697000002</v>
      </c>
      <c r="G35" s="91">
        <v>2.1375898417000001</v>
      </c>
      <c r="H35" s="91">
        <v>2.2107699783000001</v>
      </c>
      <c r="I35" s="91">
        <v>2.2974044868000001</v>
      </c>
      <c r="J35" s="91"/>
      <c r="K35" s="91">
        <v>9.2742509299999998E-2</v>
      </c>
      <c r="L35" s="91">
        <v>9.0580498800000006E-2</v>
      </c>
      <c r="M35" s="91">
        <v>0.1066088109</v>
      </c>
      <c r="N35" s="91">
        <v>7.9930793999999999E-2</v>
      </c>
      <c r="O35" s="91">
        <v>5.4043626400000003E-2</v>
      </c>
      <c r="P35" s="91"/>
      <c r="Q35" s="91">
        <v>3.4740187165000003</v>
      </c>
      <c r="R35" s="91">
        <v>3.4871901913000003</v>
      </c>
      <c r="S35" s="91">
        <v>3.7328695321000001</v>
      </c>
      <c r="T35" s="91">
        <v>3.6658460817000003</v>
      </c>
      <c r="U35" s="91">
        <v>3.5813670371000002</v>
      </c>
      <c r="V35" s="91"/>
      <c r="W35" s="91">
        <v>1.22058475E-2</v>
      </c>
      <c r="X35" s="91">
        <v>1.29461803E-2</v>
      </c>
      <c r="Y35" s="91">
        <v>2.20726108E-2</v>
      </c>
      <c r="Z35" s="91">
        <v>1.04304254E-2</v>
      </c>
      <c r="AA35" s="91">
        <v>8.8172468000000011E-3</v>
      </c>
      <c r="AB35" s="91"/>
      <c r="AC35" s="91">
        <v>0.6716959804</v>
      </c>
      <c r="AD35" s="91">
        <v>0.66985529750000006</v>
      </c>
      <c r="AE35" s="91">
        <v>0.67813248680000004</v>
      </c>
      <c r="AF35" s="91">
        <v>0.68423083149999997</v>
      </c>
      <c r="AG35" s="91">
        <v>0.69145037389999997</v>
      </c>
      <c r="AH35" s="91"/>
      <c r="AI35" s="91">
        <v>0.18141010220000001</v>
      </c>
      <c r="AJ35" s="91">
        <v>0.17861034620000002</v>
      </c>
      <c r="AK35" s="91">
        <v>0.20292451810000001</v>
      </c>
      <c r="AL35" s="91">
        <v>0.1484309472</v>
      </c>
      <c r="AM35" s="182">
        <v>9.7593138300000007E-2</v>
      </c>
      <c r="AN35" s="32"/>
    </row>
    <row r="36" spans="1:74" x14ac:dyDescent="0.2">
      <c r="A36" s="20" t="s">
        <v>56</v>
      </c>
      <c r="B36" s="5"/>
      <c r="C36" s="5"/>
      <c r="D36" s="5"/>
      <c r="E36" s="91">
        <v>2.5771197675000002</v>
      </c>
      <c r="F36" s="91">
        <v>2.5982108969</v>
      </c>
      <c r="G36" s="91">
        <v>2.6439509640000001</v>
      </c>
      <c r="H36" s="91">
        <v>2.9844020507</v>
      </c>
      <c r="I36" s="91">
        <v>2.7929217473999999</v>
      </c>
      <c r="J36" s="91"/>
      <c r="K36" s="91">
        <v>0.23126907269999999</v>
      </c>
      <c r="L36" s="91">
        <v>0.24402121640000002</v>
      </c>
      <c r="M36" s="91">
        <v>0.24006099750000001</v>
      </c>
      <c r="N36" s="91">
        <v>0.23116230310000002</v>
      </c>
      <c r="O36" s="91">
        <v>0.1620077419</v>
      </c>
      <c r="P36" s="91"/>
      <c r="Q36" s="91">
        <v>3.5332816212</v>
      </c>
      <c r="R36" s="91">
        <v>3.5226545889</v>
      </c>
      <c r="S36" s="91">
        <v>3.6135808515000001</v>
      </c>
      <c r="T36" s="91">
        <v>3.9383647614000004</v>
      </c>
      <c r="U36" s="91">
        <v>3.8142950251999999</v>
      </c>
      <c r="V36" s="91"/>
      <c r="W36" s="91">
        <v>6.76954746E-2</v>
      </c>
      <c r="X36" s="91">
        <v>7.0845791899999996E-2</v>
      </c>
      <c r="Y36" s="91">
        <v>8.2468829300000004E-2</v>
      </c>
      <c r="Z36" s="91">
        <v>7.3231307900000001E-2</v>
      </c>
      <c r="AA36" s="91">
        <v>4.1205173099999999E-2</v>
      </c>
      <c r="AB36" s="91"/>
      <c r="AC36" s="91">
        <v>0.71475998060000001</v>
      </c>
      <c r="AD36" s="91">
        <v>0.71651757469999999</v>
      </c>
      <c r="AE36" s="91">
        <v>0.72032924700000001</v>
      </c>
      <c r="AF36" s="91">
        <v>0.74870017090000007</v>
      </c>
      <c r="AG36" s="91">
        <v>0.73274347890000002</v>
      </c>
      <c r="AH36" s="91"/>
      <c r="AI36" s="91">
        <v>0.3848526095</v>
      </c>
      <c r="AJ36" s="91">
        <v>0.40376743180000002</v>
      </c>
      <c r="AK36" s="91">
        <v>0.39241943579999999</v>
      </c>
      <c r="AL36" s="91">
        <v>0.34795162229999999</v>
      </c>
      <c r="AM36" s="182">
        <v>0.25502350680000002</v>
      </c>
      <c r="AN36" s="32"/>
    </row>
    <row r="37" spans="1:74" x14ac:dyDescent="0.2">
      <c r="A37" s="20" t="s">
        <v>57</v>
      </c>
      <c r="B37" s="5"/>
      <c r="C37" s="5"/>
      <c r="D37" s="5"/>
      <c r="E37" s="91">
        <v>1.9269491570000001</v>
      </c>
      <c r="F37" s="91">
        <v>1.8284283794</v>
      </c>
      <c r="G37" s="91">
        <v>1.9303039119000001</v>
      </c>
      <c r="H37" s="91">
        <v>2.1788794580999999</v>
      </c>
      <c r="I37" s="91">
        <v>1.9918286615</v>
      </c>
      <c r="J37" s="91"/>
      <c r="K37" s="91">
        <v>0.10291007220000001</v>
      </c>
      <c r="L37" s="91">
        <v>0.10527733980000001</v>
      </c>
      <c r="M37" s="91">
        <v>0.11241594470000001</v>
      </c>
      <c r="N37" s="91">
        <v>9.7405892399999999E-2</v>
      </c>
      <c r="O37" s="91">
        <v>6.6902844900000008E-2</v>
      </c>
      <c r="P37" s="91"/>
      <c r="Q37" s="91">
        <v>3.2724265693000003</v>
      </c>
      <c r="R37" s="91">
        <v>3.4313978989000002</v>
      </c>
      <c r="S37" s="91">
        <v>3.3270845942</v>
      </c>
      <c r="T37" s="91">
        <v>3.5501909810000001</v>
      </c>
      <c r="U37" s="91">
        <v>3.4928003971999999</v>
      </c>
      <c r="V37" s="91"/>
      <c r="W37" s="91">
        <v>1.48295665E-2</v>
      </c>
      <c r="X37" s="91">
        <v>1.7115590900000002E-2</v>
      </c>
      <c r="Y37" s="91">
        <v>2.12760515E-2</v>
      </c>
      <c r="Z37" s="91">
        <v>1.6921438699999999E-2</v>
      </c>
      <c r="AA37" s="91">
        <v>8.5270411000000004E-3</v>
      </c>
      <c r="AB37" s="91"/>
      <c r="AC37" s="91">
        <v>0.66057909640000001</v>
      </c>
      <c r="AD37" s="91">
        <v>0.65236903160000004</v>
      </c>
      <c r="AE37" s="91">
        <v>0.66085865929999998</v>
      </c>
      <c r="AF37" s="91">
        <v>0.68157328820000007</v>
      </c>
      <c r="AG37" s="91">
        <v>0.66598572180000004</v>
      </c>
      <c r="AH37" s="91"/>
      <c r="AI37" s="91">
        <v>0.21167214180000002</v>
      </c>
      <c r="AJ37" s="91">
        <v>0.2253728186</v>
      </c>
      <c r="AK37" s="91">
        <v>0.23092027130000001</v>
      </c>
      <c r="AL37" s="91">
        <v>0.18281668810000001</v>
      </c>
      <c r="AM37" s="182">
        <v>0.1342173861</v>
      </c>
      <c r="AN37" s="32"/>
    </row>
    <row r="38" spans="1:74" x14ac:dyDescent="0.2">
      <c r="A38" s="20" t="s">
        <v>58</v>
      </c>
      <c r="B38" s="5"/>
      <c r="C38" s="5"/>
      <c r="D38" s="5"/>
      <c r="E38" s="91">
        <v>1.8482185787000001</v>
      </c>
      <c r="F38" s="91">
        <v>1.9202896371</v>
      </c>
      <c r="G38" s="91">
        <v>2.1224609886999999</v>
      </c>
      <c r="H38" s="91">
        <v>2.3304321491</v>
      </c>
      <c r="I38" s="91">
        <v>2.2019429281999998</v>
      </c>
      <c r="J38" s="91"/>
      <c r="K38" s="91">
        <v>0.1722949701</v>
      </c>
      <c r="L38" s="91">
        <v>0.163114277</v>
      </c>
      <c r="M38" s="91">
        <v>0.20972575300000001</v>
      </c>
      <c r="N38" s="91">
        <v>0.20399041950000002</v>
      </c>
      <c r="O38" s="91">
        <v>0.14975117730000001</v>
      </c>
      <c r="P38" s="91"/>
      <c r="Q38" s="91">
        <v>3.3595692688000001</v>
      </c>
      <c r="R38" s="91">
        <v>3.2613718919000001</v>
      </c>
      <c r="S38" s="91">
        <v>3.3683339228000002</v>
      </c>
      <c r="T38" s="91">
        <v>3.6328122467999999</v>
      </c>
      <c r="U38" s="91">
        <v>3.4757231405</v>
      </c>
      <c r="V38" s="91"/>
      <c r="W38" s="91">
        <v>3.2793412500000001E-2</v>
      </c>
      <c r="X38" s="91">
        <v>1.7780602200000002E-2</v>
      </c>
      <c r="Y38" s="91">
        <v>5.52607512E-2</v>
      </c>
      <c r="Z38" s="91">
        <v>4.0891135500000002E-2</v>
      </c>
      <c r="AA38" s="91">
        <v>2.5224989999999999E-2</v>
      </c>
      <c r="AB38" s="91"/>
      <c r="AC38" s="91">
        <v>0.65401821490000001</v>
      </c>
      <c r="AD38" s="91">
        <v>0.66002413640000002</v>
      </c>
      <c r="AE38" s="91">
        <v>0.67687174910000003</v>
      </c>
      <c r="AF38" s="91">
        <v>0.6942026791</v>
      </c>
      <c r="AG38" s="91">
        <v>0.68349524400000006</v>
      </c>
      <c r="AH38" s="91"/>
      <c r="AI38" s="91">
        <v>0.3658140332</v>
      </c>
      <c r="AJ38" s="91">
        <v>0.33638475480000002</v>
      </c>
      <c r="AK38" s="91">
        <v>0.40130048460000001</v>
      </c>
      <c r="AL38" s="91">
        <v>0.36459511370000003</v>
      </c>
      <c r="AM38" s="182">
        <v>0.27890155420000001</v>
      </c>
      <c r="AN38" s="32"/>
    </row>
    <row r="39" spans="1:74" x14ac:dyDescent="0.2">
      <c r="A39" s="20" t="s">
        <v>59</v>
      </c>
      <c r="B39" s="5"/>
      <c r="C39" s="5"/>
      <c r="D39" s="5"/>
      <c r="E39" s="91">
        <v>2.5431046403000002</v>
      </c>
      <c r="F39" s="91">
        <v>2.5790137659000001</v>
      </c>
      <c r="G39" s="91">
        <v>2.6465177924000001</v>
      </c>
      <c r="H39" s="91">
        <v>2.8687381321000003</v>
      </c>
      <c r="I39" s="91">
        <v>2.6771858137</v>
      </c>
      <c r="J39" s="91"/>
      <c r="K39" s="91">
        <v>0.25639541850000003</v>
      </c>
      <c r="L39" s="91">
        <v>0.25856907099999998</v>
      </c>
      <c r="M39" s="91">
        <v>0.2584904838</v>
      </c>
      <c r="N39" s="91">
        <v>0.2473446363</v>
      </c>
      <c r="O39" s="91">
        <v>0.1985659276</v>
      </c>
      <c r="P39" s="91"/>
      <c r="Q39" s="91">
        <v>3.6026844791000001</v>
      </c>
      <c r="R39" s="91">
        <v>3.6459229277</v>
      </c>
      <c r="S39" s="91">
        <v>3.7349515646000002</v>
      </c>
      <c r="T39" s="91">
        <v>3.9813853540999999</v>
      </c>
      <c r="U39" s="91">
        <v>3.7838502965999998</v>
      </c>
      <c r="V39" s="91"/>
      <c r="W39" s="91">
        <v>8.8632679700000008E-2</v>
      </c>
      <c r="X39" s="91">
        <v>9.8047457099999999E-2</v>
      </c>
      <c r="Y39" s="91">
        <v>8.6771415800000001E-2</v>
      </c>
      <c r="Z39" s="91">
        <v>8.7200129000000001E-2</v>
      </c>
      <c r="AA39" s="91">
        <v>5.5627853200000001E-2</v>
      </c>
      <c r="AB39" s="91"/>
      <c r="AC39" s="91">
        <v>0.71192538670000005</v>
      </c>
      <c r="AD39" s="91">
        <v>0.71491781380000008</v>
      </c>
      <c r="AE39" s="91">
        <v>0.72054314939999997</v>
      </c>
      <c r="AF39" s="91">
        <v>0.73906151100000006</v>
      </c>
      <c r="AG39" s="91">
        <v>0.72309881780000007</v>
      </c>
      <c r="AH39" s="91"/>
      <c r="AI39" s="91">
        <v>0.43065724760000001</v>
      </c>
      <c r="AJ39" s="91">
        <v>0.43006122130000002</v>
      </c>
      <c r="AK39" s="91">
        <v>0.42226101290000001</v>
      </c>
      <c r="AL39" s="91">
        <v>0.38233444580000003</v>
      </c>
      <c r="AM39" s="182">
        <v>0.3217919058</v>
      </c>
      <c r="AN39" s="32"/>
    </row>
    <row r="40" spans="1:74" x14ac:dyDescent="0.2">
      <c r="A40" s="20" t="s">
        <v>60</v>
      </c>
      <c r="B40" s="5"/>
      <c r="C40" s="5"/>
      <c r="D40" s="5"/>
      <c r="E40" s="91">
        <v>2.4098376377999999</v>
      </c>
      <c r="F40" s="91">
        <v>2.4167470388000001</v>
      </c>
      <c r="G40" s="91">
        <v>2.5105145600000003</v>
      </c>
      <c r="H40" s="91">
        <v>2.5732611162000003</v>
      </c>
      <c r="I40" s="91">
        <v>2.618039467</v>
      </c>
      <c r="J40" s="91"/>
      <c r="K40" s="91">
        <v>0.1827643672</v>
      </c>
      <c r="L40" s="91">
        <v>0.17734907530000002</v>
      </c>
      <c r="M40" s="91">
        <v>0.2070573084</v>
      </c>
      <c r="N40" s="91">
        <v>0.16628681470000001</v>
      </c>
      <c r="O40" s="91">
        <v>0.1162419563</v>
      </c>
      <c r="P40" s="91"/>
      <c r="Q40" s="91">
        <v>3.6973926933000003</v>
      </c>
      <c r="R40" s="91">
        <v>3.6548789495</v>
      </c>
      <c r="S40" s="91">
        <v>3.6490357813000003</v>
      </c>
      <c r="T40" s="91">
        <v>3.6250526316</v>
      </c>
      <c r="U40" s="91">
        <v>3.7756219371999999</v>
      </c>
      <c r="V40" s="91"/>
      <c r="W40" s="91">
        <v>4.0052880900000004E-2</v>
      </c>
      <c r="X40" s="91">
        <v>3.9891651700000003E-2</v>
      </c>
      <c r="Y40" s="91">
        <v>6.8597147600000005E-2</v>
      </c>
      <c r="Z40" s="91">
        <v>3.3858159700000001E-2</v>
      </c>
      <c r="AA40" s="91">
        <v>2.25667357E-2</v>
      </c>
      <c r="AB40" s="91"/>
      <c r="AC40" s="91">
        <v>0.70081980310000003</v>
      </c>
      <c r="AD40" s="91">
        <v>0.70139558660000001</v>
      </c>
      <c r="AE40" s="91">
        <v>0.70920954670000003</v>
      </c>
      <c r="AF40" s="91">
        <v>0.71443842639999999</v>
      </c>
      <c r="AG40" s="91">
        <v>0.71816995560000008</v>
      </c>
      <c r="AH40" s="91"/>
      <c r="AI40" s="91">
        <v>0.3189050229</v>
      </c>
      <c r="AJ40" s="91">
        <v>0.30882468880000002</v>
      </c>
      <c r="AK40" s="91">
        <v>0.35095678520000001</v>
      </c>
      <c r="AL40" s="91">
        <v>0.27700653340000003</v>
      </c>
      <c r="AM40" s="182">
        <v>0.1913221286</v>
      </c>
      <c r="AN40" s="32"/>
    </row>
    <row r="41" spans="1:74" x14ac:dyDescent="0.2">
      <c r="A41" s="20" t="s">
        <v>61</v>
      </c>
      <c r="B41" s="5"/>
      <c r="C41" s="5"/>
      <c r="D41" s="5"/>
      <c r="E41" s="91">
        <v>1.7445633772</v>
      </c>
      <c r="F41" s="91">
        <v>1.7829106189000001</v>
      </c>
      <c r="G41" s="91">
        <v>1.8953231877000001</v>
      </c>
      <c r="H41" s="91">
        <v>2.1045419469</v>
      </c>
      <c r="I41" s="91">
        <v>2.0197595026999999</v>
      </c>
      <c r="J41" s="91"/>
      <c r="K41" s="91">
        <v>0.14594602449999999</v>
      </c>
      <c r="L41" s="91">
        <v>0.14629419970000002</v>
      </c>
      <c r="M41" s="91">
        <v>0.14458397270000001</v>
      </c>
      <c r="N41" s="91">
        <v>0.155090319</v>
      </c>
      <c r="O41" s="91">
        <v>0.122624968</v>
      </c>
      <c r="P41" s="91"/>
      <c r="Q41" s="91">
        <v>3.2580854354</v>
      </c>
      <c r="R41" s="91">
        <v>3.3523860368</v>
      </c>
      <c r="S41" s="91">
        <v>3.3555611082000003</v>
      </c>
      <c r="T41" s="91">
        <v>3.4337121662000003</v>
      </c>
      <c r="U41" s="91">
        <v>3.3421798682000001</v>
      </c>
      <c r="V41" s="91"/>
      <c r="W41" s="91">
        <v>2.0480443500000001E-2</v>
      </c>
      <c r="X41" s="91">
        <v>2.00830795E-2</v>
      </c>
      <c r="Y41" s="91">
        <v>2.1979786800000001E-2</v>
      </c>
      <c r="Z41" s="91">
        <v>2.9331533900000002E-2</v>
      </c>
      <c r="AA41" s="91">
        <v>1.96279143E-2</v>
      </c>
      <c r="AB41" s="91"/>
      <c r="AC41" s="91">
        <v>0.64538028140000003</v>
      </c>
      <c r="AD41" s="91">
        <v>0.64857588490000007</v>
      </c>
      <c r="AE41" s="91">
        <v>0.65794359899999999</v>
      </c>
      <c r="AF41" s="91">
        <v>0.67537849560000007</v>
      </c>
      <c r="AG41" s="91">
        <v>0.66831329189999999</v>
      </c>
      <c r="AH41" s="91"/>
      <c r="AI41" s="91">
        <v>0.3239458798</v>
      </c>
      <c r="AJ41" s="91">
        <v>0.31930784080000002</v>
      </c>
      <c r="AK41" s="91">
        <v>0.30114578860000002</v>
      </c>
      <c r="AL41" s="91">
        <v>0.2986246004</v>
      </c>
      <c r="AM41" s="182">
        <v>0.24345045809999999</v>
      </c>
      <c r="AN41" s="32"/>
    </row>
    <row r="42" spans="1:74" s="155" customFormat="1" ht="24" customHeight="1" x14ac:dyDescent="0.2">
      <c r="A42" s="194" t="s">
        <v>120</v>
      </c>
      <c r="B42" s="194"/>
      <c r="C42" s="153"/>
      <c r="D42" s="206" t="s">
        <v>218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5" customFormat="1" x14ac:dyDescent="0.2">
      <c r="D43" s="156" t="s">
        <v>212</v>
      </c>
    </row>
    <row r="44" spans="1:74" s="155" customFormat="1" x14ac:dyDescent="0.2">
      <c r="A44" s="157"/>
      <c r="D44" s="158" t="s">
        <v>213</v>
      </c>
    </row>
    <row r="45" spans="1:74" s="155" customFormat="1" x14ac:dyDescent="0.2">
      <c r="A45" s="157"/>
      <c r="D45" s="159" t="s">
        <v>214</v>
      </c>
    </row>
    <row r="46" spans="1:74" s="155" customFormat="1" x14ac:dyDescent="0.2">
      <c r="A46" s="157"/>
      <c r="D46" s="160" t="s">
        <v>215</v>
      </c>
    </row>
    <row r="47" spans="1:74" s="155" customFormat="1" ht="23.25" customHeight="1" x14ac:dyDescent="0.2">
      <c r="A47" s="166" t="s">
        <v>134</v>
      </c>
      <c r="D47" s="207" t="s">
        <v>158</v>
      </c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7"/>
    </row>
    <row r="48" spans="1:74" s="155" customFormat="1" x14ac:dyDescent="0.2">
      <c r="A48" s="166" t="s">
        <v>135</v>
      </c>
      <c r="D48" s="207" t="s">
        <v>156</v>
      </c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</row>
    <row r="49" spans="1:39" s="155" customFormat="1" x14ac:dyDescent="0.2">
      <c r="A49" s="166" t="s">
        <v>136</v>
      </c>
      <c r="D49" s="207" t="s">
        <v>157</v>
      </c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</row>
    <row r="50" spans="1:39" s="155" customFormat="1" x14ac:dyDescent="0.2">
      <c r="A50" s="166" t="s">
        <v>143</v>
      </c>
      <c r="D50" s="207" t="s">
        <v>71</v>
      </c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</row>
    <row r="51" spans="1:39" s="155" customFormat="1" x14ac:dyDescent="0.2">
      <c r="A51" s="166" t="s">
        <v>144</v>
      </c>
      <c r="D51" s="207" t="s">
        <v>72</v>
      </c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</row>
    <row r="52" spans="1:39" s="161" customFormat="1" ht="22.5" customHeight="1" x14ac:dyDescent="0.2">
      <c r="A52" s="155" t="s">
        <v>22</v>
      </c>
      <c r="C52" s="155"/>
      <c r="D52" s="208" t="s">
        <v>216</v>
      </c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</row>
    <row r="53" spans="1:39" s="161" customFormat="1" x14ac:dyDescent="0.2">
      <c r="O53" s="165"/>
      <c r="AA53" s="165"/>
      <c r="AM53" s="165"/>
    </row>
  </sheetData>
  <mergeCells count="23">
    <mergeCell ref="A42:B42"/>
    <mergeCell ref="AL5:AM5"/>
    <mergeCell ref="D42:AM42"/>
    <mergeCell ref="D51:AM51"/>
    <mergeCell ref="D52:AM52"/>
    <mergeCell ref="D47:AM47"/>
    <mergeCell ref="D48:AM48"/>
    <mergeCell ref="D49:AM49"/>
    <mergeCell ref="D50:AM50"/>
    <mergeCell ref="A3:S3"/>
    <mergeCell ref="Z3:AA3"/>
    <mergeCell ref="AL3:AM3"/>
    <mergeCell ref="AL4:AM4"/>
    <mergeCell ref="A6:D8"/>
    <mergeCell ref="E6:O6"/>
    <mergeCell ref="Q6:AA6"/>
    <mergeCell ref="AC6:AM6"/>
    <mergeCell ref="E7:I7"/>
    <mergeCell ref="AI7:AM7"/>
    <mergeCell ref="K7:O7"/>
    <mergeCell ref="Q7:U7"/>
    <mergeCell ref="W7:AA7"/>
    <mergeCell ref="AC7:AG7"/>
  </mergeCells>
  <conditionalFormatting sqref="AM9:AN41">
    <cfRule type="expression" dxfId="35" priority="1" stopIfTrue="1">
      <formula>AQ9&gt;=30</formula>
    </cfRule>
    <cfRule type="expression" dxfId="34" priority="2">
      <formula>AQ9&gt;=15</formula>
    </cfRule>
  </conditionalFormatting>
  <hyperlinks>
    <hyperlink ref="AL5" location="Índice!A4" display="Índice" xr:uid="{B0D4FCA9-261E-4C0A-A2D9-E65D8EDEF1CB}"/>
    <hyperlink ref="AL5:AM5" location="Índice!A4" tooltip="Índice" display="Índice" xr:uid="{37750DE1-960F-4521-838A-18D3C63D52F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stopIfTrue="1" id="{7F28FFDE-89B6-4310-AFF5-A1443596E712}">
            <xm:f>'IP cuadro 7'!I10&gt;=30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8" id="{684C396F-45CA-48B0-965E-72FAB0FC10A1}">
            <xm:f>'IP cuadro 7'!I10&gt;=15</xm:f>
            <x14:dxf>
              <fill>
                <patternFill>
                  <bgColor rgb="FFFFFF64"/>
                </patternFill>
              </fill>
            </x14:dxf>
          </x14:cfRule>
          <xm:sqref>I9:I41 O9:O41 U9:U41 AA9:AA41 AG9:AG41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3A1D-E72D-4334-A1DA-47E419A60872}">
  <sheetPr>
    <tabColor theme="3" tint="0.749992370372631"/>
  </sheetPr>
  <dimension ref="A1:BP54"/>
  <sheetViews>
    <sheetView workbookViewId="0">
      <pane xSplit="4" ySplit="7" topLeftCell="E8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RowHeight="14.25" x14ac:dyDescent="0.2"/>
  <cols>
    <col min="1" max="1" width="1.375" style="8" customWidth="1"/>
    <col min="2" max="2" width="2.375" style="8" customWidth="1"/>
    <col min="3" max="3" width="1.25" style="8" customWidth="1"/>
    <col min="4" max="4" width="25.625" style="8" customWidth="1"/>
    <col min="5" max="9" width="4.625" style="5" customWidth="1"/>
    <col min="10" max="10" width="0.875" style="5" customWidth="1"/>
    <col min="11" max="15" width="4.625" style="5" customWidth="1"/>
    <col min="16" max="16" width="0.875" style="5" customWidth="1"/>
    <col min="17" max="21" width="4.625" style="5" customWidth="1"/>
    <col min="22" max="22" width="0.875" style="5" customWidth="1"/>
    <col min="23" max="27" width="4.625" style="5" customWidth="1"/>
    <col min="28" max="28" width="0.875" style="5" customWidth="1"/>
    <col min="29" max="33" width="4.625" style="5" customWidth="1"/>
    <col min="34" max="34" width="0.875" style="5" customWidth="1"/>
    <col min="35" max="39" width="4.625" style="5" customWidth="1"/>
    <col min="40" max="40" width="11" style="28"/>
    <col min="41" max="16384" width="11" style="8"/>
  </cols>
  <sheetData>
    <row r="1" spans="1:40" s="9" customFormat="1" ht="12" x14ac:dyDescent="0.2">
      <c r="A1" s="7" t="s">
        <v>179</v>
      </c>
      <c r="B1" s="8"/>
      <c r="C1" s="8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0" s="10" customFormat="1" ht="12.75" x14ac:dyDescent="0.2"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22"/>
    </row>
    <row r="3" spans="1:40" s="10" customFormat="1" ht="13.5" customHeight="1" x14ac:dyDescent="0.2">
      <c r="A3" s="191" t="s">
        <v>168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L3" s="189" t="s">
        <v>192</v>
      </c>
      <c r="AM3" s="189"/>
    </row>
    <row r="4" spans="1:40" s="10" customFormat="1" ht="13.5" customHeight="1" x14ac:dyDescent="0.2">
      <c r="A4" s="151" t="s">
        <v>164</v>
      </c>
      <c r="B4" s="110"/>
      <c r="C4" s="110"/>
      <c r="D4" s="110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6"/>
      <c r="T4" s="116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2"/>
      <c r="AL4" s="205"/>
      <c r="AM4" s="205"/>
    </row>
    <row r="5" spans="1:40" s="10" customFormat="1" ht="13.5" customHeight="1" x14ac:dyDescent="0.2">
      <c r="A5" s="152" t="s">
        <v>124</v>
      </c>
      <c r="B5" s="110"/>
      <c r="C5" s="110"/>
      <c r="D5" s="110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84"/>
      <c r="P5" s="115"/>
      <c r="Q5" s="115"/>
      <c r="R5" s="115"/>
      <c r="S5" s="115"/>
      <c r="T5" s="115"/>
      <c r="U5" s="185"/>
      <c r="V5" s="115"/>
      <c r="W5" s="115"/>
      <c r="X5" s="115"/>
      <c r="Y5" s="115"/>
      <c r="Z5" s="115"/>
      <c r="AA5" s="185"/>
      <c r="AB5" s="115"/>
      <c r="AC5" s="115"/>
      <c r="AD5" s="115"/>
      <c r="AE5" s="115"/>
      <c r="AF5" s="115"/>
      <c r="AG5" s="185"/>
      <c r="AH5" s="115"/>
      <c r="AI5" s="115"/>
      <c r="AJ5" s="115"/>
      <c r="AK5" s="13"/>
      <c r="AL5" s="195" t="s">
        <v>21</v>
      </c>
      <c r="AM5" s="195"/>
    </row>
    <row r="6" spans="1:40" s="15" customFormat="1" ht="33.75" customHeight="1" x14ac:dyDescent="0.2">
      <c r="A6" s="192" t="s">
        <v>62</v>
      </c>
      <c r="B6" s="192"/>
      <c r="C6" s="192"/>
      <c r="D6" s="192"/>
      <c r="E6" s="190" t="s">
        <v>10</v>
      </c>
      <c r="F6" s="190"/>
      <c r="G6" s="190"/>
      <c r="H6" s="190"/>
      <c r="I6" s="190"/>
      <c r="J6" s="14"/>
      <c r="K6" s="190" t="s">
        <v>11</v>
      </c>
      <c r="L6" s="190"/>
      <c r="M6" s="190"/>
      <c r="N6" s="190"/>
      <c r="O6" s="190"/>
      <c r="P6" s="14"/>
      <c r="Q6" s="190" t="s">
        <v>12</v>
      </c>
      <c r="R6" s="190"/>
      <c r="S6" s="190"/>
      <c r="T6" s="190"/>
      <c r="U6" s="190"/>
      <c r="V6" s="14"/>
      <c r="W6" s="190" t="s">
        <v>13</v>
      </c>
      <c r="X6" s="190"/>
      <c r="Y6" s="190"/>
      <c r="Z6" s="190"/>
      <c r="AA6" s="190"/>
      <c r="AB6" s="14"/>
      <c r="AC6" s="190" t="s">
        <v>14</v>
      </c>
      <c r="AD6" s="190"/>
      <c r="AE6" s="190"/>
      <c r="AF6" s="190"/>
      <c r="AG6" s="190"/>
      <c r="AH6" s="14"/>
      <c r="AI6" s="190" t="s">
        <v>15</v>
      </c>
      <c r="AJ6" s="190"/>
      <c r="AK6" s="190"/>
      <c r="AL6" s="190"/>
      <c r="AM6" s="190"/>
    </row>
    <row r="7" spans="1:40" s="15" customFormat="1" ht="11.25" x14ac:dyDescent="0.2">
      <c r="A7" s="193"/>
      <c r="B7" s="193"/>
      <c r="C7" s="193"/>
      <c r="D7" s="193"/>
      <c r="E7" s="16">
        <v>2016</v>
      </c>
      <c r="F7" s="16">
        <v>2018</v>
      </c>
      <c r="G7" s="16">
        <v>2020</v>
      </c>
      <c r="H7" s="16">
        <v>2022</v>
      </c>
      <c r="I7" s="16">
        <v>2024</v>
      </c>
      <c r="J7" s="23"/>
      <c r="K7" s="16">
        <v>2016</v>
      </c>
      <c r="L7" s="16">
        <v>2018</v>
      </c>
      <c r="M7" s="16">
        <v>2020</v>
      </c>
      <c r="N7" s="16">
        <v>2022</v>
      </c>
      <c r="O7" s="16">
        <v>2024</v>
      </c>
      <c r="P7" s="23"/>
      <c r="Q7" s="17">
        <v>2016</v>
      </c>
      <c r="R7" s="16">
        <v>2018</v>
      </c>
      <c r="S7" s="17">
        <v>2020</v>
      </c>
      <c r="T7" s="16">
        <v>2022</v>
      </c>
      <c r="U7" s="16">
        <v>2024</v>
      </c>
      <c r="V7" s="23"/>
      <c r="W7" s="16">
        <v>2016</v>
      </c>
      <c r="X7" s="16">
        <v>2018</v>
      </c>
      <c r="Y7" s="16">
        <v>2020</v>
      </c>
      <c r="Z7" s="16">
        <v>2022</v>
      </c>
      <c r="AA7" s="16">
        <v>2024</v>
      </c>
      <c r="AB7" s="23"/>
      <c r="AC7" s="16">
        <v>2016</v>
      </c>
      <c r="AD7" s="16">
        <v>2018</v>
      </c>
      <c r="AE7" s="16">
        <v>2020</v>
      </c>
      <c r="AF7" s="16">
        <v>2022</v>
      </c>
      <c r="AG7" s="16">
        <v>2024</v>
      </c>
      <c r="AH7" s="23"/>
      <c r="AI7" s="17">
        <v>2016</v>
      </c>
      <c r="AJ7" s="16">
        <v>2018</v>
      </c>
      <c r="AK7" s="17">
        <v>2020</v>
      </c>
      <c r="AL7" s="16">
        <v>2022</v>
      </c>
      <c r="AM7" s="16">
        <v>2024</v>
      </c>
    </row>
    <row r="8" spans="1:40" s="15" customFormat="1" ht="11.25" customHeight="1" x14ac:dyDescent="0.2">
      <c r="A8" s="4" t="s">
        <v>0</v>
      </c>
      <c r="B8" s="18"/>
      <c r="C8" s="18"/>
      <c r="D8" s="18"/>
      <c r="E8" s="35">
        <v>12.789041252000001</v>
      </c>
      <c r="F8" s="35">
        <v>13.151229163</v>
      </c>
      <c r="G8" s="35">
        <v>12.180295834600001</v>
      </c>
      <c r="H8" s="35">
        <v>11.8445977913</v>
      </c>
      <c r="I8" s="92">
        <v>12.4050453501</v>
      </c>
      <c r="J8" s="35"/>
      <c r="K8" s="35">
        <v>8.703692353300001</v>
      </c>
      <c r="L8" s="35">
        <v>9.0345397702000003</v>
      </c>
      <c r="M8" s="35">
        <v>17.5043128109</v>
      </c>
      <c r="N8" s="35">
        <v>24.213766251500001</v>
      </c>
      <c r="O8" s="92">
        <v>23.283959241200002</v>
      </c>
      <c r="P8" s="35"/>
      <c r="Q8" s="35">
        <v>37.539415197400004</v>
      </c>
      <c r="R8" s="35">
        <v>36.777856341000003</v>
      </c>
      <c r="S8" s="35">
        <v>34.3241238986</v>
      </c>
      <c r="T8" s="35">
        <v>31.5995215881</v>
      </c>
      <c r="U8" s="92">
        <v>33.720882174700002</v>
      </c>
      <c r="V8" s="35"/>
      <c r="W8" s="35">
        <v>9.9098643094999996</v>
      </c>
      <c r="X8" s="35">
        <v>9.1392119275999999</v>
      </c>
      <c r="Y8" s="35">
        <v>7.1400396564999999</v>
      </c>
      <c r="Z8" s="35">
        <v>7.0685181545000004</v>
      </c>
      <c r="AA8" s="92">
        <v>7.1785578895000004</v>
      </c>
      <c r="AB8" s="35"/>
      <c r="AC8" s="35">
        <v>15.118212336800001</v>
      </c>
      <c r="AD8" s="35">
        <v>15.533783153</v>
      </c>
      <c r="AE8" s="35">
        <v>12.9417120608</v>
      </c>
      <c r="AF8" s="35">
        <v>12.7470343304</v>
      </c>
      <c r="AG8" s="92">
        <v>12.292423961300001</v>
      </c>
      <c r="AH8" s="35"/>
      <c r="AI8" s="35">
        <v>15.939774551100001</v>
      </c>
      <c r="AJ8" s="35">
        <v>16.363379645200002</v>
      </c>
      <c r="AK8" s="35">
        <v>15.909515738700001</v>
      </c>
      <c r="AL8" s="35">
        <v>12.526561884200001</v>
      </c>
      <c r="AM8" s="92">
        <v>11.119131383299999</v>
      </c>
      <c r="AN8" s="38"/>
    </row>
    <row r="9" spans="1:40" s="28" customFormat="1" ht="11.25" customHeight="1" x14ac:dyDescent="0.2">
      <c r="A9" s="20" t="s">
        <v>30</v>
      </c>
      <c r="B9" s="5"/>
      <c r="C9" s="5"/>
      <c r="D9" s="5"/>
      <c r="E9" s="32">
        <v>17.057380482300001</v>
      </c>
      <c r="F9" s="32">
        <v>18.101517123000001</v>
      </c>
      <c r="G9" s="32">
        <v>15.1698828855</v>
      </c>
      <c r="H9" s="32">
        <v>15.024581465100001</v>
      </c>
      <c r="I9" s="32">
        <v>15.6235753959</v>
      </c>
      <c r="J9" s="32"/>
      <c r="K9" s="32">
        <v>10.7443307605</v>
      </c>
      <c r="L9" s="32">
        <v>11.688956257000001</v>
      </c>
      <c r="M9" s="32">
        <v>19.254092198600002</v>
      </c>
      <c r="N9" s="32">
        <v>24.8522215172</v>
      </c>
      <c r="O9" s="32">
        <v>28.795860752199999</v>
      </c>
      <c r="P9" s="32"/>
      <c r="Q9" s="32">
        <v>42.006821037500004</v>
      </c>
      <c r="R9" s="32">
        <v>43.438376101599999</v>
      </c>
      <c r="S9" s="32">
        <v>36.442504904899998</v>
      </c>
      <c r="T9" s="32">
        <v>33.402812419200004</v>
      </c>
      <c r="U9" s="32">
        <v>37.111153359500001</v>
      </c>
      <c r="V9" s="32"/>
      <c r="W9" s="32">
        <v>7.2528869741999999</v>
      </c>
      <c r="X9" s="32">
        <v>6.6124294088000006</v>
      </c>
      <c r="Y9" s="32">
        <v>5.0426573555000003</v>
      </c>
      <c r="Z9" s="32">
        <v>4.3793021097000002</v>
      </c>
      <c r="AA9" s="32">
        <v>4.7627516758000006</v>
      </c>
      <c r="AB9" s="32"/>
      <c r="AC9" s="32">
        <v>2.6154789685000002</v>
      </c>
      <c r="AD9" s="32">
        <v>2.3321909080000003</v>
      </c>
      <c r="AE9" s="32">
        <v>2.0371277468</v>
      </c>
      <c r="AF9" s="32">
        <v>2.6968248293000001</v>
      </c>
      <c r="AG9" s="32">
        <v>1.9802891013999999</v>
      </c>
      <c r="AH9" s="32"/>
      <c r="AI9" s="32">
        <v>20.3231017771</v>
      </c>
      <c r="AJ9" s="32">
        <v>17.826530201600001</v>
      </c>
      <c r="AK9" s="32">
        <v>22.053734908799999</v>
      </c>
      <c r="AL9" s="32">
        <v>19.644257659499999</v>
      </c>
      <c r="AM9" s="32">
        <v>11.726369715300001</v>
      </c>
      <c r="AN9" s="24"/>
    </row>
    <row r="10" spans="1:40" s="28" customFormat="1" ht="11.25" customHeight="1" x14ac:dyDescent="0.2">
      <c r="A10" s="20" t="s">
        <v>31</v>
      </c>
      <c r="B10" s="5"/>
      <c r="C10" s="5"/>
      <c r="D10" s="5"/>
      <c r="E10" s="37">
        <v>15.0449175819</v>
      </c>
      <c r="F10" s="32">
        <v>16.936563661499999</v>
      </c>
      <c r="G10" s="32">
        <v>14.484032368600001</v>
      </c>
      <c r="H10" s="32">
        <v>15.0729275125</v>
      </c>
      <c r="I10" s="32">
        <v>14.144358974399999</v>
      </c>
      <c r="J10" s="32"/>
      <c r="K10" s="37">
        <v>13.8852224914</v>
      </c>
      <c r="L10" s="32">
        <v>12.154693206100001</v>
      </c>
      <c r="M10" s="32">
        <v>20.049646952300002</v>
      </c>
      <c r="N10" s="32">
        <v>25.808837924000002</v>
      </c>
      <c r="O10" s="32">
        <v>26.786025640999998</v>
      </c>
      <c r="P10" s="32"/>
      <c r="Q10" s="37">
        <v>36.336959001300002</v>
      </c>
      <c r="R10" s="32">
        <v>33.717515986400002</v>
      </c>
      <c r="S10" s="32">
        <v>36.000515592399999</v>
      </c>
      <c r="T10" s="32">
        <v>32.854888196300003</v>
      </c>
      <c r="U10" s="32">
        <v>36.098846153799997</v>
      </c>
      <c r="V10" s="32"/>
      <c r="W10" s="37">
        <v>9.4592616718000002</v>
      </c>
      <c r="X10" s="32">
        <v>11.863539922500001</v>
      </c>
      <c r="Y10" s="32">
        <v>8.6050682978000008</v>
      </c>
      <c r="Z10" s="32">
        <v>9.3716054794000012</v>
      </c>
      <c r="AA10" s="32">
        <v>7.9083333332999999</v>
      </c>
      <c r="AB10" s="32"/>
      <c r="AC10" s="37">
        <v>7.1203564398000001</v>
      </c>
      <c r="AD10" s="32">
        <v>9.4019498501000012</v>
      </c>
      <c r="AE10" s="32">
        <v>5.2029449284</v>
      </c>
      <c r="AF10" s="32">
        <v>4.1549365316999998</v>
      </c>
      <c r="AG10" s="32">
        <v>4.9808974359000002</v>
      </c>
      <c r="AH10" s="32"/>
      <c r="AI10" s="37">
        <v>18.153282814000001</v>
      </c>
      <c r="AJ10" s="32">
        <v>15.925737373500001</v>
      </c>
      <c r="AK10" s="32">
        <v>15.6577918604</v>
      </c>
      <c r="AL10" s="32">
        <v>12.7368043561</v>
      </c>
      <c r="AM10" s="32">
        <v>10.081538461499999</v>
      </c>
      <c r="AN10" s="24"/>
    </row>
    <row r="11" spans="1:40" s="28" customFormat="1" ht="11.25" customHeight="1" x14ac:dyDescent="0.2">
      <c r="A11" s="20" t="s">
        <v>32</v>
      </c>
      <c r="B11" s="5"/>
      <c r="C11" s="5"/>
      <c r="D11" s="5"/>
      <c r="E11" s="32">
        <v>12.3076458874</v>
      </c>
      <c r="F11" s="32">
        <v>11.6181848027</v>
      </c>
      <c r="G11" s="32">
        <v>10.938682400900001</v>
      </c>
      <c r="H11" s="32">
        <v>12.384403843900001</v>
      </c>
      <c r="I11" s="32">
        <v>12.7479978382</v>
      </c>
      <c r="J11" s="32"/>
      <c r="K11" s="32">
        <v>10.248023655800001</v>
      </c>
      <c r="L11" s="32">
        <v>8.8643404219999997</v>
      </c>
      <c r="M11" s="32">
        <v>15.2220309056</v>
      </c>
      <c r="N11" s="32">
        <v>15.1035344283</v>
      </c>
      <c r="O11" s="32">
        <v>22.036063479599999</v>
      </c>
      <c r="P11" s="32"/>
      <c r="Q11" s="32">
        <v>33.577635628499998</v>
      </c>
      <c r="R11" s="32">
        <v>33.396082101899999</v>
      </c>
      <c r="S11" s="32">
        <v>31.5346398921</v>
      </c>
      <c r="T11" s="32">
        <v>32.377959151200002</v>
      </c>
      <c r="U11" s="32">
        <v>33.909988699499998</v>
      </c>
      <c r="V11" s="32"/>
      <c r="W11" s="32">
        <v>11.1993844668</v>
      </c>
      <c r="X11" s="32">
        <v>13.4314961565</v>
      </c>
      <c r="Y11" s="32">
        <v>11.1639486296</v>
      </c>
      <c r="Z11" s="32">
        <v>11.6534167906</v>
      </c>
      <c r="AA11" s="32">
        <v>11.1870485923</v>
      </c>
      <c r="AB11" s="32"/>
      <c r="AC11" s="32">
        <v>11.0246816728</v>
      </c>
      <c r="AD11" s="32">
        <v>11.411428192200001</v>
      </c>
      <c r="AE11" s="32">
        <v>8.0769019862000011</v>
      </c>
      <c r="AF11" s="32">
        <v>8.8283460535000007</v>
      </c>
      <c r="AG11" s="32">
        <v>9.9921387510000006</v>
      </c>
      <c r="AH11" s="32"/>
      <c r="AI11" s="32">
        <v>21.6426286887</v>
      </c>
      <c r="AJ11" s="32">
        <v>21.2784683247</v>
      </c>
      <c r="AK11" s="32">
        <v>23.063796185600001</v>
      </c>
      <c r="AL11" s="32">
        <v>19.652339732400002</v>
      </c>
      <c r="AM11" s="32">
        <v>10.126762639400001</v>
      </c>
      <c r="AN11" s="24"/>
    </row>
    <row r="12" spans="1:40" s="28" customFormat="1" ht="11.25" customHeight="1" x14ac:dyDescent="0.2">
      <c r="A12" s="20" t="s">
        <v>33</v>
      </c>
      <c r="B12" s="5"/>
      <c r="C12" s="5"/>
      <c r="D12" s="5"/>
      <c r="E12" s="32">
        <v>10.3886410451</v>
      </c>
      <c r="F12" s="32">
        <v>10.6647106253</v>
      </c>
      <c r="G12" s="32">
        <v>10.268407422200001</v>
      </c>
      <c r="H12" s="32">
        <v>10.1800535016</v>
      </c>
      <c r="I12" s="32">
        <v>11.6128745868</v>
      </c>
      <c r="J12" s="32"/>
      <c r="K12" s="32">
        <v>5.3916588447000002</v>
      </c>
      <c r="L12" s="32">
        <v>5.2825405347999999</v>
      </c>
      <c r="M12" s="32">
        <v>11.1704691687</v>
      </c>
      <c r="N12" s="32">
        <v>18.2351327252</v>
      </c>
      <c r="O12" s="32">
        <v>16.889870789700002</v>
      </c>
      <c r="P12" s="32"/>
      <c r="Q12" s="32">
        <v>35.458501496000004</v>
      </c>
      <c r="R12" s="32">
        <v>33.060187027600001</v>
      </c>
      <c r="S12" s="32">
        <v>32.778270545700003</v>
      </c>
      <c r="T12" s="32">
        <v>29.6903079772</v>
      </c>
      <c r="U12" s="32">
        <v>32.122499339800001</v>
      </c>
      <c r="V12" s="32"/>
      <c r="W12" s="32">
        <v>12.331416690500001</v>
      </c>
      <c r="X12" s="32">
        <v>10.6478851405</v>
      </c>
      <c r="Y12" s="32">
        <v>8.7726521446000003</v>
      </c>
      <c r="Z12" s="32">
        <v>9.5189999313999998</v>
      </c>
      <c r="AA12" s="32">
        <v>10.1667713825</v>
      </c>
      <c r="AB12" s="32"/>
      <c r="AC12" s="32">
        <v>19.067768396200002</v>
      </c>
      <c r="AD12" s="32">
        <v>22.807700778600001</v>
      </c>
      <c r="AE12" s="32">
        <v>20.9330341145</v>
      </c>
      <c r="AF12" s="32">
        <v>19.828091775800001</v>
      </c>
      <c r="AG12" s="32">
        <v>18.600609173100001</v>
      </c>
      <c r="AH12" s="32"/>
      <c r="AI12" s="32">
        <v>17.3620135275</v>
      </c>
      <c r="AJ12" s="32">
        <v>17.536975893200001</v>
      </c>
      <c r="AK12" s="32">
        <v>16.077166604400002</v>
      </c>
      <c r="AL12" s="32">
        <v>12.5474140888</v>
      </c>
      <c r="AM12" s="32">
        <v>10.607374728</v>
      </c>
      <c r="AN12" s="24"/>
    </row>
    <row r="13" spans="1:40" s="28" customFormat="1" ht="11.25" customHeight="1" x14ac:dyDescent="0.2">
      <c r="A13" s="20" t="s">
        <v>34</v>
      </c>
      <c r="B13" s="5"/>
      <c r="C13" s="5"/>
      <c r="D13" s="5"/>
      <c r="E13" s="32">
        <v>16.057106025300001</v>
      </c>
      <c r="F13" s="32">
        <v>16.527736387200001</v>
      </c>
      <c r="G13" s="32">
        <v>14.834170435300001</v>
      </c>
      <c r="H13" s="32">
        <v>14.9448483835</v>
      </c>
      <c r="I13" s="32">
        <v>15.7546949199</v>
      </c>
      <c r="J13" s="32"/>
      <c r="K13" s="32">
        <v>14.6403249513</v>
      </c>
      <c r="L13" s="32">
        <v>15.0112818766</v>
      </c>
      <c r="M13" s="32">
        <v>24.8506513729</v>
      </c>
      <c r="N13" s="32">
        <v>25.0320217921</v>
      </c>
      <c r="O13" s="32">
        <v>30.325211911</v>
      </c>
      <c r="P13" s="32"/>
      <c r="Q13" s="32">
        <v>34.179704943400004</v>
      </c>
      <c r="R13" s="32">
        <v>32.208764386200002</v>
      </c>
      <c r="S13" s="32">
        <v>32.922394303099999</v>
      </c>
      <c r="T13" s="32">
        <v>31.06620418</v>
      </c>
      <c r="U13" s="32">
        <v>34.133705947899998</v>
      </c>
      <c r="V13" s="32"/>
      <c r="W13" s="32">
        <v>7.8794600668000001</v>
      </c>
      <c r="X13" s="32">
        <v>6.4226517376999999</v>
      </c>
      <c r="Y13" s="32">
        <v>4.0247852076999999</v>
      </c>
      <c r="Z13" s="32">
        <v>5.1930903767999999</v>
      </c>
      <c r="AA13" s="32">
        <v>3.2763143576</v>
      </c>
      <c r="AB13" s="32"/>
      <c r="AC13" s="32">
        <v>6.0517127861000004</v>
      </c>
      <c r="AD13" s="32">
        <v>4.8022478607000005</v>
      </c>
      <c r="AE13" s="32">
        <v>3.6367346139000003</v>
      </c>
      <c r="AF13" s="32">
        <v>4.6258825040999998</v>
      </c>
      <c r="AG13" s="32">
        <v>2.633924747</v>
      </c>
      <c r="AH13" s="32"/>
      <c r="AI13" s="32">
        <v>21.191691227</v>
      </c>
      <c r="AJ13" s="32">
        <v>25.027317751600002</v>
      </c>
      <c r="AK13" s="32">
        <v>19.7312640671</v>
      </c>
      <c r="AL13" s="32">
        <v>19.137952763400001</v>
      </c>
      <c r="AM13" s="32">
        <v>13.8761481166</v>
      </c>
      <c r="AN13" s="24"/>
    </row>
    <row r="14" spans="1:40" s="28" customFormat="1" ht="11.25" customHeight="1" x14ac:dyDescent="0.2">
      <c r="A14" s="20" t="s">
        <v>35</v>
      </c>
      <c r="B14" s="5"/>
      <c r="C14" s="5"/>
      <c r="D14" s="5"/>
      <c r="E14" s="32">
        <v>13.3580175963</v>
      </c>
      <c r="F14" s="32">
        <v>15.206971275300001</v>
      </c>
      <c r="G14" s="32">
        <v>13.982640759700001</v>
      </c>
      <c r="H14" s="32">
        <v>15.200111076400001</v>
      </c>
      <c r="I14" s="32">
        <v>13.922940305399999</v>
      </c>
      <c r="J14" s="32"/>
      <c r="K14" s="32">
        <v>7.7854136186000007</v>
      </c>
      <c r="L14" s="32">
        <v>7.0638164317000003</v>
      </c>
      <c r="M14" s="32">
        <v>14.8536670693</v>
      </c>
      <c r="N14" s="32">
        <v>21.0679112272</v>
      </c>
      <c r="O14" s="32">
        <v>23.183043914399999</v>
      </c>
      <c r="P14" s="32"/>
      <c r="Q14" s="32">
        <v>37.6250024677</v>
      </c>
      <c r="R14" s="32">
        <v>37.107594600799999</v>
      </c>
      <c r="S14" s="32">
        <v>38.213055435699999</v>
      </c>
      <c r="T14" s="32">
        <v>36.6766698538</v>
      </c>
      <c r="U14" s="32">
        <v>39.165135981299997</v>
      </c>
      <c r="V14" s="32"/>
      <c r="W14" s="32">
        <v>12.552561906200001</v>
      </c>
      <c r="X14" s="32">
        <v>9.1511835337000011</v>
      </c>
      <c r="Y14" s="32">
        <v>8.0276910269999995</v>
      </c>
      <c r="Z14" s="32">
        <v>5.6813054001000003</v>
      </c>
      <c r="AA14" s="32">
        <v>7.4471642154</v>
      </c>
      <c r="AB14" s="32"/>
      <c r="AC14" s="32">
        <v>7.7500981594000002</v>
      </c>
      <c r="AD14" s="32">
        <v>10.326063126400001</v>
      </c>
      <c r="AE14" s="32">
        <v>7.6627843731</v>
      </c>
      <c r="AF14" s="32">
        <v>4.9529976427999998</v>
      </c>
      <c r="AG14" s="32">
        <v>6.3594005792999999</v>
      </c>
      <c r="AH14" s="32"/>
      <c r="AI14" s="32">
        <v>20.928906251699999</v>
      </c>
      <c r="AJ14" s="32">
        <v>21.1443710321</v>
      </c>
      <c r="AK14" s="32">
        <v>17.260161335199999</v>
      </c>
      <c r="AL14" s="32">
        <v>16.421004799600002</v>
      </c>
      <c r="AM14" s="32">
        <v>9.9223150041999997</v>
      </c>
      <c r="AN14" s="24"/>
    </row>
    <row r="15" spans="1:40" s="28" customFormat="1" ht="11.25" customHeight="1" x14ac:dyDescent="0.2">
      <c r="A15" s="20" t="s">
        <v>36</v>
      </c>
      <c r="B15" s="5"/>
      <c r="C15" s="5"/>
      <c r="D15" s="5"/>
      <c r="E15" s="32">
        <v>13.424266981200001</v>
      </c>
      <c r="F15" s="32">
        <v>13.249450830800001</v>
      </c>
      <c r="G15" s="32">
        <v>12.915413704800001</v>
      </c>
      <c r="H15" s="32">
        <v>11.3736831121</v>
      </c>
      <c r="I15" s="32">
        <v>12.767828377900001</v>
      </c>
      <c r="J15" s="32"/>
      <c r="K15" s="32">
        <v>6.0080230467</v>
      </c>
      <c r="L15" s="32">
        <v>6.4935562422000004</v>
      </c>
      <c r="M15" s="32">
        <v>14.4920406484</v>
      </c>
      <c r="N15" s="32">
        <v>23.971223757500002</v>
      </c>
      <c r="O15" s="32">
        <v>23.420085657600001</v>
      </c>
      <c r="P15" s="32"/>
      <c r="Q15" s="32">
        <v>35.743180636600002</v>
      </c>
      <c r="R15" s="32">
        <v>34.360586138500004</v>
      </c>
      <c r="S15" s="32">
        <v>31.742069353200002</v>
      </c>
      <c r="T15" s="32">
        <v>28.499245806400001</v>
      </c>
      <c r="U15" s="32">
        <v>28.764317127199998</v>
      </c>
      <c r="V15" s="32"/>
      <c r="W15" s="32">
        <v>11.3136145059</v>
      </c>
      <c r="X15" s="32">
        <v>10.5480025562</v>
      </c>
      <c r="Y15" s="32">
        <v>8.5217594567999999</v>
      </c>
      <c r="Z15" s="32">
        <v>8.9383780993999995</v>
      </c>
      <c r="AA15" s="32">
        <v>7.9495300648000002</v>
      </c>
      <c r="AB15" s="32"/>
      <c r="AC15" s="32">
        <v>23.235239080500001</v>
      </c>
      <c r="AD15" s="32">
        <v>24.4795803146</v>
      </c>
      <c r="AE15" s="32">
        <v>22.295048909200002</v>
      </c>
      <c r="AF15" s="32">
        <v>19.012489235500002</v>
      </c>
      <c r="AG15" s="32">
        <v>18.9205271724</v>
      </c>
      <c r="AH15" s="32"/>
      <c r="AI15" s="32">
        <v>10.275675749100001</v>
      </c>
      <c r="AJ15" s="32">
        <v>10.8688239177</v>
      </c>
      <c r="AK15" s="32">
        <v>10.0336679275</v>
      </c>
      <c r="AL15" s="32">
        <v>8.2049799889999999</v>
      </c>
      <c r="AM15" s="32">
        <v>8.1777116000000003</v>
      </c>
      <c r="AN15" s="24"/>
    </row>
    <row r="16" spans="1:40" s="28" customFormat="1" ht="11.25" customHeight="1" x14ac:dyDescent="0.2">
      <c r="A16" s="20" t="s">
        <v>37</v>
      </c>
      <c r="B16" s="5"/>
      <c r="C16" s="5"/>
      <c r="D16" s="5"/>
      <c r="E16" s="32">
        <v>16.8333282386</v>
      </c>
      <c r="F16" s="32">
        <v>16.991930681199999</v>
      </c>
      <c r="G16" s="32">
        <v>16.2495072048</v>
      </c>
      <c r="H16" s="32">
        <v>16.824763651800001</v>
      </c>
      <c r="I16" s="32">
        <v>15.918352439</v>
      </c>
      <c r="J16" s="32"/>
      <c r="K16" s="32">
        <v>10.4451023225</v>
      </c>
      <c r="L16" s="32">
        <v>8.5200074521999998</v>
      </c>
      <c r="M16" s="32">
        <v>16.9988683288</v>
      </c>
      <c r="N16" s="32">
        <v>20.787205825600001</v>
      </c>
      <c r="O16" s="32">
        <v>21.7083553535</v>
      </c>
      <c r="P16" s="32"/>
      <c r="Q16" s="32">
        <v>36.904623618199999</v>
      </c>
      <c r="R16" s="32">
        <v>35.730885578900001</v>
      </c>
      <c r="S16" s="32">
        <v>35.743312177200004</v>
      </c>
      <c r="T16" s="32">
        <v>34.129953572700003</v>
      </c>
      <c r="U16" s="32">
        <v>33.906144363599999</v>
      </c>
      <c r="V16" s="32"/>
      <c r="W16" s="32">
        <v>8.6514779918000002</v>
      </c>
      <c r="X16" s="32">
        <v>9.3446545743999998</v>
      </c>
      <c r="Y16" s="32">
        <v>8.1008494565000007</v>
      </c>
      <c r="Z16" s="32">
        <v>8.1881829003000011</v>
      </c>
      <c r="AA16" s="32">
        <v>8.6222048628000003</v>
      </c>
      <c r="AB16" s="32"/>
      <c r="AC16" s="32">
        <v>6.2431896688000004</v>
      </c>
      <c r="AD16" s="32">
        <v>6.6642687375000005</v>
      </c>
      <c r="AE16" s="32">
        <v>6.3214748285000004</v>
      </c>
      <c r="AF16" s="32">
        <v>7.9748680908000003</v>
      </c>
      <c r="AG16" s="32">
        <v>7.1223215170999996</v>
      </c>
      <c r="AH16" s="32"/>
      <c r="AI16" s="32">
        <v>20.922278160099999</v>
      </c>
      <c r="AJ16" s="32">
        <v>22.7482529758</v>
      </c>
      <c r="AK16" s="32">
        <v>16.585988004200001</v>
      </c>
      <c r="AL16" s="32">
        <v>12.095025959000001</v>
      </c>
      <c r="AM16" s="32">
        <v>12.722621463899999</v>
      </c>
      <c r="AN16" s="24"/>
    </row>
    <row r="17" spans="1:40" s="28" customFormat="1" ht="11.25" customHeight="1" x14ac:dyDescent="0.2">
      <c r="A17" s="20" t="s">
        <v>38</v>
      </c>
      <c r="B17" s="5"/>
      <c r="C17" s="5"/>
      <c r="D17" s="5"/>
      <c r="E17" s="32">
        <v>9.8174188373</v>
      </c>
      <c r="F17" s="32">
        <v>11.151251908000001</v>
      </c>
      <c r="G17" s="32">
        <v>9.3398547003000001</v>
      </c>
      <c r="H17" s="32">
        <v>11.0529479873</v>
      </c>
      <c r="I17" s="32">
        <v>10.8531951508</v>
      </c>
      <c r="J17" s="32"/>
      <c r="K17" s="32">
        <v>16.090895074500001</v>
      </c>
      <c r="L17" s="32">
        <v>17.68150979</v>
      </c>
      <c r="M17" s="32">
        <v>24.168533886400002</v>
      </c>
      <c r="N17" s="32">
        <v>27.072922064500002</v>
      </c>
      <c r="O17" s="32">
        <v>24.054967603800002</v>
      </c>
      <c r="P17" s="32"/>
      <c r="Q17" s="32">
        <v>45.649022293600005</v>
      </c>
      <c r="R17" s="32">
        <v>44.735047981900003</v>
      </c>
      <c r="S17" s="32">
        <v>38.190655941999999</v>
      </c>
      <c r="T17" s="32">
        <v>38.673130207100002</v>
      </c>
      <c r="U17" s="32">
        <v>42.6644598082</v>
      </c>
      <c r="V17" s="32"/>
      <c r="W17" s="32">
        <v>9.1637152619000002</v>
      </c>
      <c r="X17" s="32">
        <v>5.9288385799999999</v>
      </c>
      <c r="Y17" s="32">
        <v>5.8916696379000006</v>
      </c>
      <c r="Z17" s="32">
        <v>5.8470722824000001</v>
      </c>
      <c r="AA17" s="32">
        <v>6.4064157653000002</v>
      </c>
      <c r="AB17" s="32"/>
      <c r="AC17" s="32">
        <v>2.0486361717000001</v>
      </c>
      <c r="AD17" s="32">
        <v>2.4921398909999999</v>
      </c>
      <c r="AE17" s="32">
        <v>2.8915845908</v>
      </c>
      <c r="AF17" s="32">
        <v>3.6317545301000003</v>
      </c>
      <c r="AG17" s="32">
        <v>2.1480846364000001</v>
      </c>
      <c r="AH17" s="32"/>
      <c r="AI17" s="32">
        <v>17.230312360999999</v>
      </c>
      <c r="AJ17" s="32">
        <v>18.011211849000002</v>
      </c>
      <c r="AK17" s="32">
        <v>19.517701242699999</v>
      </c>
      <c r="AL17" s="32">
        <v>13.722172928600001</v>
      </c>
      <c r="AM17" s="32">
        <v>13.8728770354</v>
      </c>
      <c r="AN17" s="24"/>
    </row>
    <row r="18" spans="1:40" s="28" customFormat="1" ht="11.25" customHeight="1" x14ac:dyDescent="0.2">
      <c r="A18" s="20" t="s">
        <v>39</v>
      </c>
      <c r="B18" s="5"/>
      <c r="C18" s="5"/>
      <c r="D18" s="5"/>
      <c r="E18" s="32">
        <v>13.793623953300001</v>
      </c>
      <c r="F18" s="32">
        <v>14.919162479100001</v>
      </c>
      <c r="G18" s="32">
        <v>13.167160040800001</v>
      </c>
      <c r="H18" s="32">
        <v>12.4173568354</v>
      </c>
      <c r="I18" s="32">
        <v>12.773707507299999</v>
      </c>
      <c r="J18" s="32"/>
      <c r="K18" s="32">
        <v>10.7372971763</v>
      </c>
      <c r="L18" s="32">
        <v>10.651066118000001</v>
      </c>
      <c r="M18" s="32">
        <v>18.5367809872</v>
      </c>
      <c r="N18" s="32">
        <v>21.019462824400001</v>
      </c>
      <c r="O18" s="32">
        <v>24.5890555113</v>
      </c>
      <c r="P18" s="32"/>
      <c r="Q18" s="32">
        <v>41.692347353300001</v>
      </c>
      <c r="R18" s="32">
        <v>42.808570749499999</v>
      </c>
      <c r="S18" s="32">
        <v>40.188754232100003</v>
      </c>
      <c r="T18" s="32">
        <v>33.4743072809</v>
      </c>
      <c r="U18" s="32">
        <v>34.849120108999998</v>
      </c>
      <c r="V18" s="32"/>
      <c r="W18" s="32">
        <v>7.8570180780000003</v>
      </c>
      <c r="X18" s="32">
        <v>5.7279928257000003</v>
      </c>
      <c r="Y18" s="32">
        <v>6.1171204774000003</v>
      </c>
      <c r="Z18" s="32">
        <v>7.8386548827000002</v>
      </c>
      <c r="AA18" s="32">
        <v>7.8042580130000001</v>
      </c>
      <c r="AB18" s="32"/>
      <c r="AC18" s="32">
        <v>7.3791622641000005</v>
      </c>
      <c r="AD18" s="32">
        <v>5.3824252773000003</v>
      </c>
      <c r="AE18" s="32">
        <v>5.2546320751</v>
      </c>
      <c r="AF18" s="32">
        <v>8.9694980400999995</v>
      </c>
      <c r="AG18" s="32">
        <v>6.6853157050999998</v>
      </c>
      <c r="AH18" s="32"/>
      <c r="AI18" s="32">
        <v>18.540551175099999</v>
      </c>
      <c r="AJ18" s="32">
        <v>20.510782550400002</v>
      </c>
      <c r="AK18" s="32">
        <v>16.735552187300001</v>
      </c>
      <c r="AL18" s="32">
        <v>16.280720136500001</v>
      </c>
      <c r="AM18" s="32">
        <v>13.298543154400001</v>
      </c>
      <c r="AN18" s="24"/>
    </row>
    <row r="19" spans="1:40" s="28" customFormat="1" ht="11.25" customHeight="1" x14ac:dyDescent="0.2">
      <c r="A19" s="20" t="s">
        <v>40</v>
      </c>
      <c r="B19" s="5"/>
      <c r="C19" s="5"/>
      <c r="D19" s="5"/>
      <c r="E19" s="32">
        <v>16.250715767900001</v>
      </c>
      <c r="F19" s="32">
        <v>16.240903413800002</v>
      </c>
      <c r="G19" s="32">
        <v>15.521996015500001</v>
      </c>
      <c r="H19" s="32">
        <v>14.8964550735</v>
      </c>
      <c r="I19" s="32">
        <v>14.8031641868</v>
      </c>
      <c r="J19" s="32"/>
      <c r="K19" s="32">
        <v>8.2868472532999995</v>
      </c>
      <c r="L19" s="32">
        <v>8.1767424016000003</v>
      </c>
      <c r="M19" s="32">
        <v>16.5871592385</v>
      </c>
      <c r="N19" s="32">
        <v>23.041551786599999</v>
      </c>
      <c r="O19" s="32">
        <v>24.788322181600002</v>
      </c>
      <c r="P19" s="32"/>
      <c r="Q19" s="32">
        <v>40.418745337499999</v>
      </c>
      <c r="R19" s="32">
        <v>40.734541667000002</v>
      </c>
      <c r="S19" s="32">
        <v>36.510859457500004</v>
      </c>
      <c r="T19" s="32">
        <v>35.496912612999999</v>
      </c>
      <c r="U19" s="32">
        <v>35.453310630899999</v>
      </c>
      <c r="V19" s="32"/>
      <c r="W19" s="32">
        <v>6.4594664066999998</v>
      </c>
      <c r="X19" s="32">
        <v>7.6292854535000005</v>
      </c>
      <c r="Y19" s="32">
        <v>4.9759858296999999</v>
      </c>
      <c r="Z19" s="32">
        <v>5.7682811658000004</v>
      </c>
      <c r="AA19" s="32">
        <v>4.8677429989999998</v>
      </c>
      <c r="AB19" s="32"/>
      <c r="AC19" s="32">
        <v>11.673355836200001</v>
      </c>
      <c r="AD19" s="32">
        <v>9.5573016316999997</v>
      </c>
      <c r="AE19" s="32">
        <v>6.9992687428</v>
      </c>
      <c r="AF19" s="32">
        <v>7.3875828173000002</v>
      </c>
      <c r="AG19" s="32">
        <v>4.0761317523000002</v>
      </c>
      <c r="AH19" s="32"/>
      <c r="AI19" s="32">
        <v>16.910869398399999</v>
      </c>
      <c r="AJ19" s="32">
        <v>17.6612254325</v>
      </c>
      <c r="AK19" s="32">
        <v>19.404730716</v>
      </c>
      <c r="AL19" s="32">
        <v>13.409216543800001</v>
      </c>
      <c r="AM19" s="32">
        <v>16.011328249400002</v>
      </c>
      <c r="AN19" s="24"/>
    </row>
    <row r="20" spans="1:40" s="28" customFormat="1" ht="11.25" customHeight="1" x14ac:dyDescent="0.2">
      <c r="A20" s="20" t="s">
        <v>41</v>
      </c>
      <c r="B20" s="5"/>
      <c r="C20" s="5"/>
      <c r="D20" s="5"/>
      <c r="E20" s="32">
        <v>11.325068161700001</v>
      </c>
      <c r="F20" s="32">
        <v>10.802599622600001</v>
      </c>
      <c r="G20" s="32">
        <v>10.3996657467</v>
      </c>
      <c r="H20" s="32">
        <v>10.5290438881</v>
      </c>
      <c r="I20" s="32">
        <v>11.376683212</v>
      </c>
      <c r="J20" s="32"/>
      <c r="K20" s="32">
        <v>5.1733344420999998</v>
      </c>
      <c r="L20" s="32">
        <v>4.8716785568000001</v>
      </c>
      <c r="M20" s="32">
        <v>12.6801425171</v>
      </c>
      <c r="N20" s="32">
        <v>18.973350929200002</v>
      </c>
      <c r="O20" s="32">
        <v>14.8308808261</v>
      </c>
      <c r="P20" s="32"/>
      <c r="Q20" s="32">
        <v>33.144742942600004</v>
      </c>
      <c r="R20" s="32">
        <v>30.866418980200002</v>
      </c>
      <c r="S20" s="32">
        <v>29.190539829900001</v>
      </c>
      <c r="T20" s="32">
        <v>26.486759640400003</v>
      </c>
      <c r="U20" s="32">
        <v>29.3896468318</v>
      </c>
      <c r="V20" s="32"/>
      <c r="W20" s="32">
        <v>14.9515122507</v>
      </c>
      <c r="X20" s="32">
        <v>12.8832203737</v>
      </c>
      <c r="Y20" s="32">
        <v>11.3071534075</v>
      </c>
      <c r="Z20" s="32">
        <v>11.2410290485</v>
      </c>
      <c r="AA20" s="32">
        <v>12.334272525099999</v>
      </c>
      <c r="AB20" s="32"/>
      <c r="AC20" s="32">
        <v>22.3522912685</v>
      </c>
      <c r="AD20" s="32">
        <v>24.708126634300001</v>
      </c>
      <c r="AE20" s="32">
        <v>22.218696715700002</v>
      </c>
      <c r="AF20" s="32">
        <v>20.561631971400001</v>
      </c>
      <c r="AG20" s="32">
        <v>20.407334139300001</v>
      </c>
      <c r="AH20" s="32"/>
      <c r="AI20" s="32">
        <v>13.0530509344</v>
      </c>
      <c r="AJ20" s="32">
        <v>15.8679558324</v>
      </c>
      <c r="AK20" s="32">
        <v>14.203801783100001</v>
      </c>
      <c r="AL20" s="32">
        <v>12.2081845224</v>
      </c>
      <c r="AM20" s="32">
        <v>11.6611824657</v>
      </c>
      <c r="AN20" s="24"/>
    </row>
    <row r="21" spans="1:40" s="28" customFormat="1" ht="11.25" customHeight="1" x14ac:dyDescent="0.2">
      <c r="A21" s="20" t="s">
        <v>42</v>
      </c>
      <c r="B21" s="5"/>
      <c r="C21" s="5"/>
      <c r="D21" s="5"/>
      <c r="E21" s="32">
        <v>11.437041627400001</v>
      </c>
      <c r="F21" s="32">
        <v>11.9245374381</v>
      </c>
      <c r="G21" s="32">
        <v>10.7782545358</v>
      </c>
      <c r="H21" s="32">
        <v>11.3102283439</v>
      </c>
      <c r="I21" s="32">
        <v>11.0764330406</v>
      </c>
      <c r="J21" s="32"/>
      <c r="K21" s="32">
        <v>6.8641996056000005</v>
      </c>
      <c r="L21" s="32">
        <v>6.9500023522000003</v>
      </c>
      <c r="M21" s="32">
        <v>13.9696419706</v>
      </c>
      <c r="N21" s="32">
        <v>25.544786950300001</v>
      </c>
      <c r="O21" s="32">
        <v>24.4538291607</v>
      </c>
      <c r="P21" s="32"/>
      <c r="Q21" s="32">
        <v>40.227817588400001</v>
      </c>
      <c r="R21" s="32">
        <v>40.685252942700004</v>
      </c>
      <c r="S21" s="32">
        <v>38.222939839200002</v>
      </c>
      <c r="T21" s="32">
        <v>34.173417413100005</v>
      </c>
      <c r="U21" s="32">
        <v>36.130011536700003</v>
      </c>
      <c r="V21" s="32"/>
      <c r="W21" s="32">
        <v>7.2913181963000007</v>
      </c>
      <c r="X21" s="32">
        <v>7.0585319972000002</v>
      </c>
      <c r="Y21" s="32">
        <v>5.3250942869999998</v>
      </c>
      <c r="Z21" s="32">
        <v>4.3375027181000005</v>
      </c>
      <c r="AA21" s="32">
        <v>4.7003112956000006</v>
      </c>
      <c r="AB21" s="32"/>
      <c r="AC21" s="32">
        <v>17.502382946800001</v>
      </c>
      <c r="AD21" s="32">
        <v>16.22530179</v>
      </c>
      <c r="AE21" s="32">
        <v>13.7587482253</v>
      </c>
      <c r="AF21" s="32">
        <v>13.917191967100001</v>
      </c>
      <c r="AG21" s="32">
        <v>13.740621131599999</v>
      </c>
      <c r="AH21" s="32"/>
      <c r="AI21" s="32">
        <v>16.677240035600001</v>
      </c>
      <c r="AJ21" s="32">
        <v>17.156373479799999</v>
      </c>
      <c r="AK21" s="32">
        <v>17.945321142099999</v>
      </c>
      <c r="AL21" s="32">
        <v>10.716872607400001</v>
      </c>
      <c r="AM21" s="32">
        <v>9.8987938347000011</v>
      </c>
      <c r="AN21" s="24"/>
    </row>
    <row r="22" spans="1:40" s="28" customFormat="1" ht="11.25" customHeight="1" x14ac:dyDescent="0.2">
      <c r="A22" s="20" t="s">
        <v>43</v>
      </c>
      <c r="B22" s="5"/>
      <c r="C22" s="5"/>
      <c r="D22" s="5"/>
      <c r="E22" s="32">
        <v>16.0682147365</v>
      </c>
      <c r="F22" s="32">
        <v>16.842831831200002</v>
      </c>
      <c r="G22" s="32">
        <v>14.1233665963</v>
      </c>
      <c r="H22" s="32">
        <v>16.5421772951</v>
      </c>
      <c r="I22" s="32">
        <v>15.891324306</v>
      </c>
      <c r="J22" s="32"/>
      <c r="K22" s="32">
        <v>12.6065114147</v>
      </c>
      <c r="L22" s="32">
        <v>13.6287843964</v>
      </c>
      <c r="M22" s="32">
        <v>25.3972723125</v>
      </c>
      <c r="N22" s="32">
        <v>28.303358012300002</v>
      </c>
      <c r="O22" s="32">
        <v>30.745645915299999</v>
      </c>
      <c r="P22" s="32"/>
      <c r="Q22" s="32">
        <v>42.530169267600002</v>
      </c>
      <c r="R22" s="32">
        <v>36.7854117762</v>
      </c>
      <c r="S22" s="32">
        <v>36.6440605847</v>
      </c>
      <c r="T22" s="32">
        <v>32.733480463900001</v>
      </c>
      <c r="U22" s="32">
        <v>37.900061450099997</v>
      </c>
      <c r="V22" s="32"/>
      <c r="W22" s="32">
        <v>7.3555129456000001</v>
      </c>
      <c r="X22" s="32">
        <v>8.2696491390000002</v>
      </c>
      <c r="Y22" s="32">
        <v>6.6191023299000005</v>
      </c>
      <c r="Z22" s="32">
        <v>5.5131693543000004</v>
      </c>
      <c r="AA22" s="32">
        <v>4.5503924243</v>
      </c>
      <c r="AB22" s="32"/>
      <c r="AC22" s="32">
        <v>4.3707559028</v>
      </c>
      <c r="AD22" s="32">
        <v>8.151304381000001</v>
      </c>
      <c r="AE22" s="32">
        <v>4.2939882862000003</v>
      </c>
      <c r="AF22" s="32">
        <v>3.1341747477999999</v>
      </c>
      <c r="AG22" s="32">
        <v>3.0887107520999999</v>
      </c>
      <c r="AH22" s="32"/>
      <c r="AI22" s="32">
        <v>17.068835732900002</v>
      </c>
      <c r="AJ22" s="32">
        <v>16.322018476100002</v>
      </c>
      <c r="AK22" s="32">
        <v>12.922209890400001</v>
      </c>
      <c r="AL22" s="32">
        <v>13.7736401265</v>
      </c>
      <c r="AM22" s="32">
        <v>7.8238651523000007</v>
      </c>
      <c r="AN22" s="24"/>
    </row>
    <row r="23" spans="1:40" s="28" customFormat="1" ht="11.25" customHeight="1" x14ac:dyDescent="0.2">
      <c r="A23" s="20" t="s">
        <v>44</v>
      </c>
      <c r="B23" s="5"/>
      <c r="C23" s="5"/>
      <c r="D23" s="5"/>
      <c r="E23" s="32">
        <v>11.011668044</v>
      </c>
      <c r="F23" s="32">
        <v>11.038376486500001</v>
      </c>
      <c r="G23" s="32">
        <v>9.6717129408000009</v>
      </c>
      <c r="H23" s="32">
        <v>10.938898364</v>
      </c>
      <c r="I23" s="32">
        <v>10.0965186885</v>
      </c>
      <c r="J23" s="32"/>
      <c r="K23" s="32">
        <v>9.8394827427999996</v>
      </c>
      <c r="L23" s="32">
        <v>12.106794025900001</v>
      </c>
      <c r="M23" s="32">
        <v>23.238628660500002</v>
      </c>
      <c r="N23" s="32">
        <v>28.9463981462</v>
      </c>
      <c r="O23" s="32">
        <v>30.243396178299999</v>
      </c>
      <c r="P23" s="32"/>
      <c r="Q23" s="32">
        <v>39.2404208715</v>
      </c>
      <c r="R23" s="32">
        <v>40.331155088000003</v>
      </c>
      <c r="S23" s="32">
        <v>36.496229758799998</v>
      </c>
      <c r="T23" s="32">
        <v>34.543213032099999</v>
      </c>
      <c r="U23" s="32">
        <v>36.256341604799999</v>
      </c>
      <c r="V23" s="32"/>
      <c r="W23" s="32">
        <v>11.3855342383</v>
      </c>
      <c r="X23" s="32">
        <v>8.9033967302000008</v>
      </c>
      <c r="Y23" s="32">
        <v>5.7751323445000002</v>
      </c>
      <c r="Z23" s="32">
        <v>5.1103198897000004</v>
      </c>
      <c r="AA23" s="32">
        <v>4.6084375485000004</v>
      </c>
      <c r="AB23" s="32"/>
      <c r="AC23" s="32">
        <v>9.2948292803000001</v>
      </c>
      <c r="AD23" s="32">
        <v>8.4597746051999998</v>
      </c>
      <c r="AE23" s="32">
        <v>6.9354321941000006</v>
      </c>
      <c r="AF23" s="32">
        <v>5.9581862612999998</v>
      </c>
      <c r="AG23" s="32">
        <v>6.5277545418000003</v>
      </c>
      <c r="AH23" s="32"/>
      <c r="AI23" s="32">
        <v>19.228064823100002</v>
      </c>
      <c r="AJ23" s="32">
        <v>19.1605030642</v>
      </c>
      <c r="AK23" s="32">
        <v>17.882864101300001</v>
      </c>
      <c r="AL23" s="32">
        <v>14.5029843066</v>
      </c>
      <c r="AM23" s="32">
        <v>12.2675514383</v>
      </c>
      <c r="AN23" s="24"/>
    </row>
    <row r="24" spans="1:40" s="28" customFormat="1" ht="11.25" customHeight="1" x14ac:dyDescent="0.2">
      <c r="A24" s="20" t="s">
        <v>45</v>
      </c>
      <c r="B24" s="5"/>
      <c r="C24" s="5"/>
      <c r="D24" s="5"/>
      <c r="E24" s="32">
        <v>15.0082180896</v>
      </c>
      <c r="F24" s="32">
        <v>15.530013462600001</v>
      </c>
      <c r="G24" s="32">
        <v>15.1551723849</v>
      </c>
      <c r="H24" s="32">
        <v>13.620097831900001</v>
      </c>
      <c r="I24" s="32">
        <v>13.180123800300001</v>
      </c>
      <c r="J24" s="32"/>
      <c r="K24" s="32">
        <v>10.6025431178</v>
      </c>
      <c r="L24" s="32">
        <v>10.091429595300001</v>
      </c>
      <c r="M24" s="32">
        <v>19.768533384400001</v>
      </c>
      <c r="N24" s="32">
        <v>24.894044799700001</v>
      </c>
      <c r="O24" s="32">
        <v>23.743860873100001</v>
      </c>
      <c r="P24" s="32"/>
      <c r="Q24" s="32">
        <v>36.640229997700004</v>
      </c>
      <c r="R24" s="32">
        <v>38.578332217099998</v>
      </c>
      <c r="S24" s="32">
        <v>33.695517465900004</v>
      </c>
      <c r="T24" s="32">
        <v>31.3014710028</v>
      </c>
      <c r="U24" s="32">
        <v>32.484982285400001</v>
      </c>
      <c r="V24" s="32"/>
      <c r="W24" s="32">
        <v>8.8232722963000008</v>
      </c>
      <c r="X24" s="32">
        <v>9.3798617905999997</v>
      </c>
      <c r="Y24" s="32">
        <v>7.6746533787000004</v>
      </c>
      <c r="Z24" s="32">
        <v>6.7976789591000006</v>
      </c>
      <c r="AA24" s="32">
        <v>8.1638170595999995</v>
      </c>
      <c r="AB24" s="32"/>
      <c r="AC24" s="32">
        <v>13.760690999800001</v>
      </c>
      <c r="AD24" s="32">
        <v>11.836092990500001</v>
      </c>
      <c r="AE24" s="32">
        <v>9.8158714587000002</v>
      </c>
      <c r="AF24" s="32">
        <v>11.238986861800001</v>
      </c>
      <c r="AG24" s="32">
        <v>10.246883247</v>
      </c>
      <c r="AH24" s="32"/>
      <c r="AI24" s="32">
        <v>15.165045498800001</v>
      </c>
      <c r="AJ24" s="32">
        <v>14.584269943900001</v>
      </c>
      <c r="AK24" s="32">
        <v>13.890251927400001</v>
      </c>
      <c r="AL24" s="32">
        <v>12.1477205447</v>
      </c>
      <c r="AM24" s="32">
        <v>12.1803327346</v>
      </c>
      <c r="AN24" s="24"/>
    </row>
    <row r="25" spans="1:40" s="28" customFormat="1" ht="11.25" customHeight="1" x14ac:dyDescent="0.2">
      <c r="A25" s="20" t="s">
        <v>46</v>
      </c>
      <c r="B25" s="5"/>
      <c r="C25" s="5"/>
      <c r="D25" s="5"/>
      <c r="E25" s="32">
        <v>12.100697403</v>
      </c>
      <c r="F25" s="32">
        <v>12.856691163000001</v>
      </c>
      <c r="G25" s="32">
        <v>10.7360060501</v>
      </c>
      <c r="H25" s="32">
        <v>10.5638674978</v>
      </c>
      <c r="I25" s="32">
        <v>11.204502853599999</v>
      </c>
      <c r="J25" s="32"/>
      <c r="K25" s="32">
        <v>8.3457391110000003</v>
      </c>
      <c r="L25" s="32">
        <v>8.9519407122000008</v>
      </c>
      <c r="M25" s="32">
        <v>18.4695924072</v>
      </c>
      <c r="N25" s="32">
        <v>26.963982166400001</v>
      </c>
      <c r="O25" s="32">
        <v>26.1615585833</v>
      </c>
      <c r="P25" s="32"/>
      <c r="Q25" s="32">
        <v>41.890158225900002</v>
      </c>
      <c r="R25" s="32">
        <v>39.558493907600003</v>
      </c>
      <c r="S25" s="32">
        <v>37.153518030100003</v>
      </c>
      <c r="T25" s="32">
        <v>33.701302117800005</v>
      </c>
      <c r="U25" s="32">
        <v>34.040911295100003</v>
      </c>
      <c r="V25" s="32"/>
      <c r="W25" s="32">
        <v>9.051662695700001</v>
      </c>
      <c r="X25" s="32">
        <v>8.5061767790000005</v>
      </c>
      <c r="Y25" s="32">
        <v>6.1216128245000005</v>
      </c>
      <c r="Z25" s="32">
        <v>6.8980624845000005</v>
      </c>
      <c r="AA25" s="32">
        <v>7.2572203260000014</v>
      </c>
      <c r="AB25" s="32"/>
      <c r="AC25" s="32">
        <v>12.943057748200001</v>
      </c>
      <c r="AD25" s="32">
        <v>12.8679904446</v>
      </c>
      <c r="AE25" s="32">
        <v>11.2337627016</v>
      </c>
      <c r="AF25" s="32">
        <v>10.5317091568</v>
      </c>
      <c r="AG25" s="32">
        <v>9.1943752798000009</v>
      </c>
      <c r="AH25" s="32"/>
      <c r="AI25" s="32">
        <v>15.668684816100001</v>
      </c>
      <c r="AJ25" s="32">
        <v>17.258706993600001</v>
      </c>
      <c r="AK25" s="32">
        <v>16.285507986399999</v>
      </c>
      <c r="AL25" s="32">
        <v>11.341076576700001</v>
      </c>
      <c r="AM25" s="32">
        <v>12.1414316622</v>
      </c>
      <c r="AN25" s="24"/>
    </row>
    <row r="26" spans="1:40" s="28" customFormat="1" ht="11.25" customHeight="1" x14ac:dyDescent="0.2">
      <c r="A26" s="20" t="s">
        <v>47</v>
      </c>
      <c r="B26" s="5"/>
      <c r="C26" s="5"/>
      <c r="D26" s="5"/>
      <c r="E26" s="32">
        <v>12.3779218996</v>
      </c>
      <c r="F26" s="32">
        <v>13.127029002900001</v>
      </c>
      <c r="G26" s="32">
        <v>12.862221502500001</v>
      </c>
      <c r="H26" s="32">
        <v>12.2425080111</v>
      </c>
      <c r="I26" s="32">
        <v>13.485313380299999</v>
      </c>
      <c r="J26" s="32"/>
      <c r="K26" s="32">
        <v>8.674273061900001</v>
      </c>
      <c r="L26" s="32">
        <v>7.5485299155000005</v>
      </c>
      <c r="M26" s="32">
        <v>17.4445335865</v>
      </c>
      <c r="N26" s="32">
        <v>19.714803957899999</v>
      </c>
      <c r="O26" s="32">
        <v>17.420436262300001</v>
      </c>
      <c r="P26" s="32"/>
      <c r="Q26" s="32">
        <v>38.512832211900005</v>
      </c>
      <c r="R26" s="32">
        <v>36.420774944900003</v>
      </c>
      <c r="S26" s="32">
        <v>35.594434589700001</v>
      </c>
      <c r="T26" s="32">
        <v>32.471429456700001</v>
      </c>
      <c r="U26" s="32">
        <v>37.092013421600001</v>
      </c>
      <c r="V26" s="32"/>
      <c r="W26" s="32">
        <v>9.1974966644000009</v>
      </c>
      <c r="X26" s="32">
        <v>11.4770374385</v>
      </c>
      <c r="Y26" s="32">
        <v>6.9774944859000003</v>
      </c>
      <c r="Z26" s="32">
        <v>10.6289458123</v>
      </c>
      <c r="AA26" s="32">
        <v>7.9116649620000006</v>
      </c>
      <c r="AB26" s="32"/>
      <c r="AC26" s="32">
        <v>14.9881143902</v>
      </c>
      <c r="AD26" s="32">
        <v>14.331317324600001</v>
      </c>
      <c r="AE26" s="32">
        <v>8.7455745862000001</v>
      </c>
      <c r="AF26" s="32">
        <v>11.277815646600001</v>
      </c>
      <c r="AG26" s="32">
        <v>11.1142511947</v>
      </c>
      <c r="AH26" s="32"/>
      <c r="AI26" s="32">
        <v>16.249361771900002</v>
      </c>
      <c r="AJ26" s="32">
        <v>17.0953113737</v>
      </c>
      <c r="AK26" s="32">
        <v>18.375741249200001</v>
      </c>
      <c r="AL26" s="32">
        <v>13.6644971154</v>
      </c>
      <c r="AM26" s="32">
        <v>12.976320779</v>
      </c>
      <c r="AN26" s="24"/>
    </row>
    <row r="27" spans="1:40" s="28" customFormat="1" ht="11.25" customHeight="1" x14ac:dyDescent="0.2">
      <c r="A27" s="20" t="s">
        <v>48</v>
      </c>
      <c r="B27" s="5"/>
      <c r="C27" s="5"/>
      <c r="D27" s="5"/>
      <c r="E27" s="32">
        <v>14.8575736001</v>
      </c>
      <c r="F27" s="32">
        <v>18.663048679199999</v>
      </c>
      <c r="G27" s="32">
        <v>14.7004599873</v>
      </c>
      <c r="H27" s="32">
        <v>14.6245153843</v>
      </c>
      <c r="I27" s="32">
        <v>17.076326542899999</v>
      </c>
      <c r="J27" s="32"/>
      <c r="K27" s="32">
        <v>13.802036237800001</v>
      </c>
      <c r="L27" s="32">
        <v>14.485266236900001</v>
      </c>
      <c r="M27" s="32">
        <v>23.614725758000002</v>
      </c>
      <c r="N27" s="32">
        <v>27.198184354800002</v>
      </c>
      <c r="O27" s="32">
        <v>20.062530697300001</v>
      </c>
      <c r="P27" s="32"/>
      <c r="Q27" s="32">
        <v>40.471841927900002</v>
      </c>
      <c r="R27" s="32">
        <v>38.004893198300003</v>
      </c>
      <c r="S27" s="32">
        <v>34.7707355318</v>
      </c>
      <c r="T27" s="32">
        <v>32.364873840900003</v>
      </c>
      <c r="U27" s="32">
        <v>37.764665394799998</v>
      </c>
      <c r="V27" s="32"/>
      <c r="W27" s="32">
        <v>8.1620583304000007</v>
      </c>
      <c r="X27" s="32">
        <v>5.4259091237000003</v>
      </c>
      <c r="Y27" s="32">
        <v>5.2662583862000005</v>
      </c>
      <c r="Z27" s="32">
        <v>4.1635342986000001</v>
      </c>
      <c r="AA27" s="32">
        <v>4.9319563104000004</v>
      </c>
      <c r="AB27" s="32"/>
      <c r="AC27" s="32">
        <v>4.2190538723</v>
      </c>
      <c r="AD27" s="32">
        <v>3.3952769803000002</v>
      </c>
      <c r="AE27" s="32">
        <v>2.4701789389000002</v>
      </c>
      <c r="AF27" s="32">
        <v>5.5937773738000001</v>
      </c>
      <c r="AG27" s="32">
        <v>5.0396267203000003</v>
      </c>
      <c r="AH27" s="32"/>
      <c r="AI27" s="32">
        <v>18.4874360315</v>
      </c>
      <c r="AJ27" s="32">
        <v>20.025605781599999</v>
      </c>
      <c r="AK27" s="32">
        <v>19.177641397600002</v>
      </c>
      <c r="AL27" s="32">
        <v>16.055114747699999</v>
      </c>
      <c r="AM27" s="32">
        <v>15.1248943343</v>
      </c>
      <c r="AN27" s="24"/>
    </row>
    <row r="28" spans="1:40" s="28" customFormat="1" ht="11.25" customHeight="1" x14ac:dyDescent="0.2">
      <c r="A28" s="20" t="s">
        <v>49</v>
      </c>
      <c r="B28" s="5"/>
      <c r="C28" s="5"/>
      <c r="D28" s="5"/>
      <c r="E28" s="32">
        <v>11.4683134726</v>
      </c>
      <c r="F28" s="32">
        <v>12.504909296500001</v>
      </c>
      <c r="G28" s="32">
        <v>11.642785073500001</v>
      </c>
      <c r="H28" s="32">
        <v>10.5071422764</v>
      </c>
      <c r="I28" s="32">
        <v>12.326597720500001</v>
      </c>
      <c r="J28" s="32"/>
      <c r="K28" s="32">
        <v>5.4513520208999999</v>
      </c>
      <c r="L28" s="32">
        <v>5.5637447619999998</v>
      </c>
      <c r="M28" s="32">
        <v>14.103264729300001</v>
      </c>
      <c r="N28" s="32">
        <v>23.482340135600001</v>
      </c>
      <c r="O28" s="32">
        <v>16.594259646200001</v>
      </c>
      <c r="P28" s="32"/>
      <c r="Q28" s="32">
        <v>32.0096683214</v>
      </c>
      <c r="R28" s="32">
        <v>32.147581929499999</v>
      </c>
      <c r="S28" s="32">
        <v>29.103009414000002</v>
      </c>
      <c r="T28" s="32">
        <v>26.903306365100001</v>
      </c>
      <c r="U28" s="32">
        <v>30.0740190488</v>
      </c>
      <c r="V28" s="32"/>
      <c r="W28" s="32">
        <v>10.9374270964</v>
      </c>
      <c r="X28" s="32">
        <v>11.540604654500001</v>
      </c>
      <c r="Y28" s="32">
        <v>9.6342325797000008</v>
      </c>
      <c r="Z28" s="32">
        <v>8.2504854354999999</v>
      </c>
      <c r="AA28" s="32">
        <v>9.322908558</v>
      </c>
      <c r="AB28" s="32"/>
      <c r="AC28" s="32">
        <v>25.2896616809</v>
      </c>
      <c r="AD28" s="32">
        <v>24.507007845500002</v>
      </c>
      <c r="AE28" s="32">
        <v>21.625108128899999</v>
      </c>
      <c r="AF28" s="32">
        <v>19.992439533800002</v>
      </c>
      <c r="AG28" s="32">
        <v>20.728218907399999</v>
      </c>
      <c r="AH28" s="32"/>
      <c r="AI28" s="32">
        <v>14.8435774078</v>
      </c>
      <c r="AJ28" s="32">
        <v>13.736151512000001</v>
      </c>
      <c r="AK28" s="32">
        <v>13.891600074600001</v>
      </c>
      <c r="AL28" s="32">
        <v>10.8642862536</v>
      </c>
      <c r="AM28" s="32">
        <v>10.953996119099999</v>
      </c>
      <c r="AN28" s="24"/>
    </row>
    <row r="29" spans="1:40" s="15" customFormat="1" ht="11.25" customHeight="1" x14ac:dyDescent="0.2">
      <c r="A29" s="20" t="s">
        <v>50</v>
      </c>
      <c r="B29" s="5"/>
      <c r="C29" s="5"/>
      <c r="D29" s="5"/>
      <c r="E29" s="32">
        <v>12.425558372300001</v>
      </c>
      <c r="F29" s="32">
        <v>12.101950798700001</v>
      </c>
      <c r="G29" s="32">
        <v>12.0872065787</v>
      </c>
      <c r="H29" s="32">
        <v>10.7355362161</v>
      </c>
      <c r="I29" s="32">
        <v>12.034382665200001</v>
      </c>
      <c r="J29" s="32"/>
      <c r="K29" s="32">
        <v>8.6374776916000009</v>
      </c>
      <c r="L29" s="32">
        <v>10.893807472300001</v>
      </c>
      <c r="M29" s="32">
        <v>15.7057930864</v>
      </c>
      <c r="N29" s="32">
        <v>23.486696158699999</v>
      </c>
      <c r="O29" s="32">
        <v>23.843067236700001</v>
      </c>
      <c r="P29" s="32"/>
      <c r="Q29" s="32">
        <v>39.514157138000002</v>
      </c>
      <c r="R29" s="32">
        <v>39.869219674699998</v>
      </c>
      <c r="S29" s="32">
        <v>35.433173813099998</v>
      </c>
      <c r="T29" s="32">
        <v>33.3143076972</v>
      </c>
      <c r="U29" s="32">
        <v>36.413893525900001</v>
      </c>
      <c r="V29" s="32"/>
      <c r="W29" s="32">
        <v>9.3453466166000005</v>
      </c>
      <c r="X29" s="32">
        <v>7.4588993200000004</v>
      </c>
      <c r="Y29" s="32">
        <v>5.9823853358000001</v>
      </c>
      <c r="Z29" s="32">
        <v>6.4047621891000004</v>
      </c>
      <c r="AA29" s="32">
        <v>7.3494262331</v>
      </c>
      <c r="AB29" s="32"/>
      <c r="AC29" s="32">
        <v>16.1279409855</v>
      </c>
      <c r="AD29" s="32">
        <v>15.4378522259</v>
      </c>
      <c r="AE29" s="32">
        <v>14.050685423700001</v>
      </c>
      <c r="AF29" s="32">
        <v>14.497534749</v>
      </c>
      <c r="AG29" s="32">
        <v>10.5075092293</v>
      </c>
      <c r="AH29" s="32"/>
      <c r="AI29" s="32">
        <v>13.949519196100001</v>
      </c>
      <c r="AJ29" s="32">
        <v>14.238270508300001</v>
      </c>
      <c r="AK29" s="32">
        <v>16.740755762399999</v>
      </c>
      <c r="AL29" s="32">
        <v>11.56116299</v>
      </c>
      <c r="AM29" s="32">
        <v>9.8517211097999997</v>
      </c>
      <c r="AN29" s="24"/>
    </row>
    <row r="30" spans="1:40" s="28" customFormat="1" ht="11.25" customHeight="1" x14ac:dyDescent="0.2">
      <c r="A30" s="20" t="s">
        <v>51</v>
      </c>
      <c r="B30" s="5"/>
      <c r="C30" s="5"/>
      <c r="D30" s="5"/>
      <c r="E30" s="32">
        <v>13.970633044600001</v>
      </c>
      <c r="F30" s="32">
        <v>15.0590001587</v>
      </c>
      <c r="G30" s="32">
        <v>13.4695479363</v>
      </c>
      <c r="H30" s="32">
        <v>14.759791015400001</v>
      </c>
      <c r="I30" s="32">
        <v>13.7536138258</v>
      </c>
      <c r="J30" s="32"/>
      <c r="K30" s="32">
        <v>7.8704787686</v>
      </c>
      <c r="L30" s="32">
        <v>7.5018745870000005</v>
      </c>
      <c r="M30" s="32">
        <v>15.842182041100001</v>
      </c>
      <c r="N30" s="32">
        <v>25.397666384800001</v>
      </c>
      <c r="O30" s="32">
        <v>22.524386165100001</v>
      </c>
      <c r="P30" s="32"/>
      <c r="Q30" s="32">
        <v>40.189204532700003</v>
      </c>
      <c r="R30" s="32">
        <v>41.820713073600004</v>
      </c>
      <c r="S30" s="32">
        <v>37.842892932799998</v>
      </c>
      <c r="T30" s="32">
        <v>36.4491284892</v>
      </c>
      <c r="U30" s="32">
        <v>36.791609968000003</v>
      </c>
      <c r="V30" s="32"/>
      <c r="W30" s="32">
        <v>11.0124479198</v>
      </c>
      <c r="X30" s="32">
        <v>9.2065102117999995</v>
      </c>
      <c r="Y30" s="32">
        <v>7.0162897267000002</v>
      </c>
      <c r="Z30" s="32">
        <v>5.1686358828000003</v>
      </c>
      <c r="AA30" s="32">
        <v>7.7000261158000001</v>
      </c>
      <c r="AB30" s="32"/>
      <c r="AC30" s="32">
        <v>12.4309206201</v>
      </c>
      <c r="AD30" s="32">
        <v>12.2608484637</v>
      </c>
      <c r="AE30" s="32">
        <v>8.9188499939000003</v>
      </c>
      <c r="AF30" s="32">
        <v>7.1212754083999998</v>
      </c>
      <c r="AG30" s="32">
        <v>7.3281055993000006</v>
      </c>
      <c r="AH30" s="32"/>
      <c r="AI30" s="32">
        <v>14.526315114200001</v>
      </c>
      <c r="AJ30" s="32">
        <v>14.1510535053</v>
      </c>
      <c r="AK30" s="32">
        <v>16.910237369099999</v>
      </c>
      <c r="AL30" s="32">
        <v>11.103502819400001</v>
      </c>
      <c r="AM30" s="32">
        <v>11.9022583261</v>
      </c>
      <c r="AN30" s="24"/>
    </row>
    <row r="31" spans="1:40" s="28" customFormat="1" ht="11.25" customHeight="1" x14ac:dyDescent="0.2">
      <c r="A31" s="20" t="s">
        <v>52</v>
      </c>
      <c r="B31" s="5"/>
      <c r="C31" s="5"/>
      <c r="D31" s="5"/>
      <c r="E31" s="32">
        <v>11.754986026800001</v>
      </c>
      <c r="F31" s="32">
        <v>11.8846223178</v>
      </c>
      <c r="G31" s="32">
        <v>10.556399603800001</v>
      </c>
      <c r="H31" s="32">
        <v>10.456770281600001</v>
      </c>
      <c r="I31" s="32">
        <v>10.967642463100001</v>
      </c>
      <c r="J31" s="32"/>
      <c r="K31" s="32">
        <v>9.4906496083</v>
      </c>
      <c r="L31" s="32">
        <v>8.1948004730000008</v>
      </c>
      <c r="M31" s="32">
        <v>14.92742563</v>
      </c>
      <c r="N31" s="32">
        <v>20.6041263348</v>
      </c>
      <c r="O31" s="32">
        <v>22.930565112</v>
      </c>
      <c r="P31" s="32"/>
      <c r="Q31" s="32">
        <v>33.163757359500003</v>
      </c>
      <c r="R31" s="32">
        <v>31.1523255494</v>
      </c>
      <c r="S31" s="32">
        <v>30.754211026</v>
      </c>
      <c r="T31" s="32">
        <v>28.299758921700001</v>
      </c>
      <c r="U31" s="32">
        <v>31.0969253321</v>
      </c>
      <c r="V31" s="32"/>
      <c r="W31" s="32">
        <v>14.033146134200001</v>
      </c>
      <c r="X31" s="32">
        <v>15.358128194700001</v>
      </c>
      <c r="Y31" s="32">
        <v>9.642862323200001</v>
      </c>
      <c r="Z31" s="32">
        <v>11.727073212300001</v>
      </c>
      <c r="AA31" s="32">
        <v>10.8586794185</v>
      </c>
      <c r="AB31" s="32"/>
      <c r="AC31" s="32">
        <v>17.9765352985</v>
      </c>
      <c r="AD31" s="32">
        <v>19.625709213900002</v>
      </c>
      <c r="AE31" s="32">
        <v>15.095637396300001</v>
      </c>
      <c r="AF31" s="32">
        <v>17.210234259900002</v>
      </c>
      <c r="AG31" s="32">
        <v>13.996515944</v>
      </c>
      <c r="AH31" s="32"/>
      <c r="AI31" s="32">
        <v>13.5809255728</v>
      </c>
      <c r="AJ31" s="32">
        <v>13.784414251200001</v>
      </c>
      <c r="AK31" s="32">
        <v>19.023464020700001</v>
      </c>
      <c r="AL31" s="32">
        <v>11.7020369897</v>
      </c>
      <c r="AM31" s="32">
        <v>10.1496717301</v>
      </c>
      <c r="AN31" s="24"/>
    </row>
    <row r="32" spans="1:40" s="28" customFormat="1" ht="11.25" customHeight="1" x14ac:dyDescent="0.2">
      <c r="A32" s="20" t="s">
        <v>53</v>
      </c>
      <c r="B32" s="5"/>
      <c r="C32" s="5"/>
      <c r="D32" s="5"/>
      <c r="E32" s="32">
        <v>12.5349640124</v>
      </c>
      <c r="F32" s="32">
        <v>13.8553050094</v>
      </c>
      <c r="G32" s="32">
        <v>12.5104810132</v>
      </c>
      <c r="H32" s="32">
        <v>12.408006901</v>
      </c>
      <c r="I32" s="32">
        <v>11.315574744699999</v>
      </c>
      <c r="J32" s="32"/>
      <c r="K32" s="32">
        <v>5.2646991333000006</v>
      </c>
      <c r="L32" s="32">
        <v>4.6449740074000001</v>
      </c>
      <c r="M32" s="32">
        <v>11.9589165765</v>
      </c>
      <c r="N32" s="32">
        <v>22.204431420400002</v>
      </c>
      <c r="O32" s="32">
        <v>21.5022285115</v>
      </c>
      <c r="P32" s="32"/>
      <c r="Q32" s="32">
        <v>40.336996836899999</v>
      </c>
      <c r="R32" s="32">
        <v>37.797402881899998</v>
      </c>
      <c r="S32" s="32">
        <v>35.848251398199999</v>
      </c>
      <c r="T32" s="32">
        <v>31.046245269900002</v>
      </c>
      <c r="U32" s="32">
        <v>35.390773744599997</v>
      </c>
      <c r="V32" s="32"/>
      <c r="W32" s="32">
        <v>8.4415686674000003</v>
      </c>
      <c r="X32" s="32">
        <v>8.1839621330999996</v>
      </c>
      <c r="Y32" s="32">
        <v>7.6355478733000002</v>
      </c>
      <c r="Z32" s="32">
        <v>7.2907944117000003</v>
      </c>
      <c r="AA32" s="32">
        <v>6.3873184975999999</v>
      </c>
      <c r="AB32" s="32"/>
      <c r="AC32" s="32">
        <v>18.5141663305</v>
      </c>
      <c r="AD32" s="32">
        <v>21.579465002300001</v>
      </c>
      <c r="AE32" s="32">
        <v>18.749503248300002</v>
      </c>
      <c r="AF32" s="32">
        <v>17.065077432100001</v>
      </c>
      <c r="AG32" s="32">
        <v>16.670489355099999</v>
      </c>
      <c r="AH32" s="32"/>
      <c r="AI32" s="32">
        <v>14.9076050195</v>
      </c>
      <c r="AJ32" s="32">
        <v>13.938890966000001</v>
      </c>
      <c r="AK32" s="32">
        <v>13.2972998905</v>
      </c>
      <c r="AL32" s="32">
        <v>9.9854445648999999</v>
      </c>
      <c r="AM32" s="32">
        <v>8.7336151466</v>
      </c>
      <c r="AN32" s="24"/>
    </row>
    <row r="33" spans="1:68" s="28" customFormat="1" ht="11.25" customHeight="1" x14ac:dyDescent="0.2">
      <c r="A33" s="20" t="s">
        <v>54</v>
      </c>
      <c r="B33" s="5"/>
      <c r="C33" s="5"/>
      <c r="D33" s="5"/>
      <c r="E33" s="32">
        <v>12.849227343500001</v>
      </c>
      <c r="F33" s="32">
        <v>13.5880137723</v>
      </c>
      <c r="G33" s="32">
        <v>12.6317059484</v>
      </c>
      <c r="H33" s="32">
        <v>12.5168326727</v>
      </c>
      <c r="I33" s="32">
        <v>13.465083201500001</v>
      </c>
      <c r="J33" s="32"/>
      <c r="K33" s="32">
        <v>8.2242950102000005</v>
      </c>
      <c r="L33" s="32">
        <v>8.4109807255</v>
      </c>
      <c r="M33" s="32">
        <v>15.557800224500001</v>
      </c>
      <c r="N33" s="32">
        <v>19.775259181799999</v>
      </c>
      <c r="O33" s="32">
        <v>22.1990352563</v>
      </c>
      <c r="P33" s="32"/>
      <c r="Q33" s="32">
        <v>34.124519322099999</v>
      </c>
      <c r="R33" s="32">
        <v>32.666590811200003</v>
      </c>
      <c r="S33" s="32">
        <v>33.247811447800004</v>
      </c>
      <c r="T33" s="32">
        <v>30.888765120800002</v>
      </c>
      <c r="U33" s="32">
        <v>34.690718499900001</v>
      </c>
      <c r="V33" s="32"/>
      <c r="W33" s="32">
        <v>12.355307155</v>
      </c>
      <c r="X33" s="32">
        <v>8.847817794600001</v>
      </c>
      <c r="Y33" s="32">
        <v>8.0214365881000003</v>
      </c>
      <c r="Z33" s="32">
        <v>8.7658964646000008</v>
      </c>
      <c r="AA33" s="32">
        <v>7.6227315623000003</v>
      </c>
      <c r="AB33" s="32"/>
      <c r="AC33" s="32">
        <v>11.391067421100001</v>
      </c>
      <c r="AD33" s="32">
        <v>14.101441437</v>
      </c>
      <c r="AE33" s="32">
        <v>10.1338945006</v>
      </c>
      <c r="AF33" s="32">
        <v>9.9458684132999995</v>
      </c>
      <c r="AG33" s="32">
        <v>6.8519040279999999</v>
      </c>
      <c r="AH33" s="32"/>
      <c r="AI33" s="32">
        <v>21.0555837482</v>
      </c>
      <c r="AJ33" s="32">
        <v>22.3851554594</v>
      </c>
      <c r="AK33" s="32">
        <v>20.407351290699999</v>
      </c>
      <c r="AL33" s="32">
        <v>18.1073781467</v>
      </c>
      <c r="AM33" s="32">
        <v>15.1705274521</v>
      </c>
      <c r="AN33" s="24"/>
    </row>
    <row r="34" spans="1:68" s="28" customFormat="1" ht="11.25" customHeight="1" x14ac:dyDescent="0.2">
      <c r="A34" s="20" t="s">
        <v>55</v>
      </c>
      <c r="B34" s="5"/>
      <c r="C34" s="5"/>
      <c r="D34" s="5"/>
      <c r="E34" s="32">
        <v>11.8349017524</v>
      </c>
      <c r="F34" s="32">
        <v>13.1858340906</v>
      </c>
      <c r="G34" s="32">
        <v>12.8292779104</v>
      </c>
      <c r="H34" s="32">
        <v>11.2492653937</v>
      </c>
      <c r="I34" s="32">
        <v>12.3050349092</v>
      </c>
      <c r="J34" s="32"/>
      <c r="K34" s="32">
        <v>10.430686959300001</v>
      </c>
      <c r="L34" s="32">
        <v>8.8880397352999996</v>
      </c>
      <c r="M34" s="32">
        <v>16.9421760635</v>
      </c>
      <c r="N34" s="32">
        <v>19.5902200863</v>
      </c>
      <c r="O34" s="32">
        <v>23.6788556401</v>
      </c>
      <c r="P34" s="32"/>
      <c r="Q34" s="32">
        <v>33.844989095500004</v>
      </c>
      <c r="R34" s="32">
        <v>33.085304446900004</v>
      </c>
      <c r="S34" s="32">
        <v>30.084114367600002</v>
      </c>
      <c r="T34" s="32">
        <v>28.061230522100001</v>
      </c>
      <c r="U34" s="32">
        <v>30.056891287399999</v>
      </c>
      <c r="V34" s="32"/>
      <c r="W34" s="32">
        <v>10.259236251200001</v>
      </c>
      <c r="X34" s="32">
        <v>10.6526949219</v>
      </c>
      <c r="Y34" s="32">
        <v>9.0969109787000004</v>
      </c>
      <c r="Z34" s="32">
        <v>9.7094610337000002</v>
      </c>
      <c r="AA34" s="32">
        <v>9.2146340283000008</v>
      </c>
      <c r="AB34" s="32"/>
      <c r="AC34" s="32">
        <v>9.8607855640000004</v>
      </c>
      <c r="AD34" s="32">
        <v>10.4367310883</v>
      </c>
      <c r="AE34" s="32">
        <v>9.6188926166000002</v>
      </c>
      <c r="AF34" s="32">
        <v>9.5867774343000001</v>
      </c>
      <c r="AG34" s="32">
        <v>7.0534306192000003</v>
      </c>
      <c r="AH34" s="32"/>
      <c r="AI34" s="32">
        <v>23.769400377500002</v>
      </c>
      <c r="AJ34" s="32">
        <v>23.751395717000001</v>
      </c>
      <c r="AK34" s="32">
        <v>21.4286280631</v>
      </c>
      <c r="AL34" s="32">
        <v>21.8030455299</v>
      </c>
      <c r="AM34" s="32">
        <v>17.691153515700002</v>
      </c>
      <c r="AN34" s="24"/>
    </row>
    <row r="35" spans="1:68" s="28" customFormat="1" ht="11.25" customHeight="1" x14ac:dyDescent="0.2">
      <c r="A35" s="20" t="s">
        <v>56</v>
      </c>
      <c r="B35" s="5"/>
      <c r="C35" s="5"/>
      <c r="D35" s="5"/>
      <c r="E35" s="32">
        <v>8.7835570832999998</v>
      </c>
      <c r="F35" s="32">
        <v>9.2134329978</v>
      </c>
      <c r="G35" s="32">
        <v>8.2479808534999997</v>
      </c>
      <c r="H35" s="32">
        <v>7.6066634802999999</v>
      </c>
      <c r="I35" s="32">
        <v>9.1970456635000009</v>
      </c>
      <c r="J35" s="32"/>
      <c r="K35" s="32">
        <v>5.1626329477000006</v>
      </c>
      <c r="L35" s="32">
        <v>5.3407904644000004</v>
      </c>
      <c r="M35" s="32">
        <v>13.087006651200001</v>
      </c>
      <c r="N35" s="32">
        <v>20.491066934399999</v>
      </c>
      <c r="O35" s="32">
        <v>18.6378354579</v>
      </c>
      <c r="P35" s="32"/>
      <c r="Q35" s="32">
        <v>31.4650775241</v>
      </c>
      <c r="R35" s="32">
        <v>31.509794774</v>
      </c>
      <c r="S35" s="32">
        <v>30.277513386300001</v>
      </c>
      <c r="T35" s="32">
        <v>27.090337929900002</v>
      </c>
      <c r="U35" s="32">
        <v>29.467572810499998</v>
      </c>
      <c r="V35" s="32"/>
      <c r="W35" s="32">
        <v>6.7466366452000006</v>
      </c>
      <c r="X35" s="32">
        <v>6.7478509698</v>
      </c>
      <c r="Y35" s="32">
        <v>5.3233220909000005</v>
      </c>
      <c r="Z35" s="32">
        <v>6.6050276927000002</v>
      </c>
      <c r="AA35" s="32">
        <v>5.5797544118000006</v>
      </c>
      <c r="AB35" s="32"/>
      <c r="AC35" s="32">
        <v>23.962076101099999</v>
      </c>
      <c r="AD35" s="32">
        <v>22.7137540244</v>
      </c>
      <c r="AE35" s="32">
        <v>20.993002820899999</v>
      </c>
      <c r="AF35" s="32">
        <v>19.948756538600001</v>
      </c>
      <c r="AG35" s="32">
        <v>19.083041159899999</v>
      </c>
      <c r="AH35" s="32"/>
      <c r="AI35" s="32">
        <v>23.8800196985</v>
      </c>
      <c r="AJ35" s="32">
        <v>24.474376769700001</v>
      </c>
      <c r="AK35" s="32">
        <v>22.071174197200001</v>
      </c>
      <c r="AL35" s="32">
        <v>18.258147424000001</v>
      </c>
      <c r="AM35" s="32">
        <v>18.034750496299999</v>
      </c>
      <c r="AN35" s="24"/>
    </row>
    <row r="36" spans="1:68" s="28" customFormat="1" ht="11.25" customHeight="1" x14ac:dyDescent="0.2">
      <c r="A36" s="20" t="s">
        <v>57</v>
      </c>
      <c r="B36" s="5"/>
      <c r="C36" s="5"/>
      <c r="D36" s="5"/>
      <c r="E36" s="32">
        <v>14.550437326100001</v>
      </c>
      <c r="F36" s="32">
        <v>15.560690777600001</v>
      </c>
      <c r="G36" s="32">
        <v>13.946013346600001</v>
      </c>
      <c r="H36" s="32">
        <v>14.2680863805</v>
      </c>
      <c r="I36" s="32">
        <v>14.225963290699999</v>
      </c>
      <c r="J36" s="32"/>
      <c r="K36" s="32">
        <v>9.4828462725999998</v>
      </c>
      <c r="L36" s="32">
        <v>8.4941543618999997</v>
      </c>
      <c r="M36" s="32">
        <v>17.530359358200002</v>
      </c>
      <c r="N36" s="32">
        <v>23.7839265655</v>
      </c>
      <c r="O36" s="32">
        <v>23.3095679939</v>
      </c>
      <c r="P36" s="32"/>
      <c r="Q36" s="32">
        <v>38.570101037800001</v>
      </c>
      <c r="R36" s="32">
        <v>38.163598011000005</v>
      </c>
      <c r="S36" s="32">
        <v>39.144711016700001</v>
      </c>
      <c r="T36" s="32">
        <v>35.639796235600002</v>
      </c>
      <c r="U36" s="32">
        <v>39.108907786300001</v>
      </c>
      <c r="V36" s="32"/>
      <c r="W36" s="32">
        <v>7.6864872278000007</v>
      </c>
      <c r="X36" s="32">
        <v>9.4643664945000001</v>
      </c>
      <c r="Y36" s="32">
        <v>5.5489244862999998</v>
      </c>
      <c r="Z36" s="32">
        <v>6.9149544849</v>
      </c>
      <c r="AA36" s="32">
        <v>5.8493954368000001</v>
      </c>
      <c r="AB36" s="32"/>
      <c r="AC36" s="32">
        <v>11.212382747200001</v>
      </c>
      <c r="AD36" s="32">
        <v>9.2929470755000008</v>
      </c>
      <c r="AE36" s="32">
        <v>8.4491904520999999</v>
      </c>
      <c r="AF36" s="32">
        <v>7.1737127883000005</v>
      </c>
      <c r="AG36" s="32">
        <v>5.6153192711000006</v>
      </c>
      <c r="AH36" s="32"/>
      <c r="AI36" s="32">
        <v>18.4977453885</v>
      </c>
      <c r="AJ36" s="32">
        <v>19.024243279500002</v>
      </c>
      <c r="AK36" s="32">
        <v>15.380801340100001</v>
      </c>
      <c r="AL36" s="32">
        <v>12.219523545200001</v>
      </c>
      <c r="AM36" s="32">
        <v>11.8908462212</v>
      </c>
      <c r="AN36" s="24"/>
    </row>
    <row r="37" spans="1:68" s="28" customFormat="1" ht="11.25" customHeight="1" x14ac:dyDescent="0.2">
      <c r="A37" s="20" t="s">
        <v>58</v>
      </c>
      <c r="B37" s="5"/>
      <c r="C37" s="5"/>
      <c r="D37" s="5"/>
      <c r="E37" s="32">
        <v>10.186047290000001</v>
      </c>
      <c r="F37" s="32">
        <v>11.465296435300001</v>
      </c>
      <c r="G37" s="32">
        <v>9.804637166900001</v>
      </c>
      <c r="H37" s="32">
        <v>9.5347583956000008</v>
      </c>
      <c r="I37" s="32">
        <v>9.1545118292000005</v>
      </c>
      <c r="J37" s="32"/>
      <c r="K37" s="32">
        <v>7.5894636592000007</v>
      </c>
      <c r="L37" s="32">
        <v>8.6813350357000001</v>
      </c>
      <c r="M37" s="32">
        <v>17.115512417600002</v>
      </c>
      <c r="N37" s="32">
        <v>26.8740156448</v>
      </c>
      <c r="O37" s="32">
        <v>26.873215461499999</v>
      </c>
      <c r="P37" s="32"/>
      <c r="Q37" s="32">
        <v>47.305288556600004</v>
      </c>
      <c r="R37" s="32">
        <v>45.571134278999999</v>
      </c>
      <c r="S37" s="32">
        <v>40.676132346900005</v>
      </c>
      <c r="T37" s="32">
        <v>37.373308041599998</v>
      </c>
      <c r="U37" s="32">
        <v>39.780150925299999</v>
      </c>
      <c r="V37" s="32"/>
      <c r="W37" s="32">
        <v>8.1268085184000007</v>
      </c>
      <c r="X37" s="32">
        <v>7.3728528124000006</v>
      </c>
      <c r="Y37" s="32">
        <v>5.8187385620000001</v>
      </c>
      <c r="Z37" s="32">
        <v>5.6722706609000006</v>
      </c>
      <c r="AA37" s="32">
        <v>4.7893903212</v>
      </c>
      <c r="AB37" s="32"/>
      <c r="AC37" s="32">
        <v>8.1360888231999997</v>
      </c>
      <c r="AD37" s="32">
        <v>8.1137647160000004</v>
      </c>
      <c r="AE37" s="32">
        <v>5.2616522225000004</v>
      </c>
      <c r="AF37" s="32">
        <v>5.7870251697000006</v>
      </c>
      <c r="AG37" s="32">
        <v>4.4469713290000001</v>
      </c>
      <c r="AH37" s="32"/>
      <c r="AI37" s="32">
        <v>18.6563031526</v>
      </c>
      <c r="AJ37" s="32">
        <v>18.795616721600002</v>
      </c>
      <c r="AK37" s="32">
        <v>21.323327284099999</v>
      </c>
      <c r="AL37" s="32">
        <v>14.758622087500001</v>
      </c>
      <c r="AM37" s="32">
        <v>14.9557601338</v>
      </c>
      <c r="AN37" s="24"/>
    </row>
    <row r="38" spans="1:68" s="28" customFormat="1" ht="11.25" customHeight="1" x14ac:dyDescent="0.2">
      <c r="A38" s="20" t="s">
        <v>59</v>
      </c>
      <c r="B38" s="5"/>
      <c r="C38" s="5"/>
      <c r="D38" s="5"/>
      <c r="E38" s="32">
        <v>13.4643920203</v>
      </c>
      <c r="F38" s="32">
        <v>13.3777100994</v>
      </c>
      <c r="G38" s="32">
        <v>13.620543165400001</v>
      </c>
      <c r="H38" s="32">
        <v>11.854073864</v>
      </c>
      <c r="I38" s="32">
        <v>13.994931233399999</v>
      </c>
      <c r="J38" s="32"/>
      <c r="K38" s="32">
        <v>8.7150507105999999</v>
      </c>
      <c r="L38" s="32">
        <v>7.6249979807999999</v>
      </c>
      <c r="M38" s="32">
        <v>14.398592842300001</v>
      </c>
      <c r="N38" s="32">
        <v>23.110347875800002</v>
      </c>
      <c r="O38" s="32">
        <v>21.431389912099998</v>
      </c>
      <c r="P38" s="32"/>
      <c r="Q38" s="32">
        <v>34.745302431399999</v>
      </c>
      <c r="R38" s="32">
        <v>33.374675776800004</v>
      </c>
      <c r="S38" s="32">
        <v>32.3864719388</v>
      </c>
      <c r="T38" s="32">
        <v>28.993551517300002</v>
      </c>
      <c r="U38" s="32">
        <v>32.203333057800002</v>
      </c>
      <c r="V38" s="32"/>
      <c r="W38" s="32">
        <v>9.9858925204000002</v>
      </c>
      <c r="X38" s="32">
        <v>9.6320587473000003</v>
      </c>
      <c r="Y38" s="32">
        <v>7.8447289661999999</v>
      </c>
      <c r="Z38" s="32">
        <v>7.0324694021000003</v>
      </c>
      <c r="AA38" s="32">
        <v>7.6442264666000002</v>
      </c>
      <c r="AB38" s="32"/>
      <c r="AC38" s="32">
        <v>20.584719845000002</v>
      </c>
      <c r="AD38" s="32">
        <v>21.928752837400001</v>
      </c>
      <c r="AE38" s="32">
        <v>18.993987280799999</v>
      </c>
      <c r="AF38" s="32">
        <v>18.026523842300001</v>
      </c>
      <c r="AG38" s="32">
        <v>16.686413334800001</v>
      </c>
      <c r="AH38" s="32"/>
      <c r="AI38" s="32">
        <v>12.5046424722</v>
      </c>
      <c r="AJ38" s="32">
        <v>14.0618045583</v>
      </c>
      <c r="AK38" s="32">
        <v>12.755675806400001</v>
      </c>
      <c r="AL38" s="32">
        <v>10.983033498600001</v>
      </c>
      <c r="AM38" s="32">
        <v>8.0397059954000003</v>
      </c>
      <c r="AN38" s="24"/>
    </row>
    <row r="39" spans="1:68" s="28" customFormat="1" ht="11.25" customHeight="1" x14ac:dyDescent="0.2">
      <c r="A39" s="20" t="s">
        <v>60</v>
      </c>
      <c r="B39" s="5"/>
      <c r="C39" s="5"/>
      <c r="D39" s="5"/>
      <c r="E39" s="32">
        <v>13.450569227200001</v>
      </c>
      <c r="F39" s="32">
        <v>13.1374010181</v>
      </c>
      <c r="G39" s="32">
        <v>12.320510242600001</v>
      </c>
      <c r="H39" s="32">
        <v>11.977106986700001</v>
      </c>
      <c r="I39" s="32">
        <v>12.3269867774</v>
      </c>
      <c r="J39" s="32"/>
      <c r="K39" s="32">
        <v>7.1160941998</v>
      </c>
      <c r="L39" s="32">
        <v>6.2898059623</v>
      </c>
      <c r="M39" s="32">
        <v>13.610508948</v>
      </c>
      <c r="N39" s="32">
        <v>20.230467370900001</v>
      </c>
      <c r="O39" s="32">
        <v>16.8540694012</v>
      </c>
      <c r="P39" s="32"/>
      <c r="Q39" s="32">
        <v>31.349514221500002</v>
      </c>
      <c r="R39" s="32">
        <v>30.494916888300001</v>
      </c>
      <c r="S39" s="32">
        <v>28.988852560200002</v>
      </c>
      <c r="T39" s="32">
        <v>27.0022095677</v>
      </c>
      <c r="U39" s="32">
        <v>28.9311925638</v>
      </c>
      <c r="V39" s="32"/>
      <c r="W39" s="32">
        <v>10.798769718500001</v>
      </c>
      <c r="X39" s="32">
        <v>9.4402551417999998</v>
      </c>
      <c r="Y39" s="32">
        <v>7.8787843313000003</v>
      </c>
      <c r="Z39" s="32">
        <v>8.9529301266000001</v>
      </c>
      <c r="AA39" s="32">
        <v>8.8546360400000008</v>
      </c>
      <c r="AB39" s="32"/>
      <c r="AC39" s="32">
        <v>23.231616993999999</v>
      </c>
      <c r="AD39" s="32">
        <v>26.136772587900001</v>
      </c>
      <c r="AE39" s="32">
        <v>22.221713405799999</v>
      </c>
      <c r="AF39" s="32">
        <v>22.018223865700001</v>
      </c>
      <c r="AG39" s="32">
        <v>22.100964190199999</v>
      </c>
      <c r="AH39" s="32"/>
      <c r="AI39" s="32">
        <v>14.053435639</v>
      </c>
      <c r="AJ39" s="32">
        <v>14.500848401500001</v>
      </c>
      <c r="AK39" s="32">
        <v>14.9796305121</v>
      </c>
      <c r="AL39" s="32">
        <v>9.8190620824000003</v>
      </c>
      <c r="AM39" s="32">
        <v>10.9321510273</v>
      </c>
      <c r="AN39" s="24"/>
    </row>
    <row r="40" spans="1:68" s="28" customFormat="1" ht="11.25" customHeight="1" x14ac:dyDescent="0.2">
      <c r="A40" s="20" t="s">
        <v>61</v>
      </c>
      <c r="B40" s="5"/>
      <c r="C40" s="5"/>
      <c r="D40" s="5"/>
      <c r="E40" s="32">
        <v>14.8391758942</v>
      </c>
      <c r="F40" s="32">
        <v>15.532932349700001</v>
      </c>
      <c r="G40" s="32">
        <v>15.3758532472</v>
      </c>
      <c r="H40" s="32">
        <v>13.936462496700001</v>
      </c>
      <c r="I40" s="32">
        <v>13.3404601106</v>
      </c>
      <c r="J40" s="32"/>
      <c r="K40" s="32">
        <v>7.6089486542000007</v>
      </c>
      <c r="L40" s="32">
        <v>8.0540164300000008</v>
      </c>
      <c r="M40" s="32">
        <v>15.6651507262</v>
      </c>
      <c r="N40" s="32">
        <v>24.6453041597</v>
      </c>
      <c r="O40" s="32">
        <v>27.362653451300002</v>
      </c>
      <c r="P40" s="32"/>
      <c r="Q40" s="32">
        <v>50.520634515899999</v>
      </c>
      <c r="R40" s="32">
        <v>48.932203019300005</v>
      </c>
      <c r="S40" s="32">
        <v>46.507983450099999</v>
      </c>
      <c r="T40" s="32">
        <v>40.644136027199998</v>
      </c>
      <c r="U40" s="32">
        <v>42.624807891900012</v>
      </c>
      <c r="V40" s="32"/>
      <c r="W40" s="32">
        <v>4.1142982373999999</v>
      </c>
      <c r="X40" s="32">
        <v>4.7444557983999998</v>
      </c>
      <c r="Y40" s="32">
        <v>2.9299771335</v>
      </c>
      <c r="Z40" s="32">
        <v>3.5001414331</v>
      </c>
      <c r="AA40" s="32">
        <v>2.2147537377000002</v>
      </c>
      <c r="AB40" s="32"/>
      <c r="AC40" s="32">
        <v>9.4910966807000001</v>
      </c>
      <c r="AD40" s="32">
        <v>8.947026578700001</v>
      </c>
      <c r="AE40" s="32">
        <v>4.9509559764000004</v>
      </c>
      <c r="AF40" s="32">
        <v>4.7048762984000003</v>
      </c>
      <c r="AG40" s="32">
        <v>4.2928336628000006</v>
      </c>
      <c r="AH40" s="32"/>
      <c r="AI40" s="32">
        <v>13.4258460177</v>
      </c>
      <c r="AJ40" s="32">
        <v>13.789365823900001</v>
      </c>
      <c r="AK40" s="32">
        <v>14.570079466600001</v>
      </c>
      <c r="AL40" s="32">
        <v>12.569079584900001</v>
      </c>
      <c r="AM40" s="32">
        <v>10.1644911456</v>
      </c>
      <c r="AN40" s="24"/>
    </row>
    <row r="41" spans="1:68" s="155" customFormat="1" ht="24" customHeight="1" x14ac:dyDescent="0.2">
      <c r="A41" s="194" t="s">
        <v>120</v>
      </c>
      <c r="B41" s="194"/>
      <c r="C41" s="153"/>
      <c r="D41" s="194" t="s">
        <v>218</v>
      </c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</row>
    <row r="42" spans="1:68" s="155" customFormat="1" ht="11.25" x14ac:dyDescent="0.2">
      <c r="D42" s="156" t="s">
        <v>212</v>
      </c>
    </row>
    <row r="43" spans="1:68" s="155" customFormat="1" ht="11.25" x14ac:dyDescent="0.2">
      <c r="A43" s="157"/>
      <c r="D43" s="158" t="s">
        <v>213</v>
      </c>
    </row>
    <row r="44" spans="1:68" s="155" customFormat="1" ht="11.25" x14ac:dyDescent="0.2">
      <c r="A44" s="157"/>
      <c r="D44" s="159" t="s">
        <v>214</v>
      </c>
    </row>
    <row r="45" spans="1:68" s="155" customFormat="1" ht="11.25" x14ac:dyDescent="0.2">
      <c r="A45" s="157"/>
      <c r="D45" s="160" t="s">
        <v>215</v>
      </c>
    </row>
    <row r="46" spans="1:68" s="155" customFormat="1" ht="22.5" customHeight="1" x14ac:dyDescent="0.2">
      <c r="A46" s="155" t="s">
        <v>22</v>
      </c>
      <c r="D46" s="207" t="s">
        <v>216</v>
      </c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</row>
    <row r="47" spans="1:68" s="168" customFormat="1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5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5"/>
    </row>
    <row r="52" spans="4:40" ht="11.25" x14ac:dyDescent="0.2"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"/>
    </row>
    <row r="53" spans="4:40" ht="11.25" x14ac:dyDescent="0.2"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"/>
    </row>
    <row r="54" spans="4:40" ht="11.25" x14ac:dyDescent="0.2"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"/>
    </row>
  </sheetData>
  <mergeCells count="14">
    <mergeCell ref="D41:AM41"/>
    <mergeCell ref="AL5:AM5"/>
    <mergeCell ref="D46:AM46"/>
    <mergeCell ref="A41:B41"/>
    <mergeCell ref="AL3:AM3"/>
    <mergeCell ref="A6:D7"/>
    <mergeCell ref="E6:I6"/>
    <mergeCell ref="K6:O6"/>
    <mergeCell ref="Q6:U6"/>
    <mergeCell ref="W6:AA6"/>
    <mergeCell ref="AL4:AM4"/>
    <mergeCell ref="A3:AJ3"/>
    <mergeCell ref="AC6:AG6"/>
    <mergeCell ref="AI6:AM6"/>
  </mergeCells>
  <hyperlinks>
    <hyperlink ref="AL5" location="Índice!A4" display="Índice" xr:uid="{915D8EE9-D060-4AF1-B3F1-E825DF0F6C49}"/>
    <hyperlink ref="AL5:AM5" location="Índice!A4" tooltip="Índice" display="Índice" xr:uid="{2B72008F-2E29-4C53-B13E-E1E8B4F71A4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5EDEB40B-625C-4392-BB28-FB40CFF50E46}">
            <xm:f>'IP cuadro 8'!I9&gt;=30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12" id="{C76ED9C3-84D3-4981-B062-D39021D442AF}">
            <xm:f>'IP cuadro 8'!I9&gt;=15</xm:f>
            <x14:dxf>
              <fill>
                <patternFill>
                  <bgColor rgb="FFFFFF64"/>
                </patternFill>
              </fill>
            </x14:dxf>
          </x14:cfRule>
          <xm:sqref>I8:I40 O8:O40 U8:U40 AA8:AA40 AG8:AG40 AM8:AM40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6FB5D8-7835-430C-B7AC-4C8539EA5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38CB0D-587B-4CE3-9016-024FC47DC0AB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c0bbbeff-a90f-431d-b8ba-72874f6c6aa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0574835-E2BE-4692-BC42-3322A579C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Índice</vt:lpstr>
      <vt:lpstr>Cuadro 1</vt:lpstr>
      <vt:lpstr>Cuadro 2</vt:lpstr>
      <vt:lpstr>Cuadro 3</vt:lpstr>
      <vt:lpstr>Cuadro 4</vt:lpstr>
      <vt:lpstr>Cuadro 6</vt:lpstr>
      <vt:lpstr>Cuadro 5</vt:lpstr>
      <vt:lpstr>Cuadro 7</vt:lpstr>
      <vt:lpstr>Cuadro 8</vt:lpstr>
      <vt:lpstr>Gráficas</vt:lpstr>
      <vt:lpstr>Gráfica 1a</vt:lpstr>
      <vt:lpstr>Gráfica 1b</vt:lpstr>
      <vt:lpstr>Gráfica 1c</vt:lpstr>
      <vt:lpstr>Gráfica 1d</vt:lpstr>
      <vt:lpstr>Gráfica 1e</vt:lpstr>
      <vt:lpstr>Gráfica 2</vt:lpstr>
      <vt:lpstr>Gráfica 3</vt:lpstr>
      <vt:lpstr>Gráfica 4</vt:lpstr>
      <vt:lpstr>IP cuadro 1</vt:lpstr>
      <vt:lpstr>IP cuadro 2</vt:lpstr>
      <vt:lpstr>IP cuadro 3</vt:lpstr>
      <vt:lpstr>IP cuadro 4</vt:lpstr>
      <vt:lpstr>IP cuadro 5</vt:lpstr>
      <vt:lpstr>IP cuadro 6</vt:lpstr>
      <vt:lpstr>IP cuadro 7</vt:lpstr>
      <vt:lpstr>IP cuadro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 (PM) 2024</dc:title>
  <dc:creator>INEGI</dc:creator>
  <cp:keywords>pobreza, pobreza multidimensional, carencias, carencias sociales, ingreso, vulnerables, líneas de pobreza</cp:keywords>
  <cp:lastModifiedBy>INEGI</cp:lastModifiedBy>
  <dcterms:created xsi:type="dcterms:W3CDTF">2025-04-24T20:54:54Z</dcterms:created>
  <dcterms:modified xsi:type="dcterms:W3CDTF">2025-08-12T18:17:35Z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  <property fmtid="{D5CDD505-2E9C-101B-9397-08002B2CF9AE}" pid="3" name="MediaServiceImageTags">
    <vt:lpwstr/>
  </property>
</Properties>
</file>