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"/>
    </mc:Choice>
  </mc:AlternateContent>
  <bookViews>
    <workbookView xWindow="0" yWindow="0" windowWidth="28800" windowHeight="12300" activeTab="2"/>
  </bookViews>
  <sheets>
    <sheet name="Sheet1" sheetId="1" r:id="rId1"/>
    <sheet name="Final-100" sheetId="2" r:id="rId2"/>
    <sheet name="Inhibitor+150" sheetId="4" r:id="rId3"/>
    <sheet name="Sheet5" sheetId="5" r:id="rId4"/>
    <sheet name="Sheet6" sheetId="6" r:id="rId5"/>
    <sheet name="Sheet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4" l="1"/>
  <c r="M77" i="4" s="1"/>
  <c r="L90" i="4"/>
  <c r="L77" i="4"/>
  <c r="L78" i="4"/>
  <c r="L79" i="4"/>
  <c r="L80" i="4"/>
  <c r="L81" i="4"/>
  <c r="L82" i="4"/>
  <c r="L83" i="4"/>
  <c r="L84" i="4"/>
  <c r="L85" i="4"/>
  <c r="D2" i="5"/>
  <c r="D3" i="5"/>
  <c r="D4" i="5"/>
  <c r="D1" i="5"/>
  <c r="M93" i="4"/>
  <c r="K94" i="4"/>
  <c r="L94" i="4" s="1"/>
  <c r="K93" i="4"/>
  <c r="L93" i="4" s="1"/>
  <c r="N77" i="4"/>
  <c r="N26" i="4" l="1"/>
  <c r="M26" i="4"/>
  <c r="K46" i="4"/>
  <c r="L46" i="4"/>
  <c r="K49" i="4"/>
  <c r="L49" i="4"/>
  <c r="K48" i="4"/>
  <c r="L48" i="4" s="1"/>
  <c r="L45" i="4"/>
  <c r="K45" i="4"/>
  <c r="K121" i="4" l="1"/>
  <c r="L121" i="4" s="1"/>
  <c r="K122" i="4"/>
  <c r="L122" i="4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8" i="4"/>
  <c r="K79" i="4"/>
  <c r="K80" i="4"/>
  <c r="K81" i="4"/>
  <c r="K82" i="4"/>
  <c r="K83" i="4"/>
  <c r="K84" i="4"/>
  <c r="K85" i="4"/>
  <c r="K86" i="4"/>
  <c r="L86" i="4" s="1"/>
  <c r="K87" i="4"/>
  <c r="L87" i="4" s="1"/>
  <c r="K88" i="4"/>
  <c r="L88" i="4" s="1"/>
  <c r="K89" i="4"/>
  <c r="K90" i="4"/>
  <c r="K77" i="4"/>
  <c r="L140" i="4"/>
  <c r="L144" i="4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K141" i="4"/>
  <c r="L141" i="4" s="1"/>
  <c r="K142" i="4"/>
  <c r="L142" i="4" s="1"/>
  <c r="K143" i="4"/>
  <c r="L143" i="4" s="1"/>
  <c r="K144" i="4"/>
  <c r="K126" i="4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69" i="4" l="1"/>
  <c r="L69" i="4" s="1"/>
  <c r="K68" i="4"/>
  <c r="L68" i="4" s="1"/>
  <c r="K67" i="4"/>
  <c r="L67" i="4" s="1"/>
  <c r="K62" i="4"/>
  <c r="L62" i="4" s="1"/>
  <c r="M67" i="4" l="1"/>
  <c r="N67" i="4"/>
  <c r="K187" i="4"/>
  <c r="L187" i="4" s="1"/>
  <c r="K186" i="4"/>
  <c r="L186" i="4" s="1"/>
  <c r="K170" i="4"/>
  <c r="L170" i="4" s="1"/>
  <c r="K171" i="4"/>
  <c r="L171" i="4" s="1"/>
  <c r="K172" i="4"/>
  <c r="L172" i="4" s="1"/>
  <c r="K173" i="4"/>
  <c r="L173" i="4" s="1"/>
  <c r="K110" i="4"/>
  <c r="L110" i="4" s="1"/>
  <c r="L123" i="4"/>
  <c r="L124" i="4"/>
  <c r="K129" i="4"/>
  <c r="L129" i="4" s="1"/>
  <c r="K128" i="4"/>
  <c r="L128" i="4" s="1"/>
  <c r="K127" i="4"/>
  <c r="L127" i="4" s="1"/>
  <c r="L126" i="4"/>
  <c r="N186" i="4" l="1"/>
  <c r="M186" i="4"/>
  <c r="M126" i="4"/>
  <c r="K169" i="4"/>
  <c r="K168" i="4"/>
  <c r="L168" i="4" s="1"/>
  <c r="K167" i="4"/>
  <c r="L167" i="4" s="1"/>
  <c r="K166" i="4"/>
  <c r="L166" i="4" s="1"/>
  <c r="K180" i="4"/>
  <c r="L180" i="4" s="1"/>
  <c r="K179" i="4"/>
  <c r="L179" i="4" s="1"/>
  <c r="K178" i="4"/>
  <c r="L178" i="4" s="1"/>
  <c r="K153" i="4"/>
  <c r="L153" i="4" s="1"/>
  <c r="K154" i="4"/>
  <c r="L154" i="4" s="1"/>
  <c r="K155" i="4"/>
  <c r="L155" i="4" s="1"/>
  <c r="K161" i="4"/>
  <c r="L161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209" i="4"/>
  <c r="L209" i="4" s="1"/>
  <c r="K207" i="4"/>
  <c r="L207" i="4" s="1"/>
  <c r="K205" i="4"/>
  <c r="L205" i="4" s="1"/>
  <c r="K203" i="4"/>
  <c r="L203" i="4" s="1"/>
  <c r="K160" i="4"/>
  <c r="L160" i="4" s="1"/>
  <c r="K159" i="4"/>
  <c r="L159" i="4" s="1"/>
  <c r="K158" i="4"/>
  <c r="L158" i="4" s="1"/>
  <c r="K152" i="4"/>
  <c r="L152" i="4" s="1"/>
  <c r="K151" i="4"/>
  <c r="L151" i="4" s="1"/>
  <c r="K150" i="4"/>
  <c r="L150" i="4" s="1"/>
  <c r="K149" i="4"/>
  <c r="L149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61" i="4"/>
  <c r="L61" i="4" s="1"/>
  <c r="K60" i="4"/>
  <c r="L60" i="4" s="1"/>
  <c r="K59" i="4"/>
  <c r="L59" i="4" s="1"/>
  <c r="K57" i="4"/>
  <c r="L57" i="4" s="1"/>
  <c r="K56" i="4"/>
  <c r="L56" i="4" s="1"/>
  <c r="K55" i="4"/>
  <c r="L55" i="4" s="1"/>
  <c r="K30" i="4"/>
  <c r="L30" i="4" s="1"/>
  <c r="K29" i="4"/>
  <c r="L29" i="4" s="1"/>
  <c r="K28" i="4"/>
  <c r="L28" i="4" s="1"/>
  <c r="K27" i="4"/>
  <c r="L27" i="4" s="1"/>
  <c r="J26" i="4"/>
  <c r="I26" i="4"/>
  <c r="H26" i="4"/>
  <c r="K24" i="4"/>
  <c r="L24" i="4" s="1"/>
  <c r="K23" i="4"/>
  <c r="L23" i="4" s="1"/>
  <c r="K18" i="4"/>
  <c r="L18" i="4" s="1"/>
  <c r="K17" i="4"/>
  <c r="L17" i="4" s="1"/>
  <c r="J15" i="4"/>
  <c r="I15" i="4"/>
  <c r="H15" i="4"/>
  <c r="J14" i="4"/>
  <c r="I14" i="4"/>
  <c r="H14" i="4"/>
  <c r="K13" i="4"/>
  <c r="L13" i="4" s="1"/>
  <c r="K12" i="4"/>
  <c r="L12" i="4" s="1"/>
  <c r="J11" i="4"/>
  <c r="I11" i="4"/>
  <c r="H11" i="4"/>
  <c r="J9" i="4"/>
  <c r="I9" i="4"/>
  <c r="H9" i="4"/>
  <c r="K8" i="4"/>
  <c r="L8" i="4" s="1"/>
  <c r="J7" i="4"/>
  <c r="I7" i="4"/>
  <c r="H7" i="4"/>
  <c r="K6" i="4"/>
  <c r="L6" i="4" s="1"/>
  <c r="K4" i="4"/>
  <c r="L4" i="4" s="1"/>
  <c r="K11" i="4" l="1"/>
  <c r="L11" i="4" s="1"/>
  <c r="K15" i="4"/>
  <c r="L15" i="4" s="1"/>
  <c r="M59" i="4"/>
  <c r="N59" i="4"/>
  <c r="N166" i="4"/>
  <c r="M166" i="4"/>
  <c r="K26" i="4"/>
  <c r="L26" i="4" s="1"/>
  <c r="N102" i="4"/>
  <c r="K9" i="4"/>
  <c r="L9" i="4" s="1"/>
  <c r="K14" i="4"/>
  <c r="L14" i="4" s="1"/>
  <c r="K7" i="4"/>
  <c r="L7" i="4" s="1"/>
  <c r="N178" i="4"/>
  <c r="M178" i="4"/>
  <c r="M102" i="4"/>
  <c r="N55" i="4"/>
  <c r="N203" i="4"/>
  <c r="N115" i="4"/>
  <c r="M115" i="4"/>
  <c r="M149" i="4"/>
  <c r="N149" i="4"/>
  <c r="M158" i="4"/>
  <c r="N158" i="4"/>
  <c r="M55" i="4"/>
  <c r="M203" i="4"/>
  <c r="N32" i="2"/>
  <c r="M32" i="2"/>
  <c r="N76" i="2"/>
  <c r="N68" i="2"/>
  <c r="N59" i="2"/>
  <c r="N49" i="2"/>
  <c r="N40" i="2"/>
  <c r="N36" i="2"/>
  <c r="N26" i="2"/>
  <c r="N4" i="2"/>
  <c r="I26" i="2"/>
  <c r="J26" i="2"/>
  <c r="H26" i="2"/>
  <c r="M4" i="4" l="1"/>
  <c r="N4" i="4"/>
  <c r="K47" i="2"/>
  <c r="L47" i="2" s="1"/>
  <c r="K17" i="2"/>
  <c r="L17" i="2" s="1"/>
  <c r="K18" i="2"/>
  <c r="L18" i="2" s="1"/>
  <c r="K23" i="2"/>
  <c r="L23" i="2" s="1"/>
  <c r="K24" i="2"/>
  <c r="L24" i="2" s="1"/>
  <c r="K82" i="2"/>
  <c r="L82" i="2" s="1"/>
  <c r="K80" i="2"/>
  <c r="L80" i="2" s="1"/>
  <c r="K78" i="2"/>
  <c r="L78" i="2" s="1"/>
  <c r="K76" i="2"/>
  <c r="L76" i="2" s="1"/>
  <c r="K74" i="2"/>
  <c r="L74" i="2" s="1"/>
  <c r="K72" i="2"/>
  <c r="L72" i="2" s="1"/>
  <c r="K71" i="2"/>
  <c r="L71" i="2" s="1"/>
  <c r="K68" i="2"/>
  <c r="L68" i="2" s="1"/>
  <c r="K66" i="2"/>
  <c r="L66" i="2" s="1"/>
  <c r="K63" i="2"/>
  <c r="L63" i="2" s="1"/>
  <c r="K62" i="2"/>
  <c r="L62" i="2" s="1"/>
  <c r="K61" i="2"/>
  <c r="L61" i="2" s="1"/>
  <c r="K60" i="2"/>
  <c r="L60" i="2" s="1"/>
  <c r="K59" i="2"/>
  <c r="L59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8" i="2"/>
  <c r="L38" i="2" s="1"/>
  <c r="K37" i="2"/>
  <c r="L37" i="2" s="1"/>
  <c r="K36" i="2"/>
  <c r="L36" i="2" s="1"/>
  <c r="K34" i="2"/>
  <c r="L34" i="2" s="1"/>
  <c r="K33" i="2"/>
  <c r="L33" i="2" s="1"/>
  <c r="K32" i="2"/>
  <c r="L32" i="2" s="1"/>
  <c r="K30" i="2"/>
  <c r="L30" i="2" s="1"/>
  <c r="K29" i="2"/>
  <c r="L29" i="2" s="1"/>
  <c r="K28" i="2"/>
  <c r="L28" i="2" s="1"/>
  <c r="K27" i="2"/>
  <c r="L27" i="2" s="1"/>
  <c r="K26" i="2"/>
  <c r="L26" i="2" s="1"/>
  <c r="J15" i="2"/>
  <c r="I15" i="2"/>
  <c r="H15" i="2"/>
  <c r="J14" i="2"/>
  <c r="I14" i="2"/>
  <c r="H14" i="2"/>
  <c r="K13" i="2"/>
  <c r="L13" i="2" s="1"/>
  <c r="K12" i="2"/>
  <c r="L12" i="2" s="1"/>
  <c r="J11" i="2"/>
  <c r="I11" i="2"/>
  <c r="H11" i="2"/>
  <c r="J9" i="2"/>
  <c r="I9" i="2"/>
  <c r="H9" i="2"/>
  <c r="K8" i="2"/>
  <c r="L8" i="2" s="1"/>
  <c r="J7" i="2"/>
  <c r="I7" i="2"/>
  <c r="K7" i="2" s="1"/>
  <c r="L7" i="2" s="1"/>
  <c r="H7" i="2"/>
  <c r="K6" i="2"/>
  <c r="L6" i="2" s="1"/>
  <c r="K4" i="2"/>
  <c r="L4" i="2" s="1"/>
  <c r="I11" i="1"/>
  <c r="J11" i="1"/>
  <c r="H11" i="1"/>
  <c r="H15" i="1"/>
  <c r="I15" i="1"/>
  <c r="J15" i="1"/>
  <c r="I14" i="1"/>
  <c r="J14" i="1"/>
  <c r="H14" i="1"/>
  <c r="K14" i="2" l="1"/>
  <c r="L14" i="2" s="1"/>
  <c r="M76" i="2"/>
  <c r="K15" i="2"/>
  <c r="L15" i="2" s="1"/>
  <c r="K9" i="2"/>
  <c r="L9" i="2" s="1"/>
  <c r="M59" i="2"/>
  <c r="M68" i="2"/>
  <c r="M49" i="2"/>
  <c r="K11" i="2"/>
  <c r="L11" i="2" s="1"/>
  <c r="M40" i="2"/>
  <c r="M36" i="2"/>
  <c r="M26" i="2"/>
  <c r="M4" i="2" l="1"/>
  <c r="J7" i="1" l="1"/>
  <c r="I7" i="1"/>
  <c r="K7" i="1" s="1"/>
  <c r="L7" i="1" s="1"/>
  <c r="H7" i="1"/>
  <c r="K9" i="1" l="1"/>
  <c r="L9" i="1" s="1"/>
  <c r="J9" i="1"/>
  <c r="I9" i="1"/>
  <c r="H9" i="1"/>
  <c r="M27" i="1" l="1"/>
  <c r="M40" i="1"/>
  <c r="M53" i="1"/>
  <c r="N53" i="1"/>
  <c r="M66" i="1"/>
  <c r="N66" i="1"/>
  <c r="M79" i="1"/>
  <c r="M92" i="1"/>
  <c r="L121" i="1"/>
  <c r="K168" i="1"/>
  <c r="L168" i="1" s="1"/>
  <c r="K167" i="1"/>
  <c r="L167" i="1" s="1"/>
  <c r="K166" i="1"/>
  <c r="L166" i="1" s="1"/>
  <c r="L165" i="1"/>
  <c r="K165" i="1"/>
  <c r="K164" i="1"/>
  <c r="L164" i="1" s="1"/>
  <c r="K163" i="1"/>
  <c r="L163" i="1" s="1"/>
  <c r="K162" i="1"/>
  <c r="L161" i="1"/>
  <c r="K161" i="1"/>
  <c r="K159" i="1"/>
  <c r="L159" i="1" s="1"/>
  <c r="K158" i="1"/>
  <c r="K157" i="1"/>
  <c r="L157" i="1" s="1"/>
  <c r="K155" i="1"/>
  <c r="L155" i="1" s="1"/>
  <c r="K154" i="1"/>
  <c r="L154" i="1" s="1"/>
  <c r="L153" i="1"/>
  <c r="K153" i="1"/>
  <c r="K152" i="1"/>
  <c r="L152" i="1" s="1"/>
  <c r="K151" i="1"/>
  <c r="L151" i="1" s="1"/>
  <c r="K150" i="1"/>
  <c r="L150" i="1" s="1"/>
  <c r="L149" i="1"/>
  <c r="K149" i="1"/>
  <c r="L148" i="1"/>
  <c r="K148" i="1"/>
  <c r="K147" i="1"/>
  <c r="L147" i="1" s="1"/>
  <c r="K146" i="1"/>
  <c r="L146" i="1" s="1"/>
  <c r="L145" i="1"/>
  <c r="K145" i="1"/>
  <c r="K144" i="1"/>
  <c r="L144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L110" i="1"/>
  <c r="K110" i="1"/>
  <c r="K109" i="1"/>
  <c r="L109" i="1" s="1"/>
  <c r="K108" i="1"/>
  <c r="L108" i="1" s="1"/>
  <c r="K107" i="1"/>
  <c r="L107" i="1" s="1"/>
  <c r="K106" i="1"/>
  <c r="L106" i="1" s="1"/>
  <c r="K105" i="1"/>
  <c r="L105" i="1" s="1"/>
  <c r="K129" i="1"/>
  <c r="L129" i="1" s="1"/>
  <c r="K128" i="1"/>
  <c r="L128" i="1" s="1"/>
  <c r="L127" i="1"/>
  <c r="K127" i="1"/>
  <c r="K126" i="1"/>
  <c r="L126" i="1" s="1"/>
  <c r="K125" i="1"/>
  <c r="L125" i="1" s="1"/>
  <c r="K124" i="1"/>
  <c r="L124" i="1" s="1"/>
  <c r="K123" i="1"/>
  <c r="K122" i="1"/>
  <c r="L122" i="1" s="1"/>
  <c r="K121" i="1"/>
  <c r="K120" i="1"/>
  <c r="K119" i="1"/>
  <c r="K118" i="1"/>
  <c r="L118" i="1" s="1"/>
  <c r="K103" i="1"/>
  <c r="L103" i="1" s="1"/>
  <c r="K102" i="1"/>
  <c r="L102" i="1" s="1"/>
  <c r="K101" i="1"/>
  <c r="L101" i="1" s="1"/>
  <c r="L100" i="1"/>
  <c r="K100" i="1"/>
  <c r="K99" i="1"/>
  <c r="L99" i="1" s="1"/>
  <c r="K98" i="1"/>
  <c r="K97" i="1"/>
  <c r="L96" i="1"/>
  <c r="K96" i="1"/>
  <c r="K95" i="1"/>
  <c r="L95" i="1" s="1"/>
  <c r="K94" i="1"/>
  <c r="L94" i="1" s="1"/>
  <c r="K93" i="1"/>
  <c r="L93" i="1" s="1"/>
  <c r="K92" i="1"/>
  <c r="L92" i="1" s="1"/>
  <c r="K90" i="1"/>
  <c r="L90" i="1" s="1"/>
  <c r="K89" i="1"/>
  <c r="L89" i="1" s="1"/>
  <c r="K88" i="1"/>
  <c r="L88" i="1" s="1"/>
  <c r="L87" i="1"/>
  <c r="K87" i="1"/>
  <c r="K86" i="1"/>
  <c r="L86" i="1" s="1"/>
  <c r="K85" i="1"/>
  <c r="L85" i="1" s="1"/>
  <c r="K84" i="1"/>
  <c r="L84" i="1" s="1"/>
  <c r="L83" i="1"/>
  <c r="K83" i="1"/>
  <c r="K82" i="1"/>
  <c r="L82" i="1" s="1"/>
  <c r="K81" i="1"/>
  <c r="L81" i="1" s="1"/>
  <c r="K80" i="1"/>
  <c r="L80" i="1" s="1"/>
  <c r="K79" i="1"/>
  <c r="L79" i="1" s="1"/>
  <c r="K68" i="1"/>
  <c r="L68" i="1" s="1"/>
  <c r="K67" i="1"/>
  <c r="L67" i="1" s="1"/>
  <c r="K73" i="1"/>
  <c r="L73" i="1" s="1"/>
  <c r="H74" i="1"/>
  <c r="I74" i="1"/>
  <c r="J74" i="1"/>
  <c r="H75" i="1"/>
  <c r="I75" i="1"/>
  <c r="J75" i="1"/>
  <c r="H76" i="1"/>
  <c r="I76" i="1"/>
  <c r="J76" i="1"/>
  <c r="N157" i="1" l="1"/>
  <c r="M157" i="1"/>
  <c r="N144" i="1"/>
  <c r="M144" i="1"/>
  <c r="M131" i="1"/>
  <c r="N131" i="1"/>
  <c r="N105" i="1"/>
  <c r="M105" i="1"/>
  <c r="M118" i="1"/>
  <c r="N118" i="1"/>
  <c r="N92" i="1"/>
  <c r="N79" i="1"/>
  <c r="K75" i="1"/>
  <c r="L75" i="1" s="1"/>
  <c r="K74" i="1"/>
  <c r="L74" i="1" s="1"/>
  <c r="K72" i="1"/>
  <c r="L72" i="1" s="1"/>
  <c r="K76" i="1"/>
  <c r="L76" i="1" s="1"/>
  <c r="K70" i="1"/>
  <c r="L70" i="1" s="1"/>
  <c r="K69" i="1"/>
  <c r="L69" i="1" s="1"/>
  <c r="K71" i="1"/>
  <c r="L71" i="1" s="1"/>
  <c r="K66" i="1"/>
  <c r="L66" i="1" s="1"/>
  <c r="J56" i="1"/>
  <c r="I56" i="1"/>
  <c r="H56" i="1"/>
  <c r="K53" i="1"/>
  <c r="L53" i="1" s="1"/>
  <c r="J58" i="1"/>
  <c r="K58" i="1" s="1"/>
  <c r="L58" i="1" s="1"/>
  <c r="J59" i="1"/>
  <c r="J60" i="1"/>
  <c r="H57" i="1"/>
  <c r="H58" i="1"/>
  <c r="I57" i="1"/>
  <c r="J57" i="1"/>
  <c r="K57" i="1" s="1"/>
  <c r="L57" i="1" s="1"/>
  <c r="I58" i="1"/>
  <c r="I59" i="1"/>
  <c r="I60" i="1"/>
  <c r="I61" i="1"/>
  <c r="J61" i="1"/>
  <c r="K61" i="1" s="1"/>
  <c r="L61" i="1" s="1"/>
  <c r="I62" i="1"/>
  <c r="J62" i="1"/>
  <c r="I63" i="1"/>
  <c r="J63" i="1"/>
  <c r="I64" i="1"/>
  <c r="J64" i="1"/>
  <c r="H64" i="1"/>
  <c r="H63" i="1"/>
  <c r="H62" i="1"/>
  <c r="H61" i="1"/>
  <c r="H60" i="1"/>
  <c r="H59" i="1"/>
  <c r="H77" i="1"/>
  <c r="I77" i="1"/>
  <c r="J77" i="1"/>
  <c r="K77" i="1" l="1"/>
  <c r="L77" i="1" s="1"/>
  <c r="K60" i="1"/>
  <c r="L60" i="1" s="1"/>
  <c r="K63" i="1"/>
  <c r="L63" i="1" s="1"/>
  <c r="K54" i="1"/>
  <c r="L54" i="1" s="1"/>
  <c r="K62" i="1"/>
  <c r="L62" i="1" s="1"/>
  <c r="K55" i="1"/>
  <c r="L55" i="1" s="1"/>
  <c r="K59" i="1"/>
  <c r="L59" i="1" s="1"/>
  <c r="K64" i="1"/>
  <c r="L64" i="1" s="1"/>
  <c r="K56" i="1"/>
  <c r="L56" i="1" s="1"/>
  <c r="H32" i="1"/>
  <c r="I32" i="1"/>
  <c r="J32" i="1"/>
  <c r="H33" i="1"/>
  <c r="I33" i="1"/>
  <c r="J33" i="1"/>
  <c r="K33" i="1" s="1"/>
  <c r="L33" i="1" s="1"/>
  <c r="H34" i="1"/>
  <c r="I34" i="1"/>
  <c r="K34" i="1" s="1"/>
  <c r="L34" i="1" s="1"/>
  <c r="J34" i="1"/>
  <c r="H35" i="1"/>
  <c r="I35" i="1"/>
  <c r="J35" i="1"/>
  <c r="H36" i="1"/>
  <c r="I36" i="1"/>
  <c r="J36" i="1"/>
  <c r="H37" i="1"/>
  <c r="I37" i="1"/>
  <c r="J37" i="1"/>
  <c r="K37" i="1" s="1"/>
  <c r="L37" i="1" s="1"/>
  <c r="H38" i="1"/>
  <c r="I38" i="1"/>
  <c r="J38" i="1"/>
  <c r="K32" i="1" l="1"/>
  <c r="L32" i="1" s="1"/>
  <c r="K35" i="1"/>
  <c r="L35" i="1" s="1"/>
  <c r="K36" i="1"/>
  <c r="L36" i="1" s="1"/>
  <c r="K38" i="1"/>
  <c r="L38" i="1" s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K31" i="1" l="1"/>
  <c r="L31" i="1" s="1"/>
  <c r="K27" i="1"/>
  <c r="L27" i="1" s="1"/>
  <c r="K12" i="1"/>
  <c r="L12" i="1" s="1"/>
  <c r="K41" i="1"/>
  <c r="L41" i="1" s="1"/>
  <c r="K14" i="1"/>
  <c r="L14" i="1" s="1"/>
  <c r="K40" i="1"/>
  <c r="L40" i="1" s="1"/>
  <c r="K29" i="1"/>
  <c r="L29" i="1" s="1"/>
  <c r="K45" i="1"/>
  <c r="L45" i="1" s="1"/>
  <c r="K50" i="1"/>
  <c r="L50" i="1" s="1"/>
  <c r="K42" i="1"/>
  <c r="L42" i="1" s="1"/>
  <c r="N40" i="1" s="1"/>
  <c r="K11" i="1"/>
  <c r="L11" i="1" s="1"/>
  <c r="K44" i="1"/>
  <c r="L44" i="1" s="1"/>
  <c r="K30" i="1"/>
  <c r="L30" i="1" s="1"/>
  <c r="K4" i="1"/>
  <c r="L4" i="1" s="1"/>
  <c r="K49" i="1"/>
  <c r="L49" i="1" s="1"/>
  <c r="K6" i="1"/>
  <c r="L6" i="1" s="1"/>
  <c r="K46" i="1"/>
  <c r="L46" i="1" s="1"/>
  <c r="K47" i="1"/>
  <c r="L47" i="1" s="1"/>
  <c r="K28" i="1"/>
  <c r="L28" i="1" s="1"/>
  <c r="N27" i="1" s="1"/>
  <c r="K13" i="1"/>
  <c r="L13" i="1" s="1"/>
  <c r="K8" i="1"/>
  <c r="L8" i="1" s="1"/>
  <c r="K51" i="1"/>
  <c r="L51" i="1" s="1"/>
  <c r="K43" i="1"/>
  <c r="L43" i="1" s="1"/>
  <c r="K15" i="1"/>
  <c r="L15" i="1" s="1"/>
  <c r="K48" i="1"/>
  <c r="L48" i="1" s="1"/>
  <c r="M4" i="1" l="1"/>
  <c r="N4" i="1"/>
</calcChain>
</file>

<file path=xl/sharedStrings.xml><?xml version="1.0" encoding="utf-8"?>
<sst xmlns="http://schemas.openxmlformats.org/spreadsheetml/2006/main" count="167" uniqueCount="86">
  <si>
    <t>MASTER</t>
  </si>
  <si>
    <t>Initial</t>
  </si>
  <si>
    <t>E- Donor</t>
  </si>
  <si>
    <t>Inhibitor</t>
  </si>
  <si>
    <t>S:M</t>
  </si>
  <si>
    <t>S:W</t>
  </si>
  <si>
    <t>N:M</t>
  </si>
  <si>
    <t>*O2 per second</t>
  </si>
  <si>
    <t>*O2/100 per second</t>
  </si>
  <si>
    <t>Slope Difference</t>
  </si>
  <si>
    <t>Percent Block</t>
  </si>
  <si>
    <t>Succinate : Malonate</t>
  </si>
  <si>
    <t>Succinate : Water</t>
  </si>
  <si>
    <t>NADH : Malonate</t>
  </si>
  <si>
    <t>Average</t>
  </si>
  <si>
    <t>Std Dev</t>
  </si>
  <si>
    <t>Failed Experiment experimentor error (pushed in the probe while inserting the syringe)</t>
  </si>
  <si>
    <t>Failed Experiment (stirrer stopped and could not be restarted in time to get adequate results)</t>
  </si>
  <si>
    <t>NADH : 100uM CPZ</t>
  </si>
  <si>
    <t>N:Z100</t>
  </si>
  <si>
    <t>Succinate : 100uM CPZ</t>
  </si>
  <si>
    <t>NADH : 50uM CPZ</t>
  </si>
  <si>
    <t>NADH : 10uM CPZ</t>
  </si>
  <si>
    <t>NADH : 25uM CPZ</t>
  </si>
  <si>
    <t>NADH : 25uM TPZ</t>
  </si>
  <si>
    <t>NADH : 100uM TPZ</t>
  </si>
  <si>
    <t>NADH : 50uM TPZ</t>
  </si>
  <si>
    <t>NADH : Antimycin</t>
  </si>
  <si>
    <t xml:space="preserve">NOV_02_NADH_CPZ100uM_8 </t>
  </si>
  <si>
    <t xml:space="preserve">NOV_02_NADH_CPZ10uM_4 </t>
  </si>
  <si>
    <t xml:space="preserve">NOV_02_NADH_CPZ10uM_5 </t>
  </si>
  <si>
    <t xml:space="preserve">NOV_02_NADH_CPZ10uM_8 </t>
  </si>
  <si>
    <t xml:space="preserve">NOV_02_NADH_CPZ50uM_1 </t>
  </si>
  <si>
    <t xml:space="preserve">NOV_02_NADH_CPZ50uM_2 </t>
  </si>
  <si>
    <t xml:space="preserve">NOV_02_NADH_CPZ50uM_3 </t>
  </si>
  <si>
    <t xml:space="preserve">NOV_02_NADH_CPZ50uM_4 </t>
  </si>
  <si>
    <t xml:space="preserve">NOV_02_NADH_CPZ50uM_5 </t>
  </si>
  <si>
    <t xml:space="preserve">NOV_02_NADH_CPZ50uM_6 </t>
  </si>
  <si>
    <t xml:space="preserve">NOV_02_NADH_CPZ50uM_7 </t>
  </si>
  <si>
    <t xml:space="preserve">NOV_07_NADH_CPZ10uM_9 </t>
  </si>
  <si>
    <t xml:space="preserve">NOV_07_NADH_TPZ100uM_1 </t>
  </si>
  <si>
    <t xml:space="preserve">NOV_07_NADH_TPZ100uM_4_MAN </t>
  </si>
  <si>
    <t xml:space="preserve">NOV_07_NADH_TPZ100uM_5 </t>
  </si>
  <si>
    <t xml:space="preserve">NOV_07_NADH_TPZ100uM_7 </t>
  </si>
  <si>
    <t xml:space="preserve">NOV_07_NADH_TPZ50uM_1 </t>
  </si>
  <si>
    <t xml:space="preserve">NOV_07_NADH_TPZ50uM_2 </t>
  </si>
  <si>
    <t xml:space="preserve">NOV_07_NADH_TPZ50uM_3 </t>
  </si>
  <si>
    <t xml:space="preserve">NOV_13_NADH_TPZ10uM_1 </t>
  </si>
  <si>
    <t xml:space="preserve">NOV_13_NADH_TPZ10uM_2 </t>
  </si>
  <si>
    <t xml:space="preserve">NOV_13_NADH_TPZ10uM_3 </t>
  </si>
  <si>
    <t xml:space="preserve">NOV_17_NADH_CPZ50uM_8 </t>
  </si>
  <si>
    <t xml:space="preserve">NOV_21_NADH_TPZ50uM_5 </t>
  </si>
  <si>
    <t xml:space="preserve">NOV_21_succinate_TPZ50uM_300MTP_300CC_1900Buff_8 </t>
  </si>
  <si>
    <t xml:space="preserve">NOV_21_succinate_TPZ50uM_350MTP_350CC_2200Buff_10 </t>
  </si>
  <si>
    <t xml:space="preserve">NOV_21_succinate_TPZ50uM_400MTP_400CC_2100Buff_9 </t>
  </si>
  <si>
    <t xml:space="preserve">NOV_21_succinate_TPZ50uM_500MTP_500CC_1900Buff_7 </t>
  </si>
  <si>
    <t xml:space="preserve">Oct_27_NADH_100uMCPZ </t>
  </si>
  <si>
    <t xml:space="preserve">Oct_27_NADH_100uMCPZ_2 </t>
  </si>
  <si>
    <t xml:space="preserve">Oct_27_NADH_100uMCPZ_3 </t>
  </si>
  <si>
    <t xml:space="preserve">Oct_27_NADH_100uMCPZ_4 </t>
  </si>
  <si>
    <t xml:space="preserve">Oct_27_NADH_100uMCPZ_5 </t>
  </si>
  <si>
    <t xml:space="preserve">Oct_27_NADH_100uMCPZ_6 </t>
  </si>
  <si>
    <t xml:space="preserve">Oct_27_NADH_100uMCPZ_7 </t>
  </si>
  <si>
    <t xml:space="preserve">Oct_27_succinate_100uMCPZ_1 </t>
  </si>
  <si>
    <t xml:space="preserve">Oct_27_succinate_100uMCPZ_2 </t>
  </si>
  <si>
    <t xml:space="preserve">Oct_27_succinate_100uMCPZ_3 </t>
  </si>
  <si>
    <t xml:space="preserve">Oct_31_NADH_CPZ10uM_1 </t>
  </si>
  <si>
    <t xml:space="preserve">Oct_31_NADH_CPZ10uM_2 </t>
  </si>
  <si>
    <t xml:space="preserve">Oct_31_NADH_CPZ10uM_3 </t>
  </si>
  <si>
    <t>Title</t>
  </si>
  <si>
    <t>initial</t>
  </si>
  <si>
    <t>donor</t>
  </si>
  <si>
    <t>inhibitor</t>
  </si>
  <si>
    <t>block</t>
  </si>
  <si>
    <t>NADH : 10uM TPZ</t>
  </si>
  <si>
    <t>NADH: 35uM CPZ</t>
  </si>
  <si>
    <t>Succinate: 50uM TPZ</t>
  </si>
  <si>
    <t>Succinate:50uM CPZ</t>
  </si>
  <si>
    <t>NADH: Water</t>
  </si>
  <si>
    <t>Succinate: 35um CPZ</t>
  </si>
  <si>
    <t>C:\Users\dibgi\OneDrive\Documents\Fifth Year\Bio 499\Dib\temp\te</t>
  </si>
  <si>
    <t>p\DEC_19_NADH_CPZ35uM_Pure100_1</t>
  </si>
  <si>
    <t xml:space="preserve">DEC_19_NADH_CPZ35uM_Pure100_1 </t>
  </si>
  <si>
    <t>p\DEC_19_NADH_CPZ35uM_Pure100_2</t>
  </si>
  <si>
    <t xml:space="preserve">DEC_19_NADH_CPZ35uM_Pure100_2 </t>
  </si>
  <si>
    <t>Succinate: 10um CPZ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</si>
</sst>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entury Gothic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9" fontId="0" fillId="0" borderId="0" xfId="1" applyFont="1"/>
    <xf numFmtId="0" fontId="3" fillId="2" borderId="0" xfId="2"/>
    <xf numFmtId="9" fontId="3" fillId="2" borderId="0" xfId="2" applyNumberFormat="1"/>
    <xf numFmtId="0" fontId="2" fillId="0" borderId="0" xfId="0" applyFont="1"/>
    <xf numFmtId="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/>
    <xf numFmtId="0" fontId="0" fillId="0" borderId="0" xfId="0" applyFont="1"/>
    <xf numFmtId="11" fontId="0" fillId="4" borderId="0" xfId="0" applyNumberFormat="1" applyFont="1" applyFill="1"/>
    <xf numFmtId="0" fontId="4" fillId="3" borderId="0" xfId="3"/>
    <xf numFmtId="9" fontId="4" fillId="3" borderId="0" xfId="3" applyNumberFormat="1"/>
    <xf numFmtId="0" fontId="0" fillId="0" borderId="0" xfId="0" applyAlignment="1">
      <alignment horizontal="center" vertical="center" wrapText="1"/>
    </xf>
    <xf numFmtId="0" fontId="1" fillId="7" borderId="0" xfId="6"/>
    <xf numFmtId="0" fontId="1" fillId="8" borderId="0" xfId="7"/>
    <xf numFmtId="0" fontId="1" fillId="6" borderId="0" xfId="5"/>
    <xf numFmtId="0" fontId="1" fillId="5" borderId="0" xfId="4"/>
    <xf numFmtId="0" fontId="0" fillId="0" borderId="0" xfId="0" applyAlignment="1"/>
    <xf numFmtId="0" fontId="5" fillId="0" borderId="0" xfId="0" applyFont="1"/>
    <xf numFmtId="0" fontId="5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/>
  </cellXfs>
  <cellStyles count="8">
    <cellStyle name="20% - Accent2" xfId="4" builtinId="34"/>
    <cellStyle name="20% - Accent6" xfId="6" builtinId="50"/>
    <cellStyle name="40% - Accent2" xfId="5" builtinId="35"/>
    <cellStyle name="40% - Accent6" xfId="7" builtinId="51"/>
    <cellStyle name="Accent3" xfId="2" builtinId="37"/>
    <cellStyle name="Bad" xfId="3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69"/>
  <sheetViews>
    <sheetView topLeftCell="A39" zoomScaleNormal="100" workbookViewId="0">
      <selection sqref="A1:N1048576"/>
    </sheetView>
  </sheetViews>
  <sheetFormatPr defaultRowHeight="15" x14ac:dyDescent="0.25"/>
  <cols>
    <col min="8" max="8" width="12.7109375" bestFit="1" customWidth="1"/>
    <col min="9" max="9" width="14.7109375" bestFit="1" customWidth="1"/>
    <col min="10" max="10" width="12.7109375" bestFit="1" customWidth="1"/>
    <col min="11" max="11" width="16" bestFit="1" customWidth="1"/>
    <col min="12" max="12" width="13.140625" style="2" bestFit="1" customWidth="1"/>
  </cols>
  <sheetData>
    <row r="1" spans="1:14" x14ac:dyDescent="0.25">
      <c r="A1" t="s">
        <v>0</v>
      </c>
      <c r="D1" t="s">
        <v>8</v>
      </c>
      <c r="G1" t="s">
        <v>0</v>
      </c>
      <c r="I1" t="s">
        <v>7</v>
      </c>
    </row>
    <row r="3" spans="1:14" x14ac:dyDescent="0.25">
      <c r="C3" t="s">
        <v>1</v>
      </c>
      <c r="D3" t="s">
        <v>2</v>
      </c>
      <c r="E3" t="s">
        <v>3</v>
      </c>
      <c r="H3" t="s">
        <v>1</v>
      </c>
      <c r="I3" t="s">
        <v>2</v>
      </c>
      <c r="J3" t="s">
        <v>3</v>
      </c>
      <c r="K3" t="s">
        <v>9</v>
      </c>
      <c r="L3" s="2" t="s">
        <v>10</v>
      </c>
      <c r="M3" t="s">
        <v>14</v>
      </c>
      <c r="N3" t="s">
        <v>15</v>
      </c>
    </row>
    <row r="4" spans="1:14" x14ac:dyDescent="0.25">
      <c r="A4" s="35" t="s">
        <v>11</v>
      </c>
      <c r="B4">
        <v>1</v>
      </c>
      <c r="C4">
        <v>-2.3287821860911851E-5</v>
      </c>
      <c r="D4">
        <v>-1.0560103086505819E-3</v>
      </c>
      <c r="E4">
        <v>4.4376474412877841E-5</v>
      </c>
      <c r="G4" t="s">
        <v>4</v>
      </c>
      <c r="H4" s="19">
        <v>-2.3320968195999999E-3</v>
      </c>
      <c r="I4" s="19">
        <v>-0.10565934815399999</v>
      </c>
      <c r="J4" s="19">
        <v>4.4983638627E-3</v>
      </c>
      <c r="K4">
        <f>(I4-J4)</f>
        <v>-0.11015771201669999</v>
      </c>
      <c r="L4" s="2">
        <f>K4/(IF(I4=0,1,(I4)))</f>
        <v>1.0425742155454487</v>
      </c>
      <c r="M4" s="6">
        <f>AVERAGE(L4:L15)</f>
        <v>1.0137304176379458</v>
      </c>
      <c r="N4">
        <f>_xlfn.STDEV.P(L4:L15)</f>
        <v>2.7215079198395598E-2</v>
      </c>
    </row>
    <row r="5" spans="1:14" x14ac:dyDescent="0.25">
      <c r="A5" s="35"/>
      <c r="B5">
        <v>2</v>
      </c>
      <c r="C5" s="5" t="s">
        <v>16</v>
      </c>
    </row>
    <row r="6" spans="1:14" x14ac:dyDescent="0.25">
      <c r="A6" s="35"/>
      <c r="B6">
        <v>3</v>
      </c>
      <c r="C6">
        <v>-4.8333991065115682E-6</v>
      </c>
      <c r="D6">
        <v>-1.4624589363569588E-3</v>
      </c>
      <c r="E6">
        <v>-9.5711925164109841E-6</v>
      </c>
      <c r="H6" s="18">
        <v>-5.3784926052600004E-4</v>
      </c>
      <c r="I6" s="18">
        <v>-0.14625635412900001</v>
      </c>
      <c r="J6" s="18">
        <v>-1.0052928312300001E-3</v>
      </c>
      <c r="K6">
        <f t="shared" ref="K6:K51" si="0">(I6-J6)</f>
        <v>-0.14525106129777002</v>
      </c>
      <c r="L6" s="2">
        <f t="shared" ref="L6:L77" si="1">K6/(IF(I6=0,1,(I6)))</f>
        <v>0.99312650149652093</v>
      </c>
    </row>
    <row r="7" spans="1:14" x14ac:dyDescent="0.25">
      <c r="A7" s="35"/>
      <c r="B7">
        <v>4</v>
      </c>
      <c r="C7" s="15">
        <v>-7.1727279855596419E-5</v>
      </c>
      <c r="D7" s="15">
        <v>-1.4045334445835075E-3</v>
      </c>
      <c r="E7" s="15">
        <v>2.0034080839752008E-5</v>
      </c>
      <c r="F7" s="15"/>
      <c r="G7" s="15"/>
      <c r="H7" s="15">
        <f t="shared" ref="H7:J7" si="2">C7*100</f>
        <v>-7.172727985559642E-3</v>
      </c>
      <c r="I7" s="15">
        <f t="shared" si="2"/>
        <v>-0.14045334445835075</v>
      </c>
      <c r="J7" s="15">
        <f t="shared" si="2"/>
        <v>2.0034080839752008E-3</v>
      </c>
      <c r="K7" s="15">
        <f t="shared" si="0"/>
        <v>-0.14245675254232595</v>
      </c>
      <c r="L7" s="2">
        <f t="shared" si="1"/>
        <v>1.0142638688434313</v>
      </c>
    </row>
    <row r="8" spans="1:14" x14ac:dyDescent="0.25">
      <c r="A8" s="35"/>
      <c r="B8">
        <v>5</v>
      </c>
      <c r="C8">
        <v>-6.3699827816591346E-5</v>
      </c>
      <c r="D8">
        <v>-1.2011119826176445E-3</v>
      </c>
      <c r="E8">
        <v>1.4138855341836395E-5</v>
      </c>
      <c r="H8" s="18">
        <v>-6.3298417836400002E-3</v>
      </c>
      <c r="I8" s="18">
        <v>-0.120125214543</v>
      </c>
      <c r="J8" s="18">
        <v>1.34073155776E-3</v>
      </c>
      <c r="K8">
        <f t="shared" si="0"/>
        <v>-0.12146594610076</v>
      </c>
      <c r="L8" s="2">
        <f t="shared" si="1"/>
        <v>1.0111611168634382</v>
      </c>
    </row>
    <row r="9" spans="1:14" x14ac:dyDescent="0.25">
      <c r="A9" s="35"/>
      <c r="B9">
        <v>6</v>
      </c>
      <c r="C9">
        <v>-1.1390403665580472E-5</v>
      </c>
      <c r="D9">
        <v>-1.7038703423773022E-3</v>
      </c>
      <c r="E9">
        <v>-3.4579931808159186E-5</v>
      </c>
      <c r="H9" s="15">
        <f t="shared" ref="H9:J9" si="3">C9*100</f>
        <v>-1.1390403665580472E-3</v>
      </c>
      <c r="I9" s="15">
        <f t="shared" si="3"/>
        <v>-0.17038703423773022</v>
      </c>
      <c r="J9" s="15">
        <f t="shared" si="3"/>
        <v>-3.4579931808159186E-3</v>
      </c>
      <c r="K9" s="15">
        <f t="shared" si="0"/>
        <v>-0.16692904105691431</v>
      </c>
      <c r="L9" s="2">
        <f t="shared" si="1"/>
        <v>0.97970506854417583</v>
      </c>
    </row>
    <row r="10" spans="1:14" x14ac:dyDescent="0.25">
      <c r="A10" s="35"/>
      <c r="B10">
        <v>7</v>
      </c>
      <c r="C10" s="5" t="s">
        <v>17</v>
      </c>
    </row>
    <row r="11" spans="1:14" x14ac:dyDescent="0.25">
      <c r="A11" s="35"/>
      <c r="B11">
        <v>8</v>
      </c>
      <c r="C11">
        <v>6.8647818625240698E-6</v>
      </c>
      <c r="D11">
        <v>-1.413718235348209E-3</v>
      </c>
      <c r="E11">
        <v>2.5100022847184235E-5</v>
      </c>
      <c r="H11" s="15">
        <f>C11*100</f>
        <v>6.8647818625240697E-4</v>
      </c>
      <c r="I11" s="15">
        <f t="shared" ref="I11:J11" si="4">D11*100</f>
        <v>-0.14137182353482089</v>
      </c>
      <c r="J11" s="15">
        <f t="shared" si="4"/>
        <v>2.5100022847184236E-3</v>
      </c>
      <c r="K11">
        <f t="shared" si="0"/>
        <v>-0.14388182581953932</v>
      </c>
      <c r="L11" s="2">
        <f>K11/(IF(I11=0,1,(I11)))</f>
        <v>1.0177546149010392</v>
      </c>
    </row>
    <row r="12" spans="1:14" x14ac:dyDescent="0.25">
      <c r="A12" s="35"/>
      <c r="B12">
        <v>9</v>
      </c>
      <c r="C12">
        <v>-1.3323970543222124E-5</v>
      </c>
      <c r="D12">
        <v>-1.4886332674788937E-3</v>
      </c>
      <c r="E12">
        <v>-1.0739671010196512E-5</v>
      </c>
      <c r="H12" s="19">
        <v>-1.2048388010200001E-3</v>
      </c>
      <c r="I12" s="19">
        <v>-0.14886295168899999</v>
      </c>
      <c r="J12" s="19">
        <v>-1.1288275240000001E-3</v>
      </c>
      <c r="K12">
        <f t="shared" si="0"/>
        <v>-0.14773412416499998</v>
      </c>
      <c r="L12" s="2">
        <f t="shared" si="1"/>
        <v>0.99241700160320401</v>
      </c>
    </row>
    <row r="13" spans="1:14" x14ac:dyDescent="0.25">
      <c r="A13" s="35"/>
      <c r="B13">
        <v>10</v>
      </c>
      <c r="C13">
        <v>-1.5001008539326858E-4</v>
      </c>
      <c r="D13">
        <v>-1.0581790943284702E-3</v>
      </c>
      <c r="E13">
        <v>8.453344105506748E-5</v>
      </c>
      <c r="H13" s="18">
        <v>-1.4869800378E-2</v>
      </c>
      <c r="I13" s="18">
        <v>-0.105079925386</v>
      </c>
      <c r="J13" s="18">
        <v>8.3104184153299995E-3</v>
      </c>
      <c r="K13">
        <f t="shared" si="0"/>
        <v>-0.11339034380133001</v>
      </c>
      <c r="L13" s="2">
        <f t="shared" si="1"/>
        <v>1.0790866417615217</v>
      </c>
    </row>
    <row r="14" spans="1:14" x14ac:dyDescent="0.25">
      <c r="A14" s="35"/>
      <c r="B14">
        <v>11</v>
      </c>
      <c r="C14">
        <v>-7.9234516898482751E-5</v>
      </c>
      <c r="D14">
        <v>-1.2224986659070628E-3</v>
      </c>
      <c r="E14">
        <v>-9.6548964539160698E-7</v>
      </c>
      <c r="H14" s="21">
        <f>C14*100</f>
        <v>-7.9234516898482755E-3</v>
      </c>
      <c r="I14" s="21">
        <f t="shared" ref="I14:J14" si="5">D14*100</f>
        <v>-0.12224986659070627</v>
      </c>
      <c r="J14" s="21">
        <f t="shared" si="5"/>
        <v>-9.6548964539160698E-5</v>
      </c>
      <c r="K14">
        <f t="shared" si="0"/>
        <v>-0.12215331762616712</v>
      </c>
      <c r="L14" s="2">
        <f t="shared" si="1"/>
        <v>0.99921023255704311</v>
      </c>
    </row>
    <row r="15" spans="1:14" x14ac:dyDescent="0.25">
      <c r="A15" s="35"/>
      <c r="B15">
        <v>12</v>
      </c>
      <c r="C15">
        <v>-1.7376858225841614E-5</v>
      </c>
      <c r="D15">
        <v>-1.1383972538641105E-3</v>
      </c>
      <c r="E15">
        <v>9.1127724151393723E-6</v>
      </c>
      <c r="H15" s="21">
        <f>C15*100</f>
        <v>-1.7376858225841615E-3</v>
      </c>
      <c r="I15" s="21">
        <f t="shared" ref="I15" si="6">D15*100</f>
        <v>-0.11383972538641104</v>
      </c>
      <c r="J15" s="21">
        <f t="shared" ref="J15" si="7">E15*100</f>
        <v>9.1127724151393726E-4</v>
      </c>
      <c r="K15">
        <f t="shared" si="0"/>
        <v>-0.11475100262792498</v>
      </c>
      <c r="L15" s="2">
        <f t="shared" si="1"/>
        <v>1.0080049142636347</v>
      </c>
    </row>
    <row r="16" spans="1:14" s="15" customFormat="1" x14ac:dyDescent="0.25">
      <c r="A16" s="16"/>
      <c r="B16" s="15">
        <v>13</v>
      </c>
      <c r="H16" s="19"/>
      <c r="I16" s="19"/>
      <c r="J16" s="19"/>
      <c r="L16" s="2"/>
    </row>
    <row r="17" spans="1:14" s="15" customFormat="1" x14ac:dyDescent="0.25">
      <c r="A17" s="16"/>
      <c r="B17" s="15">
        <v>14</v>
      </c>
      <c r="H17" s="18">
        <v>3.1163778123300002E-3</v>
      </c>
      <c r="I17" s="18">
        <v>-0.14995163134699999</v>
      </c>
      <c r="J17" s="18">
        <v>7.26223637999E-4</v>
      </c>
      <c r="L17" s="2"/>
    </row>
    <row r="18" spans="1:14" s="15" customFormat="1" x14ac:dyDescent="0.25">
      <c r="A18" s="16"/>
      <c r="B18" s="15">
        <v>15</v>
      </c>
      <c r="H18" s="19">
        <v>-5.10869950712E-3</v>
      </c>
      <c r="I18" s="19">
        <v>-0.12015744675499999</v>
      </c>
      <c r="J18" s="19">
        <v>1.69251755598E-3</v>
      </c>
      <c r="L18" s="2"/>
    </row>
    <row r="19" spans="1:14" s="15" customFormat="1" x14ac:dyDescent="0.25">
      <c r="A19" s="16"/>
      <c r="B19" s="15">
        <v>16</v>
      </c>
      <c r="L19" s="2"/>
    </row>
    <row r="20" spans="1:14" s="15" customFormat="1" x14ac:dyDescent="0.25">
      <c r="A20" s="16"/>
      <c r="B20" s="15">
        <v>17</v>
      </c>
      <c r="L20" s="2"/>
    </row>
    <row r="21" spans="1:14" s="15" customFormat="1" x14ac:dyDescent="0.25">
      <c r="A21" s="16"/>
      <c r="B21" s="15">
        <v>18</v>
      </c>
      <c r="H21" s="18"/>
      <c r="I21" s="18"/>
      <c r="J21" s="18"/>
      <c r="L21" s="2"/>
    </row>
    <row r="22" spans="1:14" s="15" customFormat="1" x14ac:dyDescent="0.25">
      <c r="A22" s="16"/>
      <c r="B22" s="15">
        <v>19</v>
      </c>
      <c r="H22" s="19"/>
      <c r="I22" s="19"/>
      <c r="J22" s="19"/>
      <c r="L22" s="2"/>
    </row>
    <row r="23" spans="1:14" s="15" customFormat="1" x14ac:dyDescent="0.25">
      <c r="A23" s="16"/>
      <c r="B23" s="15">
        <v>20</v>
      </c>
      <c r="H23" s="18">
        <v>-4.5686391919200001E-3</v>
      </c>
      <c r="I23" s="18">
        <v>-2.60607791268E-2</v>
      </c>
      <c r="J23" s="18">
        <v>-1.24222251966E-3</v>
      </c>
      <c r="L23" s="2"/>
    </row>
    <row r="24" spans="1:14" s="15" customFormat="1" x14ac:dyDescent="0.25">
      <c r="A24" s="16"/>
      <c r="B24" s="15">
        <v>21</v>
      </c>
      <c r="H24" s="19">
        <v>-6.9805079733800002E-3</v>
      </c>
      <c r="I24" s="19">
        <v>-0.114405021142</v>
      </c>
      <c r="J24" s="19">
        <v>9.6013927837900002E-3</v>
      </c>
      <c r="L24" s="2"/>
    </row>
    <row r="25" spans="1:14" s="15" customFormat="1" x14ac:dyDescent="0.25">
      <c r="A25" s="16"/>
      <c r="L25" s="2"/>
    </row>
    <row r="26" spans="1:14" s="3" customFormat="1" x14ac:dyDescent="0.25">
      <c r="L26" s="4"/>
    </row>
    <row r="27" spans="1:14" x14ac:dyDescent="0.25">
      <c r="A27" s="35" t="s">
        <v>12</v>
      </c>
      <c r="B27">
        <v>1</v>
      </c>
      <c r="C27">
        <v>-1.7874216944736334E-5</v>
      </c>
      <c r="D27">
        <v>-1.4182804613852671E-3</v>
      </c>
      <c r="E27">
        <v>-1.213616E-3</v>
      </c>
      <c r="G27" t="s">
        <v>5</v>
      </c>
      <c r="H27" s="21">
        <v>-1.84929124464E-3</v>
      </c>
      <c r="I27" s="21">
        <v>-0.138755180117</v>
      </c>
      <c r="J27" s="21">
        <v>-0.121364212382</v>
      </c>
      <c r="K27">
        <f t="shared" si="0"/>
        <v>-1.7390967734999999E-2</v>
      </c>
      <c r="L27" s="2">
        <f t="shared" si="1"/>
        <v>0.12533562869750686</v>
      </c>
      <c r="M27" s="6">
        <f>AVERAGE(L27:L31)</f>
        <v>0.16820063644091965</v>
      </c>
      <c r="N27">
        <f>_xlfn.STDEV.P(L27:L31)</f>
        <v>9.3990211189154294E-2</v>
      </c>
    </row>
    <row r="28" spans="1:14" x14ac:dyDescent="0.25">
      <c r="A28" s="35"/>
      <c r="B28">
        <v>2</v>
      </c>
      <c r="C28" s="1">
        <v>-1.5894200000000001E-5</v>
      </c>
      <c r="D28">
        <v>-8.8838000000000003E-4</v>
      </c>
      <c r="E28">
        <v>-7.9726299999999999E-4</v>
      </c>
      <c r="H28" s="18">
        <v>-1.54154896383E-3</v>
      </c>
      <c r="I28" s="18">
        <v>-8.8837437429999999E-2</v>
      </c>
      <c r="J28" s="18">
        <v>-7.9770641405499998E-2</v>
      </c>
      <c r="K28">
        <f t="shared" si="0"/>
        <v>-9.0667960245000012E-3</v>
      </c>
      <c r="L28" s="2">
        <f t="shared" si="1"/>
        <v>0.10206053086171288</v>
      </c>
    </row>
    <row r="29" spans="1:14" x14ac:dyDescent="0.25">
      <c r="A29" s="35"/>
      <c r="B29">
        <v>3</v>
      </c>
      <c r="C29">
        <v>-1.11847E-4</v>
      </c>
      <c r="D29">
        <v>-1.592247E-3</v>
      </c>
      <c r="E29">
        <v>-1.0838270000000001E-3</v>
      </c>
      <c r="H29" s="18">
        <v>-1.11464178886E-2</v>
      </c>
      <c r="I29" s="18">
        <v>-0.15934568866900001</v>
      </c>
      <c r="J29" s="18">
        <v>-0.10830170683400001</v>
      </c>
      <c r="K29">
        <f t="shared" si="0"/>
        <v>-5.1043981835000002E-2</v>
      </c>
      <c r="L29" s="2">
        <f t="shared" si="1"/>
        <v>0.32033487859863496</v>
      </c>
    </row>
    <row r="30" spans="1:14" x14ac:dyDescent="0.25">
      <c r="A30" s="35"/>
      <c r="B30">
        <v>4</v>
      </c>
      <c r="C30" s="1">
        <v>-3.9424200000000001E-5</v>
      </c>
      <c r="D30">
        <v>-1.7617710000000001E-3</v>
      </c>
      <c r="E30">
        <v>-1.3568040000000001E-3</v>
      </c>
      <c r="H30" s="19">
        <v>-4.1029609011699998E-3</v>
      </c>
      <c r="I30" s="19">
        <v>-0.17616398594499999</v>
      </c>
      <c r="J30" s="19">
        <v>-0.13565424914599999</v>
      </c>
      <c r="K30">
        <f t="shared" si="0"/>
        <v>-4.0509736798999996E-2</v>
      </c>
      <c r="L30" s="2">
        <f t="shared" si="1"/>
        <v>0.22995470147710842</v>
      </c>
    </row>
    <row r="31" spans="1:14" x14ac:dyDescent="0.25">
      <c r="A31" s="35"/>
      <c r="B31">
        <v>5</v>
      </c>
      <c r="C31" s="1">
        <v>-7.2931800000000002E-6</v>
      </c>
      <c r="D31">
        <v>-1.702184E-3</v>
      </c>
      <c r="E31">
        <v>-1.5744579999999999E-3</v>
      </c>
      <c r="H31" s="18">
        <v>-2.12375190594E-4</v>
      </c>
      <c r="I31" s="18">
        <v>-0.167956389889</v>
      </c>
      <c r="J31" s="18">
        <v>-0.157321820818</v>
      </c>
      <c r="K31">
        <f t="shared" si="0"/>
        <v>-1.0634569070999994E-2</v>
      </c>
      <c r="L31" s="2">
        <f t="shared" si="1"/>
        <v>6.3317442569635077E-2</v>
      </c>
    </row>
    <row r="32" spans="1:14" x14ac:dyDescent="0.25">
      <c r="A32" s="35"/>
      <c r="B32">
        <v>6</v>
      </c>
      <c r="H32">
        <f t="shared" ref="H32:H51" si="8">C32*100</f>
        <v>0</v>
      </c>
      <c r="I32">
        <f t="shared" ref="I32:I51" si="9">D32*100</f>
        <v>0</v>
      </c>
      <c r="J32">
        <f t="shared" ref="J32:J51" si="10">E32*100</f>
        <v>0</v>
      </c>
      <c r="K32">
        <f t="shared" si="0"/>
        <v>0</v>
      </c>
      <c r="L32" s="2">
        <f t="shared" si="1"/>
        <v>0</v>
      </c>
    </row>
    <row r="33" spans="1:14" x14ac:dyDescent="0.25">
      <c r="A33" s="35"/>
      <c r="B33">
        <v>7</v>
      </c>
      <c r="H33">
        <f t="shared" si="8"/>
        <v>0</v>
      </c>
      <c r="I33">
        <f t="shared" si="9"/>
        <v>0</v>
      </c>
      <c r="J33">
        <f t="shared" si="10"/>
        <v>0</v>
      </c>
      <c r="K33">
        <f t="shared" si="0"/>
        <v>0</v>
      </c>
      <c r="L33" s="2">
        <f t="shared" si="1"/>
        <v>0</v>
      </c>
    </row>
    <row r="34" spans="1:14" x14ac:dyDescent="0.25">
      <c r="A34" s="35"/>
      <c r="B34">
        <v>8</v>
      </c>
      <c r="H34">
        <f t="shared" si="8"/>
        <v>0</v>
      </c>
      <c r="I34">
        <f t="shared" si="9"/>
        <v>0</v>
      </c>
      <c r="J34">
        <f t="shared" si="10"/>
        <v>0</v>
      </c>
      <c r="K34">
        <f t="shared" si="0"/>
        <v>0</v>
      </c>
      <c r="L34" s="2">
        <f t="shared" si="1"/>
        <v>0</v>
      </c>
    </row>
    <row r="35" spans="1:14" x14ac:dyDescent="0.25">
      <c r="A35" s="35"/>
      <c r="B35">
        <v>9</v>
      </c>
      <c r="H35">
        <f t="shared" si="8"/>
        <v>0</v>
      </c>
      <c r="I35">
        <f t="shared" si="9"/>
        <v>0</v>
      </c>
      <c r="J35">
        <f t="shared" si="10"/>
        <v>0</v>
      </c>
      <c r="K35">
        <f t="shared" si="0"/>
        <v>0</v>
      </c>
      <c r="L35" s="2">
        <f t="shared" si="1"/>
        <v>0</v>
      </c>
    </row>
    <row r="36" spans="1:14" x14ac:dyDescent="0.25">
      <c r="A36" s="35"/>
      <c r="B36">
        <v>10</v>
      </c>
      <c r="H36">
        <f t="shared" si="8"/>
        <v>0</v>
      </c>
      <c r="I36">
        <f t="shared" si="9"/>
        <v>0</v>
      </c>
      <c r="J36">
        <f t="shared" si="10"/>
        <v>0</v>
      </c>
      <c r="K36">
        <f t="shared" si="0"/>
        <v>0</v>
      </c>
      <c r="L36" s="2">
        <f t="shared" si="1"/>
        <v>0</v>
      </c>
    </row>
    <row r="37" spans="1:14" x14ac:dyDescent="0.25">
      <c r="A37" s="35"/>
      <c r="B37">
        <v>11</v>
      </c>
      <c r="H37">
        <f t="shared" si="8"/>
        <v>0</v>
      </c>
      <c r="I37">
        <f t="shared" si="9"/>
        <v>0</v>
      </c>
      <c r="J37">
        <f t="shared" si="10"/>
        <v>0</v>
      </c>
      <c r="K37">
        <f t="shared" si="0"/>
        <v>0</v>
      </c>
      <c r="L37" s="2">
        <f t="shared" si="1"/>
        <v>0</v>
      </c>
    </row>
    <row r="38" spans="1:14" x14ac:dyDescent="0.25">
      <c r="A38" s="35"/>
      <c r="B38">
        <v>12</v>
      </c>
      <c r="H38">
        <f t="shared" si="8"/>
        <v>0</v>
      </c>
      <c r="I38">
        <f t="shared" si="9"/>
        <v>0</v>
      </c>
      <c r="J38">
        <f t="shared" si="10"/>
        <v>0</v>
      </c>
      <c r="K38">
        <f t="shared" si="0"/>
        <v>0</v>
      </c>
      <c r="L38" s="2">
        <f t="shared" si="1"/>
        <v>0</v>
      </c>
    </row>
    <row r="39" spans="1:14" s="3" customFormat="1" x14ac:dyDescent="0.25">
      <c r="L39" s="4"/>
    </row>
    <row r="40" spans="1:14" x14ac:dyDescent="0.25">
      <c r="A40" s="35" t="s">
        <v>13</v>
      </c>
      <c r="B40">
        <v>1</v>
      </c>
      <c r="C40">
        <v>-1.4636099999999999E-4</v>
      </c>
      <c r="D40">
        <v>-9.69074E-4</v>
      </c>
      <c r="E40">
        <v>-4.1235600000000001E-4</v>
      </c>
      <c r="G40" t="s">
        <v>6</v>
      </c>
      <c r="H40" s="18">
        <v>-1.4507639017199999E-2</v>
      </c>
      <c r="I40" s="18">
        <v>-9.6956230564900006E-2</v>
      </c>
      <c r="J40" s="18">
        <v>-4.1164988210499999E-2</v>
      </c>
      <c r="K40">
        <f t="shared" si="0"/>
        <v>-5.5791242354400007E-2</v>
      </c>
      <c r="L40" s="2">
        <f t="shared" si="1"/>
        <v>0.57542709766397926</v>
      </c>
      <c r="M40" s="6">
        <f>AVERAGE(L40:L42)</f>
        <v>0.31654012353345679</v>
      </c>
      <c r="N40">
        <f>_xlfn.STDEV.P(L40:L42)</f>
        <v>0.18308307603646035</v>
      </c>
    </row>
    <row r="41" spans="1:14" x14ac:dyDescent="0.25">
      <c r="A41" s="35"/>
      <c r="B41">
        <v>2</v>
      </c>
      <c r="C41" s="1">
        <v>4.5297499999999998E-5</v>
      </c>
      <c r="D41">
        <v>-2.351643E-3</v>
      </c>
      <c r="E41">
        <v>-1.9008510000000001E-3</v>
      </c>
      <c r="H41" s="19">
        <v>4.5322826286499996E-3</v>
      </c>
      <c r="I41" s="19">
        <v>-0.23554455658199999</v>
      </c>
      <c r="J41" s="19">
        <v>-0.19064988144299999</v>
      </c>
      <c r="K41">
        <f t="shared" si="0"/>
        <v>-4.4894675139000001E-2</v>
      </c>
      <c r="L41" s="2">
        <f t="shared" si="1"/>
        <v>0.19059950181175528</v>
      </c>
    </row>
    <row r="42" spans="1:14" x14ac:dyDescent="0.25">
      <c r="A42" s="35"/>
      <c r="B42">
        <v>3</v>
      </c>
      <c r="C42" s="1">
        <v>2.01707E-5</v>
      </c>
      <c r="D42">
        <v>-1.057828E-3</v>
      </c>
      <c r="E42">
        <v>-8.6416300000000004E-4</v>
      </c>
      <c r="H42" s="18">
        <v>1.9452104421900001E-3</v>
      </c>
      <c r="I42" s="18">
        <v>-0.105792837049</v>
      </c>
      <c r="J42" s="18">
        <v>-8.6369931137199998E-2</v>
      </c>
      <c r="K42">
        <f t="shared" si="0"/>
        <v>-1.9422905911800001E-2</v>
      </c>
      <c r="L42" s="2">
        <f t="shared" si="1"/>
        <v>0.18359377112463585</v>
      </c>
    </row>
    <row r="43" spans="1:14" x14ac:dyDescent="0.25">
      <c r="A43" s="35"/>
      <c r="B43">
        <v>4</v>
      </c>
      <c r="H43">
        <f t="shared" si="8"/>
        <v>0</v>
      </c>
      <c r="I43">
        <f t="shared" si="9"/>
        <v>0</v>
      </c>
      <c r="J43">
        <f t="shared" si="10"/>
        <v>0</v>
      </c>
      <c r="K43">
        <f t="shared" si="0"/>
        <v>0</v>
      </c>
      <c r="L43" s="2">
        <f t="shared" si="1"/>
        <v>0</v>
      </c>
    </row>
    <row r="44" spans="1:14" x14ac:dyDescent="0.25">
      <c r="A44" s="35"/>
      <c r="B44">
        <v>5</v>
      </c>
      <c r="H44">
        <f t="shared" si="8"/>
        <v>0</v>
      </c>
      <c r="I44">
        <f t="shared" si="9"/>
        <v>0</v>
      </c>
      <c r="J44">
        <f t="shared" si="10"/>
        <v>0</v>
      </c>
      <c r="K44">
        <f t="shared" si="0"/>
        <v>0</v>
      </c>
      <c r="L44" s="2">
        <f t="shared" si="1"/>
        <v>0</v>
      </c>
    </row>
    <row r="45" spans="1:14" x14ac:dyDescent="0.25">
      <c r="A45" s="35"/>
      <c r="B45">
        <v>6</v>
      </c>
      <c r="H45">
        <f t="shared" si="8"/>
        <v>0</v>
      </c>
      <c r="I45">
        <f t="shared" si="9"/>
        <v>0</v>
      </c>
      <c r="J45">
        <f t="shared" si="10"/>
        <v>0</v>
      </c>
      <c r="K45">
        <f t="shared" si="0"/>
        <v>0</v>
      </c>
      <c r="L45" s="2">
        <f t="shared" si="1"/>
        <v>0</v>
      </c>
    </row>
    <row r="46" spans="1:14" x14ac:dyDescent="0.25">
      <c r="A46" s="35"/>
      <c r="B46">
        <v>7</v>
      </c>
      <c r="H46">
        <f t="shared" si="8"/>
        <v>0</v>
      </c>
      <c r="I46">
        <f t="shared" si="9"/>
        <v>0</v>
      </c>
      <c r="J46">
        <f t="shared" si="10"/>
        <v>0</v>
      </c>
      <c r="K46">
        <f t="shared" si="0"/>
        <v>0</v>
      </c>
      <c r="L46" s="2">
        <f t="shared" si="1"/>
        <v>0</v>
      </c>
    </row>
    <row r="47" spans="1:14" x14ac:dyDescent="0.25">
      <c r="A47" s="35"/>
      <c r="B47">
        <v>8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0"/>
        <v>0</v>
      </c>
      <c r="L47" s="2">
        <f t="shared" si="1"/>
        <v>0</v>
      </c>
    </row>
    <row r="48" spans="1:14" x14ac:dyDescent="0.25">
      <c r="A48" s="35"/>
      <c r="B48">
        <v>9</v>
      </c>
      <c r="H48">
        <f t="shared" si="8"/>
        <v>0</v>
      </c>
      <c r="I48">
        <f t="shared" si="9"/>
        <v>0</v>
      </c>
      <c r="J48">
        <f t="shared" si="10"/>
        <v>0</v>
      </c>
      <c r="K48">
        <f t="shared" si="0"/>
        <v>0</v>
      </c>
      <c r="L48" s="2">
        <f t="shared" si="1"/>
        <v>0</v>
      </c>
    </row>
    <row r="49" spans="1:14" x14ac:dyDescent="0.25">
      <c r="A49" s="35"/>
      <c r="B49">
        <v>10</v>
      </c>
      <c r="H49">
        <f t="shared" si="8"/>
        <v>0</v>
      </c>
      <c r="I49">
        <f t="shared" si="9"/>
        <v>0</v>
      </c>
      <c r="J49">
        <f t="shared" si="10"/>
        <v>0</v>
      </c>
      <c r="K49">
        <f t="shared" si="0"/>
        <v>0</v>
      </c>
      <c r="L49" s="2">
        <f t="shared" si="1"/>
        <v>0</v>
      </c>
    </row>
    <row r="50" spans="1:14" x14ac:dyDescent="0.25">
      <c r="A50" s="35"/>
      <c r="B50">
        <v>11</v>
      </c>
      <c r="H50">
        <f t="shared" si="8"/>
        <v>0</v>
      </c>
      <c r="I50">
        <f t="shared" si="9"/>
        <v>0</v>
      </c>
      <c r="J50">
        <f t="shared" si="10"/>
        <v>0</v>
      </c>
      <c r="K50">
        <f t="shared" si="0"/>
        <v>0</v>
      </c>
      <c r="L50" s="2">
        <f t="shared" si="1"/>
        <v>0</v>
      </c>
    </row>
    <row r="51" spans="1:14" x14ac:dyDescent="0.25">
      <c r="A51" s="35"/>
      <c r="B51">
        <v>12</v>
      </c>
      <c r="H51">
        <f t="shared" si="8"/>
        <v>0</v>
      </c>
      <c r="I51">
        <f t="shared" si="9"/>
        <v>0</v>
      </c>
      <c r="J51">
        <f t="shared" si="10"/>
        <v>0</v>
      </c>
      <c r="K51">
        <f t="shared" si="0"/>
        <v>0</v>
      </c>
      <c r="L51" s="2">
        <f t="shared" si="1"/>
        <v>0</v>
      </c>
    </row>
    <row r="52" spans="1:14" s="15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4" s="3" customFormat="1" x14ac:dyDescent="0.25">
      <c r="A53" s="35" t="s">
        <v>20</v>
      </c>
      <c r="B53">
        <v>1</v>
      </c>
      <c r="C53" s="13">
        <v>-3.8583461642967099E-5</v>
      </c>
      <c r="D53" s="14">
        <v>-4.1974902307143834E-4</v>
      </c>
      <c r="E53" s="15">
        <v>-2.6601384145724205E-4</v>
      </c>
      <c r="F53"/>
      <c r="G53"/>
      <c r="H53" s="19">
        <v>-3.7895692650899999E-3</v>
      </c>
      <c r="I53" s="19">
        <v>-4.1985364628499999E-2</v>
      </c>
      <c r="J53" s="19">
        <v>-2.6636904341500001E-2</v>
      </c>
      <c r="K53" s="15">
        <f>I53-J53</f>
        <v>-1.5348460286999998E-2</v>
      </c>
      <c r="L53" s="2">
        <f t="shared" ref="L53:L56" si="11">K53/(IF(I53=0,1,(I53)))</f>
        <v>0.36556691653884887</v>
      </c>
      <c r="M53" s="6">
        <f>AVERAGE(L53:L55)</f>
        <v>0.33439009050414464</v>
      </c>
      <c r="N53" s="15">
        <f>_xlfn.STDEV.P(L53:L57)</f>
        <v>0.17647372503696096</v>
      </c>
    </row>
    <row r="54" spans="1:14" ht="15" customHeight="1" x14ac:dyDescent="0.25">
      <c r="A54" s="35"/>
      <c r="B54">
        <v>2</v>
      </c>
      <c r="C54" s="9">
        <v>-2.3313103474313125E-4</v>
      </c>
      <c r="D54" s="8">
        <v>-6.9526352911213074E-4</v>
      </c>
      <c r="E54" s="7">
        <v>-4.0345715724491199E-4</v>
      </c>
      <c r="H54" s="18">
        <v>-2.2950524625E-2</v>
      </c>
      <c r="I54" s="18">
        <v>-6.8612612976599999E-2</v>
      </c>
      <c r="J54" s="18">
        <v>-3.9864373321900001E-2</v>
      </c>
      <c r="K54" s="15">
        <f t="shared" ref="K54:K56" si="12">I54-J54</f>
        <v>-2.8748239654699997E-2</v>
      </c>
      <c r="L54" s="2">
        <f t="shared" si="11"/>
        <v>0.41899351165221538</v>
      </c>
    </row>
    <row r="55" spans="1:14" x14ac:dyDescent="0.25">
      <c r="A55" s="35"/>
      <c r="B55">
        <v>3</v>
      </c>
      <c r="C55" s="12">
        <v>-1.5930808708771663E-5</v>
      </c>
      <c r="D55" s="11">
        <v>-8.1677274365360116E-4</v>
      </c>
      <c r="E55" s="10">
        <v>-6.3715805410637615E-4</v>
      </c>
      <c r="H55" s="19">
        <v>-1.6651941467100001E-3</v>
      </c>
      <c r="I55" s="19">
        <v>-8.1690376347999999E-2</v>
      </c>
      <c r="J55" s="19">
        <v>-6.3832055973699994E-2</v>
      </c>
      <c r="K55" s="15">
        <f t="shared" si="12"/>
        <v>-1.7858320374300005E-2</v>
      </c>
      <c r="L55" s="2">
        <f t="shared" si="11"/>
        <v>0.21860984332136971</v>
      </c>
    </row>
    <row r="56" spans="1:14" x14ac:dyDescent="0.25">
      <c r="A56" s="35"/>
      <c r="B56">
        <v>4</v>
      </c>
      <c r="H56" s="15">
        <f t="shared" ref="H56" si="13">C56*100</f>
        <v>0</v>
      </c>
      <c r="I56" s="15">
        <f t="shared" ref="I56" si="14">D56*100</f>
        <v>0</v>
      </c>
      <c r="J56" s="15">
        <f t="shared" ref="J56" si="15">E56*100</f>
        <v>0</v>
      </c>
      <c r="K56" s="15">
        <f t="shared" si="12"/>
        <v>0</v>
      </c>
      <c r="L56" s="2">
        <f t="shared" si="11"/>
        <v>0</v>
      </c>
    </row>
    <row r="57" spans="1:14" x14ac:dyDescent="0.25">
      <c r="A57" s="35"/>
      <c r="B57">
        <v>5</v>
      </c>
      <c r="H57" s="15">
        <f t="shared" ref="H57:H64" si="16">C57*100</f>
        <v>0</v>
      </c>
      <c r="I57" s="12">
        <f t="shared" ref="I57:I64" si="17">D57*100</f>
        <v>0</v>
      </c>
      <c r="J57" s="12">
        <f t="shared" ref="J57:J64" si="18">E57*100</f>
        <v>0</v>
      </c>
      <c r="K57" s="12">
        <f t="shared" ref="K57:K64" si="19">I57-J57</f>
        <v>0</v>
      </c>
      <c r="L57" s="2">
        <f t="shared" ref="L57:L64" si="20">K57/(IF(I57=0,1,(I57)))</f>
        <v>0</v>
      </c>
    </row>
    <row r="58" spans="1:14" x14ac:dyDescent="0.25">
      <c r="A58" s="35"/>
      <c r="B58">
        <v>6</v>
      </c>
      <c r="H58" s="15">
        <f t="shared" si="16"/>
        <v>0</v>
      </c>
      <c r="I58" s="12">
        <f t="shared" si="17"/>
        <v>0</v>
      </c>
      <c r="J58" s="15">
        <f t="shared" si="18"/>
        <v>0</v>
      </c>
      <c r="K58" s="12">
        <f t="shared" si="19"/>
        <v>0</v>
      </c>
      <c r="L58" s="2">
        <f t="shared" si="20"/>
        <v>0</v>
      </c>
    </row>
    <row r="59" spans="1:14" x14ac:dyDescent="0.25">
      <c r="A59" s="35"/>
      <c r="B59">
        <v>7</v>
      </c>
      <c r="H59" s="12">
        <f t="shared" si="16"/>
        <v>0</v>
      </c>
      <c r="I59" s="12">
        <f t="shared" si="17"/>
        <v>0</v>
      </c>
      <c r="J59" s="15">
        <f t="shared" si="18"/>
        <v>0</v>
      </c>
      <c r="K59" s="12">
        <f t="shared" si="19"/>
        <v>0</v>
      </c>
      <c r="L59" s="2">
        <f t="shared" si="20"/>
        <v>0</v>
      </c>
    </row>
    <row r="60" spans="1:14" x14ac:dyDescent="0.25">
      <c r="A60" s="35"/>
      <c r="B60">
        <v>8</v>
      </c>
      <c r="H60" s="12">
        <f t="shared" si="16"/>
        <v>0</v>
      </c>
      <c r="I60" s="12">
        <f t="shared" si="17"/>
        <v>0</v>
      </c>
      <c r="J60" s="15">
        <f t="shared" si="18"/>
        <v>0</v>
      </c>
      <c r="K60" s="12">
        <f t="shared" si="19"/>
        <v>0</v>
      </c>
      <c r="L60" s="2">
        <f t="shared" si="20"/>
        <v>0</v>
      </c>
    </row>
    <row r="61" spans="1:14" x14ac:dyDescent="0.25">
      <c r="A61" s="35"/>
      <c r="B61">
        <v>9</v>
      </c>
      <c r="H61" s="12">
        <f t="shared" si="16"/>
        <v>0</v>
      </c>
      <c r="I61" s="12">
        <f t="shared" si="17"/>
        <v>0</v>
      </c>
      <c r="J61" s="12">
        <f t="shared" si="18"/>
        <v>0</v>
      </c>
      <c r="K61" s="12">
        <f t="shared" si="19"/>
        <v>0</v>
      </c>
      <c r="L61" s="2">
        <f t="shared" si="20"/>
        <v>0</v>
      </c>
    </row>
    <row r="62" spans="1:14" x14ac:dyDescent="0.25">
      <c r="A62" s="35"/>
      <c r="B62">
        <v>10</v>
      </c>
      <c r="H62" s="12">
        <f t="shared" si="16"/>
        <v>0</v>
      </c>
      <c r="I62" s="12">
        <f t="shared" si="17"/>
        <v>0</v>
      </c>
      <c r="J62" s="12">
        <f t="shared" si="18"/>
        <v>0</v>
      </c>
      <c r="K62" s="12">
        <f t="shared" si="19"/>
        <v>0</v>
      </c>
      <c r="L62" s="2">
        <f t="shared" si="20"/>
        <v>0</v>
      </c>
    </row>
    <row r="63" spans="1:14" x14ac:dyDescent="0.25">
      <c r="A63" s="35"/>
      <c r="B63">
        <v>11</v>
      </c>
      <c r="H63" s="12">
        <f t="shared" si="16"/>
        <v>0</v>
      </c>
      <c r="I63" s="12">
        <f t="shared" si="17"/>
        <v>0</v>
      </c>
      <c r="J63" s="12">
        <f t="shared" si="18"/>
        <v>0</v>
      </c>
      <c r="K63" s="12">
        <f t="shared" si="19"/>
        <v>0</v>
      </c>
      <c r="L63" s="2">
        <f t="shared" si="20"/>
        <v>0</v>
      </c>
    </row>
    <row r="64" spans="1:14" x14ac:dyDescent="0.25">
      <c r="A64" s="35"/>
      <c r="B64">
        <v>12</v>
      </c>
      <c r="H64" s="12">
        <f t="shared" si="16"/>
        <v>0</v>
      </c>
      <c r="I64" s="12">
        <f t="shared" si="17"/>
        <v>0</v>
      </c>
      <c r="J64" s="12">
        <f t="shared" si="18"/>
        <v>0</v>
      </c>
      <c r="K64" s="12">
        <f t="shared" si="19"/>
        <v>0</v>
      </c>
      <c r="L64" s="2">
        <f t="shared" si="20"/>
        <v>0</v>
      </c>
    </row>
    <row r="65" spans="1:9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90" s="3" customFormat="1" x14ac:dyDescent="0.25">
      <c r="A66" s="35" t="s">
        <v>18</v>
      </c>
      <c r="B66" s="15">
        <v>1</v>
      </c>
      <c r="C66" s="15">
        <v>-3.1374107277560534E-5</v>
      </c>
      <c r="D66" s="15">
        <v>-1.0869104508960537E-3</v>
      </c>
      <c r="E66" s="15">
        <v>1.0188882112827766E-4</v>
      </c>
      <c r="F66" s="15"/>
      <c r="G66" s="15" t="s">
        <v>19</v>
      </c>
      <c r="H66" s="18">
        <v>-3.14575674149E-3</v>
      </c>
      <c r="I66" s="18">
        <v>-0.108753336194</v>
      </c>
      <c r="J66" s="18">
        <v>1.0233637803499999E-2</v>
      </c>
      <c r="K66" s="15">
        <f>I66-J66</f>
        <v>-0.1189869739975</v>
      </c>
      <c r="L66" s="2">
        <f t="shared" si="1"/>
        <v>1.0940995298318452</v>
      </c>
      <c r="M66" s="6">
        <f>AVERAGE(L66:L73)</f>
        <v>1.0401377282301163</v>
      </c>
      <c r="N66" s="15">
        <f>_xlfn.STDEV.P(L66:L70)</f>
        <v>4.1410487976975822E-2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</row>
    <row r="67" spans="1:90" x14ac:dyDescent="0.25">
      <c r="A67" s="35"/>
      <c r="B67" s="15">
        <v>2</v>
      </c>
      <c r="C67" s="15">
        <v>-1.228432360756996E-4</v>
      </c>
      <c r="D67" s="15">
        <v>-6.1463255512467392E-4</v>
      </c>
      <c r="E67" s="15">
        <v>5.1422749985176583E-6</v>
      </c>
      <c r="F67" s="15"/>
      <c r="G67" s="15"/>
      <c r="H67" s="19">
        <v>-1.21993392297E-2</v>
      </c>
      <c r="I67" s="19">
        <v>-6.14966960003E-2</v>
      </c>
      <c r="J67" s="19">
        <v>5.3026834216900003E-4</v>
      </c>
      <c r="K67" s="15">
        <f t="shared" ref="K67:K77" si="21">I67-J67</f>
        <v>-6.2026964342469001E-2</v>
      </c>
      <c r="L67" s="2">
        <f t="shared" si="1"/>
        <v>1.0086227127090928</v>
      </c>
    </row>
    <row r="68" spans="1:90" x14ac:dyDescent="0.25">
      <c r="A68" s="35"/>
      <c r="B68" s="15">
        <v>3</v>
      </c>
      <c r="C68" s="15">
        <v>-9.0517511459287114E-5</v>
      </c>
      <c r="D68" s="15">
        <v>-6.5484178316185478E-4</v>
      </c>
      <c r="E68" s="15">
        <v>2.5823893045596704E-5</v>
      </c>
      <c r="F68" s="15"/>
      <c r="G68" s="15"/>
      <c r="H68" s="18">
        <v>-9.0851513913299993E-3</v>
      </c>
      <c r="I68" s="18">
        <v>-6.5519361367299994E-2</v>
      </c>
      <c r="J68" s="18">
        <v>2.63441253849E-3</v>
      </c>
      <c r="K68" s="15">
        <f t="shared" si="21"/>
        <v>-6.8153773905789999E-2</v>
      </c>
      <c r="L68" s="2">
        <f t="shared" si="1"/>
        <v>1.0402081534910199</v>
      </c>
    </row>
    <row r="69" spans="1:90" x14ac:dyDescent="0.25">
      <c r="A69" s="35"/>
      <c r="B69" s="15">
        <v>4</v>
      </c>
      <c r="C69" s="15">
        <v>4.1565595310289318E-5</v>
      </c>
      <c r="D69" s="15">
        <v>-5.8463231199178578E-4</v>
      </c>
      <c r="E69" s="15">
        <v>5.8789838959638634E-5</v>
      </c>
      <c r="F69" s="15"/>
      <c r="G69" s="15"/>
      <c r="H69" s="19">
        <v>4.2700287754899998E-3</v>
      </c>
      <c r="I69" s="19">
        <v>-5.8495707076599998E-2</v>
      </c>
      <c r="J69" s="19">
        <v>5.8665299093399997E-3</v>
      </c>
      <c r="K69" s="15">
        <f t="shared" si="21"/>
        <v>-6.436223698594E-2</v>
      </c>
      <c r="L69" s="2">
        <f t="shared" si="1"/>
        <v>1.1002899221588653</v>
      </c>
    </row>
    <row r="70" spans="1:90" x14ac:dyDescent="0.25">
      <c r="A70" s="35"/>
      <c r="B70" s="15">
        <v>5</v>
      </c>
      <c r="C70" s="15"/>
      <c r="D70" s="15"/>
      <c r="E70" s="15"/>
      <c r="F70" s="15"/>
      <c r="G70" s="15"/>
      <c r="H70" s="18">
        <v>-2.35617263385E-3</v>
      </c>
      <c r="I70" s="18">
        <v>-4.6718877541700003E-2</v>
      </c>
      <c r="J70" s="20">
        <v>9.6962159728499996E-5</v>
      </c>
      <c r="K70" s="15">
        <f t="shared" si="21"/>
        <v>-4.6815839701428504E-2</v>
      </c>
      <c r="L70" s="2">
        <f t="shared" si="1"/>
        <v>1.0020754385556878</v>
      </c>
    </row>
    <row r="71" spans="1:90" x14ac:dyDescent="0.25">
      <c r="A71" s="35"/>
      <c r="B71" s="15">
        <v>6</v>
      </c>
      <c r="C71" s="15"/>
      <c r="D71" s="15"/>
      <c r="E71" s="15"/>
      <c r="F71" s="15"/>
      <c r="G71" s="15"/>
      <c r="H71" s="19">
        <v>-1.3396996385200001E-3</v>
      </c>
      <c r="I71" s="19">
        <v>-5.7880125849799999E-2</v>
      </c>
      <c r="J71" s="19">
        <v>3.5902177658999998E-3</v>
      </c>
      <c r="K71" s="15">
        <f t="shared" si="21"/>
        <v>-6.1470343615700002E-2</v>
      </c>
      <c r="L71" s="2">
        <f t="shared" si="1"/>
        <v>1.0620285065588262</v>
      </c>
    </row>
    <row r="72" spans="1:90" x14ac:dyDescent="0.25">
      <c r="A72" s="35"/>
      <c r="B72" s="15">
        <v>7</v>
      </c>
      <c r="C72" s="15"/>
      <c r="D72" s="15"/>
      <c r="E72" s="15"/>
      <c r="F72" s="15"/>
      <c r="G72" s="15"/>
      <c r="H72" s="18">
        <v>6.3346903535900002E-4</v>
      </c>
      <c r="I72" s="18">
        <v>-6.6937825442100002E-2</v>
      </c>
      <c r="J72" s="18">
        <v>-8.3573488147499996E-4</v>
      </c>
      <c r="K72" s="15">
        <f t="shared" si="21"/>
        <v>-6.6102090560625007E-2</v>
      </c>
      <c r="L72" s="2">
        <f t="shared" si="1"/>
        <v>0.98751475901771124</v>
      </c>
    </row>
    <row r="73" spans="1:90" x14ac:dyDescent="0.25">
      <c r="A73" s="35"/>
      <c r="B73" s="15">
        <v>8</v>
      </c>
      <c r="C73" s="15"/>
      <c r="D73" s="15"/>
      <c r="E73" s="15"/>
      <c r="F73" s="15"/>
      <c r="G73" s="15"/>
      <c r="H73" s="19">
        <v>-2.6198566747000001E-3</v>
      </c>
      <c r="I73" s="19">
        <v>-6.0751635176100001E-2</v>
      </c>
      <c r="J73" s="19">
        <v>1.5955082580199999E-3</v>
      </c>
      <c r="K73" s="15">
        <f t="shared" si="21"/>
        <v>-6.2347143434119998E-2</v>
      </c>
      <c r="L73" s="2">
        <f t="shared" si="1"/>
        <v>1.0262628035178825</v>
      </c>
    </row>
    <row r="74" spans="1:90" x14ac:dyDescent="0.25">
      <c r="A74" s="35"/>
      <c r="B74" s="15">
        <v>9</v>
      </c>
      <c r="C74" s="15"/>
      <c r="D74" s="15"/>
      <c r="E74" s="15"/>
      <c r="F74" s="15"/>
      <c r="G74" s="15"/>
      <c r="H74" s="15">
        <f t="shared" ref="H74:H77" si="22">C74*100</f>
        <v>0</v>
      </c>
      <c r="I74" s="15">
        <f t="shared" ref="I74:I77" si="23">D74*100</f>
        <v>0</v>
      </c>
      <c r="J74" s="15">
        <f t="shared" ref="J74:J77" si="24">E74*100</f>
        <v>0</v>
      </c>
      <c r="K74" s="15">
        <f t="shared" si="21"/>
        <v>0</v>
      </c>
      <c r="L74" s="2">
        <f t="shared" si="1"/>
        <v>0</v>
      </c>
    </row>
    <row r="75" spans="1:90" x14ac:dyDescent="0.25">
      <c r="A75" s="35"/>
      <c r="B75" s="15">
        <v>10</v>
      </c>
      <c r="C75" s="15"/>
      <c r="D75" s="15"/>
      <c r="E75" s="15"/>
      <c r="F75" s="15"/>
      <c r="G75" s="15"/>
      <c r="H75" s="15">
        <f t="shared" si="22"/>
        <v>0</v>
      </c>
      <c r="I75" s="15">
        <f t="shared" si="23"/>
        <v>0</v>
      </c>
      <c r="J75" s="15">
        <f t="shared" si="24"/>
        <v>0</v>
      </c>
      <c r="K75" s="15">
        <f t="shared" si="21"/>
        <v>0</v>
      </c>
      <c r="L75" s="2">
        <f t="shared" si="1"/>
        <v>0</v>
      </c>
    </row>
    <row r="76" spans="1:90" x14ac:dyDescent="0.25">
      <c r="A76" s="35"/>
      <c r="B76" s="15">
        <v>11</v>
      </c>
      <c r="C76" s="15"/>
      <c r="D76" s="15"/>
      <c r="E76" s="15"/>
      <c r="F76" s="15"/>
      <c r="G76" s="15"/>
      <c r="H76" s="15">
        <f t="shared" si="22"/>
        <v>0</v>
      </c>
      <c r="I76" s="15">
        <f t="shared" si="23"/>
        <v>0</v>
      </c>
      <c r="J76" s="15">
        <f t="shared" si="24"/>
        <v>0</v>
      </c>
      <c r="K76" s="15">
        <f t="shared" si="21"/>
        <v>0</v>
      </c>
      <c r="L76" s="2">
        <f t="shared" si="1"/>
        <v>0</v>
      </c>
    </row>
    <row r="77" spans="1:90" x14ac:dyDescent="0.25">
      <c r="A77" s="35"/>
      <c r="B77" s="15">
        <v>12</v>
      </c>
      <c r="C77" s="15"/>
      <c r="D77" s="15"/>
      <c r="E77" s="15"/>
      <c r="F77" s="15"/>
      <c r="G77" s="15"/>
      <c r="H77" s="15">
        <f t="shared" si="22"/>
        <v>0</v>
      </c>
      <c r="I77" s="15">
        <f t="shared" si="23"/>
        <v>0</v>
      </c>
      <c r="J77" s="15">
        <f t="shared" si="24"/>
        <v>0</v>
      </c>
      <c r="K77" s="15">
        <f t="shared" si="21"/>
        <v>0</v>
      </c>
      <c r="L77" s="2">
        <f t="shared" si="1"/>
        <v>0</v>
      </c>
    </row>
    <row r="78" spans="1:9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90" x14ac:dyDescent="0.25">
      <c r="A79" s="35" t="s">
        <v>21</v>
      </c>
      <c r="H79" s="18">
        <v>-3.4370818960299999E-4</v>
      </c>
      <c r="I79" s="18">
        <v>-7.2971367065100004E-2</v>
      </c>
      <c r="J79" s="18">
        <v>-5.9624102611600003E-3</v>
      </c>
      <c r="K79" s="15">
        <f t="shared" ref="K79:K90" si="25">(I79-J79)</f>
        <v>-6.7008956803940006E-2</v>
      </c>
      <c r="L79" s="2">
        <f t="shared" ref="L79:L90" si="26">K79/(IF(I79=0,1,(I79)))</f>
        <v>0.91829109826268229</v>
      </c>
      <c r="M79" s="6">
        <f>AVERAGE(L79:L84)</f>
        <v>0.86079320127663728</v>
      </c>
      <c r="N79" s="15">
        <f>_xlfn.STDEV.P(L79:L83)</f>
        <v>3.9967033728032175E-2</v>
      </c>
    </row>
    <row r="80" spans="1:90" x14ac:dyDescent="0.25">
      <c r="A80" s="35"/>
      <c r="H80" s="19">
        <v>-1.52811600723E-2</v>
      </c>
      <c r="I80" s="19">
        <v>-7.2737590328700003E-2</v>
      </c>
      <c r="J80" s="19">
        <v>-1.0299704597600001E-2</v>
      </c>
      <c r="K80" s="15">
        <f t="shared" si="25"/>
        <v>-6.2437885731099999E-2</v>
      </c>
      <c r="L80" s="2">
        <f t="shared" si="26"/>
        <v>0.85839915027352698</v>
      </c>
      <c r="M80" s="15"/>
      <c r="N80" s="15"/>
    </row>
    <row r="81" spans="1:14" x14ac:dyDescent="0.25">
      <c r="A81" s="35"/>
      <c r="H81" s="18">
        <v>-1.1599623671900001E-2</v>
      </c>
      <c r="I81" s="18">
        <v>-7.2530179663800001E-2</v>
      </c>
      <c r="J81" s="18">
        <v>-9.0711396923200006E-3</v>
      </c>
      <c r="K81" s="15">
        <f t="shared" si="25"/>
        <v>-6.3459039971480002E-2</v>
      </c>
      <c r="L81" s="2">
        <f t="shared" si="26"/>
        <v>0.87493289366760763</v>
      </c>
      <c r="M81" s="15"/>
      <c r="N81" s="15"/>
    </row>
    <row r="82" spans="1:14" x14ac:dyDescent="0.25">
      <c r="A82" s="35"/>
      <c r="H82" s="19">
        <v>-6.6966799069199997E-3</v>
      </c>
      <c r="I82" s="19">
        <v>-5.6935667565900003E-2</v>
      </c>
      <c r="J82" s="19">
        <v>-4.0027946247499996E-3</v>
      </c>
      <c r="K82" s="15">
        <f t="shared" si="25"/>
        <v>-5.2932872941150004E-2</v>
      </c>
      <c r="L82" s="2">
        <f t="shared" si="26"/>
        <v>0.92969618525826581</v>
      </c>
      <c r="M82" s="15"/>
      <c r="N82" s="15"/>
    </row>
    <row r="83" spans="1:14" x14ac:dyDescent="0.25">
      <c r="A83" s="35"/>
      <c r="H83" s="18">
        <v>-2.42884278225E-2</v>
      </c>
      <c r="I83" s="18">
        <v>-8.2749130183200001E-2</v>
      </c>
      <c r="J83" s="18">
        <v>-1.48666140279E-2</v>
      </c>
      <c r="K83" s="15">
        <f t="shared" si="25"/>
        <v>-6.7882516155299999E-2</v>
      </c>
      <c r="L83" s="2">
        <f t="shared" si="26"/>
        <v>0.82034114443273909</v>
      </c>
      <c r="M83" s="15"/>
      <c r="N83" s="15"/>
    </row>
    <row r="84" spans="1:14" x14ac:dyDescent="0.25">
      <c r="A84" s="35"/>
      <c r="H84" s="19">
        <v>-7.5332977029300002E-3</v>
      </c>
      <c r="I84" s="19">
        <v>-9.3672514186700001E-2</v>
      </c>
      <c r="J84" s="19">
        <v>-2.2191137034899999E-2</v>
      </c>
      <c r="K84" s="15">
        <f t="shared" si="25"/>
        <v>-7.1481377151800002E-2</v>
      </c>
      <c r="L84" s="2">
        <f t="shared" si="26"/>
        <v>0.7630987357650022</v>
      </c>
      <c r="M84" s="15"/>
      <c r="N84" s="15"/>
    </row>
    <row r="85" spans="1:14" x14ac:dyDescent="0.25">
      <c r="A85" s="35"/>
      <c r="K85" s="15">
        <f t="shared" si="25"/>
        <v>0</v>
      </c>
      <c r="L85" s="2">
        <f t="shared" si="26"/>
        <v>0</v>
      </c>
      <c r="M85" s="15"/>
      <c r="N85" s="15"/>
    </row>
    <row r="86" spans="1:14" x14ac:dyDescent="0.25">
      <c r="A86" s="35"/>
      <c r="K86" s="15">
        <f t="shared" si="25"/>
        <v>0</v>
      </c>
      <c r="L86" s="2">
        <f t="shared" si="26"/>
        <v>0</v>
      </c>
      <c r="M86" s="15"/>
      <c r="N86" s="15"/>
    </row>
    <row r="87" spans="1:14" x14ac:dyDescent="0.25">
      <c r="A87" s="35"/>
      <c r="K87" s="15">
        <f t="shared" si="25"/>
        <v>0</v>
      </c>
      <c r="L87" s="2">
        <f t="shared" si="26"/>
        <v>0</v>
      </c>
      <c r="M87" s="15"/>
      <c r="N87" s="15"/>
    </row>
    <row r="88" spans="1:14" x14ac:dyDescent="0.25">
      <c r="A88" s="35"/>
      <c r="K88" s="15">
        <f t="shared" si="25"/>
        <v>0</v>
      </c>
      <c r="L88" s="2">
        <f t="shared" si="26"/>
        <v>0</v>
      </c>
      <c r="M88" s="15"/>
      <c r="N88" s="15"/>
    </row>
    <row r="89" spans="1:14" x14ac:dyDescent="0.25">
      <c r="A89" s="35"/>
      <c r="K89" s="15">
        <f t="shared" si="25"/>
        <v>0</v>
      </c>
      <c r="L89" s="2">
        <f t="shared" si="26"/>
        <v>0</v>
      </c>
      <c r="M89" s="15"/>
      <c r="N89" s="15"/>
    </row>
    <row r="90" spans="1:14" x14ac:dyDescent="0.25">
      <c r="A90" s="35"/>
      <c r="K90" s="15">
        <f t="shared" si="25"/>
        <v>0</v>
      </c>
      <c r="L90" s="2">
        <f t="shared" si="26"/>
        <v>0</v>
      </c>
      <c r="M90" s="15"/>
      <c r="N90" s="15"/>
    </row>
    <row r="91" spans="1:14" s="15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4" x14ac:dyDescent="0.25">
      <c r="A92" s="35" t="s">
        <v>22</v>
      </c>
      <c r="H92" s="18">
        <v>-4.4586266924399997E-3</v>
      </c>
      <c r="I92" s="18">
        <v>-3.0181541502599999E-2</v>
      </c>
      <c r="J92" s="18">
        <v>-1.8710939763900002E-2</v>
      </c>
      <c r="K92" s="15">
        <f t="shared" ref="K92:K103" si="27">(I92-J92)</f>
        <v>-1.1470601738699997E-2</v>
      </c>
      <c r="L92" s="2">
        <f t="shared" ref="L92:L103" si="28">K92/(IF(I92=0,1,(I92)))</f>
        <v>0.38005354158971166</v>
      </c>
      <c r="M92" s="6">
        <f>AVERAGE(L92:L99)</f>
        <v>0.40477204495436664</v>
      </c>
      <c r="N92" s="15">
        <f>_xlfn.STDEV.P(L92:L96)</f>
        <v>5.8293479448043681E-2</v>
      </c>
    </row>
    <row r="93" spans="1:14" x14ac:dyDescent="0.25">
      <c r="A93" s="35"/>
      <c r="H93" s="19">
        <v>-4.4578649549499999E-3</v>
      </c>
      <c r="I93" s="19">
        <v>-4.5307746707899998E-2</v>
      </c>
      <c r="J93" s="19">
        <v>-2.5865726192000001E-2</v>
      </c>
      <c r="K93" s="15">
        <f t="shared" si="27"/>
        <v>-1.9442020515899997E-2</v>
      </c>
      <c r="L93" s="2">
        <f t="shared" si="28"/>
        <v>0.42911029412349977</v>
      </c>
      <c r="M93" s="15"/>
      <c r="N93" s="15"/>
    </row>
    <row r="94" spans="1:14" x14ac:dyDescent="0.25">
      <c r="A94" s="35"/>
      <c r="H94" s="18">
        <v>-1.2652101206699999E-3</v>
      </c>
      <c r="I94" s="18">
        <v>-5.8142765880800001E-2</v>
      </c>
      <c r="J94" s="18">
        <v>-2.97393009382E-2</v>
      </c>
      <c r="K94" s="15">
        <f t="shared" si="27"/>
        <v>-2.8403464942600001E-2</v>
      </c>
      <c r="L94" s="2">
        <f t="shared" si="28"/>
        <v>0.48851244883724115</v>
      </c>
      <c r="M94" s="15"/>
      <c r="N94" s="15"/>
    </row>
    <row r="95" spans="1:14" x14ac:dyDescent="0.25">
      <c r="A95" s="35"/>
      <c r="H95" s="19">
        <v>-4.0447687431899998E-4</v>
      </c>
      <c r="I95" s="19">
        <v>-6.9058684870500001E-2</v>
      </c>
      <c r="J95" s="19">
        <v>-4.6647075732999997E-2</v>
      </c>
      <c r="K95" s="15">
        <f t="shared" si="27"/>
        <v>-2.2411609137500003E-2</v>
      </c>
      <c r="L95" s="2">
        <f t="shared" si="28"/>
        <v>0.3245299150936139</v>
      </c>
      <c r="M95" s="15"/>
      <c r="N95" s="15"/>
    </row>
    <row r="96" spans="1:14" x14ac:dyDescent="0.25">
      <c r="A96" s="35"/>
      <c r="H96" s="18">
        <v>-1.17692252695E-2</v>
      </c>
      <c r="I96" s="18">
        <v>-6.2661372807400001E-2</v>
      </c>
      <c r="J96" s="18">
        <v>-3.38611322917E-2</v>
      </c>
      <c r="K96" s="15">
        <f t="shared" si="27"/>
        <v>-2.8800240515700001E-2</v>
      </c>
      <c r="L96" s="2">
        <f t="shared" si="28"/>
        <v>0.45961713293805834</v>
      </c>
      <c r="M96" s="15"/>
      <c r="N96" s="15"/>
    </row>
    <row r="97" spans="1:14" x14ac:dyDescent="0.25">
      <c r="A97" s="35"/>
      <c r="H97" s="19"/>
      <c r="I97" s="19"/>
      <c r="J97" s="19"/>
      <c r="K97" s="15">
        <f t="shared" si="27"/>
        <v>0</v>
      </c>
      <c r="M97" s="15"/>
      <c r="N97" s="15"/>
    </row>
    <row r="98" spans="1:14" x14ac:dyDescent="0.25">
      <c r="A98" s="35"/>
      <c r="K98" s="15">
        <f t="shared" si="27"/>
        <v>0</v>
      </c>
      <c r="M98" s="15"/>
      <c r="N98" s="15"/>
    </row>
    <row r="99" spans="1:14" x14ac:dyDescent="0.25">
      <c r="A99" s="35"/>
      <c r="H99" s="19">
        <v>-7.53687359194E-3</v>
      </c>
      <c r="I99" s="19">
        <v>-8.4321903863600001E-2</v>
      </c>
      <c r="J99" s="19">
        <v>-5.5078314006699998E-2</v>
      </c>
      <c r="K99" s="15">
        <f t="shared" si="27"/>
        <v>-2.9243589856900003E-2</v>
      </c>
      <c r="L99" s="2">
        <f t="shared" si="28"/>
        <v>0.34680893714407518</v>
      </c>
      <c r="M99" s="15"/>
      <c r="N99" s="15"/>
    </row>
    <row r="100" spans="1:14" x14ac:dyDescent="0.25">
      <c r="A100" s="35"/>
      <c r="K100" s="15">
        <f t="shared" si="27"/>
        <v>0</v>
      </c>
      <c r="L100" s="2">
        <f t="shared" si="28"/>
        <v>0</v>
      </c>
      <c r="M100" s="15"/>
      <c r="N100" s="15"/>
    </row>
    <row r="101" spans="1:14" x14ac:dyDescent="0.25">
      <c r="A101" s="35"/>
      <c r="K101" s="15">
        <f t="shared" si="27"/>
        <v>0</v>
      </c>
      <c r="L101" s="2">
        <f t="shared" si="28"/>
        <v>0</v>
      </c>
      <c r="M101" s="15"/>
      <c r="N101" s="15"/>
    </row>
    <row r="102" spans="1:14" x14ac:dyDescent="0.25">
      <c r="A102" s="35"/>
      <c r="K102" s="15">
        <f t="shared" si="27"/>
        <v>0</v>
      </c>
      <c r="L102" s="2">
        <f t="shared" si="28"/>
        <v>0</v>
      </c>
      <c r="M102" s="15"/>
      <c r="N102" s="15"/>
    </row>
    <row r="103" spans="1:14" x14ac:dyDescent="0.25">
      <c r="A103" s="35"/>
      <c r="K103" s="15">
        <f t="shared" si="27"/>
        <v>0</v>
      </c>
      <c r="L103" s="2">
        <f t="shared" si="28"/>
        <v>0</v>
      </c>
      <c r="M103" s="15"/>
      <c r="N103" s="15"/>
    </row>
    <row r="104" spans="1:14" s="15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4" x14ac:dyDescent="0.25">
      <c r="A105" s="35" t="s">
        <v>23</v>
      </c>
      <c r="K105" s="15">
        <f t="shared" ref="K105:K116" si="29">(I105-J105)</f>
        <v>0</v>
      </c>
      <c r="L105" s="2">
        <f t="shared" ref="L105:L116" si="30">K105/(IF(I105=0,1,(I105)))</f>
        <v>0</v>
      </c>
      <c r="M105" s="6">
        <f>AVERAGE(L105:L109)</f>
        <v>0</v>
      </c>
      <c r="N105" s="15">
        <f>_xlfn.STDEV.P(L105:L109)</f>
        <v>0</v>
      </c>
    </row>
    <row r="106" spans="1:14" x14ac:dyDescent="0.25">
      <c r="A106" s="35"/>
      <c r="K106" s="15">
        <f t="shared" si="29"/>
        <v>0</v>
      </c>
      <c r="L106" s="2">
        <f t="shared" si="30"/>
        <v>0</v>
      </c>
      <c r="M106" s="15"/>
      <c r="N106" s="15"/>
    </row>
    <row r="107" spans="1:14" x14ac:dyDescent="0.25">
      <c r="A107" s="35"/>
      <c r="K107" s="15">
        <f t="shared" si="29"/>
        <v>0</v>
      </c>
      <c r="L107" s="2">
        <f t="shared" si="30"/>
        <v>0</v>
      </c>
      <c r="M107" s="15"/>
      <c r="N107" s="15"/>
    </row>
    <row r="108" spans="1:14" x14ac:dyDescent="0.25">
      <c r="A108" s="35"/>
      <c r="K108" s="15">
        <f t="shared" si="29"/>
        <v>0</v>
      </c>
      <c r="L108" s="2">
        <f t="shared" si="30"/>
        <v>0</v>
      </c>
      <c r="M108" s="15"/>
      <c r="N108" s="15"/>
    </row>
    <row r="109" spans="1:14" x14ac:dyDescent="0.25">
      <c r="A109" s="35"/>
      <c r="K109" s="15">
        <f t="shared" si="29"/>
        <v>0</v>
      </c>
      <c r="L109" s="2">
        <f t="shared" si="30"/>
        <v>0</v>
      </c>
      <c r="M109" s="15"/>
      <c r="N109" s="15"/>
    </row>
    <row r="110" spans="1:14" x14ac:dyDescent="0.25">
      <c r="A110" s="35"/>
      <c r="K110" s="15">
        <f t="shared" si="29"/>
        <v>0</v>
      </c>
      <c r="L110" s="2">
        <f t="shared" si="30"/>
        <v>0</v>
      </c>
      <c r="M110" s="15"/>
      <c r="N110" s="15"/>
    </row>
    <row r="111" spans="1:14" x14ac:dyDescent="0.25">
      <c r="A111" s="35"/>
      <c r="K111" s="15">
        <f t="shared" si="29"/>
        <v>0</v>
      </c>
      <c r="L111" s="2">
        <f t="shared" si="30"/>
        <v>0</v>
      </c>
      <c r="M111" s="15"/>
      <c r="N111" s="15"/>
    </row>
    <row r="112" spans="1:14" x14ac:dyDescent="0.25">
      <c r="A112" s="35"/>
      <c r="K112" s="15">
        <f t="shared" si="29"/>
        <v>0</v>
      </c>
      <c r="L112" s="2">
        <f t="shared" si="30"/>
        <v>0</v>
      </c>
      <c r="M112" s="15"/>
      <c r="N112" s="15"/>
    </row>
    <row r="113" spans="1:14" x14ac:dyDescent="0.25">
      <c r="A113" s="35"/>
      <c r="K113" s="15">
        <f t="shared" si="29"/>
        <v>0</v>
      </c>
      <c r="L113" s="2">
        <f t="shared" si="30"/>
        <v>0</v>
      </c>
      <c r="M113" s="15"/>
      <c r="N113" s="15"/>
    </row>
    <row r="114" spans="1:14" x14ac:dyDescent="0.25">
      <c r="A114" s="35"/>
      <c r="K114" s="15">
        <f t="shared" si="29"/>
        <v>0</v>
      </c>
      <c r="L114" s="2">
        <f t="shared" si="30"/>
        <v>0</v>
      </c>
      <c r="M114" s="15"/>
      <c r="N114" s="15"/>
    </row>
    <row r="115" spans="1:14" x14ac:dyDescent="0.25">
      <c r="A115" s="35"/>
      <c r="K115" s="15">
        <f t="shared" si="29"/>
        <v>0</v>
      </c>
      <c r="L115" s="2">
        <f t="shared" si="30"/>
        <v>0</v>
      </c>
      <c r="M115" s="15"/>
      <c r="N115" s="15"/>
    </row>
    <row r="116" spans="1:14" x14ac:dyDescent="0.25">
      <c r="A116" s="35"/>
      <c r="K116" s="15">
        <f t="shared" si="29"/>
        <v>0</v>
      </c>
      <c r="L116" s="2">
        <f t="shared" si="30"/>
        <v>0</v>
      </c>
      <c r="M116" s="15"/>
      <c r="N116" s="15"/>
    </row>
    <row r="117" spans="1:14" s="15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4" x14ac:dyDescent="0.25">
      <c r="A118" s="35" t="s">
        <v>25</v>
      </c>
      <c r="H118" s="19">
        <v>-3.29875133395E-3</v>
      </c>
      <c r="I118" s="19">
        <v>-6.0513424125700002E-2</v>
      </c>
      <c r="J118" s="19">
        <v>2.8960878797300001E-3</v>
      </c>
      <c r="K118" s="15">
        <f t="shared" ref="K118:K129" si="31">(I118-J118)</f>
        <v>-6.3409512005430005E-2</v>
      </c>
      <c r="L118" s="2">
        <f t="shared" ref="L118:L129" si="32">K118/(IF(I118=0,1,(I118)))</f>
        <v>1.047858601980846</v>
      </c>
      <c r="M118" s="6">
        <f>AVERAGE(L118:L122)</f>
        <v>1.0045721438507289</v>
      </c>
      <c r="N118" s="15">
        <f>_xlfn.STDEV.P(L118:L122)</f>
        <v>3.5111845758833193E-2</v>
      </c>
    </row>
    <row r="119" spans="1:14" x14ac:dyDescent="0.25">
      <c r="A119" s="35"/>
      <c r="K119" s="15">
        <f t="shared" si="31"/>
        <v>0</v>
      </c>
      <c r="M119" s="15"/>
      <c r="N119" s="15"/>
    </row>
    <row r="120" spans="1:14" x14ac:dyDescent="0.25">
      <c r="A120" s="35"/>
      <c r="K120" s="15">
        <f t="shared" si="31"/>
        <v>0</v>
      </c>
      <c r="M120" s="15"/>
      <c r="N120" s="15"/>
    </row>
    <row r="121" spans="1:14" x14ac:dyDescent="0.25">
      <c r="A121" s="35"/>
      <c r="H121" s="21">
        <v>-2.8634262782E-3</v>
      </c>
      <c r="I121" s="21">
        <v>-7.7192710931200004E-2</v>
      </c>
      <c r="J121" s="21">
        <v>-0.15469416311199999</v>
      </c>
      <c r="K121" s="15">
        <f t="shared" si="31"/>
        <v>7.7501452180799985E-2</v>
      </c>
      <c r="L121" s="2">
        <f>ABS(K121/(IF(I121=0,1,(I121))))</f>
        <v>1.0039996166202163</v>
      </c>
      <c r="M121" s="15"/>
      <c r="N121" s="15"/>
    </row>
    <row r="122" spans="1:14" x14ac:dyDescent="0.25">
      <c r="A122" s="35"/>
      <c r="H122" s="19">
        <v>-4.0300475076000004E-3</v>
      </c>
      <c r="I122" s="19">
        <v>-2.3629598604100001E-2</v>
      </c>
      <c r="J122" s="19">
        <v>-9.0127511800799996E-4</v>
      </c>
      <c r="K122" s="15">
        <f t="shared" si="31"/>
        <v>-2.2728323486092002E-2</v>
      </c>
      <c r="L122" s="2">
        <f t="shared" si="32"/>
        <v>0.96185821295112406</v>
      </c>
      <c r="M122" s="15"/>
      <c r="N122" s="15"/>
    </row>
    <row r="123" spans="1:14" x14ac:dyDescent="0.25">
      <c r="A123" s="35"/>
      <c r="K123" s="15">
        <f t="shared" si="31"/>
        <v>0</v>
      </c>
      <c r="M123" s="15"/>
      <c r="N123" s="15"/>
    </row>
    <row r="124" spans="1:14" x14ac:dyDescent="0.25">
      <c r="A124" s="35"/>
      <c r="H124" s="18">
        <v>-3.49702389535E-3</v>
      </c>
      <c r="I124" s="18">
        <v>-3.49673417382E-2</v>
      </c>
      <c r="J124" s="18">
        <v>4.7819794817999996E-3</v>
      </c>
      <c r="K124" s="15">
        <f t="shared" si="31"/>
        <v>-3.9749321220000002E-2</v>
      </c>
      <c r="L124" s="2">
        <f t="shared" si="32"/>
        <v>1.1367555909054401</v>
      </c>
      <c r="M124" s="15"/>
      <c r="N124" s="15"/>
    </row>
    <row r="125" spans="1:14" x14ac:dyDescent="0.25">
      <c r="A125" s="35"/>
      <c r="K125" s="15">
        <f t="shared" si="31"/>
        <v>0</v>
      </c>
      <c r="L125" s="2">
        <f t="shared" si="32"/>
        <v>0</v>
      </c>
      <c r="M125" s="15"/>
      <c r="N125" s="15"/>
    </row>
    <row r="126" spans="1:14" x14ac:dyDescent="0.25">
      <c r="A126" s="35"/>
      <c r="K126" s="15">
        <f t="shared" si="31"/>
        <v>0</v>
      </c>
      <c r="L126" s="2">
        <f t="shared" si="32"/>
        <v>0</v>
      </c>
      <c r="M126" s="15"/>
      <c r="N126" s="15"/>
    </row>
    <row r="127" spans="1:14" x14ac:dyDescent="0.25">
      <c r="A127" s="35"/>
      <c r="K127" s="15">
        <f t="shared" si="31"/>
        <v>0</v>
      </c>
      <c r="L127" s="2">
        <f t="shared" si="32"/>
        <v>0</v>
      </c>
      <c r="M127" s="15"/>
      <c r="N127" s="15"/>
    </row>
    <row r="128" spans="1:14" x14ac:dyDescent="0.25">
      <c r="A128" s="35"/>
      <c r="K128" s="15">
        <f t="shared" si="31"/>
        <v>0</v>
      </c>
      <c r="L128" s="2">
        <f t="shared" si="32"/>
        <v>0</v>
      </c>
      <c r="M128" s="15"/>
      <c r="N128" s="15"/>
    </row>
    <row r="129" spans="1:14" x14ac:dyDescent="0.25">
      <c r="A129" s="35"/>
      <c r="K129" s="15">
        <f t="shared" si="31"/>
        <v>0</v>
      </c>
      <c r="L129" s="2">
        <f t="shared" si="32"/>
        <v>0</v>
      </c>
      <c r="M129" s="15"/>
      <c r="N129" s="15"/>
    </row>
    <row r="130" spans="1:14" s="15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4" x14ac:dyDescent="0.25">
      <c r="A131" s="35" t="s">
        <v>26</v>
      </c>
      <c r="K131" s="15">
        <f t="shared" ref="K131:K142" si="33">(I131-J131)</f>
        <v>0</v>
      </c>
      <c r="L131" s="2">
        <f t="shared" ref="L131:L142" si="34">K131/(IF(I131=0,1,(I131)))</f>
        <v>0</v>
      </c>
      <c r="M131" s="6">
        <f>AVERAGE(L131:L135)</f>
        <v>0</v>
      </c>
      <c r="N131" s="15">
        <f>_xlfn.STDEV.P(L131:L135)</f>
        <v>0</v>
      </c>
    </row>
    <row r="132" spans="1:14" x14ac:dyDescent="0.25">
      <c r="A132" s="35"/>
      <c r="K132" s="15">
        <f t="shared" si="33"/>
        <v>0</v>
      </c>
      <c r="L132" s="2">
        <f t="shared" si="34"/>
        <v>0</v>
      </c>
      <c r="M132" s="15"/>
      <c r="N132" s="15"/>
    </row>
    <row r="133" spans="1:14" x14ac:dyDescent="0.25">
      <c r="A133" s="35"/>
      <c r="K133" s="15">
        <f t="shared" si="33"/>
        <v>0</v>
      </c>
      <c r="L133" s="2">
        <f t="shared" si="34"/>
        <v>0</v>
      </c>
      <c r="M133" s="15"/>
      <c r="N133" s="15"/>
    </row>
    <row r="134" spans="1:14" x14ac:dyDescent="0.25">
      <c r="A134" s="35"/>
      <c r="K134" s="15">
        <f t="shared" si="33"/>
        <v>0</v>
      </c>
      <c r="L134" s="2">
        <f t="shared" si="34"/>
        <v>0</v>
      </c>
      <c r="M134" s="15"/>
      <c r="N134" s="15"/>
    </row>
    <row r="135" spans="1:14" x14ac:dyDescent="0.25">
      <c r="A135" s="35"/>
      <c r="K135" s="15">
        <f t="shared" si="33"/>
        <v>0</v>
      </c>
      <c r="L135" s="2">
        <f t="shared" si="34"/>
        <v>0</v>
      </c>
      <c r="M135" s="15"/>
      <c r="N135" s="15"/>
    </row>
    <row r="136" spans="1:14" x14ac:dyDescent="0.25">
      <c r="A136" s="35"/>
      <c r="K136" s="15">
        <f t="shared" si="33"/>
        <v>0</v>
      </c>
      <c r="L136" s="2">
        <f t="shared" si="34"/>
        <v>0</v>
      </c>
      <c r="M136" s="15"/>
      <c r="N136" s="15"/>
    </row>
    <row r="137" spans="1:14" x14ac:dyDescent="0.25">
      <c r="A137" s="35"/>
      <c r="K137" s="15">
        <f t="shared" si="33"/>
        <v>0</v>
      </c>
      <c r="L137" s="2">
        <f t="shared" si="34"/>
        <v>0</v>
      </c>
      <c r="M137" s="15"/>
      <c r="N137" s="15"/>
    </row>
    <row r="138" spans="1:14" x14ac:dyDescent="0.25">
      <c r="A138" s="35"/>
      <c r="K138" s="15">
        <f t="shared" si="33"/>
        <v>0</v>
      </c>
      <c r="L138" s="2">
        <f t="shared" si="34"/>
        <v>0</v>
      </c>
      <c r="M138" s="15"/>
      <c r="N138" s="15"/>
    </row>
    <row r="139" spans="1:14" x14ac:dyDescent="0.25">
      <c r="A139" s="35"/>
      <c r="K139" s="15">
        <f t="shared" si="33"/>
        <v>0</v>
      </c>
      <c r="L139" s="2">
        <f t="shared" si="34"/>
        <v>0</v>
      </c>
      <c r="M139" s="15"/>
      <c r="N139" s="15"/>
    </row>
    <row r="140" spans="1:14" x14ac:dyDescent="0.25">
      <c r="A140" s="35"/>
      <c r="K140" s="15">
        <f t="shared" si="33"/>
        <v>0</v>
      </c>
      <c r="L140" s="2">
        <f t="shared" si="34"/>
        <v>0</v>
      </c>
      <c r="M140" s="15"/>
      <c r="N140" s="15"/>
    </row>
    <row r="141" spans="1:14" x14ac:dyDescent="0.25">
      <c r="A141" s="35"/>
      <c r="K141" s="15">
        <f t="shared" si="33"/>
        <v>0</v>
      </c>
      <c r="L141" s="2">
        <f t="shared" si="34"/>
        <v>0</v>
      </c>
      <c r="M141" s="15"/>
      <c r="N141" s="15"/>
    </row>
    <row r="142" spans="1:14" x14ac:dyDescent="0.25">
      <c r="A142" s="35"/>
      <c r="K142" s="15">
        <f t="shared" si="33"/>
        <v>0</v>
      </c>
      <c r="L142" s="2">
        <f t="shared" si="34"/>
        <v>0</v>
      </c>
      <c r="M142" s="15"/>
      <c r="N142" s="15"/>
    </row>
    <row r="143" spans="1:14" s="15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4" x14ac:dyDescent="0.25">
      <c r="A144" s="35" t="s">
        <v>24</v>
      </c>
      <c r="K144" s="15">
        <f t="shared" ref="K144:K155" si="35">(I144-J144)</f>
        <v>0</v>
      </c>
      <c r="L144" s="2">
        <f t="shared" ref="L144:L155" si="36">K144/(IF(I144=0,1,(I144)))</f>
        <v>0</v>
      </c>
      <c r="M144" s="6">
        <f>AVERAGE(L144:L148)</f>
        <v>0</v>
      </c>
      <c r="N144" s="15">
        <f>_xlfn.STDEV.P(L144:L148)</f>
        <v>0</v>
      </c>
    </row>
    <row r="145" spans="1:14" x14ac:dyDescent="0.25">
      <c r="A145" s="35"/>
      <c r="K145" s="15">
        <f t="shared" si="35"/>
        <v>0</v>
      </c>
      <c r="L145" s="2">
        <f t="shared" si="36"/>
        <v>0</v>
      </c>
      <c r="M145" s="15"/>
      <c r="N145" s="15"/>
    </row>
    <row r="146" spans="1:14" x14ac:dyDescent="0.25">
      <c r="A146" s="35"/>
      <c r="K146" s="15">
        <f t="shared" si="35"/>
        <v>0</v>
      </c>
      <c r="L146" s="2">
        <f t="shared" si="36"/>
        <v>0</v>
      </c>
      <c r="M146" s="15"/>
      <c r="N146" s="15"/>
    </row>
    <row r="147" spans="1:14" x14ac:dyDescent="0.25">
      <c r="A147" s="35"/>
      <c r="K147" s="15">
        <f t="shared" si="35"/>
        <v>0</v>
      </c>
      <c r="L147" s="2">
        <f t="shared" si="36"/>
        <v>0</v>
      </c>
      <c r="M147" s="15"/>
      <c r="N147" s="15"/>
    </row>
    <row r="148" spans="1:14" x14ac:dyDescent="0.25">
      <c r="A148" s="35"/>
      <c r="K148" s="15">
        <f t="shared" si="35"/>
        <v>0</v>
      </c>
      <c r="L148" s="2">
        <f t="shared" si="36"/>
        <v>0</v>
      </c>
      <c r="M148" s="15"/>
      <c r="N148" s="15"/>
    </row>
    <row r="149" spans="1:14" x14ac:dyDescent="0.25">
      <c r="A149" s="35"/>
      <c r="K149" s="15">
        <f t="shared" si="35"/>
        <v>0</v>
      </c>
      <c r="L149" s="2">
        <f t="shared" si="36"/>
        <v>0</v>
      </c>
      <c r="M149" s="15"/>
      <c r="N149" s="15"/>
    </row>
    <row r="150" spans="1:14" x14ac:dyDescent="0.25">
      <c r="A150" s="35"/>
      <c r="K150" s="15">
        <f t="shared" si="35"/>
        <v>0</v>
      </c>
      <c r="L150" s="2">
        <f t="shared" si="36"/>
        <v>0</v>
      </c>
      <c r="M150" s="15"/>
      <c r="N150" s="15"/>
    </row>
    <row r="151" spans="1:14" x14ac:dyDescent="0.25">
      <c r="A151" s="35"/>
      <c r="K151" s="15">
        <f t="shared" si="35"/>
        <v>0</v>
      </c>
      <c r="L151" s="2">
        <f t="shared" si="36"/>
        <v>0</v>
      </c>
      <c r="M151" s="15"/>
      <c r="N151" s="15"/>
    </row>
    <row r="152" spans="1:14" x14ac:dyDescent="0.25">
      <c r="A152" s="35"/>
      <c r="K152" s="15">
        <f t="shared" si="35"/>
        <v>0</v>
      </c>
      <c r="L152" s="2">
        <f t="shared" si="36"/>
        <v>0</v>
      </c>
      <c r="M152" s="15"/>
      <c r="N152" s="15"/>
    </row>
    <row r="153" spans="1:14" x14ac:dyDescent="0.25">
      <c r="A153" s="35"/>
      <c r="K153" s="15">
        <f t="shared" si="35"/>
        <v>0</v>
      </c>
      <c r="L153" s="2">
        <f t="shared" si="36"/>
        <v>0</v>
      </c>
      <c r="M153" s="15"/>
      <c r="N153" s="15"/>
    </row>
    <row r="154" spans="1:14" x14ac:dyDescent="0.25">
      <c r="A154" s="35"/>
      <c r="K154" s="15">
        <f t="shared" si="35"/>
        <v>0</v>
      </c>
      <c r="L154" s="2">
        <f t="shared" si="36"/>
        <v>0</v>
      </c>
      <c r="M154" s="15"/>
      <c r="N154" s="15"/>
    </row>
    <row r="155" spans="1:14" x14ac:dyDescent="0.25">
      <c r="A155" s="35"/>
      <c r="K155" s="15">
        <f t="shared" si="35"/>
        <v>0</v>
      </c>
      <c r="L155" s="2">
        <f t="shared" si="36"/>
        <v>0</v>
      </c>
      <c r="M155" s="15"/>
      <c r="N155" s="15"/>
    </row>
    <row r="156" spans="1:14" s="15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4" x14ac:dyDescent="0.25">
      <c r="A157" s="35" t="s">
        <v>27</v>
      </c>
      <c r="H157" s="19">
        <v>-5.10869950712E-3</v>
      </c>
      <c r="I157" s="19">
        <v>-0.12015744675499999</v>
      </c>
      <c r="J157" s="19">
        <v>1.69251755598E-3</v>
      </c>
      <c r="K157" s="15">
        <f t="shared" ref="K157:K168" si="37">(I157-J157)</f>
        <v>-0.12184996431098</v>
      </c>
      <c r="L157" s="2">
        <f t="shared" ref="L157:L168" si="38">K157/(IF(I157=0,1,(I157)))</f>
        <v>1.0140858315625749</v>
      </c>
      <c r="M157" s="6">
        <f>AVERAGE(L157:L161)</f>
        <v>1.0674235126546858</v>
      </c>
      <c r="N157" s="15">
        <f>_xlfn.STDEV.P(L157:L161)</f>
        <v>3.795957628992018E-2</v>
      </c>
    </row>
    <row r="158" spans="1:14" x14ac:dyDescent="0.25">
      <c r="A158" s="35"/>
      <c r="K158" s="15">
        <f t="shared" si="37"/>
        <v>0</v>
      </c>
      <c r="M158" s="15"/>
      <c r="N158" s="15"/>
    </row>
    <row r="159" spans="1:14" x14ac:dyDescent="0.25">
      <c r="A159" s="35"/>
      <c r="H159" s="18">
        <v>-1.3221156090499999E-2</v>
      </c>
      <c r="I159" s="18">
        <v>-9.4813531381999994E-2</v>
      </c>
      <c r="J159" s="18">
        <v>9.4203562860900002E-3</v>
      </c>
      <c r="K159" s="15">
        <f t="shared" si="37"/>
        <v>-0.10423388766809</v>
      </c>
      <c r="L159" s="2">
        <f t="shared" si="38"/>
        <v>1.0993566651170892</v>
      </c>
      <c r="M159" s="15"/>
      <c r="N159" s="15"/>
    </row>
    <row r="160" spans="1:14" x14ac:dyDescent="0.25">
      <c r="A160" s="35"/>
      <c r="H160" s="19"/>
      <c r="I160" s="19"/>
      <c r="J160" s="19"/>
      <c r="K160" s="15"/>
      <c r="M160" s="15"/>
      <c r="N160" s="15"/>
    </row>
    <row r="161" spans="1:14" x14ac:dyDescent="0.25">
      <c r="A161" s="35"/>
      <c r="H161" s="18">
        <v>2.8248046302400001E-3</v>
      </c>
      <c r="I161" s="18">
        <v>-0.11476023533</v>
      </c>
      <c r="J161" s="18">
        <v>1.01939269217E-2</v>
      </c>
      <c r="K161" s="15">
        <f t="shared" si="37"/>
        <v>-0.1249541622517</v>
      </c>
      <c r="L161" s="2">
        <f t="shared" si="38"/>
        <v>1.0888280412843938</v>
      </c>
      <c r="M161" s="15"/>
      <c r="N161" s="15"/>
    </row>
    <row r="162" spans="1:14" x14ac:dyDescent="0.25">
      <c r="A162" s="35"/>
      <c r="K162" s="15">
        <f t="shared" si="37"/>
        <v>0</v>
      </c>
      <c r="M162" s="15"/>
      <c r="N162" s="15"/>
    </row>
    <row r="163" spans="1:14" x14ac:dyDescent="0.25">
      <c r="A163" s="35"/>
      <c r="H163" s="21">
        <v>-5.5029499351400002E-3</v>
      </c>
      <c r="I163" s="21">
        <v>-0.110621469344</v>
      </c>
      <c r="J163" s="21">
        <v>-4.0518707020100001E-4</v>
      </c>
      <c r="K163" s="15">
        <f t="shared" si="37"/>
        <v>-0.110216282273799</v>
      </c>
      <c r="L163" s="2">
        <f t="shared" si="38"/>
        <v>0.99633717511976827</v>
      </c>
      <c r="M163" s="15"/>
      <c r="N163" s="15"/>
    </row>
    <row r="164" spans="1:14" x14ac:dyDescent="0.25">
      <c r="A164" s="35"/>
      <c r="K164" s="15">
        <f t="shared" si="37"/>
        <v>0</v>
      </c>
      <c r="L164" s="2">
        <f t="shared" si="38"/>
        <v>0</v>
      </c>
      <c r="M164" s="15"/>
      <c r="N164" s="15"/>
    </row>
    <row r="165" spans="1:14" x14ac:dyDescent="0.25">
      <c r="A165" s="35"/>
      <c r="K165" s="15">
        <f t="shared" si="37"/>
        <v>0</v>
      </c>
      <c r="L165" s="2">
        <f t="shared" si="38"/>
        <v>0</v>
      </c>
      <c r="M165" s="15"/>
      <c r="N165" s="15"/>
    </row>
    <row r="166" spans="1:14" x14ac:dyDescent="0.25">
      <c r="A166" s="35"/>
      <c r="K166" s="15">
        <f t="shared" si="37"/>
        <v>0</v>
      </c>
      <c r="L166" s="2">
        <f t="shared" si="38"/>
        <v>0</v>
      </c>
      <c r="M166" s="15"/>
      <c r="N166" s="15"/>
    </row>
    <row r="167" spans="1:14" x14ac:dyDescent="0.25">
      <c r="A167" s="35"/>
      <c r="K167" s="15">
        <f t="shared" si="37"/>
        <v>0</v>
      </c>
      <c r="L167" s="2">
        <f t="shared" si="38"/>
        <v>0</v>
      </c>
      <c r="M167" s="15"/>
      <c r="N167" s="15"/>
    </row>
    <row r="168" spans="1:14" x14ac:dyDescent="0.25">
      <c r="A168" s="35"/>
      <c r="K168" s="15">
        <f t="shared" si="37"/>
        <v>0</v>
      </c>
      <c r="L168" s="2">
        <f t="shared" si="38"/>
        <v>0</v>
      </c>
      <c r="M168" s="15"/>
      <c r="N168" s="15"/>
    </row>
    <row r="169" spans="1:14" s="15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</sheetData>
  <mergeCells count="12">
    <mergeCell ref="A144:A155"/>
    <mergeCell ref="A157:A168"/>
    <mergeCell ref="A79:A90"/>
    <mergeCell ref="A92:A103"/>
    <mergeCell ref="A105:A116"/>
    <mergeCell ref="A118:A129"/>
    <mergeCell ref="A131:A142"/>
    <mergeCell ref="A4:A15"/>
    <mergeCell ref="A27:A38"/>
    <mergeCell ref="A40:A51"/>
    <mergeCell ref="A66:A77"/>
    <mergeCell ref="A53:A6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33" workbookViewId="0">
      <selection activeCell="A55" sqref="A55:XFD55"/>
    </sheetView>
  </sheetViews>
  <sheetFormatPr defaultRowHeight="15" x14ac:dyDescent="0.25"/>
  <cols>
    <col min="1" max="7" width="9.140625" style="15"/>
    <col min="8" max="8" width="12.7109375" style="15" bestFit="1" customWidth="1"/>
    <col min="9" max="9" width="14.7109375" style="15" bestFit="1" customWidth="1"/>
    <col min="10" max="10" width="12.7109375" style="15" bestFit="1" customWidth="1"/>
    <col min="11" max="11" width="16" style="15" bestFit="1" customWidth="1"/>
    <col min="12" max="12" width="13.140625" style="2" bestFit="1" customWidth="1"/>
    <col min="13" max="14" width="9.140625" style="15"/>
  </cols>
  <sheetData>
    <row r="1" spans="1:14" x14ac:dyDescent="0.25">
      <c r="A1" s="15" t="s">
        <v>0</v>
      </c>
      <c r="D1" s="15" t="s">
        <v>8</v>
      </c>
      <c r="G1" s="15" t="s">
        <v>0</v>
      </c>
      <c r="I1" s="15" t="s">
        <v>7</v>
      </c>
    </row>
    <row r="3" spans="1:14" x14ac:dyDescent="0.25">
      <c r="C3" s="15" t="s">
        <v>1</v>
      </c>
      <c r="D3" s="15" t="s">
        <v>2</v>
      </c>
      <c r="E3" s="15" t="s">
        <v>3</v>
      </c>
      <c r="H3" s="15" t="s">
        <v>1</v>
      </c>
      <c r="I3" s="15" t="s">
        <v>2</v>
      </c>
      <c r="J3" s="15" t="s">
        <v>3</v>
      </c>
      <c r="K3" s="15" t="s">
        <v>9</v>
      </c>
      <c r="L3" s="2" t="s">
        <v>10</v>
      </c>
      <c r="M3" s="15" t="s">
        <v>14</v>
      </c>
      <c r="N3" s="15" t="s">
        <v>15</v>
      </c>
    </row>
    <row r="4" spans="1:14" ht="15" customHeight="1" x14ac:dyDescent="0.25">
      <c r="A4" s="35" t="s">
        <v>11</v>
      </c>
      <c r="B4" s="15">
        <v>1</v>
      </c>
      <c r="C4" s="15">
        <v>-2.3287821860911851E-5</v>
      </c>
      <c r="D4" s="15">
        <v>-1.0560103086505819E-3</v>
      </c>
      <c r="E4" s="15">
        <v>4.4376474412877841E-5</v>
      </c>
      <c r="G4" s="15" t="s">
        <v>4</v>
      </c>
      <c r="H4" s="19">
        <v>-2.3320968195999999E-3</v>
      </c>
      <c r="I4" s="19">
        <v>-0.10565934815399999</v>
      </c>
      <c r="J4" s="19">
        <v>4.4983638627E-3</v>
      </c>
      <c r="K4" s="15">
        <f>(I4-J4)</f>
        <v>-0.11015771201669999</v>
      </c>
      <c r="L4" s="2">
        <f>K4/(IF(I4=0,1,(I4)))</f>
        <v>1.0425742155454487</v>
      </c>
      <c r="M4" s="6">
        <f>AVERAGE(L4:L24)</f>
        <v>1.0137493767190882</v>
      </c>
      <c r="N4" s="15">
        <f>_xlfn.STDEV.P(L4:L24)*100</f>
        <v>3.399842026807995</v>
      </c>
    </row>
    <row r="5" spans="1:14" x14ac:dyDescent="0.25">
      <c r="A5" s="35"/>
      <c r="C5" s="5"/>
    </row>
    <row r="6" spans="1:14" x14ac:dyDescent="0.25">
      <c r="A6" s="35"/>
      <c r="B6" s="15">
        <v>3</v>
      </c>
      <c r="C6" s="15">
        <v>-4.8333991065115682E-6</v>
      </c>
      <c r="D6" s="15">
        <v>-1.4624589363569588E-3</v>
      </c>
      <c r="E6" s="15">
        <v>-9.5711925164109841E-6</v>
      </c>
      <c r="H6" s="18">
        <v>-5.3784926052600004E-4</v>
      </c>
      <c r="I6" s="18">
        <v>-0.14625635412900001</v>
      </c>
      <c r="J6" s="18">
        <v>-1.0052928312300001E-3</v>
      </c>
      <c r="K6" s="15">
        <f t="shared" ref="K6:K34" si="0">(I6-J6)</f>
        <v>-0.14525106129777002</v>
      </c>
      <c r="L6" s="2">
        <f t="shared" ref="L6:L47" si="1">K6/(IF(I6=0,1,(I6)))</f>
        <v>0.99312650149652093</v>
      </c>
    </row>
    <row r="7" spans="1:14" x14ac:dyDescent="0.25">
      <c r="A7" s="35"/>
      <c r="B7" s="15">
        <v>4</v>
      </c>
      <c r="C7" s="15">
        <v>-7.1727279855596419E-5</v>
      </c>
      <c r="D7" s="15">
        <v>-1.4045334445835075E-3</v>
      </c>
      <c r="E7" s="15">
        <v>2.0034080839752008E-5</v>
      </c>
      <c r="H7" s="15">
        <f t="shared" ref="H7:J7" si="2">C7*100</f>
        <v>-7.172727985559642E-3</v>
      </c>
      <c r="I7" s="15">
        <f t="shared" si="2"/>
        <v>-0.14045334445835075</v>
      </c>
      <c r="J7" s="15">
        <f t="shared" si="2"/>
        <v>2.0034080839752008E-3</v>
      </c>
      <c r="K7" s="15">
        <f t="shared" si="0"/>
        <v>-0.14245675254232595</v>
      </c>
      <c r="L7" s="2">
        <f t="shared" si="1"/>
        <v>1.0142638688434313</v>
      </c>
    </row>
    <row r="8" spans="1:14" x14ac:dyDescent="0.25">
      <c r="A8" s="35"/>
      <c r="B8" s="15">
        <v>5</v>
      </c>
      <c r="C8" s="15">
        <v>-6.3699827816591346E-5</v>
      </c>
      <c r="D8" s="15">
        <v>-1.2011119826176445E-3</v>
      </c>
      <c r="E8" s="15">
        <v>1.4138855341836395E-5</v>
      </c>
      <c r="H8" s="18">
        <v>-6.3298417836400002E-3</v>
      </c>
      <c r="I8" s="18">
        <v>-0.120125214543</v>
      </c>
      <c r="J8" s="18">
        <v>1.34073155776E-3</v>
      </c>
      <c r="K8" s="15">
        <f t="shared" si="0"/>
        <v>-0.12146594610076</v>
      </c>
      <c r="L8" s="2">
        <f t="shared" si="1"/>
        <v>1.0111611168634382</v>
      </c>
    </row>
    <row r="9" spans="1:14" x14ac:dyDescent="0.25">
      <c r="A9" s="35"/>
      <c r="B9" s="15">
        <v>6</v>
      </c>
      <c r="C9" s="15">
        <v>-1.1390403665580472E-5</v>
      </c>
      <c r="D9" s="15">
        <v>-1.7038703423773022E-3</v>
      </c>
      <c r="E9" s="15">
        <v>-3.4579931808159186E-5</v>
      </c>
      <c r="H9" s="15">
        <f t="shared" ref="H9:J9" si="3">C9*100</f>
        <v>-1.1390403665580472E-3</v>
      </c>
      <c r="I9" s="15">
        <f t="shared" si="3"/>
        <v>-0.17038703423773022</v>
      </c>
      <c r="J9" s="15">
        <f t="shared" si="3"/>
        <v>-3.4579931808159186E-3</v>
      </c>
      <c r="K9" s="15">
        <f t="shared" si="0"/>
        <v>-0.16692904105691431</v>
      </c>
      <c r="L9" s="2">
        <f t="shared" si="1"/>
        <v>0.97970506854417583</v>
      </c>
    </row>
    <row r="10" spans="1:14" x14ac:dyDescent="0.25">
      <c r="A10" s="35"/>
      <c r="C10" s="5"/>
    </row>
    <row r="11" spans="1:14" x14ac:dyDescent="0.25">
      <c r="A11" s="35"/>
      <c r="B11" s="15">
        <v>8</v>
      </c>
      <c r="C11" s="15">
        <v>6.8647818625240698E-6</v>
      </c>
      <c r="D11" s="15">
        <v>-1.413718235348209E-3</v>
      </c>
      <c r="E11" s="15">
        <v>2.5100022847184235E-5</v>
      </c>
      <c r="H11" s="15">
        <f>C11*100</f>
        <v>6.8647818625240697E-4</v>
      </c>
      <c r="I11" s="15">
        <f t="shared" ref="I11:J11" si="4">D11*100</f>
        <v>-0.14137182353482089</v>
      </c>
      <c r="J11" s="15">
        <f t="shared" si="4"/>
        <v>2.5100022847184236E-3</v>
      </c>
      <c r="K11" s="15">
        <f t="shared" si="0"/>
        <v>-0.14388182581953932</v>
      </c>
      <c r="L11" s="2">
        <f>K11/(IF(I11=0,1,(I11)))</f>
        <v>1.0177546149010392</v>
      </c>
    </row>
    <row r="12" spans="1:14" x14ac:dyDescent="0.25">
      <c r="A12" s="35"/>
      <c r="B12" s="15">
        <v>9</v>
      </c>
      <c r="C12" s="15">
        <v>-1.3323970543222124E-5</v>
      </c>
      <c r="D12" s="15">
        <v>-1.4886332674788937E-3</v>
      </c>
      <c r="E12" s="15">
        <v>-1.0739671010196512E-5</v>
      </c>
      <c r="H12" s="19">
        <v>-1.2048388010200001E-3</v>
      </c>
      <c r="I12" s="19">
        <v>-0.14886295168899999</v>
      </c>
      <c r="J12" s="19">
        <v>-1.1288275240000001E-3</v>
      </c>
      <c r="K12" s="15">
        <f t="shared" si="0"/>
        <v>-0.14773412416499998</v>
      </c>
      <c r="L12" s="2">
        <f t="shared" si="1"/>
        <v>0.99241700160320401</v>
      </c>
    </row>
    <row r="13" spans="1:14" x14ac:dyDescent="0.25">
      <c r="A13" s="35"/>
      <c r="B13" s="15">
        <v>10</v>
      </c>
      <c r="C13" s="15">
        <v>-1.5001008539326858E-4</v>
      </c>
      <c r="D13" s="15">
        <v>-1.0581790943284702E-3</v>
      </c>
      <c r="E13" s="15">
        <v>8.453344105506748E-5</v>
      </c>
      <c r="H13" s="18">
        <v>-1.4869800378E-2</v>
      </c>
      <c r="I13" s="18">
        <v>-0.105079925386</v>
      </c>
      <c r="J13" s="18">
        <v>8.3104184153299995E-3</v>
      </c>
      <c r="K13" s="15">
        <f t="shared" si="0"/>
        <v>-0.11339034380133001</v>
      </c>
      <c r="L13" s="2">
        <f t="shared" si="1"/>
        <v>1.0790866417615217</v>
      </c>
    </row>
    <row r="14" spans="1:14" x14ac:dyDescent="0.25">
      <c r="A14" s="35"/>
      <c r="B14" s="15">
        <v>11</v>
      </c>
      <c r="C14" s="15">
        <v>-7.9234516898482751E-5</v>
      </c>
      <c r="D14" s="15">
        <v>-1.2224986659070628E-3</v>
      </c>
      <c r="E14" s="15">
        <v>-9.6548964539160698E-7</v>
      </c>
      <c r="H14" s="15">
        <f>C14*100</f>
        <v>-7.9234516898482755E-3</v>
      </c>
      <c r="I14" s="15">
        <f t="shared" ref="I14:J15" si="5">D14*100</f>
        <v>-0.12224986659070627</v>
      </c>
      <c r="J14" s="15">
        <f t="shared" si="5"/>
        <v>-9.6548964539160698E-5</v>
      </c>
      <c r="K14" s="15">
        <f t="shared" si="0"/>
        <v>-0.12215331762616712</v>
      </c>
      <c r="L14" s="2">
        <f t="shared" si="1"/>
        <v>0.99921023255704311</v>
      </c>
    </row>
    <row r="15" spans="1:14" x14ac:dyDescent="0.25">
      <c r="A15" s="35"/>
      <c r="B15" s="15">
        <v>12</v>
      </c>
      <c r="C15" s="15">
        <v>-1.7376858225841614E-5</v>
      </c>
      <c r="D15" s="15">
        <v>-1.1383972538641105E-3</v>
      </c>
      <c r="E15" s="15">
        <v>9.1127724151393723E-6</v>
      </c>
      <c r="H15" s="15">
        <f>C15*100</f>
        <v>-1.7376858225841615E-3</v>
      </c>
      <c r="I15" s="15">
        <f t="shared" si="5"/>
        <v>-0.11383972538641104</v>
      </c>
      <c r="J15" s="15">
        <f t="shared" si="5"/>
        <v>9.1127724151393726E-4</v>
      </c>
      <c r="K15" s="15">
        <f t="shared" si="0"/>
        <v>-0.11475100262792498</v>
      </c>
      <c r="L15" s="2">
        <f t="shared" si="1"/>
        <v>1.0080049142636347</v>
      </c>
    </row>
    <row r="16" spans="1:14" x14ac:dyDescent="0.25">
      <c r="A16" s="35"/>
      <c r="B16" s="15">
        <v>13</v>
      </c>
      <c r="H16" s="19"/>
      <c r="I16" s="19"/>
      <c r="J16" s="19"/>
    </row>
    <row r="17" spans="1:14" x14ac:dyDescent="0.25">
      <c r="A17" s="35"/>
      <c r="B17" s="15">
        <v>14</v>
      </c>
      <c r="H17" s="18">
        <v>3.1163778123300002E-3</v>
      </c>
      <c r="I17" s="18">
        <v>-0.14995163134699999</v>
      </c>
      <c r="J17" s="18">
        <v>7.26223637999E-4</v>
      </c>
      <c r="K17" s="15">
        <f t="shared" si="0"/>
        <v>-0.150677854984999</v>
      </c>
      <c r="L17" s="2">
        <f t="shared" si="1"/>
        <v>1.0048430525995311</v>
      </c>
    </row>
    <row r="18" spans="1:14" x14ac:dyDescent="0.25">
      <c r="A18" s="35"/>
      <c r="B18" s="15">
        <v>15</v>
      </c>
      <c r="H18" s="19">
        <v>-5.10869950712E-3</v>
      </c>
      <c r="I18" s="19">
        <v>-0.12015744675499999</v>
      </c>
      <c r="J18" s="19">
        <v>1.69251755598E-3</v>
      </c>
      <c r="K18" s="15">
        <f t="shared" si="0"/>
        <v>-0.12184996431098</v>
      </c>
      <c r="L18" s="2">
        <f t="shared" si="1"/>
        <v>1.0140858315625749</v>
      </c>
    </row>
    <row r="19" spans="1:14" x14ac:dyDescent="0.25">
      <c r="A19" s="35"/>
      <c r="B19" s="15">
        <v>16</v>
      </c>
    </row>
    <row r="20" spans="1:14" x14ac:dyDescent="0.25">
      <c r="A20" s="35"/>
      <c r="B20" s="15">
        <v>17</v>
      </c>
    </row>
    <row r="21" spans="1:14" x14ac:dyDescent="0.25">
      <c r="A21" s="35"/>
      <c r="B21" s="15">
        <v>18</v>
      </c>
      <c r="H21" s="18"/>
      <c r="I21" s="18"/>
      <c r="J21" s="18"/>
    </row>
    <row r="22" spans="1:14" x14ac:dyDescent="0.25">
      <c r="A22" s="35"/>
      <c r="B22" s="15">
        <v>19</v>
      </c>
      <c r="H22" s="19"/>
      <c r="I22" s="19"/>
      <c r="J22" s="19"/>
    </row>
    <row r="23" spans="1:14" x14ac:dyDescent="0.25">
      <c r="A23" s="35"/>
      <c r="B23" s="15">
        <v>20</v>
      </c>
      <c r="H23" s="18">
        <v>-4.5686391919200001E-3</v>
      </c>
      <c r="I23" s="18">
        <v>-2.60607791268E-2</v>
      </c>
      <c r="J23" s="18">
        <v>-1.24222251966E-3</v>
      </c>
      <c r="K23" s="15">
        <f t="shared" si="0"/>
        <v>-2.481855660714E-2</v>
      </c>
      <c r="L23" s="2">
        <f t="shared" si="1"/>
        <v>0.95233363846814001</v>
      </c>
    </row>
    <row r="24" spans="1:14" x14ac:dyDescent="0.25">
      <c r="A24" s="35"/>
      <c r="B24" s="15">
        <v>21</v>
      </c>
      <c r="H24" s="19">
        <v>-6.9805079733800002E-3</v>
      </c>
      <c r="I24" s="19">
        <v>-0.114405021142</v>
      </c>
      <c r="J24" s="19">
        <v>9.6013927837900002E-3</v>
      </c>
      <c r="K24" s="15">
        <f t="shared" si="0"/>
        <v>-0.12400641392579001</v>
      </c>
      <c r="L24" s="2">
        <f t="shared" si="1"/>
        <v>1.0839245750575293</v>
      </c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</row>
    <row r="26" spans="1:14" x14ac:dyDescent="0.25">
      <c r="A26" s="35" t="s">
        <v>12</v>
      </c>
      <c r="B26" s="15">
        <v>1</v>
      </c>
      <c r="C26" s="15">
        <v>-1.7874216944736334E-5</v>
      </c>
      <c r="D26" s="15">
        <v>-1.3855342242204813E-3</v>
      </c>
      <c r="E26" s="15">
        <v>-1.213616E-3</v>
      </c>
      <c r="G26" s="15" t="s">
        <v>5</v>
      </c>
      <c r="H26" s="15">
        <f>C26*100</f>
        <v>-1.7874216944736333E-3</v>
      </c>
      <c r="I26" s="15">
        <f t="shared" ref="I26:J26" si="6">D26*100</f>
        <v>-0.13855342242204813</v>
      </c>
      <c r="J26" s="15">
        <f t="shared" si="6"/>
        <v>-0.1213616</v>
      </c>
      <c r="K26" s="15">
        <f t="shared" si="0"/>
        <v>-1.7191822422048128E-2</v>
      </c>
      <c r="L26" s="2">
        <f t="shared" si="1"/>
        <v>0.12408082111230749</v>
      </c>
      <c r="M26" s="6">
        <f>AVERAGE(L26:L30)</f>
        <v>0.16794967492387977</v>
      </c>
      <c r="N26" s="15">
        <f>_xlfn.STDEV.P(L26:L30)*100</f>
        <v>9.4105933186257644</v>
      </c>
    </row>
    <row r="27" spans="1:14" x14ac:dyDescent="0.25">
      <c r="A27" s="35"/>
      <c r="B27" s="15">
        <v>2</v>
      </c>
      <c r="C27" s="1">
        <v>-1.5894200000000001E-5</v>
      </c>
      <c r="D27" s="15">
        <v>-8.8838000000000003E-4</v>
      </c>
      <c r="E27" s="15">
        <v>-7.9726299999999999E-4</v>
      </c>
      <c r="H27" s="18">
        <v>-1.54154896383E-3</v>
      </c>
      <c r="I27" s="18">
        <v>-8.8837437429999999E-2</v>
      </c>
      <c r="J27" s="18">
        <v>-7.9770641405499998E-2</v>
      </c>
      <c r="K27" s="15">
        <f t="shared" si="0"/>
        <v>-9.0667960245000012E-3</v>
      </c>
      <c r="L27" s="2">
        <f t="shared" si="1"/>
        <v>0.10206053086171288</v>
      </c>
    </row>
    <row r="28" spans="1:14" x14ac:dyDescent="0.25">
      <c r="A28" s="35"/>
      <c r="B28" s="15">
        <v>3</v>
      </c>
      <c r="C28" s="15">
        <v>-1.11847E-4</v>
      </c>
      <c r="D28" s="15">
        <v>-1.592247E-3</v>
      </c>
      <c r="E28" s="15">
        <v>-1.0838270000000001E-3</v>
      </c>
      <c r="H28" s="18">
        <v>-1.11464178886E-2</v>
      </c>
      <c r="I28" s="18">
        <v>-0.15934568866900001</v>
      </c>
      <c r="J28" s="18">
        <v>-0.10830170683400001</v>
      </c>
      <c r="K28" s="15">
        <f t="shared" si="0"/>
        <v>-5.1043981835000002E-2</v>
      </c>
      <c r="L28" s="2">
        <f t="shared" si="1"/>
        <v>0.32033487859863496</v>
      </c>
    </row>
    <row r="29" spans="1:14" x14ac:dyDescent="0.25">
      <c r="A29" s="35"/>
      <c r="B29" s="15">
        <v>4</v>
      </c>
      <c r="C29" s="1">
        <v>-3.9424200000000001E-5</v>
      </c>
      <c r="D29" s="15">
        <v>-1.7617710000000001E-3</v>
      </c>
      <c r="E29" s="15">
        <v>-1.3568040000000001E-3</v>
      </c>
      <c r="H29" s="19">
        <v>-4.1029609011699998E-3</v>
      </c>
      <c r="I29" s="19">
        <v>-0.17616398594499999</v>
      </c>
      <c r="J29" s="19">
        <v>-0.13565424914599999</v>
      </c>
      <c r="K29" s="15">
        <f t="shared" si="0"/>
        <v>-4.0509736798999996E-2</v>
      </c>
      <c r="L29" s="2">
        <f t="shared" si="1"/>
        <v>0.22995470147710842</v>
      </c>
    </row>
    <row r="30" spans="1:14" x14ac:dyDescent="0.25">
      <c r="A30" s="35"/>
      <c r="B30" s="15">
        <v>5</v>
      </c>
      <c r="C30" s="1">
        <v>-7.2931800000000002E-6</v>
      </c>
      <c r="D30" s="15">
        <v>-1.702184E-3</v>
      </c>
      <c r="E30" s="15">
        <v>-1.5744579999999999E-3</v>
      </c>
      <c r="H30" s="18">
        <v>-2.12375190594E-4</v>
      </c>
      <c r="I30" s="18">
        <v>-0.167956389889</v>
      </c>
      <c r="J30" s="18">
        <v>-0.157321820818</v>
      </c>
      <c r="K30" s="15">
        <f t="shared" si="0"/>
        <v>-1.0634569070999994E-2</v>
      </c>
      <c r="L30" s="2">
        <f t="shared" si="1"/>
        <v>6.3317442569635077E-2</v>
      </c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3"/>
      <c r="N31" s="3"/>
    </row>
    <row r="32" spans="1:14" x14ac:dyDescent="0.25">
      <c r="A32" s="35" t="s">
        <v>13</v>
      </c>
      <c r="B32" s="15">
        <v>1</v>
      </c>
      <c r="C32" s="15">
        <v>-1.4636099999999999E-4</v>
      </c>
      <c r="D32" s="15">
        <v>-9.69074E-4</v>
      </c>
      <c r="E32" s="15">
        <v>-4.1235600000000001E-4</v>
      </c>
      <c r="G32" s="15" t="s">
        <v>6</v>
      </c>
      <c r="H32" s="21">
        <v>-1.4507639017199999E-2</v>
      </c>
      <c r="I32" s="21">
        <v>-9.6956230564900006E-2</v>
      </c>
      <c r="J32" s="21">
        <v>-4.1164988210499999E-2</v>
      </c>
      <c r="K32" s="21">
        <f t="shared" si="0"/>
        <v>-5.5791242354400007E-2</v>
      </c>
      <c r="L32" s="22">
        <f t="shared" si="1"/>
        <v>0.57542709766397926</v>
      </c>
      <c r="M32" s="6">
        <f>AVERAGE(L33:L34)</f>
        <v>0.18709663646819558</v>
      </c>
      <c r="N32" s="15">
        <f>_xlfn.STDEV.P(L33:L34)*100</f>
        <v>0.35028653435597162</v>
      </c>
    </row>
    <row r="33" spans="1:14" x14ac:dyDescent="0.25">
      <c r="A33" s="35"/>
      <c r="B33" s="15">
        <v>2</v>
      </c>
      <c r="C33" s="1">
        <v>4.5297499999999998E-5</v>
      </c>
      <c r="D33" s="15">
        <v>-2.351643E-3</v>
      </c>
      <c r="E33" s="15">
        <v>-1.9008510000000001E-3</v>
      </c>
      <c r="H33" s="19">
        <v>4.5322826286499996E-3</v>
      </c>
      <c r="I33" s="19">
        <v>-0.23554455658199999</v>
      </c>
      <c r="J33" s="19">
        <v>-0.19064988144299999</v>
      </c>
      <c r="K33" s="15">
        <f t="shared" si="0"/>
        <v>-4.4894675139000001E-2</v>
      </c>
      <c r="L33" s="2">
        <f t="shared" si="1"/>
        <v>0.19059950181175528</v>
      </c>
    </row>
    <row r="34" spans="1:14" x14ac:dyDescent="0.25">
      <c r="A34" s="35"/>
      <c r="B34" s="15">
        <v>3</v>
      </c>
      <c r="C34" s="1">
        <v>2.01707E-5</v>
      </c>
      <c r="D34" s="15">
        <v>-1.057828E-3</v>
      </c>
      <c r="E34" s="15">
        <v>-8.6416300000000004E-4</v>
      </c>
      <c r="H34" s="18">
        <v>1.9452104421900001E-3</v>
      </c>
      <c r="I34" s="18">
        <v>-0.105792837049</v>
      </c>
      <c r="J34" s="18">
        <v>-8.6369931137199998E-2</v>
      </c>
      <c r="K34" s="15">
        <f t="shared" si="0"/>
        <v>-1.9422905911800001E-2</v>
      </c>
      <c r="L34" s="2">
        <f t="shared" si="1"/>
        <v>0.18359377112463585</v>
      </c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4" x14ac:dyDescent="0.25">
      <c r="A36" s="35" t="s">
        <v>20</v>
      </c>
      <c r="B36" s="15">
        <v>1</v>
      </c>
      <c r="C36" s="15">
        <v>-3.8583461642967099E-5</v>
      </c>
      <c r="D36" s="15">
        <v>-4.1974902307143834E-4</v>
      </c>
      <c r="E36" s="15">
        <v>-2.6601384145724205E-4</v>
      </c>
      <c r="H36" s="19">
        <v>-3.7895692650899999E-3</v>
      </c>
      <c r="I36" s="19">
        <v>-4.1985364628499999E-2</v>
      </c>
      <c r="J36" s="19">
        <v>-2.6636904341500001E-2</v>
      </c>
      <c r="K36" s="15">
        <f>I36-J36</f>
        <v>-1.5348460286999998E-2</v>
      </c>
      <c r="L36" s="2">
        <f t="shared" ref="L36:L38" si="7">K36/(IF(I36=0,1,(I36)))</f>
        <v>0.36556691653884887</v>
      </c>
      <c r="M36" s="6">
        <f>AVERAGE(L36:L38)</f>
        <v>0.33439009050414464</v>
      </c>
      <c r="N36" s="15">
        <f>_xlfn.STDEV.P(L36:L38)*100</f>
        <v>8.4724650071590677</v>
      </c>
    </row>
    <row r="37" spans="1:14" x14ac:dyDescent="0.25">
      <c r="A37" s="35"/>
      <c r="B37" s="15">
        <v>2</v>
      </c>
      <c r="C37" s="15">
        <v>-2.3313103474313125E-4</v>
      </c>
      <c r="D37" s="15">
        <v>-6.9526352911213074E-4</v>
      </c>
      <c r="E37" s="15">
        <v>-4.0345715724491199E-4</v>
      </c>
      <c r="H37" s="18">
        <v>-2.2950524625E-2</v>
      </c>
      <c r="I37" s="18">
        <v>-6.8612612976599999E-2</v>
      </c>
      <c r="J37" s="18">
        <v>-3.9864373321900001E-2</v>
      </c>
      <c r="K37" s="15">
        <f t="shared" ref="K37:K38" si="8">I37-J37</f>
        <v>-2.8748239654699997E-2</v>
      </c>
      <c r="L37" s="2">
        <f t="shared" si="7"/>
        <v>0.41899351165221538</v>
      </c>
    </row>
    <row r="38" spans="1:14" x14ac:dyDescent="0.25">
      <c r="A38" s="35"/>
      <c r="B38" s="15">
        <v>3</v>
      </c>
      <c r="C38" s="15">
        <v>-1.5930808708771663E-5</v>
      </c>
      <c r="D38" s="15">
        <v>-8.1677274365360116E-4</v>
      </c>
      <c r="E38" s="15">
        <v>-6.3715805410637615E-4</v>
      </c>
      <c r="H38" s="19">
        <v>-1.6651941467100001E-3</v>
      </c>
      <c r="I38" s="19">
        <v>-8.1690376347999999E-2</v>
      </c>
      <c r="J38" s="19">
        <v>-6.3832055973699994E-2</v>
      </c>
      <c r="K38" s="15">
        <f t="shared" si="8"/>
        <v>-1.7858320374300005E-2</v>
      </c>
      <c r="L38" s="2">
        <f t="shared" si="7"/>
        <v>0.21860984332136971</v>
      </c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4" x14ac:dyDescent="0.25">
      <c r="A40" s="35" t="s">
        <v>18</v>
      </c>
      <c r="B40" s="15">
        <v>1</v>
      </c>
      <c r="C40" s="15">
        <v>-3.1374107277560534E-5</v>
      </c>
      <c r="D40" s="15">
        <v>-1.0869104508960537E-3</v>
      </c>
      <c r="E40" s="15">
        <v>1.0188882112827766E-4</v>
      </c>
      <c r="G40" s="15" t="s">
        <v>19</v>
      </c>
      <c r="H40" s="18">
        <v>-3.14575674149E-3</v>
      </c>
      <c r="I40" s="18">
        <v>-0.108753336194</v>
      </c>
      <c r="J40" s="18">
        <v>1.0233637803499999E-2</v>
      </c>
      <c r="K40" s="15">
        <f>I40-J40</f>
        <v>-0.1189869739975</v>
      </c>
      <c r="L40" s="2">
        <f t="shared" si="1"/>
        <v>1.0940995298318452</v>
      </c>
      <c r="M40" s="6">
        <f>AVERAGE(L40:L47)</f>
        <v>1.0401377282301163</v>
      </c>
      <c r="N40" s="15">
        <f>_xlfn.STDEV.P(L40:L47)*100</f>
        <v>3.9390668509734987</v>
      </c>
    </row>
    <row r="41" spans="1:14" x14ac:dyDescent="0.25">
      <c r="A41" s="35"/>
      <c r="B41" s="15">
        <v>2</v>
      </c>
      <c r="C41" s="15">
        <v>-1.228432360756996E-4</v>
      </c>
      <c r="D41" s="15">
        <v>-6.1463255512467392E-4</v>
      </c>
      <c r="E41" s="15">
        <v>5.1422749985176583E-6</v>
      </c>
      <c r="H41" s="19">
        <v>-1.21993392297E-2</v>
      </c>
      <c r="I41" s="19">
        <v>-6.14966960003E-2</v>
      </c>
      <c r="J41" s="19">
        <v>5.3026834216900003E-4</v>
      </c>
      <c r="K41" s="15">
        <f t="shared" ref="K41:K47" si="9">I41-J41</f>
        <v>-6.2026964342469001E-2</v>
      </c>
      <c r="L41" s="2">
        <f t="shared" si="1"/>
        <v>1.0086227127090928</v>
      </c>
    </row>
    <row r="42" spans="1:14" x14ac:dyDescent="0.25">
      <c r="A42" s="35"/>
      <c r="B42" s="15">
        <v>3</v>
      </c>
      <c r="C42" s="15">
        <v>-9.0517511459287114E-5</v>
      </c>
      <c r="D42" s="15">
        <v>-6.5484178316185478E-4</v>
      </c>
      <c r="E42" s="15">
        <v>2.5823893045596704E-5</v>
      </c>
      <c r="H42" s="18">
        <v>-9.0851513913299993E-3</v>
      </c>
      <c r="I42" s="18">
        <v>-6.5519361367299994E-2</v>
      </c>
      <c r="J42" s="18">
        <v>2.63441253849E-3</v>
      </c>
      <c r="K42" s="15">
        <f t="shared" si="9"/>
        <v>-6.8153773905789999E-2</v>
      </c>
      <c r="L42" s="2">
        <f t="shared" si="1"/>
        <v>1.0402081534910199</v>
      </c>
    </row>
    <row r="43" spans="1:14" x14ac:dyDescent="0.25">
      <c r="A43" s="35"/>
      <c r="B43" s="15">
        <v>4</v>
      </c>
      <c r="C43" s="15">
        <v>4.1565595310289318E-5</v>
      </c>
      <c r="D43" s="15">
        <v>-5.8463231199178578E-4</v>
      </c>
      <c r="E43" s="15">
        <v>5.8789838959638634E-5</v>
      </c>
      <c r="H43" s="19">
        <v>4.2700287754899998E-3</v>
      </c>
      <c r="I43" s="19">
        <v>-5.8495707076599998E-2</v>
      </c>
      <c r="J43" s="19">
        <v>5.8665299093399997E-3</v>
      </c>
      <c r="K43" s="15">
        <f t="shared" si="9"/>
        <v>-6.436223698594E-2</v>
      </c>
      <c r="L43" s="2">
        <f t="shared" si="1"/>
        <v>1.1002899221588653</v>
      </c>
    </row>
    <row r="44" spans="1:14" x14ac:dyDescent="0.25">
      <c r="A44" s="35"/>
      <c r="B44" s="15">
        <v>5</v>
      </c>
      <c r="H44" s="18">
        <v>-2.35617263385E-3</v>
      </c>
      <c r="I44" s="18">
        <v>-4.6718877541700003E-2</v>
      </c>
      <c r="J44" s="20">
        <v>9.6962159728499996E-5</v>
      </c>
      <c r="K44" s="15">
        <f t="shared" si="9"/>
        <v>-4.6815839701428504E-2</v>
      </c>
      <c r="L44" s="2">
        <f t="shared" si="1"/>
        <v>1.0020754385556878</v>
      </c>
    </row>
    <row r="45" spans="1:14" x14ac:dyDescent="0.25">
      <c r="A45" s="35"/>
      <c r="B45" s="15">
        <v>6</v>
      </c>
      <c r="H45" s="19">
        <v>-1.3396996385200001E-3</v>
      </c>
      <c r="I45" s="19">
        <v>-5.7880125849799999E-2</v>
      </c>
      <c r="J45" s="19">
        <v>3.5902177658999998E-3</v>
      </c>
      <c r="K45" s="15">
        <f t="shared" si="9"/>
        <v>-6.1470343615700002E-2</v>
      </c>
      <c r="L45" s="2">
        <f t="shared" si="1"/>
        <v>1.0620285065588262</v>
      </c>
    </row>
    <row r="46" spans="1:14" x14ac:dyDescent="0.25">
      <c r="A46" s="35"/>
      <c r="B46" s="15">
        <v>7</v>
      </c>
      <c r="H46" s="18">
        <v>6.3346903535900002E-4</v>
      </c>
      <c r="I46" s="18">
        <v>-6.6937825442100002E-2</v>
      </c>
      <c r="J46" s="18">
        <v>-8.3573488147499996E-4</v>
      </c>
      <c r="K46" s="15">
        <f t="shared" si="9"/>
        <v>-6.6102090560625007E-2</v>
      </c>
      <c r="L46" s="2">
        <f t="shared" si="1"/>
        <v>0.98751475901771124</v>
      </c>
    </row>
    <row r="47" spans="1:14" x14ac:dyDescent="0.25">
      <c r="A47" s="35"/>
      <c r="B47" s="15">
        <v>8</v>
      </c>
      <c r="H47" s="19">
        <v>-2.6198566747000001E-3</v>
      </c>
      <c r="I47" s="19">
        <v>-6.0751635176100001E-2</v>
      </c>
      <c r="J47" s="19">
        <v>1.5955082580199999E-3</v>
      </c>
      <c r="K47" s="15">
        <f t="shared" si="9"/>
        <v>-6.2347143434119998E-2</v>
      </c>
      <c r="L47" s="2">
        <f t="shared" si="1"/>
        <v>1.0262628035178825</v>
      </c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6" x14ac:dyDescent="0.25">
      <c r="A49" s="35" t="s">
        <v>21</v>
      </c>
      <c r="B49" s="15">
        <v>1</v>
      </c>
      <c r="H49" s="18">
        <v>-3.4370818960299999E-4</v>
      </c>
      <c r="I49" s="18">
        <v>-7.2971367065100004E-2</v>
      </c>
      <c r="J49" s="18">
        <v>-5.9624102611600003E-3</v>
      </c>
      <c r="K49" s="15">
        <f t="shared" ref="K49:K54" si="10">(I49-J49)</f>
        <v>-6.7008956803940006E-2</v>
      </c>
      <c r="L49" s="2">
        <f t="shared" ref="L49:L54" si="11">K49/(IF(I49=0,1,(I49)))</f>
        <v>0.91829109826268229</v>
      </c>
      <c r="M49" s="6">
        <f>AVERAGE(L49:L54)</f>
        <v>0.86079320127663728</v>
      </c>
      <c r="N49" s="15">
        <f>_xlfn.STDEV.P(L49:L54)*100</f>
        <v>5.6920806440488274</v>
      </c>
    </row>
    <row r="50" spans="1:16" x14ac:dyDescent="0.25">
      <c r="A50" s="35"/>
      <c r="B50" s="15">
        <v>2</v>
      </c>
      <c r="H50" s="19">
        <v>-1.52811600723E-2</v>
      </c>
      <c r="I50" s="19">
        <v>-7.2737590328700003E-2</v>
      </c>
      <c r="J50" s="19">
        <v>-1.0299704597600001E-2</v>
      </c>
      <c r="K50" s="15">
        <f t="shared" si="10"/>
        <v>-6.2437885731099999E-2</v>
      </c>
      <c r="L50" s="2">
        <f t="shared" si="11"/>
        <v>0.85839915027352698</v>
      </c>
    </row>
    <row r="51" spans="1:16" x14ac:dyDescent="0.25">
      <c r="A51" s="35"/>
      <c r="B51" s="15">
        <v>3</v>
      </c>
      <c r="H51" s="18">
        <v>-1.1599623671900001E-2</v>
      </c>
      <c r="I51" s="18">
        <v>-7.2530179663800001E-2</v>
      </c>
      <c r="J51" s="18">
        <v>-9.0711396923200006E-3</v>
      </c>
      <c r="K51" s="15">
        <f t="shared" si="10"/>
        <v>-6.3459039971480002E-2</v>
      </c>
      <c r="L51" s="2">
        <f t="shared" si="11"/>
        <v>0.87493289366760763</v>
      </c>
    </row>
    <row r="52" spans="1:16" x14ac:dyDescent="0.25">
      <c r="A52" s="35"/>
      <c r="B52" s="15">
        <v>4</v>
      </c>
      <c r="H52" s="19">
        <v>-6.6966799069199997E-3</v>
      </c>
      <c r="I52" s="19">
        <v>-5.6935667565900003E-2</v>
      </c>
      <c r="J52" s="19">
        <v>-4.0027946247499996E-3</v>
      </c>
      <c r="K52" s="15">
        <f t="shared" si="10"/>
        <v>-5.2932872941150004E-2</v>
      </c>
      <c r="L52" s="2">
        <f t="shared" si="11"/>
        <v>0.92969618525826581</v>
      </c>
    </row>
    <row r="53" spans="1:16" x14ac:dyDescent="0.25">
      <c r="A53" s="35"/>
      <c r="B53" s="15">
        <v>5</v>
      </c>
      <c r="H53" s="18">
        <v>-2.42884278225E-2</v>
      </c>
      <c r="I53" s="18">
        <v>-8.2749130183200001E-2</v>
      </c>
      <c r="J53" s="18">
        <v>-1.48666140279E-2</v>
      </c>
      <c r="K53" s="15">
        <f t="shared" si="10"/>
        <v>-6.7882516155299999E-2</v>
      </c>
      <c r="L53" s="2">
        <f t="shared" si="11"/>
        <v>0.82034114443273909</v>
      </c>
    </row>
    <row r="54" spans="1:16" x14ac:dyDescent="0.25">
      <c r="A54" s="35"/>
      <c r="B54" s="15">
        <v>6</v>
      </c>
      <c r="H54" s="19">
        <v>-7.5332977029300002E-3</v>
      </c>
      <c r="I54" s="19">
        <v>-9.3672514186700001E-2</v>
      </c>
      <c r="J54" s="19">
        <v>-2.2191137034899999E-2</v>
      </c>
      <c r="K54" s="15">
        <f t="shared" si="10"/>
        <v>-7.1481377151800002E-2</v>
      </c>
      <c r="L54" s="2">
        <f t="shared" si="11"/>
        <v>0.7630987357650022</v>
      </c>
    </row>
    <row r="55" spans="1:16" s="15" customFormat="1" x14ac:dyDescent="0.25">
      <c r="A55" s="17"/>
      <c r="H55" s="19"/>
      <c r="I55" s="19"/>
      <c r="J55" s="19"/>
      <c r="L55" s="2"/>
    </row>
    <row r="56" spans="1:16" s="15" customFormat="1" x14ac:dyDescent="0.25">
      <c r="A56" s="17"/>
      <c r="H56" s="19"/>
      <c r="I56" s="19"/>
      <c r="J56" s="19"/>
      <c r="L56" s="2"/>
    </row>
    <row r="57" spans="1:16" s="15" customFormat="1" x14ac:dyDescent="0.25">
      <c r="A57" s="17"/>
      <c r="H57" s="19"/>
      <c r="I57" s="19"/>
      <c r="J57" s="19"/>
      <c r="L57" s="2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6" x14ac:dyDescent="0.25">
      <c r="A59" s="35" t="s">
        <v>22</v>
      </c>
      <c r="B59" s="15">
        <v>1</v>
      </c>
      <c r="H59" s="18">
        <v>-4.4586266924399997E-3</v>
      </c>
      <c r="I59" s="18">
        <v>-3.0181541502599999E-2</v>
      </c>
      <c r="J59" s="18">
        <v>-1.8710939763900002E-2</v>
      </c>
      <c r="K59" s="15">
        <f t="shared" ref="K59:K66" si="12">(I59-J59)</f>
        <v>-1.1470601738699997E-2</v>
      </c>
      <c r="L59" s="2">
        <f t="shared" ref="L59:L66" si="13">K59/(IF(I59=0,1,(I59)))</f>
        <v>0.38005354158971166</v>
      </c>
      <c r="M59" s="6">
        <f>AVERAGE(L59:L66)</f>
        <v>0.40477204495436664</v>
      </c>
      <c r="N59" s="15">
        <f>_xlfn.STDEV.P(L59:L66)*100</f>
        <v>5.9192222140005368</v>
      </c>
    </row>
    <row r="60" spans="1:16" x14ac:dyDescent="0.25">
      <c r="A60" s="35"/>
      <c r="B60" s="15">
        <v>2</v>
      </c>
      <c r="H60" s="19">
        <v>-4.4578649549499999E-3</v>
      </c>
      <c r="I60" s="19">
        <v>-4.5307746707899998E-2</v>
      </c>
      <c r="J60" s="19">
        <v>-2.5865726192000001E-2</v>
      </c>
      <c r="K60" s="15">
        <f t="shared" si="12"/>
        <v>-1.9442020515899997E-2</v>
      </c>
      <c r="L60" s="2">
        <f t="shared" si="13"/>
        <v>0.42911029412349977</v>
      </c>
    </row>
    <row r="61" spans="1:16" x14ac:dyDescent="0.25">
      <c r="A61" s="35"/>
      <c r="B61" s="15">
        <v>3</v>
      </c>
      <c r="H61" s="18">
        <v>-1.2652101206699999E-3</v>
      </c>
      <c r="I61" s="18">
        <v>-5.8142765880800001E-2</v>
      </c>
      <c r="J61" s="18">
        <v>-2.97393009382E-2</v>
      </c>
      <c r="K61" s="15">
        <f t="shared" si="12"/>
        <v>-2.8403464942600001E-2</v>
      </c>
      <c r="L61" s="2">
        <f t="shared" si="13"/>
        <v>0.48851244883724115</v>
      </c>
    </row>
    <row r="62" spans="1:16" x14ac:dyDescent="0.25">
      <c r="A62" s="35"/>
      <c r="B62" s="15">
        <v>4</v>
      </c>
      <c r="H62" s="19">
        <v>-4.0447687431899998E-4</v>
      </c>
      <c r="I62" s="19">
        <v>-6.9058684870500001E-2</v>
      </c>
      <c r="J62" s="19">
        <v>-4.6647075732999997E-2</v>
      </c>
      <c r="K62" s="15">
        <f t="shared" si="12"/>
        <v>-2.2411609137500003E-2</v>
      </c>
      <c r="L62" s="2">
        <f t="shared" si="13"/>
        <v>0.3245299150936139</v>
      </c>
      <c r="P62" s="15"/>
    </row>
    <row r="63" spans="1:16" x14ac:dyDescent="0.25">
      <c r="A63" s="35"/>
      <c r="B63" s="15">
        <v>5</v>
      </c>
      <c r="H63" s="18">
        <v>-1.17692252695E-2</v>
      </c>
      <c r="I63" s="18">
        <v>-6.2661372807400001E-2</v>
      </c>
      <c r="J63" s="18">
        <v>-3.38611322917E-2</v>
      </c>
      <c r="K63" s="15">
        <f t="shared" si="12"/>
        <v>-2.8800240515700001E-2</v>
      </c>
      <c r="L63" s="2">
        <f t="shared" si="13"/>
        <v>0.45961713293805834</v>
      </c>
    </row>
    <row r="64" spans="1:16" x14ac:dyDescent="0.25">
      <c r="A64" s="35"/>
      <c r="B64" s="15">
        <v>6</v>
      </c>
      <c r="H64" s="19"/>
      <c r="I64" s="19"/>
      <c r="J64" s="19"/>
    </row>
    <row r="65" spans="1:14" x14ac:dyDescent="0.25">
      <c r="A65" s="35"/>
      <c r="B65" s="15">
        <v>7</v>
      </c>
    </row>
    <row r="66" spans="1:14" x14ac:dyDescent="0.25">
      <c r="A66" s="35"/>
      <c r="B66" s="15">
        <v>9</v>
      </c>
      <c r="H66" s="19">
        <v>-7.53687359194E-3</v>
      </c>
      <c r="I66" s="19">
        <v>-8.4321903863600001E-2</v>
      </c>
      <c r="J66" s="19">
        <v>-5.5078314006699998E-2</v>
      </c>
      <c r="K66" s="15">
        <f t="shared" si="12"/>
        <v>-2.9243589856900003E-2</v>
      </c>
      <c r="L66" s="2">
        <f t="shared" si="13"/>
        <v>0.34680893714407518</v>
      </c>
    </row>
    <row r="67" spans="1:1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4" x14ac:dyDescent="0.25">
      <c r="A68" s="35" t="s">
        <v>25</v>
      </c>
      <c r="B68" s="15">
        <v>1</v>
      </c>
      <c r="H68" s="19">
        <v>-3.29875133395E-3</v>
      </c>
      <c r="I68" s="19">
        <v>-6.0513424125700002E-2</v>
      </c>
      <c r="J68" s="19">
        <v>2.8960878797300001E-3</v>
      </c>
      <c r="K68" s="15">
        <f t="shared" ref="K68:K74" si="14">(I68-J68)</f>
        <v>-6.3409512005430005E-2</v>
      </c>
      <c r="L68" s="2">
        <f t="shared" ref="L68:L74" si="15">K68/(IF(I68=0,1,(I68)))</f>
        <v>1.047858601980846</v>
      </c>
      <c r="M68" s="6">
        <f>AVERAGE(L68:L74)</f>
        <v>1.0376180056144066</v>
      </c>
      <c r="N68" s="15">
        <f>_xlfn.STDEV.P(L68:L74)*100</f>
        <v>6.4812947962242715</v>
      </c>
    </row>
    <row r="69" spans="1:14" x14ac:dyDescent="0.25">
      <c r="A69" s="35"/>
      <c r="B69" s="15">
        <v>2</v>
      </c>
    </row>
    <row r="70" spans="1:14" x14ac:dyDescent="0.25">
      <c r="A70" s="35"/>
      <c r="B70" s="15">
        <v>3</v>
      </c>
    </row>
    <row r="71" spans="1:14" x14ac:dyDescent="0.25">
      <c r="A71" s="35"/>
      <c r="B71" s="15">
        <v>4</v>
      </c>
      <c r="H71" s="21">
        <v>-2.8634262782E-3</v>
      </c>
      <c r="I71" s="21">
        <v>-7.7192710931200004E-2</v>
      </c>
      <c r="J71" s="21">
        <v>-0.15469416311199999</v>
      </c>
      <c r="K71" s="15">
        <f t="shared" si="14"/>
        <v>7.7501452180799985E-2</v>
      </c>
      <c r="L71" s="2">
        <f>ABS(K71/(IF(I71=0,1,(I71))))</f>
        <v>1.0039996166202163</v>
      </c>
    </row>
    <row r="72" spans="1:14" x14ac:dyDescent="0.25">
      <c r="A72" s="35"/>
      <c r="B72" s="15">
        <v>5</v>
      </c>
      <c r="H72" s="19">
        <v>-4.0300475076000004E-3</v>
      </c>
      <c r="I72" s="19">
        <v>-2.3629598604100001E-2</v>
      </c>
      <c r="J72" s="19">
        <v>-9.0127511800799996E-4</v>
      </c>
      <c r="K72" s="15">
        <f t="shared" si="14"/>
        <v>-2.2728323486092002E-2</v>
      </c>
      <c r="L72" s="2">
        <f t="shared" si="15"/>
        <v>0.96185821295112406</v>
      </c>
    </row>
    <row r="73" spans="1:14" x14ac:dyDescent="0.25">
      <c r="A73" s="35"/>
      <c r="B73" s="15">
        <v>6</v>
      </c>
    </row>
    <row r="74" spans="1:14" x14ac:dyDescent="0.25">
      <c r="A74" s="35"/>
      <c r="B74" s="15">
        <v>7</v>
      </c>
      <c r="H74" s="18">
        <v>-3.49702389535E-3</v>
      </c>
      <c r="I74" s="18">
        <v>-3.49673417382E-2</v>
      </c>
      <c r="J74" s="18">
        <v>4.7819794817999996E-3</v>
      </c>
      <c r="K74" s="15">
        <f t="shared" si="14"/>
        <v>-3.9749321220000002E-2</v>
      </c>
      <c r="L74" s="2">
        <f t="shared" si="15"/>
        <v>1.1367555909054401</v>
      </c>
    </row>
    <row r="75" spans="1:14" s="15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4" x14ac:dyDescent="0.25">
      <c r="A76" s="35" t="s">
        <v>27</v>
      </c>
      <c r="B76" s="15">
        <v>1</v>
      </c>
      <c r="H76" s="19">
        <v>-5.10869950712E-3</v>
      </c>
      <c r="I76" s="19">
        <v>-0.12015744675499999</v>
      </c>
      <c r="J76" s="19">
        <v>1.69251755598E-3</v>
      </c>
      <c r="K76" s="15">
        <f t="shared" ref="K76:K82" si="16">(I76-J76)</f>
        <v>-0.12184996431098</v>
      </c>
      <c r="L76" s="2">
        <f t="shared" ref="L76:L82" si="17">K76/(IF(I76=0,1,(I76)))</f>
        <v>1.0140858315625749</v>
      </c>
      <c r="M76" s="6">
        <f>AVERAGE(L76:L82)</f>
        <v>1.0496519282709564</v>
      </c>
      <c r="N76" s="15">
        <f>_xlfn.STDEV.P(L76:L82)*100</f>
        <v>4.5035371749401039</v>
      </c>
    </row>
    <row r="77" spans="1:14" x14ac:dyDescent="0.25">
      <c r="A77" s="35"/>
      <c r="B77" s="15">
        <v>2</v>
      </c>
    </row>
    <row r="78" spans="1:14" x14ac:dyDescent="0.25">
      <c r="A78" s="35"/>
      <c r="B78" s="15">
        <v>3</v>
      </c>
      <c r="H78" s="18">
        <v>-1.3221156090499999E-2</v>
      </c>
      <c r="I78" s="18">
        <v>-9.4813531381999994E-2</v>
      </c>
      <c r="J78" s="18">
        <v>9.4203562860900002E-3</v>
      </c>
      <c r="K78" s="15">
        <f t="shared" si="16"/>
        <v>-0.10423388766809</v>
      </c>
      <c r="L78" s="2">
        <f t="shared" si="17"/>
        <v>1.0993566651170892</v>
      </c>
    </row>
    <row r="79" spans="1:14" x14ac:dyDescent="0.25">
      <c r="A79" s="35"/>
      <c r="B79" s="15">
        <v>4</v>
      </c>
      <c r="H79" s="19"/>
      <c r="I79" s="19"/>
      <c r="J79" s="19"/>
    </row>
    <row r="80" spans="1:14" x14ac:dyDescent="0.25">
      <c r="A80" s="35"/>
      <c r="B80" s="15">
        <v>5</v>
      </c>
      <c r="H80" s="18">
        <v>2.8248046302400001E-3</v>
      </c>
      <c r="I80" s="18">
        <v>-0.11476023533</v>
      </c>
      <c r="J80" s="18">
        <v>1.01939269217E-2</v>
      </c>
      <c r="K80" s="15">
        <f t="shared" si="16"/>
        <v>-0.1249541622517</v>
      </c>
      <c r="L80" s="2">
        <f t="shared" si="17"/>
        <v>1.0888280412843938</v>
      </c>
    </row>
    <row r="81" spans="1:12" x14ac:dyDescent="0.25">
      <c r="A81" s="35"/>
      <c r="B81" s="15">
        <v>6</v>
      </c>
    </row>
    <row r="82" spans="1:12" x14ac:dyDescent="0.25">
      <c r="A82" s="35"/>
      <c r="B82" s="15">
        <v>7</v>
      </c>
      <c r="H82" s="21">
        <v>-5.5029499351400002E-3</v>
      </c>
      <c r="I82" s="21">
        <v>-0.110621469344</v>
      </c>
      <c r="J82" s="21">
        <v>-4.0518707020100001E-4</v>
      </c>
      <c r="K82" s="15">
        <f t="shared" si="16"/>
        <v>-0.110216282273799</v>
      </c>
      <c r="L82" s="2">
        <f t="shared" si="17"/>
        <v>0.99633717511976827</v>
      </c>
    </row>
  </sheetData>
  <mergeCells count="9">
    <mergeCell ref="A4:A24"/>
    <mergeCell ref="A59:A66"/>
    <mergeCell ref="A68:A74"/>
    <mergeCell ref="A76:A82"/>
    <mergeCell ref="A26:A30"/>
    <mergeCell ref="A32:A34"/>
    <mergeCell ref="A36:A38"/>
    <mergeCell ref="A40:A47"/>
    <mergeCell ref="A49:A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A69" zoomScale="85" zoomScaleNormal="85" workbookViewId="0">
      <selection activeCell="M86" sqref="M86"/>
    </sheetView>
  </sheetViews>
  <sheetFormatPr defaultRowHeight="15" x14ac:dyDescent="0.25"/>
  <cols>
    <col min="1" max="7" width="9.140625" style="15"/>
    <col min="8" max="8" width="12.7109375" style="15" bestFit="1" customWidth="1"/>
    <col min="9" max="9" width="14.7109375" style="15" bestFit="1" customWidth="1"/>
    <col min="10" max="10" width="12.7109375" style="15" bestFit="1" customWidth="1"/>
    <col min="11" max="11" width="16" style="15" bestFit="1" customWidth="1"/>
    <col min="12" max="12" width="13.140625" style="2" bestFit="1" customWidth="1"/>
    <col min="13" max="16384" width="9.140625" style="15"/>
  </cols>
  <sheetData>
    <row r="1" spans="1:14" x14ac:dyDescent="0.25">
      <c r="A1" s="15" t="s">
        <v>0</v>
      </c>
      <c r="D1" s="15" t="s">
        <v>8</v>
      </c>
      <c r="G1" s="15" t="s">
        <v>0</v>
      </c>
      <c r="I1" s="15" t="s">
        <v>7</v>
      </c>
    </row>
    <row r="3" spans="1:14" x14ac:dyDescent="0.25">
      <c r="C3" s="15" t="s">
        <v>1</v>
      </c>
      <c r="D3" s="15" t="s">
        <v>2</v>
      </c>
      <c r="E3" s="15" t="s">
        <v>3</v>
      </c>
      <c r="H3" s="15" t="s">
        <v>1</v>
      </c>
      <c r="I3" s="15" t="s">
        <v>2</v>
      </c>
      <c r="J3" s="15" t="s">
        <v>3</v>
      </c>
      <c r="K3" s="15" t="s">
        <v>9</v>
      </c>
      <c r="L3" s="2" t="s">
        <v>10</v>
      </c>
      <c r="M3" s="15" t="s">
        <v>14</v>
      </c>
      <c r="N3" s="15" t="s">
        <v>15</v>
      </c>
    </row>
    <row r="4" spans="1:14" ht="15" customHeight="1" x14ac:dyDescent="0.25">
      <c r="A4" s="35" t="s">
        <v>11</v>
      </c>
      <c r="B4" s="15">
        <v>1</v>
      </c>
      <c r="C4" s="15">
        <v>-2.3287821860911851E-5</v>
      </c>
      <c r="D4" s="15">
        <v>-1.0560103086505819E-3</v>
      </c>
      <c r="E4" s="15">
        <v>4.4376474412877841E-5</v>
      </c>
      <c r="G4" s="15" t="s">
        <v>4</v>
      </c>
      <c r="H4" s="19">
        <v>-2.3320968195999999E-3</v>
      </c>
      <c r="I4" s="19">
        <v>-0.10565934815399999</v>
      </c>
      <c r="J4" s="19">
        <v>4.4983638627E-3</v>
      </c>
      <c r="K4" s="15">
        <f>(I4-J4)</f>
        <v>-0.11015771201669999</v>
      </c>
      <c r="L4" s="2">
        <f>K4/(IF(I4=0,1,(I4)))</f>
        <v>1.0425742155454487</v>
      </c>
      <c r="M4" s="6">
        <f>AVERAGE(L4:L24)</f>
        <v>1.0137493767190882</v>
      </c>
      <c r="N4" s="15">
        <f>_xlfn.STDEV.P(L4:L24)*100</f>
        <v>3.399842026807995</v>
      </c>
    </row>
    <row r="5" spans="1:14" x14ac:dyDescent="0.25">
      <c r="A5" s="35"/>
      <c r="C5" s="5"/>
    </row>
    <row r="6" spans="1:14" x14ac:dyDescent="0.25">
      <c r="A6" s="35"/>
      <c r="B6" s="15">
        <v>3</v>
      </c>
      <c r="C6" s="15">
        <v>-4.8333991065115682E-6</v>
      </c>
      <c r="D6" s="15">
        <v>-1.4624589363569588E-3</v>
      </c>
      <c r="E6" s="15">
        <v>-9.5711925164109841E-6</v>
      </c>
      <c r="H6" s="18">
        <v>-5.3784926052600004E-4</v>
      </c>
      <c r="I6" s="18">
        <v>-0.14625635412900001</v>
      </c>
      <c r="J6" s="18">
        <v>-1.0052928312300001E-3</v>
      </c>
      <c r="K6" s="15">
        <f t="shared" ref="K6:K57" si="0">(I6-J6)</f>
        <v>-0.14525106129777002</v>
      </c>
      <c r="L6" s="2">
        <f t="shared" ref="L6:L109" si="1">K6/(IF(I6=0,1,(I6)))</f>
        <v>0.99312650149652093</v>
      </c>
    </row>
    <row r="7" spans="1:14" x14ac:dyDescent="0.25">
      <c r="A7" s="35"/>
      <c r="B7" s="15">
        <v>4</v>
      </c>
      <c r="C7" s="15">
        <v>-7.1727279855596419E-5</v>
      </c>
      <c r="D7" s="15">
        <v>-1.4045334445835075E-3</v>
      </c>
      <c r="E7" s="15">
        <v>2.0034080839752008E-5</v>
      </c>
      <c r="H7" s="15">
        <f t="shared" ref="H7:J7" si="2">C7*100</f>
        <v>-7.172727985559642E-3</v>
      </c>
      <c r="I7" s="15">
        <f t="shared" si="2"/>
        <v>-0.14045334445835075</v>
      </c>
      <c r="J7" s="15">
        <f t="shared" si="2"/>
        <v>2.0034080839752008E-3</v>
      </c>
      <c r="K7" s="15">
        <f t="shared" si="0"/>
        <v>-0.14245675254232595</v>
      </c>
      <c r="L7" s="2">
        <f t="shared" si="1"/>
        <v>1.0142638688434313</v>
      </c>
    </row>
    <row r="8" spans="1:14" x14ac:dyDescent="0.25">
      <c r="A8" s="35"/>
      <c r="B8" s="15">
        <v>5</v>
      </c>
      <c r="C8" s="15">
        <v>-6.3699827816591346E-5</v>
      </c>
      <c r="D8" s="15">
        <v>-1.2011119826176445E-3</v>
      </c>
      <c r="E8" s="15">
        <v>1.4138855341836395E-5</v>
      </c>
      <c r="H8" s="18">
        <v>-6.3298417836400002E-3</v>
      </c>
      <c r="I8" s="18">
        <v>-0.120125214543</v>
      </c>
      <c r="J8" s="18">
        <v>1.34073155776E-3</v>
      </c>
      <c r="K8" s="15">
        <f t="shared" si="0"/>
        <v>-0.12146594610076</v>
      </c>
      <c r="L8" s="2">
        <f t="shared" si="1"/>
        <v>1.0111611168634382</v>
      </c>
    </row>
    <row r="9" spans="1:14" x14ac:dyDescent="0.25">
      <c r="A9" s="35"/>
      <c r="B9" s="15">
        <v>6</v>
      </c>
      <c r="C9" s="15">
        <v>-1.1390403665580472E-5</v>
      </c>
      <c r="D9" s="15">
        <v>-1.7038703423773022E-3</v>
      </c>
      <c r="E9" s="15">
        <v>-3.4579931808159186E-5</v>
      </c>
      <c r="H9" s="15">
        <f t="shared" ref="H9:J9" si="3">C9*100</f>
        <v>-1.1390403665580472E-3</v>
      </c>
      <c r="I9" s="15">
        <f t="shared" si="3"/>
        <v>-0.17038703423773022</v>
      </c>
      <c r="J9" s="15">
        <f t="shared" si="3"/>
        <v>-3.4579931808159186E-3</v>
      </c>
      <c r="K9" s="15">
        <f t="shared" si="0"/>
        <v>-0.16692904105691431</v>
      </c>
      <c r="L9" s="2">
        <f t="shared" si="1"/>
        <v>0.97970506854417583</v>
      </c>
    </row>
    <row r="10" spans="1:14" x14ac:dyDescent="0.25">
      <c r="A10" s="35"/>
      <c r="C10" s="5"/>
    </row>
    <row r="11" spans="1:14" x14ac:dyDescent="0.25">
      <c r="A11" s="35"/>
      <c r="B11" s="15">
        <v>8</v>
      </c>
      <c r="C11" s="15">
        <v>6.8647818625240698E-6</v>
      </c>
      <c r="D11" s="15">
        <v>-1.413718235348209E-3</v>
      </c>
      <c r="E11" s="15">
        <v>2.5100022847184235E-5</v>
      </c>
      <c r="H11" s="15">
        <f>C11*100</f>
        <v>6.8647818625240697E-4</v>
      </c>
      <c r="I11" s="15">
        <f t="shared" ref="I11:J11" si="4">D11*100</f>
        <v>-0.14137182353482089</v>
      </c>
      <c r="J11" s="15">
        <f t="shared" si="4"/>
        <v>2.5100022847184236E-3</v>
      </c>
      <c r="K11" s="15">
        <f t="shared" si="0"/>
        <v>-0.14388182581953932</v>
      </c>
      <c r="L11" s="2">
        <f>K11/(IF(I11=0,1,(I11)))</f>
        <v>1.0177546149010392</v>
      </c>
    </row>
    <row r="12" spans="1:14" x14ac:dyDescent="0.25">
      <c r="A12" s="35"/>
      <c r="B12" s="15">
        <v>9</v>
      </c>
      <c r="C12" s="15">
        <v>-1.3323970543222124E-5</v>
      </c>
      <c r="D12" s="15">
        <v>-1.4886332674788937E-3</v>
      </c>
      <c r="E12" s="15">
        <v>-1.0739671010196512E-5</v>
      </c>
      <c r="H12" s="19">
        <v>-1.2048388010200001E-3</v>
      </c>
      <c r="I12" s="19">
        <v>-0.14886295168899999</v>
      </c>
      <c r="J12" s="19">
        <v>-1.1288275240000001E-3</v>
      </c>
      <c r="K12" s="15">
        <f t="shared" si="0"/>
        <v>-0.14773412416499998</v>
      </c>
      <c r="L12" s="2">
        <f t="shared" si="1"/>
        <v>0.99241700160320401</v>
      </c>
    </row>
    <row r="13" spans="1:14" x14ac:dyDescent="0.25">
      <c r="A13" s="35"/>
      <c r="B13" s="15">
        <v>10</v>
      </c>
      <c r="C13" s="15">
        <v>-1.5001008539326858E-4</v>
      </c>
      <c r="D13" s="15">
        <v>-1.0581790943284702E-3</v>
      </c>
      <c r="E13" s="15">
        <v>8.453344105506748E-5</v>
      </c>
      <c r="H13" s="18">
        <v>-1.4869800378E-2</v>
      </c>
      <c r="I13" s="18">
        <v>-0.105079925386</v>
      </c>
      <c r="J13" s="18">
        <v>8.3104184153299995E-3</v>
      </c>
      <c r="K13" s="15">
        <f t="shared" si="0"/>
        <v>-0.11339034380133001</v>
      </c>
      <c r="L13" s="2">
        <f t="shared" si="1"/>
        <v>1.0790866417615217</v>
      </c>
    </row>
    <row r="14" spans="1:14" x14ac:dyDescent="0.25">
      <c r="A14" s="35"/>
      <c r="B14" s="15">
        <v>11</v>
      </c>
      <c r="C14" s="15">
        <v>-7.9234516898482751E-5</v>
      </c>
      <c r="D14" s="15">
        <v>-1.2224986659070628E-3</v>
      </c>
      <c r="E14" s="15">
        <v>-9.6548964539160698E-7</v>
      </c>
      <c r="H14" s="15">
        <f>C14*100</f>
        <v>-7.9234516898482755E-3</v>
      </c>
      <c r="I14" s="15">
        <f t="shared" ref="I14:J15" si="5">D14*100</f>
        <v>-0.12224986659070627</v>
      </c>
      <c r="J14" s="15">
        <f t="shared" si="5"/>
        <v>-9.6548964539160698E-5</v>
      </c>
      <c r="K14" s="15">
        <f t="shared" si="0"/>
        <v>-0.12215331762616712</v>
      </c>
      <c r="L14" s="2">
        <f t="shared" si="1"/>
        <v>0.99921023255704311</v>
      </c>
    </row>
    <row r="15" spans="1:14" x14ac:dyDescent="0.25">
      <c r="A15" s="35"/>
      <c r="B15" s="15">
        <v>12</v>
      </c>
      <c r="C15" s="15">
        <v>-1.7376858225841614E-5</v>
      </c>
      <c r="D15" s="15">
        <v>-1.1383972538641105E-3</v>
      </c>
      <c r="E15" s="15">
        <v>9.1127724151393723E-6</v>
      </c>
      <c r="H15" s="15">
        <f>C15*100</f>
        <v>-1.7376858225841615E-3</v>
      </c>
      <c r="I15" s="15">
        <f t="shared" si="5"/>
        <v>-0.11383972538641104</v>
      </c>
      <c r="J15" s="15">
        <f t="shared" si="5"/>
        <v>9.1127724151393726E-4</v>
      </c>
      <c r="K15" s="15">
        <f t="shared" si="0"/>
        <v>-0.11475100262792498</v>
      </c>
      <c r="L15" s="2">
        <f t="shared" si="1"/>
        <v>1.0080049142636347</v>
      </c>
    </row>
    <row r="16" spans="1:14" x14ac:dyDescent="0.25">
      <c r="A16" s="35"/>
      <c r="B16" s="15">
        <v>13</v>
      </c>
      <c r="H16" s="19"/>
      <c r="I16" s="19"/>
      <c r="J16" s="19"/>
    </row>
    <row r="17" spans="1:14" x14ac:dyDescent="0.25">
      <c r="A17" s="35"/>
      <c r="B17" s="15">
        <v>14</v>
      </c>
      <c r="H17" s="18">
        <v>3.1163778123300002E-3</v>
      </c>
      <c r="I17" s="18">
        <v>-0.14995163134699999</v>
      </c>
      <c r="J17" s="18">
        <v>7.26223637999E-4</v>
      </c>
      <c r="K17" s="15">
        <f t="shared" si="0"/>
        <v>-0.150677854984999</v>
      </c>
      <c r="L17" s="2">
        <f t="shared" si="1"/>
        <v>1.0048430525995311</v>
      </c>
    </row>
    <row r="18" spans="1:14" x14ac:dyDescent="0.25">
      <c r="A18" s="35"/>
      <c r="B18" s="15">
        <v>15</v>
      </c>
      <c r="H18" s="19">
        <v>-5.10869950712E-3</v>
      </c>
      <c r="I18" s="19">
        <v>-0.12015744675499999</v>
      </c>
      <c r="J18" s="19">
        <v>1.69251755598E-3</v>
      </c>
      <c r="K18" s="15">
        <f t="shared" si="0"/>
        <v>-0.12184996431098</v>
      </c>
      <c r="L18" s="2">
        <f t="shared" si="1"/>
        <v>1.0140858315625749</v>
      </c>
    </row>
    <row r="19" spans="1:14" x14ac:dyDescent="0.25">
      <c r="A19" s="35"/>
      <c r="B19" s="15">
        <v>16</v>
      </c>
    </row>
    <row r="20" spans="1:14" x14ac:dyDescent="0.25">
      <c r="A20" s="35"/>
      <c r="B20" s="15">
        <v>17</v>
      </c>
    </row>
    <row r="21" spans="1:14" x14ac:dyDescent="0.25">
      <c r="A21" s="35"/>
      <c r="B21" s="15">
        <v>18</v>
      </c>
      <c r="H21" s="18"/>
      <c r="I21" s="18"/>
      <c r="J21" s="18"/>
    </row>
    <row r="22" spans="1:14" x14ac:dyDescent="0.25">
      <c r="A22" s="35"/>
      <c r="B22" s="15">
        <v>19</v>
      </c>
      <c r="H22" s="19"/>
      <c r="I22" s="19"/>
      <c r="J22" s="19"/>
    </row>
    <row r="23" spans="1:14" x14ac:dyDescent="0.25">
      <c r="A23" s="35"/>
      <c r="B23" s="15">
        <v>20</v>
      </c>
      <c r="H23" s="18">
        <v>-4.5686391919200001E-3</v>
      </c>
      <c r="I23" s="18">
        <v>-2.60607791268E-2</v>
      </c>
      <c r="J23" s="18">
        <v>-1.24222251966E-3</v>
      </c>
      <c r="K23" s="15">
        <f t="shared" si="0"/>
        <v>-2.481855660714E-2</v>
      </c>
      <c r="L23" s="2">
        <f t="shared" si="1"/>
        <v>0.95233363846814001</v>
      </c>
    </row>
    <row r="24" spans="1:14" x14ac:dyDescent="0.25">
      <c r="A24" s="35"/>
      <c r="B24" s="15">
        <v>21</v>
      </c>
      <c r="H24" s="19">
        <v>-6.9805079733800002E-3</v>
      </c>
      <c r="I24" s="19">
        <v>-0.114405021142</v>
      </c>
      <c r="J24" s="19">
        <v>9.6013927837900002E-3</v>
      </c>
      <c r="K24" s="15">
        <f t="shared" si="0"/>
        <v>-0.12400641392579001</v>
      </c>
      <c r="L24" s="2">
        <f t="shared" si="1"/>
        <v>1.0839245750575293</v>
      </c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</row>
    <row r="26" spans="1:14" x14ac:dyDescent="0.25">
      <c r="A26" s="35" t="s">
        <v>12</v>
      </c>
      <c r="B26" s="15">
        <v>1</v>
      </c>
      <c r="C26" s="15">
        <v>-1.7874216944736334E-5</v>
      </c>
      <c r="D26" s="15">
        <v>-1.3855342242204813E-3</v>
      </c>
      <c r="E26" s="15">
        <v>-1.213616E-3</v>
      </c>
      <c r="G26" s="15" t="s">
        <v>5</v>
      </c>
      <c r="H26" s="15">
        <f>C26*100</f>
        <v>-1.7874216944736333E-3</v>
      </c>
      <c r="I26" s="15">
        <f t="shared" ref="I26:J26" si="6">D26*100</f>
        <v>-0.13855342242204813</v>
      </c>
      <c r="J26" s="15">
        <f t="shared" si="6"/>
        <v>-0.1213616</v>
      </c>
      <c r="K26" s="15">
        <f t="shared" si="0"/>
        <v>-1.7191822422048128E-2</v>
      </c>
      <c r="L26" s="2">
        <f t="shared" si="1"/>
        <v>0.12408082111230749</v>
      </c>
      <c r="M26" s="6">
        <f>AVERAGE(L26:L46)</f>
        <v>0.14899632200349439</v>
      </c>
      <c r="N26" s="15">
        <f>_xlfn.STDEV.P(L26:L46)*100</f>
        <v>7.6076418010916855</v>
      </c>
    </row>
    <row r="27" spans="1:14" x14ac:dyDescent="0.25">
      <c r="A27" s="35"/>
      <c r="B27" s="15">
        <v>2</v>
      </c>
      <c r="C27" s="1">
        <v>-1.5894200000000001E-5</v>
      </c>
      <c r="D27" s="15">
        <v>-8.8838000000000003E-4</v>
      </c>
      <c r="E27" s="15">
        <v>-7.9726299999999999E-4</v>
      </c>
      <c r="H27" s="15">
        <v>-1.54154896383E-3</v>
      </c>
      <c r="I27" s="15">
        <v>-8.8837437429999999E-2</v>
      </c>
      <c r="J27" s="15">
        <v>-7.9770641405499998E-2</v>
      </c>
      <c r="K27" s="15">
        <f t="shared" si="0"/>
        <v>-9.0667960245000012E-3</v>
      </c>
      <c r="L27" s="2">
        <f t="shared" si="1"/>
        <v>0.10206053086171288</v>
      </c>
    </row>
    <row r="28" spans="1:14" x14ac:dyDescent="0.25">
      <c r="A28" s="35"/>
      <c r="B28" s="15">
        <v>3</v>
      </c>
      <c r="C28" s="15">
        <v>-1.11847E-4</v>
      </c>
      <c r="D28" s="15">
        <v>-1.592247E-3</v>
      </c>
      <c r="E28" s="15">
        <v>-1.0838270000000001E-3</v>
      </c>
      <c r="H28" s="15">
        <v>-1.11464178886E-2</v>
      </c>
      <c r="I28" s="15">
        <v>-0.15934568866900001</v>
      </c>
      <c r="J28" s="15">
        <v>-0.10830170683400001</v>
      </c>
      <c r="K28" s="15">
        <f t="shared" si="0"/>
        <v>-5.1043981835000002E-2</v>
      </c>
      <c r="L28" s="2">
        <f t="shared" si="1"/>
        <v>0.32033487859863496</v>
      </c>
    </row>
    <row r="29" spans="1:14" x14ac:dyDescent="0.25">
      <c r="A29" s="35"/>
      <c r="B29" s="15">
        <v>4</v>
      </c>
      <c r="C29" s="1">
        <v>-3.9424200000000001E-5</v>
      </c>
      <c r="D29" s="15">
        <v>-1.7617710000000001E-3</v>
      </c>
      <c r="E29" s="15">
        <v>-1.3568040000000001E-3</v>
      </c>
      <c r="H29" s="15">
        <v>-4.1029609011699998E-3</v>
      </c>
      <c r="I29" s="15">
        <v>-0.17616398594499999</v>
      </c>
      <c r="J29" s="15">
        <v>-0.13565424914599999</v>
      </c>
      <c r="K29" s="15">
        <f t="shared" si="0"/>
        <v>-4.0509736798999996E-2</v>
      </c>
      <c r="L29" s="2">
        <f t="shared" si="1"/>
        <v>0.22995470147710842</v>
      </c>
    </row>
    <row r="30" spans="1:14" x14ac:dyDescent="0.25">
      <c r="A30" s="35"/>
      <c r="B30" s="15">
        <v>5</v>
      </c>
      <c r="C30" s="1">
        <v>-7.2931800000000002E-6</v>
      </c>
      <c r="D30" s="15">
        <v>-1.702184E-3</v>
      </c>
      <c r="E30" s="15">
        <v>-1.5744579999999999E-3</v>
      </c>
      <c r="H30" s="15">
        <v>-2.12375190594E-4</v>
      </c>
      <c r="I30" s="15">
        <v>-0.167956389889</v>
      </c>
      <c r="J30" s="15">
        <v>-0.157321820818</v>
      </c>
      <c r="K30" s="15">
        <f t="shared" si="0"/>
        <v>-1.0634569070999994E-2</v>
      </c>
      <c r="L30" s="2">
        <f t="shared" si="1"/>
        <v>6.3317442569635077E-2</v>
      </c>
    </row>
    <row r="31" spans="1:14" x14ac:dyDescent="0.25">
      <c r="A31" s="32"/>
      <c r="B31" s="15">
        <v>6</v>
      </c>
      <c r="C31" s="1"/>
      <c r="H31" s="15">
        <v>-3.6030547647600002E-3</v>
      </c>
      <c r="I31" s="15">
        <v>-7.8081361601599994E-2</v>
      </c>
      <c r="J31" s="15">
        <v>-6.9426604976800005E-2</v>
      </c>
      <c r="K31" s="15">
        <f t="shared" si="0"/>
        <v>-8.6547566247999891E-3</v>
      </c>
      <c r="L31" s="2">
        <f t="shared" si="1"/>
        <v>0.11084279842556743</v>
      </c>
    </row>
    <row r="32" spans="1:14" x14ac:dyDescent="0.25">
      <c r="A32" s="32"/>
      <c r="B32" s="15">
        <v>7</v>
      </c>
      <c r="C32" s="1"/>
      <c r="H32" s="15">
        <v>-8.2130544396400006E-3</v>
      </c>
      <c r="I32" s="15">
        <v>-9.1532650282100003E-2</v>
      </c>
      <c r="J32" s="15">
        <v>-7.5553314696900006E-2</v>
      </c>
      <c r="K32" s="15">
        <f t="shared" si="0"/>
        <v>-1.5979335585199997E-2</v>
      </c>
      <c r="L32" s="2">
        <f t="shared" si="1"/>
        <v>0.1745752530485277</v>
      </c>
    </row>
    <row r="33" spans="1:14" x14ac:dyDescent="0.25">
      <c r="A33" s="32"/>
      <c r="B33" s="15">
        <v>8</v>
      </c>
      <c r="C33" s="1"/>
      <c r="H33" s="15">
        <v>-1.26820745319E-2</v>
      </c>
      <c r="I33" s="15">
        <v>-7.20440624354E-2</v>
      </c>
      <c r="J33" s="15">
        <v>-6.5900522400200001E-2</v>
      </c>
      <c r="K33" s="15">
        <f t="shared" si="0"/>
        <v>-6.1435400351999986E-3</v>
      </c>
      <c r="L33" s="2">
        <f t="shared" si="1"/>
        <v>8.5274758634117112E-2</v>
      </c>
    </row>
    <row r="34" spans="1:14" x14ac:dyDescent="0.25">
      <c r="A34" s="32"/>
      <c r="B34" s="15">
        <v>9</v>
      </c>
      <c r="C34" s="1"/>
      <c r="H34" s="15">
        <v>-1.7476115269199999E-2</v>
      </c>
      <c r="I34" s="15">
        <v>-5.0974464999199998E-2</v>
      </c>
      <c r="J34" s="15">
        <v>-4.8336261563700002E-2</v>
      </c>
      <c r="K34" s="15">
        <f t="shared" si="0"/>
        <v>-2.6382034354999959E-3</v>
      </c>
      <c r="L34" s="2">
        <f t="shared" si="1"/>
        <v>5.1755392342840684E-2</v>
      </c>
    </row>
    <row r="35" spans="1:14" x14ac:dyDescent="0.25">
      <c r="A35" s="32"/>
      <c r="B35" s="15">
        <v>10</v>
      </c>
      <c r="C35" s="1"/>
      <c r="H35" s="15">
        <v>-9.9281803991400006E-3</v>
      </c>
      <c r="I35" s="15">
        <v>-6.8698263986399999E-2</v>
      </c>
      <c r="J35" s="15">
        <v>-5.8551751526500002E-2</v>
      </c>
      <c r="K35" s="15">
        <f t="shared" si="0"/>
        <v>-1.0146512459899996E-2</v>
      </c>
      <c r="L35" s="2">
        <f t="shared" si="1"/>
        <v>0.14769678112839463</v>
      </c>
    </row>
    <row r="36" spans="1:14" x14ac:dyDescent="0.25">
      <c r="A36" s="32"/>
      <c r="B36" s="15">
        <v>11</v>
      </c>
      <c r="C36" s="1"/>
      <c r="H36" s="15">
        <v>-4.0434248082500002E-3</v>
      </c>
      <c r="I36" s="15">
        <v>-5.3886795125799997E-2</v>
      </c>
      <c r="J36" s="15">
        <v>-4.6903530155399997E-2</v>
      </c>
      <c r="K36" s="15">
        <f t="shared" si="0"/>
        <v>-6.9832649703999994E-3</v>
      </c>
      <c r="L36" s="2">
        <f t="shared" si="1"/>
        <v>0.12959139533344677</v>
      </c>
    </row>
    <row r="37" spans="1:14" x14ac:dyDescent="0.25">
      <c r="A37" s="32"/>
      <c r="B37" s="15">
        <v>12</v>
      </c>
      <c r="C37" s="1"/>
      <c r="H37" s="15">
        <v>-1.55923204144E-2</v>
      </c>
      <c r="I37" s="15">
        <v>-7.3475084614100003E-2</v>
      </c>
      <c r="J37" s="15">
        <v>-6.0371235981599998E-2</v>
      </c>
      <c r="K37" s="15">
        <f t="shared" si="0"/>
        <v>-1.3103848632500005E-2</v>
      </c>
      <c r="L37" s="2">
        <f t="shared" si="1"/>
        <v>0.17834411081420318</v>
      </c>
    </row>
    <row r="38" spans="1:14" x14ac:dyDescent="0.25">
      <c r="A38" s="32"/>
      <c r="B38" s="15">
        <v>13</v>
      </c>
      <c r="C38" s="1"/>
      <c r="H38" s="15">
        <v>-1.8870723830900001E-2</v>
      </c>
      <c r="I38" s="15">
        <v>-6.8367035190499997E-2</v>
      </c>
      <c r="J38" s="15">
        <v>-5.4969997420900002E-2</v>
      </c>
      <c r="K38" s="15">
        <f t="shared" si="0"/>
        <v>-1.3397037769599995E-2</v>
      </c>
      <c r="L38" s="2">
        <f t="shared" si="1"/>
        <v>0.19595756540078241</v>
      </c>
    </row>
    <row r="39" spans="1:14" x14ac:dyDescent="0.25">
      <c r="A39" s="32"/>
      <c r="B39" s="15">
        <v>14</v>
      </c>
      <c r="C39" s="1"/>
      <c r="H39" s="15">
        <v>2.8584801561599998E-4</v>
      </c>
      <c r="I39" s="15">
        <v>-8.8743914863200005E-2</v>
      </c>
      <c r="J39" s="15">
        <v>-8.3223919233699997E-2</v>
      </c>
      <c r="K39" s="15">
        <f t="shared" si="0"/>
        <v>-5.5199956295000074E-3</v>
      </c>
      <c r="L39" s="2">
        <f t="shared" si="1"/>
        <v>6.2201398687551236E-2</v>
      </c>
    </row>
    <row r="40" spans="1:14" x14ac:dyDescent="0.25">
      <c r="A40" s="32"/>
      <c r="B40" s="15">
        <v>15</v>
      </c>
      <c r="C40" s="1"/>
      <c r="H40" s="15">
        <v>-3.6007635890700003E-5</v>
      </c>
      <c r="I40" s="15">
        <v>-8.1052895419100005E-2</v>
      </c>
      <c r="J40" s="15">
        <v>-6.4159537139399994E-2</v>
      </c>
      <c r="K40" s="15">
        <f t="shared" si="0"/>
        <v>-1.689335827970001E-2</v>
      </c>
      <c r="L40" s="2">
        <f t="shared" si="1"/>
        <v>0.20842387174880755</v>
      </c>
    </row>
    <row r="41" spans="1:14" x14ac:dyDescent="0.25">
      <c r="A41" s="32"/>
      <c r="B41" s="15">
        <v>16</v>
      </c>
      <c r="C41" s="1"/>
      <c r="H41" s="15">
        <v>-1.4007983836499999E-2</v>
      </c>
      <c r="I41" s="15">
        <v>-7.7578582070399998E-2</v>
      </c>
      <c r="J41" s="15">
        <v>-6.5361113148299996E-2</v>
      </c>
      <c r="K41" s="15">
        <f t="shared" si="0"/>
        <v>-1.2217468922100003E-2</v>
      </c>
      <c r="L41" s="2">
        <f t="shared" si="1"/>
        <v>0.15748507637086037</v>
      </c>
    </row>
    <row r="42" spans="1:14" x14ac:dyDescent="0.25">
      <c r="A42" s="32"/>
      <c r="B42" s="15">
        <v>17</v>
      </c>
      <c r="C42" s="1"/>
      <c r="H42" s="15">
        <v>-2.11431176351E-2</v>
      </c>
      <c r="I42" s="15">
        <v>-8.2696380907500006E-2</v>
      </c>
      <c r="J42" s="15">
        <v>-8.2882641260699996E-2</v>
      </c>
      <c r="K42" s="15">
        <f t="shared" si="0"/>
        <v>1.8626035319999068E-4</v>
      </c>
      <c r="L42" s="2">
        <f t="shared" si="1"/>
        <v>-2.2523398382854518E-3</v>
      </c>
    </row>
    <row r="43" spans="1:14" x14ac:dyDescent="0.25">
      <c r="A43" s="32"/>
      <c r="B43" s="15">
        <v>18</v>
      </c>
      <c r="C43" s="1"/>
      <c r="H43" s="15">
        <v>-2.31447481297E-2</v>
      </c>
      <c r="I43" s="15">
        <v>-9.0619584261400002E-2</v>
      </c>
      <c r="J43" s="15">
        <v>-6.85182690397E-2</v>
      </c>
      <c r="K43" s="15">
        <f t="shared" si="0"/>
        <v>-2.2101315221700002E-2</v>
      </c>
      <c r="L43" s="2">
        <f t="shared" si="1"/>
        <v>0.24389115666153194</v>
      </c>
    </row>
    <row r="44" spans="1:14" x14ac:dyDescent="0.25">
      <c r="A44" s="32"/>
      <c r="B44" s="15">
        <v>19</v>
      </c>
      <c r="C44" s="1"/>
      <c r="H44" s="15">
        <v>-3.2858464639000003E-2</v>
      </c>
      <c r="I44" s="15">
        <v>-7.9665590785099993E-2</v>
      </c>
      <c r="J44" s="15">
        <v>-5.9299047489200001E-2</v>
      </c>
      <c r="K44" s="15">
        <f t="shared" si="0"/>
        <v>-2.0366543295899993E-2</v>
      </c>
      <c r="L44" s="2">
        <f t="shared" si="1"/>
        <v>0.25565043948320515</v>
      </c>
    </row>
    <row r="45" spans="1:14" x14ac:dyDescent="0.25">
      <c r="A45" s="33"/>
      <c r="C45" s="1"/>
      <c r="H45" s="15">
        <v>-3.5913312683085072E-5</v>
      </c>
      <c r="I45" s="15">
        <v>-7.8384868327267463E-4</v>
      </c>
      <c r="J45" s="15">
        <v>-6.9486810628413965E-4</v>
      </c>
      <c r="K45" s="15">
        <f t="shared" si="0"/>
        <v>-8.8980576988534972E-5</v>
      </c>
      <c r="L45" s="2">
        <f t="shared" si="1"/>
        <v>0.11351754348432275</v>
      </c>
    </row>
    <row r="46" spans="1:14" x14ac:dyDescent="0.25">
      <c r="A46" s="33"/>
      <c r="C46" s="1"/>
      <c r="H46" s="15">
        <v>-8.3841044926865301E-5</v>
      </c>
      <c r="I46" s="15">
        <v>-9.1496193224882279E-4</v>
      </c>
      <c r="J46" s="15">
        <v>-7.537280855757166E-4</v>
      </c>
      <c r="K46" s="15">
        <f t="shared" ref="K46" si="7">(I46-J46)</f>
        <v>-1.6123384667310618E-4</v>
      </c>
      <c r="L46" s="2">
        <f t="shared" ref="L46" si="8">K46/(IF(I46=0,1,(I46)))</f>
        <v>0.17621918572811052</v>
      </c>
    </row>
    <row r="47" spans="1:1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3"/>
      <c r="N47" s="3"/>
    </row>
    <row r="48" spans="1:14" x14ac:dyDescent="0.25">
      <c r="A48" s="37" t="s">
        <v>78</v>
      </c>
      <c r="B48" s="15">
        <v>1</v>
      </c>
      <c r="H48" s="15">
        <v>-6.5109976633900002E-3</v>
      </c>
      <c r="I48" s="15">
        <v>-1.93200268063E-2</v>
      </c>
      <c r="J48" s="15">
        <v>-1.3140310492799999E-2</v>
      </c>
      <c r="K48" s="15">
        <f t="shared" ref="K48" si="9">(I48-J48)</f>
        <v>-6.1797163135000003E-3</v>
      </c>
      <c r="L48" s="2">
        <f t="shared" ref="L48" si="10">K48/(IF(I48=0,1,(I48)))</f>
        <v>0.3198606490279236</v>
      </c>
    </row>
    <row r="49" spans="1:14" x14ac:dyDescent="0.25">
      <c r="A49" s="37"/>
      <c r="B49" s="15">
        <v>2</v>
      </c>
      <c r="H49" s="15">
        <v>-1.8526990367E-3</v>
      </c>
      <c r="I49" s="15">
        <v>-2.49301960892E-2</v>
      </c>
      <c r="J49" s="15">
        <v>-1.8917258039899999E-2</v>
      </c>
      <c r="K49" s="15">
        <f t="shared" ref="K49" si="11">(I49-J49)</f>
        <v>-6.0129380493000005E-3</v>
      </c>
      <c r="L49" s="2">
        <f t="shared" ref="L49" si="12">K49/(IF(I49=0,1,(I49)))</f>
        <v>0.2411909648759186</v>
      </c>
    </row>
    <row r="50" spans="1:14" x14ac:dyDescent="0.25">
      <c r="A50" s="37"/>
      <c r="B50" s="15">
        <v>3</v>
      </c>
      <c r="L50" s="15"/>
    </row>
    <row r="51" spans="1:14" x14ac:dyDescent="0.25">
      <c r="B51" s="15">
        <v>4</v>
      </c>
      <c r="L51" s="15"/>
    </row>
    <row r="52" spans="1:14" x14ac:dyDescent="0.25">
      <c r="B52" s="15">
        <v>5</v>
      </c>
      <c r="L52" s="15"/>
    </row>
    <row r="53" spans="1:14" x14ac:dyDescent="0.25">
      <c r="B53" s="15">
        <v>6</v>
      </c>
      <c r="L53" s="15"/>
    </row>
    <row r="54" spans="1:1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3"/>
    </row>
    <row r="55" spans="1:14" x14ac:dyDescent="0.25">
      <c r="A55" s="35" t="s">
        <v>13</v>
      </c>
      <c r="B55" s="15">
        <v>1</v>
      </c>
      <c r="C55" s="15">
        <v>-1.4636099999999999E-4</v>
      </c>
      <c r="D55" s="15">
        <v>-9.69074E-4</v>
      </c>
      <c r="E55" s="15">
        <v>-4.1235600000000001E-4</v>
      </c>
      <c r="G55" s="15" t="s">
        <v>6</v>
      </c>
      <c r="H55" s="21">
        <v>-1.4507639017199999E-2</v>
      </c>
      <c r="I55" s="21">
        <v>-9.6956230564900006E-2</v>
      </c>
      <c r="J55" s="21">
        <v>-4.1164988210499999E-2</v>
      </c>
      <c r="K55" s="21">
        <f t="shared" si="0"/>
        <v>-5.5791242354400007E-2</v>
      </c>
      <c r="L55" s="22">
        <f t="shared" si="1"/>
        <v>0.57542709766397926</v>
      </c>
      <c r="M55" s="6">
        <f>AVERAGE(L56:L57)</f>
        <v>0.18709663646819558</v>
      </c>
      <c r="N55" s="15">
        <f>_xlfn.STDEV.P(L56:L57)*100</f>
        <v>0.35028653435597162</v>
      </c>
    </row>
    <row r="56" spans="1:14" x14ac:dyDescent="0.25">
      <c r="A56" s="35"/>
      <c r="B56" s="15">
        <v>2</v>
      </c>
      <c r="C56" s="1">
        <v>4.5297499999999998E-5</v>
      </c>
      <c r="D56" s="15">
        <v>-2.351643E-3</v>
      </c>
      <c r="E56" s="15">
        <v>-1.9008510000000001E-3</v>
      </c>
      <c r="H56" s="19">
        <v>4.5322826286499996E-3</v>
      </c>
      <c r="I56" s="19">
        <v>-0.23554455658199999</v>
      </c>
      <c r="J56" s="19">
        <v>-0.19064988144299999</v>
      </c>
      <c r="K56" s="15">
        <f t="shared" si="0"/>
        <v>-4.4894675139000001E-2</v>
      </c>
      <c r="L56" s="2">
        <f t="shared" si="1"/>
        <v>0.19059950181175528</v>
      </c>
    </row>
    <row r="57" spans="1:14" x14ac:dyDescent="0.25">
      <c r="A57" s="35"/>
      <c r="B57" s="15">
        <v>3</v>
      </c>
      <c r="C57" s="1">
        <v>2.01707E-5</v>
      </c>
      <c r="D57" s="15">
        <v>-1.057828E-3</v>
      </c>
      <c r="E57" s="15">
        <v>-8.6416300000000004E-4</v>
      </c>
      <c r="H57" s="18">
        <v>1.9452104421900001E-3</v>
      </c>
      <c r="I57" s="18">
        <v>-0.105792837049</v>
      </c>
      <c r="J57" s="18">
        <v>-8.6369931137199998E-2</v>
      </c>
      <c r="K57" s="15">
        <f t="shared" si="0"/>
        <v>-1.9422905911800001E-2</v>
      </c>
      <c r="L57" s="2">
        <f t="shared" si="1"/>
        <v>0.18359377112463585</v>
      </c>
    </row>
    <row r="58" spans="1:1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4" x14ac:dyDescent="0.25">
      <c r="A59" s="35" t="s">
        <v>20</v>
      </c>
      <c r="B59" s="15">
        <v>1</v>
      </c>
      <c r="C59" s="15">
        <v>-3.8583461642967099E-5</v>
      </c>
      <c r="D59" s="15">
        <v>-4.1974902307143834E-4</v>
      </c>
      <c r="E59" s="15">
        <v>-2.6601384145724205E-4</v>
      </c>
      <c r="H59" s="3">
        <v>-3.7895692650899999E-3</v>
      </c>
      <c r="I59" s="3">
        <v>-4.1985364628499999E-2</v>
      </c>
      <c r="J59" s="3">
        <v>-2.76593983764E-2</v>
      </c>
      <c r="K59" s="15">
        <f>I59-J59</f>
        <v>-1.43259662521E-2</v>
      </c>
      <c r="L59" s="2">
        <f>K59/(IF(I59=0,1,(I59)))</f>
        <v>0.34121333419063415</v>
      </c>
      <c r="M59" s="6">
        <f>AVERAGE(L59:L62)</f>
        <v>0.30326352692922021</v>
      </c>
      <c r="N59" s="15">
        <f>_xlfn.STDEV.P(L59:L62)*100</f>
        <v>6.7248115866506932</v>
      </c>
    </row>
    <row r="60" spans="1:14" x14ac:dyDescent="0.25">
      <c r="A60" s="35"/>
      <c r="B60" s="15">
        <v>2</v>
      </c>
      <c r="C60" s="15">
        <v>-2.3313103474313125E-4</v>
      </c>
      <c r="D60" s="15">
        <v>-6.9526352911213074E-4</v>
      </c>
      <c r="E60" s="15">
        <v>-4.0345715724491199E-4</v>
      </c>
      <c r="H60" s="18">
        <v>-2.2950524625E-2</v>
      </c>
      <c r="I60" s="18">
        <v>-6.8612612976599999E-2</v>
      </c>
      <c r="J60" s="18">
        <v>-4.1569678386800001E-2</v>
      </c>
      <c r="K60" s="15">
        <f>I60-J60</f>
        <v>-2.7042934589799998E-2</v>
      </c>
      <c r="L60" s="2">
        <f>K60/(IF(I60=0,1,(I60)))</f>
        <v>0.39413940697788119</v>
      </c>
    </row>
    <row r="61" spans="1:14" x14ac:dyDescent="0.25">
      <c r="A61" s="35"/>
      <c r="B61" s="15">
        <v>3</v>
      </c>
      <c r="C61" s="15">
        <v>-1.5930808708771663E-5</v>
      </c>
      <c r="D61" s="15">
        <v>-8.1677274365360116E-4</v>
      </c>
      <c r="E61" s="15">
        <v>-6.3715805410637615E-4</v>
      </c>
      <c r="H61" s="19">
        <v>-1.6651941467100001E-3</v>
      </c>
      <c r="I61" s="19">
        <v>-8.1690376347999999E-2</v>
      </c>
      <c r="J61" s="19">
        <v>-6.1622737160400003E-2</v>
      </c>
      <c r="K61" s="15">
        <f>I61-J61</f>
        <v>-2.0067639187599996E-2</v>
      </c>
      <c r="L61" s="2">
        <f>K61/(IF(I61=0,1,(I61)))</f>
        <v>0.24565487496485633</v>
      </c>
    </row>
    <row r="62" spans="1:14" x14ac:dyDescent="0.25">
      <c r="A62" s="31"/>
      <c r="H62" s="19">
        <v>1.74675422075E-3</v>
      </c>
      <c r="I62" s="19">
        <v>-8.0847397595099998E-2</v>
      </c>
      <c r="J62" s="19">
        <v>-6.2087042629500003E-2</v>
      </c>
      <c r="K62" s="15">
        <f>I62-J62</f>
        <v>-1.8760354965599996E-2</v>
      </c>
      <c r="L62" s="2">
        <f>K62/(IF(I62=0,1,(I62)))</f>
        <v>0.23204649158350923</v>
      </c>
    </row>
    <row r="63" spans="1:14" x14ac:dyDescent="0.25">
      <c r="A63" s="32"/>
      <c r="H63" s="19"/>
      <c r="I63" s="19"/>
      <c r="J63" s="19"/>
    </row>
    <row r="64" spans="1:14" x14ac:dyDescent="0.25">
      <c r="A64" s="32"/>
      <c r="H64" s="19"/>
      <c r="I64" s="19"/>
      <c r="J64" s="19"/>
    </row>
    <row r="65" spans="1:14" x14ac:dyDescent="0.25">
      <c r="A65" s="31"/>
      <c r="H65" s="19"/>
      <c r="I65" s="19"/>
      <c r="J65" s="19"/>
    </row>
    <row r="66" spans="1:1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4" x14ac:dyDescent="0.25">
      <c r="A67" s="35" t="s">
        <v>77</v>
      </c>
      <c r="B67" s="15">
        <v>1</v>
      </c>
      <c r="H67" s="19">
        <v>-2.1770548335999999E-2</v>
      </c>
      <c r="I67" s="19">
        <v>-0.11408140636899999</v>
      </c>
      <c r="J67" s="19">
        <v>-8.8082520624900004E-2</v>
      </c>
      <c r="K67" s="15">
        <f>I67-J67</f>
        <v>-2.5998885744099989E-2</v>
      </c>
      <c r="L67" s="2">
        <f>K67/(IF(I67=0,1,(I67)))</f>
        <v>0.22789766160495736</v>
      </c>
      <c r="M67" s="6">
        <f>AVERAGE(L67:L69)</f>
        <v>0.23702031476239305</v>
      </c>
      <c r="N67" s="15">
        <f>_xlfn.STDEV.P(L67:L69)*100</f>
        <v>1.0516551317341096</v>
      </c>
    </row>
    <row r="68" spans="1:14" x14ac:dyDescent="0.25">
      <c r="A68" s="35"/>
      <c r="B68" s="15">
        <v>2</v>
      </c>
      <c r="H68" s="19">
        <v>-1.7322656502099999E-2</v>
      </c>
      <c r="I68" s="19">
        <v>-0.123730902399</v>
      </c>
      <c r="J68" s="19">
        <v>-9.2581135790499994E-2</v>
      </c>
      <c r="K68" s="15">
        <f>I68-J68</f>
        <v>-3.114976660850001E-2</v>
      </c>
      <c r="L68" s="2">
        <f>K68/(IF(I68=0,1,(I68)))</f>
        <v>0.2517541374429656</v>
      </c>
    </row>
    <row r="69" spans="1:14" x14ac:dyDescent="0.25">
      <c r="A69" s="35"/>
      <c r="B69" s="15">
        <v>3</v>
      </c>
      <c r="H69" s="19">
        <v>-3.1807391003999999E-2</v>
      </c>
      <c r="I69" s="19">
        <v>-0.113654081899</v>
      </c>
      <c r="J69" s="19">
        <v>-8.7353487953800005E-2</v>
      </c>
      <c r="K69" s="15">
        <f>I69-J69</f>
        <v>-2.6300593945199999E-2</v>
      </c>
      <c r="L69" s="2">
        <f>K69/(IF(I69=0,1,(I69)))</f>
        <v>0.2314091452392561</v>
      </c>
    </row>
    <row r="70" spans="1:14" x14ac:dyDescent="0.25">
      <c r="A70" s="32"/>
      <c r="B70" s="15">
        <v>4</v>
      </c>
      <c r="H70" s="19">
        <v>-1.6865461424799999E-2</v>
      </c>
      <c r="I70" s="19">
        <v>-0.123135888084</v>
      </c>
      <c r="J70" s="19">
        <v>-0.117835624061</v>
      </c>
      <c r="K70" s="15">
        <f t="shared" ref="K70:K75" si="13">I70-J70</f>
        <v>-5.3002640230000037E-3</v>
      </c>
      <c r="L70" s="2">
        <f t="shared" ref="L70:L75" si="14">K70/(IF(I70=0,1,(I70)))</f>
        <v>4.3044023196424308E-2</v>
      </c>
    </row>
    <row r="71" spans="1:14" x14ac:dyDescent="0.25">
      <c r="A71" s="32"/>
      <c r="B71" s="15">
        <v>5</v>
      </c>
      <c r="H71" s="19">
        <v>-2.1770548335999999E-2</v>
      </c>
      <c r="I71" s="19">
        <v>-0.11408140636899999</v>
      </c>
      <c r="J71" s="19">
        <v>-8.8082520624900004E-2</v>
      </c>
      <c r="K71" s="15">
        <f t="shared" si="13"/>
        <v>-2.5998885744099989E-2</v>
      </c>
      <c r="L71" s="2">
        <f t="shared" si="14"/>
        <v>0.22789766160495736</v>
      </c>
    </row>
    <row r="72" spans="1:14" x14ac:dyDescent="0.25">
      <c r="A72" s="32"/>
      <c r="B72" s="15">
        <v>6</v>
      </c>
      <c r="H72" s="19">
        <v>-1.7322656502099999E-2</v>
      </c>
      <c r="I72" s="19">
        <v>-0.123730902399</v>
      </c>
      <c r="J72" s="19">
        <v>-9.2581135790499994E-2</v>
      </c>
      <c r="K72" s="15">
        <f t="shared" si="13"/>
        <v>-3.114976660850001E-2</v>
      </c>
      <c r="L72" s="2">
        <f t="shared" si="14"/>
        <v>0.2517541374429656</v>
      </c>
    </row>
    <row r="73" spans="1:14" x14ac:dyDescent="0.25">
      <c r="A73" s="32"/>
      <c r="B73" s="15">
        <v>7</v>
      </c>
      <c r="H73" s="19">
        <v>-3.1807391003999999E-2</v>
      </c>
      <c r="I73" s="19">
        <v>-0.113654081899</v>
      </c>
      <c r="J73" s="19">
        <v>-8.7353487953800005E-2</v>
      </c>
      <c r="K73" s="15">
        <f t="shared" si="13"/>
        <v>-2.6300593945199999E-2</v>
      </c>
      <c r="L73" s="2">
        <f t="shared" si="14"/>
        <v>0.2314091452392561</v>
      </c>
    </row>
    <row r="74" spans="1:14" x14ac:dyDescent="0.25">
      <c r="A74" s="32"/>
      <c r="B74" s="15">
        <v>8</v>
      </c>
      <c r="H74" s="19">
        <v>-4.4918792827299998E-2</v>
      </c>
      <c r="I74" s="19">
        <v>-0.143094157758</v>
      </c>
      <c r="J74" s="19">
        <v>-9.40869345882E-2</v>
      </c>
      <c r="K74" s="15">
        <f t="shared" si="13"/>
        <v>-4.9007223169799996E-2</v>
      </c>
      <c r="L74" s="2">
        <f t="shared" si="14"/>
        <v>0.3424823482498896</v>
      </c>
    </row>
    <row r="75" spans="1:14" x14ac:dyDescent="0.25">
      <c r="A75" s="32"/>
      <c r="B75" s="15">
        <v>9</v>
      </c>
      <c r="H75" s="19">
        <v>-3.2049195173900001E-2</v>
      </c>
      <c r="I75" s="19">
        <v>-9.8335165973299998E-2</v>
      </c>
      <c r="J75" s="19">
        <v>-7.4000392226700004E-2</v>
      </c>
      <c r="K75" s="15">
        <f t="shared" si="13"/>
        <v>-2.4334773746599994E-2</v>
      </c>
      <c r="L75" s="2">
        <f t="shared" si="14"/>
        <v>0.24746766333020051</v>
      </c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4" x14ac:dyDescent="0.25">
      <c r="A77" s="35" t="s">
        <v>79</v>
      </c>
      <c r="B77" s="15">
        <v>1</v>
      </c>
      <c r="H77" s="15">
        <v>-9.0903409410099997E-3</v>
      </c>
      <c r="I77" s="15">
        <v>-1.52750422147E-2</v>
      </c>
      <c r="J77" s="15">
        <v>-4.7304681127000002E-3</v>
      </c>
      <c r="K77" s="15">
        <f>I77-J77</f>
        <v>-1.0544574102E-2</v>
      </c>
      <c r="L77" s="2">
        <f t="shared" ref="L77:L85" si="15">K77/(IF(I77=0,1,(I77)))</f>
        <v>0.69031390904127166</v>
      </c>
      <c r="M77" s="6">
        <f>AVERAGE(L77:L90)</f>
        <v>0.10812682731006396</v>
      </c>
      <c r="N77" s="15">
        <f>_xlfn.STDEV.P(L77:L79)*100</f>
        <v>29.841241805683076</v>
      </c>
    </row>
    <row r="78" spans="1:14" x14ac:dyDescent="0.25">
      <c r="A78" s="35"/>
      <c r="B78" s="15">
        <v>2</v>
      </c>
      <c r="H78" s="15">
        <v>-6.6488895085099996E-3</v>
      </c>
      <c r="I78" s="15">
        <v>-4.6724164415100002E-2</v>
      </c>
      <c r="J78" s="15">
        <v>-4.7014174876099997E-2</v>
      </c>
      <c r="K78" s="15">
        <f t="shared" ref="K78:K90" si="16">I78-J78</f>
        <v>2.9001046099999539E-4</v>
      </c>
      <c r="L78" s="2">
        <f t="shared" si="15"/>
        <v>-6.2068624368223427E-3</v>
      </c>
    </row>
    <row r="79" spans="1:14" x14ac:dyDescent="0.25">
      <c r="A79" s="35"/>
      <c r="B79" s="15">
        <v>3</v>
      </c>
      <c r="H79" s="15">
        <v>-1.5809309423999999E-2</v>
      </c>
      <c r="I79" s="15">
        <v>-2.8987709864899999E-2</v>
      </c>
      <c r="J79" s="15">
        <v>-2.46383779249E-2</v>
      </c>
      <c r="K79" s="15">
        <f t="shared" si="16"/>
        <v>-4.3493319399999994E-3</v>
      </c>
      <c r="L79" s="2">
        <f t="shared" si="15"/>
        <v>0.1500405502977116</v>
      </c>
    </row>
    <row r="80" spans="1:14" x14ac:dyDescent="0.25">
      <c r="A80" s="35"/>
      <c r="B80" s="15">
        <v>4</v>
      </c>
      <c r="H80" s="15">
        <v>-1.01665545035E-2</v>
      </c>
      <c r="I80" s="15">
        <v>-3.3004639001200001E-2</v>
      </c>
      <c r="J80" s="15">
        <v>-3.4829092571299999E-2</v>
      </c>
      <c r="K80" s="15">
        <f t="shared" si="16"/>
        <v>1.8244535700999986E-3</v>
      </c>
      <c r="L80" s="2">
        <f t="shared" si="15"/>
        <v>-5.5278700973934732E-2</v>
      </c>
    </row>
    <row r="81" spans="1:13" x14ac:dyDescent="0.25">
      <c r="A81" s="32"/>
      <c r="B81" s="15">
        <v>5</v>
      </c>
      <c r="H81" s="15">
        <v>-2.1570219258200001E-2</v>
      </c>
      <c r="I81" s="15">
        <v>-6.1645641847599998E-2</v>
      </c>
      <c r="J81" s="15">
        <v>-6.7367495254000001E-2</v>
      </c>
      <c r="K81" s="15">
        <f t="shared" si="16"/>
        <v>5.7218534064000029E-3</v>
      </c>
      <c r="L81" s="2">
        <f t="shared" si="15"/>
        <v>-9.28184578002373E-2</v>
      </c>
    </row>
    <row r="82" spans="1:13" x14ac:dyDescent="0.25">
      <c r="A82" s="32"/>
      <c r="B82" s="15">
        <v>6</v>
      </c>
      <c r="H82" s="15">
        <v>-4.7301408545299996E-3</v>
      </c>
      <c r="I82" s="15">
        <v>-5.1433918358E-2</v>
      </c>
      <c r="J82" s="15">
        <v>-4.6762107945999998E-2</v>
      </c>
      <c r="K82" s="15">
        <f t="shared" si="16"/>
        <v>-4.671810412000002E-3</v>
      </c>
      <c r="L82" s="2">
        <f t="shared" si="15"/>
        <v>9.0831314454449905E-2</v>
      </c>
    </row>
    <row r="83" spans="1:13" x14ac:dyDescent="0.25">
      <c r="A83" s="32"/>
      <c r="B83" s="15">
        <v>7</v>
      </c>
      <c r="H83" s="15">
        <v>-1.16376498812E-2</v>
      </c>
      <c r="I83" s="15">
        <v>-7.3570108188900002E-2</v>
      </c>
      <c r="J83" s="15">
        <v>-5.9639407263699998E-2</v>
      </c>
      <c r="K83" s="15">
        <f t="shared" si="16"/>
        <v>-1.3930700925200004E-2</v>
      </c>
      <c r="L83" s="2">
        <f t="shared" si="15"/>
        <v>0.18935273126731406</v>
      </c>
    </row>
    <row r="84" spans="1:13" x14ac:dyDescent="0.25">
      <c r="A84" s="32"/>
      <c r="B84" s="15">
        <v>8</v>
      </c>
      <c r="H84" s="15">
        <v>-9.3084253424299997E-3</v>
      </c>
      <c r="I84" s="15">
        <v>-6.7933723294300002E-2</v>
      </c>
      <c r="J84" s="15">
        <v>-6.0643042225300002E-2</v>
      </c>
      <c r="K84" s="15">
        <f t="shared" si="16"/>
        <v>-7.2906810690000004E-3</v>
      </c>
      <c r="L84" s="2">
        <f t="shared" si="15"/>
        <v>0.10732049879579804</v>
      </c>
    </row>
    <row r="85" spans="1:13" x14ac:dyDescent="0.25">
      <c r="A85" s="32"/>
      <c r="B85" s="15">
        <v>9</v>
      </c>
      <c r="H85" s="15">
        <v>-9.7008710057000004E-4</v>
      </c>
      <c r="I85" s="15">
        <v>-6.2923420836299995E-2</v>
      </c>
      <c r="J85" s="15">
        <v>-6.3325117113200005E-2</v>
      </c>
      <c r="K85" s="15">
        <f t="shared" si="16"/>
        <v>4.0169627690000986E-4</v>
      </c>
      <c r="L85" s="2">
        <f t="shared" si="15"/>
        <v>-6.3838912691198541E-3</v>
      </c>
    </row>
    <row r="86" spans="1:13" x14ac:dyDescent="0.25">
      <c r="A86" s="32"/>
      <c r="B86" s="15">
        <v>10</v>
      </c>
      <c r="H86" s="15">
        <v>4.0628638484399996E-3</v>
      </c>
      <c r="I86" s="15">
        <v>-8.5336826143999997E-2</v>
      </c>
      <c r="J86" s="15">
        <v>-7.3720310025200006E-2</v>
      </c>
      <c r="K86" s="15">
        <f t="shared" si="16"/>
        <v>-1.1616516118799991E-2</v>
      </c>
      <c r="L86" s="2">
        <f t="shared" ref="L80:L90" si="17">K86/(IF(I86=0,1,(I86)))</f>
        <v>0.13612547646426318</v>
      </c>
    </row>
    <row r="87" spans="1:13" x14ac:dyDescent="0.25">
      <c r="A87" s="32"/>
      <c r="B87" s="15">
        <v>11</v>
      </c>
      <c r="H87" s="15">
        <v>-8.5755833140799993E-3</v>
      </c>
      <c r="I87" s="15">
        <v>-7.5222033399499996E-2</v>
      </c>
      <c r="J87" s="15">
        <v>-6.4889891835000005E-2</v>
      </c>
      <c r="K87" s="15">
        <f t="shared" si="16"/>
        <v>-1.0332141564499991E-2</v>
      </c>
      <c r="L87" s="2">
        <f t="shared" si="17"/>
        <v>0.13735525480448751</v>
      </c>
    </row>
    <row r="88" spans="1:13" x14ac:dyDescent="0.25">
      <c r="A88" s="32"/>
      <c r="B88" s="15">
        <v>12</v>
      </c>
      <c r="H88" s="15">
        <v>-7.9195352718499992E-3</v>
      </c>
      <c r="I88" s="15">
        <v>-6.5580833023600002E-2</v>
      </c>
      <c r="J88" s="15">
        <v>-5.1843162197100001E-2</v>
      </c>
      <c r="K88" s="15">
        <f t="shared" si="16"/>
        <v>-1.3737670826500001E-2</v>
      </c>
      <c r="L88" s="2">
        <f t="shared" si="17"/>
        <v>0.20947691868379203</v>
      </c>
    </row>
    <row r="89" spans="1:13" x14ac:dyDescent="0.25">
      <c r="A89" s="32"/>
      <c r="B89" s="15">
        <v>13</v>
      </c>
      <c r="H89" s="15">
        <v>1.6999916713300001E-4</v>
      </c>
      <c r="I89" s="15">
        <v>-0.12572616604</v>
      </c>
      <c r="J89" s="15">
        <v>-0.132650282743</v>
      </c>
      <c r="K89" s="15">
        <f t="shared" si="16"/>
        <v>6.9241167029999995E-3</v>
      </c>
      <c r="L89" s="2">
        <f t="shared" si="17"/>
        <v>-5.5072996505731983E-2</v>
      </c>
    </row>
    <row r="90" spans="1:13" x14ac:dyDescent="0.25">
      <c r="A90" s="32"/>
      <c r="B90" s="15">
        <v>14</v>
      </c>
      <c r="H90" s="15">
        <v>2.4170274556799998E-3</v>
      </c>
      <c r="I90" s="15">
        <v>-0.13277309387200001</v>
      </c>
      <c r="J90" s="15">
        <v>-0.130287603128</v>
      </c>
      <c r="K90" s="15">
        <f t="shared" si="16"/>
        <v>-2.4854907440000074E-3</v>
      </c>
      <c r="L90" s="2">
        <f t="shared" si="17"/>
        <v>1.8719837517653586E-2</v>
      </c>
    </row>
    <row r="91" spans="1:13" x14ac:dyDescent="0.25">
      <c r="A91" s="32"/>
      <c r="B91" s="15">
        <v>15</v>
      </c>
    </row>
    <row r="92" spans="1:1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3" x14ac:dyDescent="0.25">
      <c r="A93" s="37" t="s">
        <v>85</v>
      </c>
      <c r="B93" s="15">
        <v>1</v>
      </c>
      <c r="H93" s="15">
        <v>-1.022544224E-2</v>
      </c>
      <c r="I93" s="15">
        <v>-0.108394466562</v>
      </c>
      <c r="J93" s="15">
        <v>-9.9654220801999996E-2</v>
      </c>
      <c r="K93" s="15">
        <f t="shared" ref="K93" si="18">I93-J93</f>
        <v>-8.7402457600000011E-3</v>
      </c>
      <c r="L93" s="2">
        <f t="shared" ref="L93" si="19">K93/(IF(I93=0,1,(I93)))</f>
        <v>8.0633689497431243E-2</v>
      </c>
      <c r="M93" s="6">
        <f>AVERAGE(L93:L94)</f>
        <v>0.16790189881983725</v>
      </c>
    </row>
    <row r="94" spans="1:13" x14ac:dyDescent="0.25">
      <c r="A94" s="37"/>
      <c r="B94" s="15">
        <v>2</v>
      </c>
      <c r="H94" s="15">
        <v>-6.9631731385800004E-3</v>
      </c>
      <c r="I94" s="15">
        <v>-0.117248284015</v>
      </c>
      <c r="J94" s="15">
        <v>-8.7330026703399996E-2</v>
      </c>
      <c r="K94" s="15">
        <f t="shared" ref="K94" si="20">I94-J94</f>
        <v>-2.9918257311599999E-2</v>
      </c>
      <c r="L94" s="2">
        <f t="shared" ref="L94" si="21">K94/(IF(I94=0,1,(I94)))</f>
        <v>0.25517010814224322</v>
      </c>
    </row>
    <row r="95" spans="1:13" x14ac:dyDescent="0.25">
      <c r="A95" s="37"/>
      <c r="B95" s="15">
        <v>3</v>
      </c>
      <c r="L95" s="15"/>
    </row>
    <row r="96" spans="1:13" x14ac:dyDescent="0.25">
      <c r="B96" s="15">
        <v>4</v>
      </c>
      <c r="L96" s="15"/>
    </row>
    <row r="97" spans="1:14" x14ac:dyDescent="0.25">
      <c r="B97" s="15">
        <v>5</v>
      </c>
      <c r="L97" s="15"/>
    </row>
    <row r="98" spans="1:14" x14ac:dyDescent="0.25">
      <c r="B98" s="15">
        <v>6</v>
      </c>
      <c r="L98" s="15"/>
    </row>
    <row r="99" spans="1:14" x14ac:dyDescent="0.25">
      <c r="B99" s="15">
        <v>7</v>
      </c>
      <c r="L99" s="15"/>
    </row>
    <row r="100" spans="1:14" x14ac:dyDescent="0.25">
      <c r="B100" s="15">
        <v>8</v>
      </c>
      <c r="L100" s="15"/>
    </row>
    <row r="101" spans="1:1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4" x14ac:dyDescent="0.25">
      <c r="A102" s="35" t="s">
        <v>18</v>
      </c>
      <c r="B102" s="15">
        <v>1</v>
      </c>
      <c r="C102" s="15">
        <v>-3.1374107277560534E-5</v>
      </c>
      <c r="D102" s="15">
        <v>-1.0869104508960537E-3</v>
      </c>
      <c r="E102" s="15">
        <v>1.0188882112827766E-4</v>
      </c>
      <c r="G102" s="15" t="s">
        <v>19</v>
      </c>
      <c r="H102" s="25">
        <v>-3.14575674149E-3</v>
      </c>
      <c r="I102" s="25">
        <v>-0.108753336194</v>
      </c>
      <c r="J102" s="25">
        <v>2.2847859485200001E-3</v>
      </c>
      <c r="K102" s="15">
        <f>I102-J102</f>
        <v>-0.11103812214252</v>
      </c>
      <c r="L102" s="2">
        <f t="shared" si="1"/>
        <v>1.0210088814603744</v>
      </c>
      <c r="M102" s="6">
        <f>AVERAGE(L102:L110)</f>
        <v>1.0151664449351752</v>
      </c>
      <c r="N102" s="15">
        <f>_xlfn.STDEV.P(L102:L110)*100</f>
        <v>8.0788665529527037</v>
      </c>
    </row>
    <row r="103" spans="1:14" x14ac:dyDescent="0.25">
      <c r="A103" s="35"/>
      <c r="B103" s="15">
        <v>2</v>
      </c>
      <c r="C103" s="15">
        <v>-1.228432360756996E-4</v>
      </c>
      <c r="D103" s="15">
        <v>-6.1463255512467392E-4</v>
      </c>
      <c r="E103" s="15">
        <v>5.1422749985176583E-6</v>
      </c>
      <c r="H103" s="25">
        <v>-1.21993392297E-2</v>
      </c>
      <c r="I103" s="25">
        <v>-6.14966960003E-2</v>
      </c>
      <c r="J103" s="25">
        <v>-4.8148474649000001E-3</v>
      </c>
      <c r="K103" s="15">
        <f t="shared" ref="K103:K109" si="22">I103-J103</f>
        <v>-5.6681848535400002E-2</v>
      </c>
      <c r="L103" s="2">
        <f t="shared" si="1"/>
        <v>0.92170559106335548</v>
      </c>
    </row>
    <row r="104" spans="1:14" x14ac:dyDescent="0.25">
      <c r="A104" s="35"/>
      <c r="B104" s="15">
        <v>3</v>
      </c>
      <c r="C104" s="15">
        <v>-9.0517511459287114E-5</v>
      </c>
      <c r="D104" s="15">
        <v>-6.5484178316185478E-4</v>
      </c>
      <c r="E104" s="15">
        <v>2.5823893045596704E-5</v>
      </c>
      <c r="H104" s="25">
        <v>-9.0851513913299993E-3</v>
      </c>
      <c r="I104" s="25">
        <v>-6.5519361367299994E-2</v>
      </c>
      <c r="J104" s="25">
        <v>8.6610699349799996E-4</v>
      </c>
      <c r="K104" s="15">
        <f t="shared" si="22"/>
        <v>-6.6385468360797992E-2</v>
      </c>
      <c r="L104" s="2">
        <f t="shared" si="1"/>
        <v>1.013219100055671</v>
      </c>
    </row>
    <row r="105" spans="1:14" x14ac:dyDescent="0.25">
      <c r="A105" s="35"/>
      <c r="B105" s="15">
        <v>4</v>
      </c>
      <c r="C105" s="15">
        <v>4.1565595310289318E-5</v>
      </c>
      <c r="D105" s="15">
        <v>-5.8463231199178578E-4</v>
      </c>
      <c r="E105" s="15">
        <v>5.8789838959638634E-5</v>
      </c>
      <c r="H105" s="25">
        <v>4.2700287754899998E-3</v>
      </c>
      <c r="I105" s="25">
        <v>-5.8495707076599998E-2</v>
      </c>
      <c r="J105" s="25">
        <v>5.1304492374699999E-3</v>
      </c>
      <c r="K105" s="15">
        <f t="shared" si="22"/>
        <v>-6.3626156314069995E-2</v>
      </c>
      <c r="L105" s="2">
        <f t="shared" si="1"/>
        <v>1.0877064231525859</v>
      </c>
    </row>
    <row r="106" spans="1:14" x14ac:dyDescent="0.25">
      <c r="A106" s="35"/>
      <c r="B106" s="15">
        <v>5</v>
      </c>
      <c r="H106" s="25">
        <v>-2.35617263385E-3</v>
      </c>
      <c r="I106" s="25">
        <v>-4.6718877541700003E-2</v>
      </c>
      <c r="J106" s="25">
        <v>-4.9499860794399997E-3</v>
      </c>
      <c r="K106" s="15">
        <f t="shared" si="22"/>
        <v>-4.1768891462260004E-2</v>
      </c>
      <c r="L106" s="2">
        <f t="shared" si="1"/>
        <v>0.89404740995710408</v>
      </c>
    </row>
    <row r="107" spans="1:14" x14ac:dyDescent="0.25">
      <c r="A107" s="35"/>
      <c r="B107" s="15">
        <v>6</v>
      </c>
      <c r="H107" s="25">
        <v>-1.3396996385200001E-3</v>
      </c>
      <c r="I107" s="25">
        <v>-5.7880125849799999E-2</v>
      </c>
      <c r="J107" s="25">
        <v>8.62732460459E-3</v>
      </c>
      <c r="K107" s="15">
        <f t="shared" si="22"/>
        <v>-6.6507450454389994E-2</v>
      </c>
      <c r="L107" s="2">
        <f t="shared" si="1"/>
        <v>1.1490550422605863</v>
      </c>
    </row>
    <row r="108" spans="1:14" x14ac:dyDescent="0.25">
      <c r="A108" s="35"/>
      <c r="B108" s="15">
        <v>7</v>
      </c>
      <c r="H108" s="25">
        <v>6.3346903535900002E-4</v>
      </c>
      <c r="I108" s="25">
        <v>-6.6937825442100002E-2</v>
      </c>
      <c r="J108" s="25">
        <v>-2.6844215515600001E-3</v>
      </c>
      <c r="K108" s="15">
        <f t="shared" si="22"/>
        <v>-6.4253403890540003E-2</v>
      </c>
      <c r="L108" s="2">
        <f t="shared" si="1"/>
        <v>0.95989679177908205</v>
      </c>
    </row>
    <row r="109" spans="1:14" x14ac:dyDescent="0.25">
      <c r="A109" s="35"/>
      <c r="B109" s="15">
        <v>8</v>
      </c>
      <c r="H109" s="25">
        <v>-2.6198566747000001E-3</v>
      </c>
      <c r="I109" s="25">
        <v>-6.0751635176100001E-2</v>
      </c>
      <c r="J109" s="25">
        <v>-9.36764535992E-4</v>
      </c>
      <c r="K109" s="15">
        <f t="shared" si="22"/>
        <v>-5.9814870640108E-2</v>
      </c>
      <c r="L109" s="2">
        <f t="shared" si="1"/>
        <v>0.98458042267872115</v>
      </c>
    </row>
    <row r="110" spans="1:14" x14ac:dyDescent="0.25">
      <c r="A110" s="23"/>
      <c r="B110" s="15">
        <v>9</v>
      </c>
      <c r="H110" s="25">
        <v>-6.6040250500899997E-2</v>
      </c>
      <c r="I110" s="25">
        <v>0.41470753360200002</v>
      </c>
      <c r="J110" s="25">
        <v>-4.3659721556299998E-2</v>
      </c>
      <c r="K110" s="15">
        <f t="shared" ref="K110" si="23">I110-J110</f>
        <v>0.45836725515830001</v>
      </c>
      <c r="L110" s="2">
        <f t="shared" ref="L110" si="24">K110/(IF(I110=0,1,(I110)))</f>
        <v>1.1052783420090959</v>
      </c>
    </row>
    <row r="111" spans="1:14" x14ac:dyDescent="0.25">
      <c r="A111" s="23"/>
      <c r="B111" s="15">
        <v>10</v>
      </c>
      <c r="H111" s="25"/>
      <c r="I111" s="25"/>
      <c r="J111" s="25"/>
    </row>
    <row r="112" spans="1:14" x14ac:dyDescent="0.25">
      <c r="A112" s="23"/>
      <c r="B112" s="15">
        <v>11</v>
      </c>
      <c r="H112" s="25"/>
      <c r="I112" s="25"/>
      <c r="J112" s="25"/>
    </row>
    <row r="113" spans="1:17" x14ac:dyDescent="0.25">
      <c r="A113" s="23"/>
      <c r="B113" s="15">
        <v>12</v>
      </c>
      <c r="H113" s="25"/>
      <c r="I113" s="25"/>
      <c r="J113" s="25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7" x14ac:dyDescent="0.25">
      <c r="A115" s="35" t="s">
        <v>21</v>
      </c>
      <c r="B115" s="15">
        <v>1</v>
      </c>
      <c r="H115" s="24">
        <v>-3.4370818960299999E-4</v>
      </c>
      <c r="I115" s="24">
        <v>-7.2971367065100004E-2</v>
      </c>
      <c r="J115" s="24">
        <v>-1.8804997532699999E-2</v>
      </c>
      <c r="K115" s="15">
        <f t="shared" ref="K115:K120" si="25">(I115-J115)</f>
        <v>-5.4166369532400005E-2</v>
      </c>
      <c r="L115" s="2">
        <f t="shared" ref="L115:L144" si="26">K115/(IF(I115=0,1,(I115)))</f>
        <v>0.74229621440525462</v>
      </c>
      <c r="M115" s="6">
        <f>AVERAGE(L115:L120)</f>
        <v>0.69653306117636038</v>
      </c>
      <c r="N115" s="15">
        <f>_xlfn.STDEV.P(L115:L120)*100</f>
        <v>6.1236111025773878</v>
      </c>
    </row>
    <row r="116" spans="1:17" x14ac:dyDescent="0.25">
      <c r="A116" s="35"/>
      <c r="B116" s="15">
        <v>2</v>
      </c>
      <c r="H116" s="24">
        <v>-1.52811600723E-2</v>
      </c>
      <c r="I116" s="24">
        <v>-7.2737590328700003E-2</v>
      </c>
      <c r="J116" s="24">
        <v>-2.60712034342E-2</v>
      </c>
      <c r="K116" s="15">
        <f t="shared" si="25"/>
        <v>-4.6666386894500006E-2</v>
      </c>
      <c r="L116" s="2">
        <f t="shared" si="26"/>
        <v>0.64157180191996122</v>
      </c>
    </row>
    <row r="117" spans="1:17" x14ac:dyDescent="0.25">
      <c r="A117" s="35"/>
      <c r="B117" s="15">
        <v>3</v>
      </c>
      <c r="H117" s="24">
        <v>-1.1599623671900001E-2</v>
      </c>
      <c r="I117" s="24">
        <v>-7.2530179663800001E-2</v>
      </c>
      <c r="J117" s="24">
        <v>-2.4174309286099999E-2</v>
      </c>
      <c r="K117" s="15">
        <f t="shared" si="25"/>
        <v>-4.8355870377700005E-2</v>
      </c>
      <c r="L117" s="2">
        <f t="shared" si="26"/>
        <v>0.66669999442776151</v>
      </c>
    </row>
    <row r="118" spans="1:17" x14ac:dyDescent="0.25">
      <c r="A118" s="35"/>
      <c r="B118" s="15">
        <v>4</v>
      </c>
      <c r="H118" s="24">
        <v>-6.6966799069199997E-3</v>
      </c>
      <c r="I118" s="24">
        <v>-5.6935667565900003E-2</v>
      </c>
      <c r="J118" s="24">
        <v>-1.2223169103800001E-2</v>
      </c>
      <c r="K118" s="15">
        <f t="shared" si="25"/>
        <v>-4.47124984621E-2</v>
      </c>
      <c r="L118" s="2">
        <f t="shared" si="26"/>
        <v>0.7853161361522224</v>
      </c>
    </row>
    <row r="119" spans="1:17" x14ac:dyDescent="0.25">
      <c r="A119" s="35"/>
      <c r="B119" s="15">
        <v>5</v>
      </c>
      <c r="H119" s="24">
        <v>-2.42884278225E-2</v>
      </c>
      <c r="I119" s="24">
        <v>-8.2749130183200001E-2</v>
      </c>
      <c r="J119" s="24">
        <v>-2.2145475302099999E-2</v>
      </c>
      <c r="K119" s="15">
        <f t="shared" si="25"/>
        <v>-6.0603654881100005E-2</v>
      </c>
      <c r="L119" s="2">
        <f t="shared" si="26"/>
        <v>0.73237815004131557</v>
      </c>
    </row>
    <row r="120" spans="1:17" x14ac:dyDescent="0.25">
      <c r="A120" s="35"/>
      <c r="B120" s="15">
        <v>6</v>
      </c>
      <c r="H120" s="24">
        <v>-7.5332977029300002E-3</v>
      </c>
      <c r="I120" s="24">
        <v>-9.3672514186700001E-2</v>
      </c>
      <c r="J120" s="24">
        <v>-3.6444596491999999E-2</v>
      </c>
      <c r="K120" s="15">
        <f t="shared" si="25"/>
        <v>-5.7227917694700002E-2</v>
      </c>
      <c r="L120" s="2">
        <f t="shared" si="26"/>
        <v>0.61093607011164697</v>
      </c>
    </row>
    <row r="121" spans="1:17" x14ac:dyDescent="0.25">
      <c r="A121" s="17"/>
      <c r="B121" s="15">
        <v>7</v>
      </c>
      <c r="H121" s="24">
        <v>-7.4847771490200001E-4</v>
      </c>
      <c r="I121" s="24">
        <v>-5.1129538538700003E-2</v>
      </c>
      <c r="J121" s="24">
        <v>-1.0314094680900001E-2</v>
      </c>
      <c r="K121" s="15">
        <f t="shared" ref="K121:K122" si="27">(I121-J121)</f>
        <v>-4.0815443857800005E-2</v>
      </c>
      <c r="L121" s="2">
        <f t="shared" ref="L121:L122" si="28">K121/(IF(I121=0,1,(I121)))</f>
        <v>0.79827522454376842</v>
      </c>
    </row>
    <row r="122" spans="1:17" x14ac:dyDescent="0.25">
      <c r="A122" s="17"/>
      <c r="B122" s="15">
        <v>8</v>
      </c>
      <c r="H122" s="24">
        <v>-4.0613385041700003E-3</v>
      </c>
      <c r="I122" s="24">
        <v>-3.9535174975899999E-2</v>
      </c>
      <c r="J122" s="24">
        <v>-1.12352047511E-2</v>
      </c>
      <c r="K122" s="15">
        <f t="shared" si="27"/>
        <v>-2.8299970224799999E-2</v>
      </c>
      <c r="L122" s="2">
        <f t="shared" si="28"/>
        <v>0.71581750281998757</v>
      </c>
    </row>
    <row r="123" spans="1:17" x14ac:dyDescent="0.25">
      <c r="A123" s="17"/>
      <c r="B123" s="15">
        <v>9</v>
      </c>
      <c r="H123" s="19"/>
      <c r="I123" s="19"/>
      <c r="J123" s="19"/>
      <c r="L123" s="2">
        <f t="shared" si="26"/>
        <v>0</v>
      </c>
    </row>
    <row r="124" spans="1:17" x14ac:dyDescent="0.25">
      <c r="A124" s="23"/>
      <c r="B124" s="15">
        <v>10</v>
      </c>
      <c r="H124" s="19"/>
      <c r="I124" s="19"/>
      <c r="J124" s="19"/>
      <c r="L124" s="2">
        <f t="shared" si="26"/>
        <v>0</v>
      </c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7" ht="20.25" customHeight="1" x14ac:dyDescent="0.25">
      <c r="A126" s="35" t="s">
        <v>75</v>
      </c>
      <c r="B126" s="15">
        <v>1</v>
      </c>
      <c r="H126" s="15">
        <v>1.7515918404800001E-3</v>
      </c>
      <c r="I126" s="15">
        <v>-5.62798008706E-2</v>
      </c>
      <c r="J126" s="15">
        <v>-2.7141461111399999E-2</v>
      </c>
      <c r="K126" s="15">
        <f>I126-J126</f>
        <v>-2.9138339759200001E-2</v>
      </c>
      <c r="L126" s="2">
        <f t="shared" si="26"/>
        <v>0.51774063355688904</v>
      </c>
      <c r="M126" s="6">
        <f>AVERAGE(L126:L129)</f>
        <v>0.61355134871142025</v>
      </c>
    </row>
    <row r="127" spans="1:17" x14ac:dyDescent="0.25">
      <c r="A127" s="35"/>
      <c r="B127" s="15">
        <v>2</v>
      </c>
      <c r="H127" s="15">
        <v>4.1010638871799999E-3</v>
      </c>
      <c r="I127" s="15">
        <v>-4.03321431388E-2</v>
      </c>
      <c r="J127" s="15">
        <v>-1.28136381836E-2</v>
      </c>
      <c r="K127" s="15">
        <f>I127-J127</f>
        <v>-2.7518504955200002E-2</v>
      </c>
      <c r="L127" s="2">
        <f t="shared" si="26"/>
        <v>0.68229711623548395</v>
      </c>
    </row>
    <row r="128" spans="1:17" x14ac:dyDescent="0.25">
      <c r="A128" s="35"/>
      <c r="B128" s="15">
        <v>3</v>
      </c>
      <c r="H128" s="15">
        <v>-2.0077969291499999E-2</v>
      </c>
      <c r="I128" s="15">
        <v>-4.0404506673099999E-2</v>
      </c>
      <c r="J128" s="15">
        <v>-9.3289588094699998E-3</v>
      </c>
      <c r="K128" s="15">
        <f>I128-J128</f>
        <v>-3.1075547863629999E-2</v>
      </c>
      <c r="L128" s="2">
        <f t="shared" si="26"/>
        <v>0.76911093396220287</v>
      </c>
      <c r="P128" s="15" t="s">
        <v>80</v>
      </c>
      <c r="Q128" s="15" t="s">
        <v>81</v>
      </c>
    </row>
    <row r="129" spans="1:20" x14ac:dyDescent="0.25">
      <c r="A129" s="35"/>
      <c r="B129" s="15">
        <v>4</v>
      </c>
      <c r="H129" s="15">
        <v>-1.1657904266800001E-2</v>
      </c>
      <c r="I129" s="15">
        <v>-3.5483597164100003E-2</v>
      </c>
      <c r="J129" s="15">
        <v>-1.8272040226E-2</v>
      </c>
      <c r="K129" s="15">
        <f>I129-J129</f>
        <v>-1.7211556938100003E-2</v>
      </c>
      <c r="L129" s="2">
        <f t="shared" si="26"/>
        <v>0.48505671109110488</v>
      </c>
      <c r="P129" s="15" t="s">
        <v>82</v>
      </c>
      <c r="Q129" s="15">
        <v>1.7515918404800001E-3</v>
      </c>
      <c r="R129" s="15">
        <v>-5.62798008706E-2</v>
      </c>
      <c r="S129" s="15">
        <v>-2.7141461111399999E-2</v>
      </c>
      <c r="T129" s="15">
        <v>0.51774063355800004</v>
      </c>
    </row>
    <row r="130" spans="1:20" x14ac:dyDescent="0.25">
      <c r="A130" s="35"/>
      <c r="B130" s="15">
        <v>5</v>
      </c>
      <c r="H130" s="15">
        <v>4.1512985007599998E-3</v>
      </c>
      <c r="I130" s="15">
        <v>-3.1512841888199999E-2</v>
      </c>
      <c r="J130" s="15">
        <v>-2.15951342327E-2</v>
      </c>
      <c r="K130" s="15">
        <f t="shared" ref="K130:K144" si="29">I130-J130</f>
        <v>-9.9177076554999993E-3</v>
      </c>
      <c r="L130" s="2">
        <f t="shared" si="26"/>
        <v>0.31471955752786901</v>
      </c>
      <c r="P130" s="15" t="s">
        <v>80</v>
      </c>
      <c r="Q130" s="15" t="s">
        <v>81</v>
      </c>
    </row>
    <row r="131" spans="1:20" x14ac:dyDescent="0.25">
      <c r="A131" s="23"/>
      <c r="B131" s="15">
        <v>6</v>
      </c>
      <c r="H131" s="15">
        <v>2.9468161986100001E-3</v>
      </c>
      <c r="I131" s="15">
        <v>-6.47411697294E-2</v>
      </c>
      <c r="J131" s="15">
        <v>-2.95918254139E-2</v>
      </c>
      <c r="K131" s="15">
        <f t="shared" si="29"/>
        <v>-3.51493443155E-2</v>
      </c>
      <c r="L131" s="2">
        <f t="shared" si="26"/>
        <v>0.54292105722547856</v>
      </c>
      <c r="P131" s="15" t="s">
        <v>82</v>
      </c>
      <c r="Q131" s="15">
        <v>4.1010638871799999E-3</v>
      </c>
      <c r="R131" s="15">
        <v>-4.03321431388E-2</v>
      </c>
      <c r="S131" s="15">
        <v>-1.28136381836E-2</v>
      </c>
      <c r="T131" s="15">
        <v>0.68229711623599998</v>
      </c>
    </row>
    <row r="132" spans="1:20" x14ac:dyDescent="0.25">
      <c r="A132" s="23"/>
      <c r="B132" s="15">
        <v>7</v>
      </c>
      <c r="H132" s="15">
        <v>5.2881579948700001E-4</v>
      </c>
      <c r="I132" s="15">
        <v>-4.1368202127000001E-2</v>
      </c>
      <c r="J132" s="15">
        <v>-2.7920797104999999E-2</v>
      </c>
      <c r="K132" s="15">
        <f t="shared" si="29"/>
        <v>-1.3447405022000002E-2</v>
      </c>
      <c r="L132" s="2">
        <f t="shared" si="26"/>
        <v>0.32506621826872223</v>
      </c>
      <c r="P132" s="15" t="s">
        <v>80</v>
      </c>
      <c r="Q132" s="15" t="s">
        <v>83</v>
      </c>
    </row>
    <row r="133" spans="1:20" x14ac:dyDescent="0.25">
      <c r="A133" s="23"/>
      <c r="B133" s="15">
        <v>8</v>
      </c>
      <c r="H133" s="15">
        <v>3.4184506823699999E-3</v>
      </c>
      <c r="I133" s="15">
        <v>-3.8371501637200003E-2</v>
      </c>
      <c r="J133" s="15">
        <v>-2.58814098067E-2</v>
      </c>
      <c r="K133" s="15">
        <f t="shared" si="29"/>
        <v>-1.2490091830500004E-2</v>
      </c>
      <c r="L133" s="2">
        <f t="shared" si="26"/>
        <v>0.32550437948957517</v>
      </c>
      <c r="P133" s="15" t="s">
        <v>84</v>
      </c>
      <c r="Q133" s="15">
        <v>-2.0077969291499999E-2</v>
      </c>
      <c r="R133" s="15">
        <v>-4.0404506673099999E-2</v>
      </c>
      <c r="S133" s="15">
        <v>-9.3289588094699998E-3</v>
      </c>
      <c r="T133" s="15">
        <v>0.76911093396200003</v>
      </c>
    </row>
    <row r="134" spans="1:20" x14ac:dyDescent="0.25">
      <c r="A134" s="32"/>
      <c r="B134" s="15">
        <v>9</v>
      </c>
      <c r="H134" s="15">
        <v>-1.5406285568700001E-2</v>
      </c>
      <c r="I134" s="15">
        <v>-0.10093941542400001</v>
      </c>
      <c r="J134" s="15">
        <v>-8.2383356222000007E-2</v>
      </c>
      <c r="K134" s="15">
        <f t="shared" si="29"/>
        <v>-1.8556059202E-2</v>
      </c>
      <c r="L134" s="2">
        <f t="shared" si="26"/>
        <v>0.18383363054020613</v>
      </c>
      <c r="P134" s="15" t="s">
        <v>80</v>
      </c>
      <c r="Q134" s="15" t="s">
        <v>83</v>
      </c>
    </row>
    <row r="135" spans="1:20" x14ac:dyDescent="0.25">
      <c r="A135" s="32"/>
      <c r="B135" s="15">
        <v>10</v>
      </c>
      <c r="H135" s="15">
        <v>1.5725584662399999E-3</v>
      </c>
      <c r="I135" s="15">
        <v>-0.1018015431</v>
      </c>
      <c r="J135" s="15">
        <v>-8.6823908004900002E-2</v>
      </c>
      <c r="K135" s="15">
        <f t="shared" si="29"/>
        <v>-1.49776350951E-2</v>
      </c>
      <c r="L135" s="2">
        <f t="shared" si="26"/>
        <v>0.14712581596516094</v>
      </c>
      <c r="P135" s="15" t="s">
        <v>84</v>
      </c>
      <c r="Q135" s="15">
        <v>-1.1657904266800001E-2</v>
      </c>
      <c r="R135" s="15">
        <v>-3.5483597164100003E-2</v>
      </c>
      <c r="S135" s="15">
        <v>-1.8272040226E-2</v>
      </c>
      <c r="T135" s="15">
        <v>0.485056711089</v>
      </c>
    </row>
    <row r="136" spans="1:20" x14ac:dyDescent="0.25">
      <c r="A136" s="32"/>
      <c r="B136" s="15">
        <v>11</v>
      </c>
      <c r="H136" s="19">
        <v>-1.04490012746E-2</v>
      </c>
      <c r="I136" s="19">
        <v>-8.0476015577599994E-2</v>
      </c>
      <c r="J136" s="19">
        <v>-6.6125951429400004E-2</v>
      </c>
      <c r="K136" s="15">
        <f t="shared" si="29"/>
        <v>-1.435006414819999E-2</v>
      </c>
      <c r="L136" s="2">
        <f t="shared" si="26"/>
        <v>0.17831479410611181</v>
      </c>
    </row>
    <row r="137" spans="1:20" x14ac:dyDescent="0.25">
      <c r="A137" s="32"/>
      <c r="B137" s="15">
        <v>12</v>
      </c>
      <c r="H137" s="19">
        <v>-1.4920237097399999E-3</v>
      </c>
      <c r="I137" s="19">
        <v>-6.2186357089199999E-2</v>
      </c>
      <c r="J137" s="19">
        <v>-3.0324037521100002E-2</v>
      </c>
      <c r="K137" s="15">
        <f t="shared" si="29"/>
        <v>-3.1862319568099998E-2</v>
      </c>
      <c r="L137" s="2">
        <f t="shared" si="26"/>
        <v>0.51236832417111589</v>
      </c>
    </row>
    <row r="138" spans="1:20" x14ac:dyDescent="0.25">
      <c r="A138" s="32"/>
      <c r="B138" s="15">
        <v>13</v>
      </c>
      <c r="H138" s="19">
        <v>-1.16976198308E-4</v>
      </c>
      <c r="I138" s="19">
        <v>-5.3099157149499997E-2</v>
      </c>
      <c r="J138" s="19">
        <v>-2.42212076496E-2</v>
      </c>
      <c r="K138" s="15">
        <f t="shared" si="29"/>
        <v>-2.8877949499899996E-2</v>
      </c>
      <c r="L138" s="2">
        <f t="shared" si="26"/>
        <v>0.54384948933548038</v>
      </c>
    </row>
    <row r="139" spans="1:20" x14ac:dyDescent="0.25">
      <c r="A139" s="32"/>
      <c r="B139" s="15">
        <v>14</v>
      </c>
      <c r="H139" s="19">
        <v>3.5447625155699998E-3</v>
      </c>
      <c r="I139" s="19">
        <v>-4.3000402107799998E-2</v>
      </c>
      <c r="J139" s="19">
        <v>-1.9895455035299998E-2</v>
      </c>
      <c r="K139" s="15">
        <f t="shared" si="29"/>
        <v>-2.31049470725E-2</v>
      </c>
      <c r="L139" s="2">
        <f t="shared" si="26"/>
        <v>0.53731932586530184</v>
      </c>
    </row>
    <row r="140" spans="1:20" x14ac:dyDescent="0.25">
      <c r="A140" s="32"/>
      <c r="B140" s="15">
        <v>15</v>
      </c>
      <c r="H140" s="19">
        <v>1.2769803305399999E-3</v>
      </c>
      <c r="I140" s="19">
        <v>-4.56912986663E-2</v>
      </c>
      <c r="J140" s="19">
        <v>-2.8983367032099999E-2</v>
      </c>
      <c r="K140" s="15">
        <f t="shared" si="29"/>
        <v>-1.67079316342E-2</v>
      </c>
      <c r="L140" s="2">
        <f t="shared" si="26"/>
        <v>0.36566987855223898</v>
      </c>
    </row>
    <row r="141" spans="1:20" x14ac:dyDescent="0.25">
      <c r="A141" s="32"/>
      <c r="H141" s="19">
        <v>6.3320633923100002E-3</v>
      </c>
      <c r="I141" s="19">
        <v>-2.49715779453E-2</v>
      </c>
      <c r="J141" s="19">
        <v>-2.0649602873800001E-2</v>
      </c>
      <c r="K141" s="15">
        <f t="shared" si="29"/>
        <v>-4.3219750714999991E-3</v>
      </c>
      <c r="L141" s="2">
        <f t="shared" si="26"/>
        <v>0.17307576961965496</v>
      </c>
    </row>
    <row r="142" spans="1:20" x14ac:dyDescent="0.25">
      <c r="A142" s="32"/>
      <c r="H142" s="19">
        <v>-1.42184042966E-3</v>
      </c>
      <c r="I142" s="19">
        <v>-2.8309623563299999E-2</v>
      </c>
      <c r="J142" s="19">
        <v>-2.2166275574899998E-2</v>
      </c>
      <c r="K142" s="15">
        <f t="shared" si="29"/>
        <v>-6.1433479884000011E-3</v>
      </c>
      <c r="L142" s="2">
        <f t="shared" si="26"/>
        <v>0.21700564031392167</v>
      </c>
    </row>
    <row r="143" spans="1:20" x14ac:dyDescent="0.25">
      <c r="A143" s="32"/>
      <c r="H143" s="34">
        <v>-4.7416721173599999E-5</v>
      </c>
      <c r="I143" s="19">
        <v>-2.6762883723000001E-2</v>
      </c>
      <c r="J143" s="19">
        <v>-1.5705963154799999E-2</v>
      </c>
      <c r="K143" s="15">
        <f t="shared" si="29"/>
        <v>-1.1056920568200002E-2</v>
      </c>
      <c r="L143" s="2">
        <f t="shared" si="26"/>
        <v>0.413143840650389</v>
      </c>
    </row>
    <row r="144" spans="1:20" x14ac:dyDescent="0.25">
      <c r="A144" s="32"/>
      <c r="H144" s="19">
        <v>2.6241478207499998E-2</v>
      </c>
      <c r="I144" s="19">
        <v>-2.71216836569E-2</v>
      </c>
      <c r="J144" s="19">
        <v>-1.6918892429699999E-2</v>
      </c>
      <c r="K144" s="15">
        <f t="shared" si="29"/>
        <v>-1.0202791227200001E-2</v>
      </c>
      <c r="L144" s="2">
        <f t="shared" si="26"/>
        <v>0.37618576177900076</v>
      </c>
    </row>
    <row r="145" spans="1:14" x14ac:dyDescent="0.25">
      <c r="A145" s="32"/>
    </row>
    <row r="146" spans="1:14" x14ac:dyDescent="0.25">
      <c r="A146" s="32"/>
      <c r="H146" s="19"/>
      <c r="I146" s="19"/>
      <c r="J146" s="19"/>
    </row>
    <row r="147" spans="1:14" x14ac:dyDescent="0.25">
      <c r="A147" s="32"/>
      <c r="H147" s="19"/>
      <c r="I147" s="19"/>
      <c r="J147" s="19"/>
    </row>
    <row r="148" spans="1:1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4" x14ac:dyDescent="0.25">
      <c r="A149" s="35" t="s">
        <v>22</v>
      </c>
      <c r="B149" s="15">
        <v>1</v>
      </c>
      <c r="H149" s="15">
        <v>-4.0447687431899998E-4</v>
      </c>
      <c r="I149" s="15">
        <v>-6.9058684870500001E-2</v>
      </c>
      <c r="J149" s="15">
        <v>-4.9249199125400003E-2</v>
      </c>
      <c r="K149" s="15">
        <f t="shared" ref="K149:K153" si="30">(I149-J149)</f>
        <v>-1.9809485745099997E-2</v>
      </c>
      <c r="L149" s="2">
        <f t="shared" ref="L149:L153" si="31">K149/(IF(I149=0,1,(I149)))</f>
        <v>0.28685002881602911</v>
      </c>
      <c r="M149" s="6">
        <f>AVERAGE(L149:L156)</f>
        <v>0.34399037816798067</v>
      </c>
      <c r="N149" s="15">
        <f>_xlfn.STDEV.P(L149:L156)*100</f>
        <v>6.7701955109098666</v>
      </c>
    </row>
    <row r="150" spans="1:14" x14ac:dyDescent="0.25">
      <c r="A150" s="35"/>
      <c r="B150" s="15">
        <v>2</v>
      </c>
      <c r="H150" s="15">
        <v>-1.17692252695E-2</v>
      </c>
      <c r="I150" s="15">
        <v>-6.2661372807400001E-2</v>
      </c>
      <c r="J150" s="15">
        <v>-4.1474350065700001E-2</v>
      </c>
      <c r="K150" s="15">
        <f t="shared" si="30"/>
        <v>-2.11870227417E-2</v>
      </c>
      <c r="L150" s="2">
        <f t="shared" si="31"/>
        <v>0.33811935156323158</v>
      </c>
    </row>
    <row r="151" spans="1:14" x14ac:dyDescent="0.25">
      <c r="A151" s="35"/>
      <c r="B151" s="15">
        <v>3</v>
      </c>
      <c r="H151" s="15">
        <v>-7.53687359194E-3</v>
      </c>
      <c r="I151" s="15">
        <v>-8.4321903863600001E-2</v>
      </c>
      <c r="J151" s="15">
        <v>-5.9928728908800001E-2</v>
      </c>
      <c r="K151" s="15">
        <f t="shared" si="30"/>
        <v>-2.43931749548E-2</v>
      </c>
      <c r="L151" s="2">
        <f t="shared" si="31"/>
        <v>0.28928634005060722</v>
      </c>
    </row>
    <row r="152" spans="1:14" x14ac:dyDescent="0.25">
      <c r="A152" s="35"/>
      <c r="B152" s="15">
        <v>4</v>
      </c>
      <c r="H152" s="15">
        <v>-1.6725358643899998E-2</v>
      </c>
      <c r="I152" s="15">
        <v>-5.5397817359100002E-2</v>
      </c>
      <c r="J152" s="15">
        <v>-2.8093560785700002E-2</v>
      </c>
      <c r="K152" s="15">
        <f t="shared" si="30"/>
        <v>-2.73042565734E-2</v>
      </c>
      <c r="L152" s="2">
        <f t="shared" si="31"/>
        <v>0.49287603510456407</v>
      </c>
    </row>
    <row r="153" spans="1:14" x14ac:dyDescent="0.25">
      <c r="A153" s="35"/>
      <c r="B153" s="15">
        <v>5</v>
      </c>
      <c r="H153" s="15">
        <v>-4.4586266924399997E-3</v>
      </c>
      <c r="I153" s="15">
        <v>-3.0181541502599999E-2</v>
      </c>
      <c r="J153" s="15">
        <v>-2.14657664526E-2</v>
      </c>
      <c r="K153" s="15">
        <f t="shared" si="30"/>
        <v>-8.7157750499999992E-3</v>
      </c>
      <c r="L153" s="2">
        <f t="shared" si="31"/>
        <v>0.28877832662222291</v>
      </c>
    </row>
    <row r="154" spans="1:14" x14ac:dyDescent="0.25">
      <c r="A154" s="35"/>
      <c r="B154" s="15">
        <v>6</v>
      </c>
      <c r="H154" s="15">
        <v>-4.4578649549499999E-3</v>
      </c>
      <c r="I154" s="15">
        <v>-4.5307746707899998E-2</v>
      </c>
      <c r="J154" s="15">
        <v>-2.8633466721199999E-2</v>
      </c>
      <c r="K154" s="15">
        <f t="shared" ref="K154:K155" si="32">(I154-J154)</f>
        <v>-1.66742799867E-2</v>
      </c>
      <c r="L154" s="2">
        <f t="shared" ref="L154:L155" si="33">K154/(IF(I154=0,1,(I154)))</f>
        <v>0.36802271572231204</v>
      </c>
    </row>
    <row r="155" spans="1:14" x14ac:dyDescent="0.25">
      <c r="A155" s="35"/>
      <c r="B155" s="15">
        <v>7</v>
      </c>
      <c r="H155" s="15">
        <v>-1.2652101206699999E-3</v>
      </c>
      <c r="I155" s="15">
        <v>-5.8142765880800001E-2</v>
      </c>
      <c r="J155" s="15">
        <v>-3.8141663180099997E-2</v>
      </c>
      <c r="K155" s="15">
        <f t="shared" si="32"/>
        <v>-2.0001102700700005E-2</v>
      </c>
      <c r="L155" s="2">
        <f t="shared" si="33"/>
        <v>0.3439998492968977</v>
      </c>
    </row>
    <row r="156" spans="1:14" x14ac:dyDescent="0.25">
      <c r="A156" s="35"/>
      <c r="B156" s="15">
        <v>9</v>
      </c>
      <c r="H156" s="19"/>
      <c r="I156" s="19"/>
      <c r="J156" s="19"/>
    </row>
    <row r="157" spans="1:1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4" x14ac:dyDescent="0.25">
      <c r="A158" s="35" t="s">
        <v>25</v>
      </c>
      <c r="B158" s="15">
        <v>1</v>
      </c>
      <c r="H158" s="15">
        <v>-3.29875133395E-3</v>
      </c>
      <c r="I158" s="15">
        <v>-6.0513424125700002E-2</v>
      </c>
      <c r="J158" s="15">
        <v>3.25653656097E-3</v>
      </c>
      <c r="K158" s="15">
        <f t="shared" ref="K158" si="34">(I158-J158)</f>
        <v>-6.3769960686669999E-2</v>
      </c>
      <c r="L158" s="15">
        <f t="shared" ref="L158" si="35">K158/(IF(I158=0,1,(I158)))</f>
        <v>1.0538151097549104</v>
      </c>
      <c r="M158" s="15">
        <f>AVERAGE(L158:L164)</f>
        <v>1.0546942960281294</v>
      </c>
      <c r="N158" s="15">
        <f>_xlfn.STDEV.P(L158:L164)*100</f>
        <v>11.441219618470502</v>
      </c>
    </row>
    <row r="159" spans="1:14" x14ac:dyDescent="0.25">
      <c r="A159" s="35"/>
      <c r="B159" s="15">
        <v>2</v>
      </c>
      <c r="H159" s="15">
        <v>-2.8634262782E-3</v>
      </c>
      <c r="I159" s="15">
        <v>-7.7192710931200004E-2</v>
      </c>
      <c r="J159" s="15">
        <v>-0.15469416311199999</v>
      </c>
      <c r="K159" s="15">
        <f>(I159-J159)</f>
        <v>7.7501452180799985E-2</v>
      </c>
      <c r="L159" s="15">
        <f>ABS(K159/(IF(I159=0,1,(I159))))</f>
        <v>1.0039996166202163</v>
      </c>
    </row>
    <row r="160" spans="1:14" x14ac:dyDescent="0.25">
      <c r="A160" s="35"/>
      <c r="B160" s="15">
        <v>3</v>
      </c>
      <c r="H160" s="15">
        <v>-4.0300475076000004E-3</v>
      </c>
      <c r="I160" s="15">
        <v>-2.3629598604100001E-2</v>
      </c>
      <c r="J160" s="15">
        <v>-1.77643948116E-3</v>
      </c>
      <c r="K160" s="15">
        <f>(I160-J160)</f>
        <v>-2.1853159122940002E-2</v>
      </c>
      <c r="L160" s="15">
        <f>K160/(IF(I160=0,1,(I160)))</f>
        <v>0.92482142795046185</v>
      </c>
    </row>
    <row r="161" spans="1:14" x14ac:dyDescent="0.25">
      <c r="A161" s="35"/>
      <c r="B161" s="15">
        <v>4</v>
      </c>
      <c r="H161" s="15">
        <v>-3.49702389535E-3</v>
      </c>
      <c r="I161" s="15">
        <v>-3.49673417382E-2</v>
      </c>
      <c r="J161" s="15">
        <v>8.2572240869699994E-3</v>
      </c>
      <c r="K161" s="15">
        <f>(I161-J161)</f>
        <v>-4.3224565825170001E-2</v>
      </c>
      <c r="L161" s="15">
        <f>K161/(IF(I161=0,1,(I161)))</f>
        <v>1.2361410297869286</v>
      </c>
    </row>
    <row r="162" spans="1:14" x14ac:dyDescent="0.25">
      <c r="A162" s="35"/>
      <c r="B162" s="15">
        <v>5</v>
      </c>
      <c r="L162" s="15"/>
    </row>
    <row r="163" spans="1:14" x14ac:dyDescent="0.25">
      <c r="A163" s="35"/>
      <c r="B163" s="15">
        <v>6</v>
      </c>
      <c r="L163" s="15"/>
    </row>
    <row r="164" spans="1:14" x14ac:dyDescent="0.25">
      <c r="A164" s="35"/>
      <c r="B164" s="15">
        <v>7</v>
      </c>
      <c r="L164" s="15"/>
    </row>
    <row r="165" spans="1:1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4" x14ac:dyDescent="0.25">
      <c r="A166" s="35" t="s">
        <v>26</v>
      </c>
      <c r="B166" s="15">
        <v>1</v>
      </c>
      <c r="H166" s="27">
        <v>-7.7444251163400002E-3</v>
      </c>
      <c r="I166" s="27">
        <v>-3.9195525244400002E-2</v>
      </c>
      <c r="J166" s="27">
        <v>2.3683388019500001E-3</v>
      </c>
      <c r="K166" s="15">
        <f t="shared" ref="K166" si="36">(I166-J166)</f>
        <v>-4.1563864046349999E-2</v>
      </c>
      <c r="L166" s="15">
        <f t="shared" ref="L166" si="37">K166/(IF(I166=0,1,(I166)))</f>
        <v>1.0604237036544975</v>
      </c>
      <c r="M166" s="15">
        <f>AVERAGE(L166:L173)</f>
        <v>0.78058433977346209</v>
      </c>
      <c r="N166" s="15">
        <f>_xlfn.STDEV.P(L166:L173)*100</f>
        <v>15.070996699858718</v>
      </c>
    </row>
    <row r="167" spans="1:14" x14ac:dyDescent="0.25">
      <c r="A167" s="35"/>
      <c r="B167" s="15">
        <v>2</v>
      </c>
      <c r="H167" s="27">
        <v>-1.04147567926E-2</v>
      </c>
      <c r="I167" s="27">
        <v>-6.5712312222799996E-2</v>
      </c>
      <c r="J167" s="27">
        <v>-1.4945460257699999E-2</v>
      </c>
      <c r="K167" s="15">
        <f>(I167-J167)</f>
        <v>-5.0766851965099995E-2</v>
      </c>
      <c r="L167" s="15">
        <f>ABS(K167/(IF(I167=0,1,(I167))))</f>
        <v>0.77256225276281754</v>
      </c>
    </row>
    <row r="168" spans="1:14" x14ac:dyDescent="0.25">
      <c r="A168" s="35"/>
      <c r="B168" s="15">
        <v>3</v>
      </c>
      <c r="H168" s="27">
        <v>-5.5264617665100003E-3</v>
      </c>
      <c r="I168" s="27">
        <v>-5.7732212962700001E-2</v>
      </c>
      <c r="J168" s="27">
        <v>-3.7517748526499999E-3</v>
      </c>
      <c r="K168" s="15">
        <f>(I168-J168)</f>
        <v>-5.3980438110050002E-2</v>
      </c>
      <c r="L168" s="15">
        <f>K168/(IF(I168=0,1,(I168)))</f>
        <v>0.93501418601303277</v>
      </c>
    </row>
    <row r="169" spans="1:14" x14ac:dyDescent="0.25">
      <c r="A169" s="35"/>
      <c r="B169" s="15">
        <v>4</v>
      </c>
      <c r="H169" s="27">
        <v>-3.7674902847399999E-3</v>
      </c>
      <c r="I169" s="27">
        <v>-1.09528831453E-2</v>
      </c>
      <c r="J169" s="27">
        <v>-1.15027951273E-2</v>
      </c>
      <c r="K169" s="15">
        <f>(I169-J169)</f>
        <v>5.4991198200000056E-4</v>
      </c>
      <c r="L169" s="15"/>
    </row>
    <row r="170" spans="1:14" x14ac:dyDescent="0.25">
      <c r="A170" s="35"/>
      <c r="B170" s="15">
        <v>5</v>
      </c>
      <c r="H170" s="15">
        <v>-1.88065921492E-2</v>
      </c>
      <c r="I170" s="15">
        <v>-4.7680949155799998E-2</v>
      </c>
      <c r="J170" s="15">
        <v>-1.36312155438E-2</v>
      </c>
      <c r="K170" s="15">
        <f t="shared" ref="K170:K173" si="38">(I170-J170)</f>
        <v>-3.4049733611999998E-2</v>
      </c>
      <c r="L170" s="15">
        <f t="shared" ref="L170:L173" si="39">K170/(IF(I170=0,1,(I170)))</f>
        <v>0.7141161032835297</v>
      </c>
    </row>
    <row r="171" spans="1:14" x14ac:dyDescent="0.25">
      <c r="A171" s="35"/>
      <c r="B171" s="15">
        <v>6</v>
      </c>
      <c r="H171" s="15">
        <v>-2.3533410979599999E-2</v>
      </c>
      <c r="I171" s="15">
        <v>-4.0382308303399998E-2</v>
      </c>
      <c r="J171" s="15">
        <v>-1.17195605496E-2</v>
      </c>
      <c r="K171" s="15">
        <f t="shared" si="38"/>
        <v>-2.8662747753799997E-2</v>
      </c>
      <c r="L171" s="15">
        <f t="shared" si="39"/>
        <v>0.70978477848396626</v>
      </c>
    </row>
    <row r="172" spans="1:14" x14ac:dyDescent="0.25">
      <c r="A172" s="35"/>
      <c r="B172" s="15">
        <v>7</v>
      </c>
      <c r="H172" s="15">
        <v>-2.2474052548700002E-3</v>
      </c>
      <c r="I172" s="15">
        <v>-4.3243592379200002E-2</v>
      </c>
      <c r="J172" s="15">
        <v>-1.3451132484000001E-2</v>
      </c>
      <c r="K172" s="15">
        <f t="shared" si="38"/>
        <v>-2.9792459895200001E-2</v>
      </c>
      <c r="L172" s="15">
        <f t="shared" si="39"/>
        <v>0.68894507269312943</v>
      </c>
    </row>
    <row r="173" spans="1:14" x14ac:dyDescent="0.25">
      <c r="A173" s="23"/>
      <c r="H173" s="15">
        <v>-8.2716021842500001E-3</v>
      </c>
      <c r="I173" s="15">
        <v>-4.8189597773500001E-2</v>
      </c>
      <c r="J173" s="15">
        <v>-2.0083290443200001E-2</v>
      </c>
      <c r="K173" s="15">
        <f t="shared" si="38"/>
        <v>-2.81063073303E-2</v>
      </c>
      <c r="L173" s="15">
        <f t="shared" si="39"/>
        <v>0.58324428152326213</v>
      </c>
    </row>
    <row r="174" spans="1:14" x14ac:dyDescent="0.25">
      <c r="A174" s="23"/>
      <c r="L174" s="15"/>
    </row>
    <row r="175" spans="1:14" x14ac:dyDescent="0.25">
      <c r="A175" s="23"/>
      <c r="L175" s="15"/>
    </row>
    <row r="176" spans="1:14" x14ac:dyDescent="0.25">
      <c r="A176" s="23"/>
      <c r="L176" s="15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4" x14ac:dyDescent="0.25">
      <c r="A178" s="35" t="s">
        <v>74</v>
      </c>
      <c r="B178" s="15">
        <v>1</v>
      </c>
      <c r="H178" s="21">
        <v>-5.4931933513899999E-3</v>
      </c>
      <c r="I178" s="21">
        <v>-4.6029490069199999E-2</v>
      </c>
      <c r="J178" s="21">
        <v>-3.6687827371700003E-2</v>
      </c>
      <c r="K178" s="15">
        <f t="shared" ref="K178" si="40">(I178-J178)</f>
        <v>-9.3416626974999958E-3</v>
      </c>
      <c r="L178" s="15">
        <f t="shared" ref="L178" si="41">K178/(IF(I178=0,1,(I178)))</f>
        <v>0.20294951526631927</v>
      </c>
      <c r="M178" s="15">
        <f>AVERAGE(L178:L184)</f>
        <v>0.32802926463442167</v>
      </c>
      <c r="N178" s="15">
        <f>_xlfn.STDEV.P(L178:L184)*100</f>
        <v>8.8659653010735031</v>
      </c>
    </row>
    <row r="179" spans="1:14" x14ac:dyDescent="0.25">
      <c r="A179" s="35"/>
      <c r="B179" s="15">
        <v>2</v>
      </c>
      <c r="H179" s="21">
        <v>-6.5475205960899997E-3</v>
      </c>
      <c r="I179" s="21">
        <v>-4.5331875745300003E-2</v>
      </c>
      <c r="J179" s="21">
        <v>-2.7969172291299998E-2</v>
      </c>
      <c r="K179" s="15">
        <f>(I179-J179)</f>
        <v>-1.7362703454000004E-2</v>
      </c>
      <c r="L179" s="15">
        <f>ABS(K179/(IF(I179=0,1,(I179))))</f>
        <v>0.3830131263827124</v>
      </c>
    </row>
    <row r="180" spans="1:14" x14ac:dyDescent="0.25">
      <c r="A180" s="35"/>
      <c r="B180" s="15">
        <v>3</v>
      </c>
      <c r="H180" s="21">
        <v>-2.5003341886700001E-3</v>
      </c>
      <c r="I180" s="21">
        <v>-5.4009387380200002E-2</v>
      </c>
      <c r="J180" s="21">
        <v>-3.2506891806300002E-2</v>
      </c>
      <c r="K180" s="15">
        <f>(I180-J180)</f>
        <v>-2.15024955739E-2</v>
      </c>
      <c r="L180" s="15">
        <f>K180/(IF(I180=0,1,(I180)))</f>
        <v>0.39812515225423345</v>
      </c>
    </row>
    <row r="181" spans="1:14" x14ac:dyDescent="0.25">
      <c r="A181" s="35"/>
      <c r="B181" s="15">
        <v>4</v>
      </c>
      <c r="L181" s="15"/>
    </row>
    <row r="182" spans="1:14" x14ac:dyDescent="0.25">
      <c r="A182" s="35"/>
      <c r="B182" s="15">
        <v>5</v>
      </c>
      <c r="L182" s="15"/>
    </row>
    <row r="183" spans="1:14" x14ac:dyDescent="0.25">
      <c r="A183" s="35"/>
      <c r="B183" s="15">
        <v>6</v>
      </c>
      <c r="L183" s="15"/>
    </row>
    <row r="184" spans="1:14" x14ac:dyDescent="0.25">
      <c r="A184" s="35"/>
      <c r="B184" s="15">
        <v>7</v>
      </c>
      <c r="L184" s="15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4" x14ac:dyDescent="0.25">
      <c r="A186" s="36" t="s">
        <v>76</v>
      </c>
      <c r="B186" s="15">
        <v>1</v>
      </c>
      <c r="H186" s="15">
        <v>-4.5722427129699997E-2</v>
      </c>
      <c r="I186" s="15">
        <v>-0.130169847959</v>
      </c>
      <c r="J186" s="15">
        <v>-9.1414613244899995E-2</v>
      </c>
      <c r="K186" s="15">
        <f t="shared" ref="K186" si="42">(I186-J186)</f>
        <v>-3.8755234714100001E-2</v>
      </c>
      <c r="L186" s="15">
        <f t="shared" ref="L186" si="43">K186/(IF(I186=0,1,(I186)))</f>
        <v>0.29772820143653284</v>
      </c>
      <c r="M186" s="15">
        <f>AVERAGE(L186:L192)</f>
        <v>0.27259793238336666</v>
      </c>
      <c r="N186" s="15">
        <f>_xlfn.STDEV.P(L186:L192)*100</f>
        <v>2.5130269053166163</v>
      </c>
    </row>
    <row r="187" spans="1:14" x14ac:dyDescent="0.25">
      <c r="A187" s="36"/>
      <c r="B187" s="15">
        <v>2</v>
      </c>
      <c r="H187" s="15">
        <v>-3.2049195173900001E-2</v>
      </c>
      <c r="I187" s="15">
        <v>-9.8335165973299998E-2</v>
      </c>
      <c r="J187" s="15">
        <v>-7.4000392226700004E-2</v>
      </c>
      <c r="K187" s="15">
        <f t="shared" ref="K187" si="44">(I187-J187)</f>
        <v>-2.4334773746599994E-2</v>
      </c>
      <c r="L187" s="15">
        <f t="shared" ref="L187" si="45">K187/(IF(I187=0,1,(I187)))</f>
        <v>0.24746766333020051</v>
      </c>
    </row>
    <row r="188" spans="1:14" x14ac:dyDescent="0.25">
      <c r="A188" s="36"/>
      <c r="B188" s="15">
        <v>3</v>
      </c>
    </row>
    <row r="189" spans="1:14" x14ac:dyDescent="0.25">
      <c r="A189" s="36"/>
      <c r="B189" s="15">
        <v>4</v>
      </c>
    </row>
    <row r="190" spans="1:14" x14ac:dyDescent="0.25">
      <c r="A190" s="36"/>
      <c r="B190" s="15">
        <v>5</v>
      </c>
    </row>
    <row r="191" spans="1:14" x14ac:dyDescent="0.25">
      <c r="B191" s="15">
        <v>6</v>
      </c>
    </row>
    <row r="192" spans="1:14" x14ac:dyDescent="0.25">
      <c r="B192" s="15">
        <v>7</v>
      </c>
    </row>
    <row r="193" spans="1:14" x14ac:dyDescent="0.25">
      <c r="B193" s="15">
        <v>8</v>
      </c>
    </row>
    <row r="194" spans="1:14" x14ac:dyDescent="0.25">
      <c r="B194" s="15">
        <v>9</v>
      </c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203" spans="1:14" x14ac:dyDescent="0.25">
      <c r="A203" s="35" t="s">
        <v>27</v>
      </c>
      <c r="B203" s="15">
        <v>1</v>
      </c>
      <c r="H203" s="19">
        <v>-5.10869950712E-3</v>
      </c>
      <c r="I203" s="19">
        <v>-0.12015744675499999</v>
      </c>
      <c r="J203" s="19">
        <v>1.69251755598E-3</v>
      </c>
      <c r="K203" s="15">
        <f t="shared" ref="K203:K209" si="46">(I203-J203)</f>
        <v>-0.12184996431098</v>
      </c>
      <c r="L203" s="2">
        <f t="shared" ref="L203:L209" si="47">K203/(IF(I203=0,1,(I203)))</f>
        <v>1.0140858315625749</v>
      </c>
      <c r="M203" s="6">
        <f>AVERAGE(L203:L209)</f>
        <v>1.0496519282709564</v>
      </c>
      <c r="N203" s="15">
        <f>_xlfn.STDEV.P(L203:L209)*100</f>
        <v>4.5035371749401039</v>
      </c>
    </row>
    <row r="204" spans="1:14" x14ac:dyDescent="0.25">
      <c r="A204" s="35"/>
      <c r="B204" s="15">
        <v>2</v>
      </c>
    </row>
    <row r="205" spans="1:14" x14ac:dyDescent="0.25">
      <c r="A205" s="35"/>
      <c r="B205" s="15">
        <v>3</v>
      </c>
      <c r="H205" s="18">
        <v>-1.3221156090499999E-2</v>
      </c>
      <c r="I205" s="18">
        <v>-9.4813531381999994E-2</v>
      </c>
      <c r="J205" s="18">
        <v>9.4203562860900002E-3</v>
      </c>
      <c r="K205" s="15">
        <f t="shared" si="46"/>
        <v>-0.10423388766809</v>
      </c>
      <c r="L205" s="2">
        <f t="shared" si="47"/>
        <v>1.0993566651170892</v>
      </c>
    </row>
    <row r="206" spans="1:14" x14ac:dyDescent="0.25">
      <c r="A206" s="35"/>
      <c r="B206" s="15">
        <v>4</v>
      </c>
      <c r="H206" s="19"/>
      <c r="I206" s="19"/>
      <c r="J206" s="19"/>
    </row>
    <row r="207" spans="1:14" x14ac:dyDescent="0.25">
      <c r="A207" s="35"/>
      <c r="B207" s="15">
        <v>5</v>
      </c>
      <c r="H207" s="18">
        <v>2.8248046302400001E-3</v>
      </c>
      <c r="I207" s="18">
        <v>-0.11476023533</v>
      </c>
      <c r="J207" s="18">
        <v>1.01939269217E-2</v>
      </c>
      <c r="K207" s="15">
        <f t="shared" si="46"/>
        <v>-0.1249541622517</v>
      </c>
      <c r="L207" s="2">
        <f t="shared" si="47"/>
        <v>1.0888280412843938</v>
      </c>
    </row>
    <row r="208" spans="1:14" x14ac:dyDescent="0.25">
      <c r="A208" s="35"/>
      <c r="B208" s="15">
        <v>6</v>
      </c>
    </row>
    <row r="209" spans="1:12" x14ac:dyDescent="0.25">
      <c r="A209" s="35"/>
      <c r="B209" s="15">
        <v>7</v>
      </c>
      <c r="H209" s="21">
        <v>-5.5029499351400002E-3</v>
      </c>
      <c r="I209" s="21">
        <v>-0.110621469344</v>
      </c>
      <c r="J209" s="21">
        <v>-4.0518707020100001E-4</v>
      </c>
      <c r="K209" s="15">
        <f t="shared" si="46"/>
        <v>-0.110216282273799</v>
      </c>
      <c r="L209" s="2">
        <f t="shared" si="47"/>
        <v>0.99633717511976827</v>
      </c>
    </row>
  </sheetData>
  <mergeCells count="17">
    <mergeCell ref="A4:A24"/>
    <mergeCell ref="A26:A30"/>
    <mergeCell ref="A55:A57"/>
    <mergeCell ref="A59:A61"/>
    <mergeCell ref="A102:A109"/>
    <mergeCell ref="A48:A50"/>
    <mergeCell ref="A77:A80"/>
    <mergeCell ref="A93:A95"/>
    <mergeCell ref="A203:A209"/>
    <mergeCell ref="A166:A172"/>
    <mergeCell ref="A178:A184"/>
    <mergeCell ref="A67:A69"/>
    <mergeCell ref="A115:A120"/>
    <mergeCell ref="A126:A130"/>
    <mergeCell ref="A186:A190"/>
    <mergeCell ref="A149:A156"/>
    <mergeCell ref="A158:A16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1" sqref="D1:D4"/>
    </sheetView>
  </sheetViews>
  <sheetFormatPr defaultRowHeight="15" x14ac:dyDescent="0.25"/>
  <cols>
    <col min="1" max="1" width="20.7109375" style="15" bestFit="1" customWidth="1"/>
    <col min="2" max="2" width="20.7109375" style="15" customWidth="1"/>
    <col min="3" max="4" width="9.140625" style="15"/>
    <col min="5" max="5" width="15.7109375" style="15" customWidth="1"/>
    <col min="6" max="8" width="9.140625" style="15"/>
    <col min="9" max="9" width="12.7109375" style="15" bestFit="1" customWidth="1"/>
    <col min="10" max="10" width="14.7109375" style="15" bestFit="1" customWidth="1"/>
    <col min="11" max="11" width="12.7109375" style="15" bestFit="1" customWidth="1"/>
    <col min="12" max="12" width="16" style="15" bestFit="1" customWidth="1"/>
    <col min="13" max="13" width="13.140625" style="15" bestFit="1" customWidth="1"/>
    <col min="14" max="16384" width="9.140625" style="15"/>
  </cols>
  <sheetData>
    <row r="1" spans="1:4" x14ac:dyDescent="0.25">
      <c r="A1" s="38">
        <v>102</v>
      </c>
      <c r="C1" s="38">
        <v>1E-4</v>
      </c>
      <c r="D1" s="15">
        <f>LOG(C1)</f>
        <v>-4</v>
      </c>
    </row>
    <row r="2" spans="1:4" x14ac:dyDescent="0.25">
      <c r="A2" s="38">
        <v>70</v>
      </c>
      <c r="B2" s="28"/>
      <c r="C2" s="38">
        <v>5.0000000000000002E-5</v>
      </c>
      <c r="D2" s="15">
        <f t="shared" ref="D2:D4" si="0">LOG(C2)</f>
        <v>-4.3010299956639813</v>
      </c>
    </row>
    <row r="3" spans="1:4" x14ac:dyDescent="0.25">
      <c r="A3" s="38">
        <v>61</v>
      </c>
      <c r="B3" s="28"/>
      <c r="C3" s="38">
        <v>3.4999999999999997E-5</v>
      </c>
      <c r="D3" s="15">
        <f t="shared" si="0"/>
        <v>-4.4559319556497243</v>
      </c>
    </row>
    <row r="4" spans="1:4" ht="15" customHeight="1" x14ac:dyDescent="0.25">
      <c r="A4" s="38">
        <v>34</v>
      </c>
      <c r="B4" s="28"/>
      <c r="C4" s="38">
        <v>1.0000000000000001E-5</v>
      </c>
      <c r="D4" s="15">
        <f t="shared" si="0"/>
        <v>-5</v>
      </c>
    </row>
    <row r="5" spans="1:4" x14ac:dyDescent="0.25">
      <c r="A5" s="28"/>
      <c r="B5" s="28"/>
      <c r="C5" s="2"/>
    </row>
    <row r="6" spans="1:4" x14ac:dyDescent="0.25">
      <c r="A6" s="38">
        <v>30</v>
      </c>
      <c r="B6" s="28"/>
      <c r="C6" s="2"/>
    </row>
    <row r="7" spans="1:4" x14ac:dyDescent="0.25">
      <c r="A7" s="38">
        <v>24</v>
      </c>
      <c r="B7" s="28"/>
      <c r="C7" s="2"/>
    </row>
    <row r="8" spans="1:4" x14ac:dyDescent="0.25">
      <c r="A8" s="38">
        <v>15</v>
      </c>
      <c r="B8" s="28"/>
      <c r="C8" s="2"/>
    </row>
    <row r="9" spans="1:4" ht="16.5" x14ac:dyDescent="0.3">
      <c r="A9" s="28"/>
      <c r="B9" s="29"/>
      <c r="C9" s="2"/>
    </row>
    <row r="10" spans="1:4" ht="16.5" x14ac:dyDescent="0.3">
      <c r="A10" s="38">
        <v>105</v>
      </c>
      <c r="B10" s="29"/>
      <c r="C10" s="2"/>
    </row>
    <row r="11" spans="1:4" ht="16.5" x14ac:dyDescent="0.3">
      <c r="A11" s="38">
        <v>78</v>
      </c>
      <c r="B11" s="29"/>
      <c r="C11" s="2"/>
    </row>
    <row r="12" spans="1:4" ht="16.5" x14ac:dyDescent="0.3">
      <c r="A12" s="38"/>
      <c r="B12" s="30"/>
      <c r="C12" s="2"/>
    </row>
    <row r="13" spans="1:4" x14ac:dyDescent="0.25">
      <c r="A13" s="38">
        <v>32.799999999999997</v>
      </c>
    </row>
    <row r="26" ht="15" customHeight="1" x14ac:dyDescent="0.25"/>
    <row r="32" ht="15" customHeight="1" x14ac:dyDescent="0.25"/>
    <row r="36" ht="15" customHeight="1" x14ac:dyDescent="0.25"/>
    <row r="40" ht="15" customHeight="1" x14ac:dyDescent="0.25"/>
    <row r="49" ht="15" customHeight="1" x14ac:dyDescent="0.25"/>
    <row r="59" ht="15" customHeight="1" x14ac:dyDescent="0.25"/>
    <row r="68" ht="15" customHeight="1" x14ac:dyDescent="0.25"/>
    <row r="76" ht="15" customHeight="1" x14ac:dyDescent="0.25"/>
    <row r="84" ht="15" customHeight="1" x14ac:dyDescent="0.25"/>
    <row r="109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activeCell="K2" sqref="K2:K12"/>
    </sheetView>
  </sheetViews>
  <sheetFormatPr defaultRowHeight="15" x14ac:dyDescent="0.25"/>
  <cols>
    <col min="1" max="7" width="9.140625" style="15"/>
    <col min="8" max="8" width="12.7109375" style="15" bestFit="1" customWidth="1"/>
    <col min="9" max="9" width="14.7109375" style="15" bestFit="1" customWidth="1"/>
    <col min="10" max="10" width="12.7109375" style="15" bestFit="1" customWidth="1"/>
    <col min="11" max="11" width="16" style="15" bestFit="1" customWidth="1"/>
    <col min="12" max="12" width="13.140625" style="15" bestFit="1" customWidth="1"/>
    <col min="13" max="16384" width="9.140625" style="15"/>
  </cols>
  <sheetData>
    <row r="1" spans="1:14" x14ac:dyDescent="0.25">
      <c r="A1" s="15" t="s">
        <v>0</v>
      </c>
      <c r="L1" s="15" t="s">
        <v>10</v>
      </c>
      <c r="M1" s="15" t="s">
        <v>14</v>
      </c>
      <c r="N1" s="15" t="s">
        <v>15</v>
      </c>
    </row>
    <row r="2" spans="1:14" x14ac:dyDescent="0.25">
      <c r="A2" s="15" t="s">
        <v>11</v>
      </c>
      <c r="K2" s="15">
        <v>14</v>
      </c>
      <c r="L2" s="15">
        <v>1.0425742155454487</v>
      </c>
      <c r="M2" s="15">
        <v>1.0137493767190882</v>
      </c>
      <c r="N2" s="15">
        <v>3.399842026807995</v>
      </c>
    </row>
    <row r="3" spans="1:14" x14ac:dyDescent="0.25">
      <c r="A3" s="15" t="s">
        <v>12</v>
      </c>
      <c r="K3" s="15">
        <v>5</v>
      </c>
      <c r="L3" s="15">
        <v>0.99312650149652093</v>
      </c>
      <c r="M3" s="15">
        <v>0.16794967492387977</v>
      </c>
      <c r="N3" s="15">
        <v>9.4105933186257644</v>
      </c>
    </row>
    <row r="4" spans="1:14" ht="15" customHeight="1" x14ac:dyDescent="0.25">
      <c r="A4" s="15" t="s">
        <v>13</v>
      </c>
      <c r="K4" s="15">
        <v>3</v>
      </c>
      <c r="L4" s="15">
        <v>1.0142638688434313</v>
      </c>
      <c r="M4" s="15">
        <v>0.18709663646819558</v>
      </c>
      <c r="N4" s="15">
        <v>0.35028653435597162</v>
      </c>
    </row>
    <row r="5" spans="1:14" x14ac:dyDescent="0.25">
      <c r="A5" s="15" t="s">
        <v>20</v>
      </c>
      <c r="K5" s="15">
        <v>3</v>
      </c>
      <c r="L5" s="15">
        <v>1.0111611168634382</v>
      </c>
      <c r="M5" s="15">
        <v>0.33439009050414464</v>
      </c>
      <c r="N5" s="15">
        <v>8.4724650071590677</v>
      </c>
    </row>
    <row r="6" spans="1:14" x14ac:dyDescent="0.25">
      <c r="A6" s="15" t="s">
        <v>18</v>
      </c>
      <c r="K6" s="15">
        <v>8</v>
      </c>
      <c r="L6" s="15">
        <v>0.97970506854417583</v>
      </c>
      <c r="M6" s="15">
        <v>1.003902457800935</v>
      </c>
      <c r="N6" s="15">
        <v>7.8744922898902336</v>
      </c>
    </row>
    <row r="7" spans="1:14" x14ac:dyDescent="0.25">
      <c r="A7" s="15" t="s">
        <v>21</v>
      </c>
      <c r="K7" s="15">
        <v>6</v>
      </c>
      <c r="L7" s="15">
        <v>1.0177546149010392</v>
      </c>
      <c r="M7" s="15">
        <v>0.69653306117636038</v>
      </c>
      <c r="N7" s="15">
        <v>6.1236111025773878</v>
      </c>
    </row>
    <row r="8" spans="1:14" x14ac:dyDescent="0.25">
      <c r="A8" s="15" t="s">
        <v>22</v>
      </c>
      <c r="K8" s="15">
        <v>7</v>
      </c>
      <c r="L8" s="15">
        <v>0.99241700160320401</v>
      </c>
      <c r="M8" s="15">
        <v>0.34399037816798067</v>
      </c>
      <c r="N8" s="15">
        <v>6.7701955109098666</v>
      </c>
    </row>
    <row r="9" spans="1:14" x14ac:dyDescent="0.25">
      <c r="A9" s="15" t="s">
        <v>25</v>
      </c>
      <c r="K9" s="15">
        <v>4</v>
      </c>
      <c r="L9" s="15">
        <v>1.0790866417615217</v>
      </c>
      <c r="M9" s="15">
        <v>1.0546942960281294</v>
      </c>
      <c r="N9" s="15">
        <v>11.441219618470502</v>
      </c>
    </row>
    <row r="10" spans="1:14" x14ac:dyDescent="0.25">
      <c r="A10" s="15" t="s">
        <v>26</v>
      </c>
      <c r="K10" s="15">
        <v>4</v>
      </c>
      <c r="L10" s="15">
        <v>0.99921023255704311</v>
      </c>
      <c r="M10" s="15">
        <v>0.67944827241645001</v>
      </c>
      <c r="N10" s="15">
        <v>43.345222409753639</v>
      </c>
    </row>
    <row r="11" spans="1:14" x14ac:dyDescent="0.25">
      <c r="A11" s="15" t="s">
        <v>74</v>
      </c>
      <c r="K11" s="15">
        <v>3</v>
      </c>
      <c r="L11" s="15">
        <v>1.0080049142636347</v>
      </c>
      <c r="M11" s="15">
        <v>0.32802926463442167</v>
      </c>
      <c r="N11" s="15">
        <v>8.8659653010735031</v>
      </c>
    </row>
    <row r="12" spans="1:14" x14ac:dyDescent="0.25">
      <c r="A12" s="15" t="s">
        <v>27</v>
      </c>
      <c r="K12" s="15">
        <v>4</v>
      </c>
      <c r="L12" s="15">
        <v>1.0048430525995311</v>
      </c>
      <c r="M12" s="15">
        <v>1.0496519282709564</v>
      </c>
      <c r="N12" s="15">
        <v>4.5035371749401039</v>
      </c>
    </row>
    <row r="13" spans="1:14" x14ac:dyDescent="0.25">
      <c r="L13" s="15">
        <v>1.0140858315625749</v>
      </c>
    </row>
    <row r="14" spans="1:14" x14ac:dyDescent="0.25">
      <c r="L14" s="15">
        <v>0.95233363846814001</v>
      </c>
    </row>
    <row r="15" spans="1:14" x14ac:dyDescent="0.25">
      <c r="L15" s="15">
        <v>1.0839245750575293</v>
      </c>
    </row>
    <row r="16" spans="1:14" x14ac:dyDescent="0.25">
      <c r="L16" s="15">
        <v>0.12408082111230749</v>
      </c>
    </row>
    <row r="17" spans="12:12" x14ac:dyDescent="0.25">
      <c r="L17" s="15">
        <v>0.10206053086171288</v>
      </c>
    </row>
    <row r="18" spans="12:12" x14ac:dyDescent="0.25">
      <c r="L18" s="15">
        <v>0.32033487859863496</v>
      </c>
    </row>
    <row r="19" spans="12:12" x14ac:dyDescent="0.25">
      <c r="L19" s="15">
        <v>0.22995470147710842</v>
      </c>
    </row>
    <row r="20" spans="12:12" x14ac:dyDescent="0.25">
      <c r="L20" s="15">
        <v>6.3317442569635077E-2</v>
      </c>
    </row>
    <row r="21" spans="12:12" x14ac:dyDescent="0.25">
      <c r="L21" s="15">
        <v>0.57542709766397926</v>
      </c>
    </row>
    <row r="22" spans="12:12" x14ac:dyDescent="0.25">
      <c r="L22" s="15">
        <v>0.19059950181175528</v>
      </c>
    </row>
    <row r="23" spans="12:12" x14ac:dyDescent="0.25">
      <c r="L23" s="15">
        <v>0.18359377112463585</v>
      </c>
    </row>
    <row r="24" spans="12:12" x14ac:dyDescent="0.25">
      <c r="L24" s="15">
        <v>0.36556691653884887</v>
      </c>
    </row>
    <row r="25" spans="12:12" x14ac:dyDescent="0.25">
      <c r="L25" s="15">
        <v>0.41899351165221538</v>
      </c>
    </row>
    <row r="26" spans="12:12" ht="15" customHeight="1" x14ac:dyDescent="0.25">
      <c r="L26" s="15">
        <v>0.21860984332136971</v>
      </c>
    </row>
    <row r="27" spans="12:12" x14ac:dyDescent="0.25">
      <c r="L27" s="15">
        <v>1.0210088814603744</v>
      </c>
    </row>
    <row r="28" spans="12:12" x14ac:dyDescent="0.25">
      <c r="L28" s="15">
        <v>0.92170559106335548</v>
      </c>
    </row>
    <row r="29" spans="12:12" x14ac:dyDescent="0.25">
      <c r="L29" s="15">
        <v>1.013219100055671</v>
      </c>
    </row>
    <row r="30" spans="12:12" x14ac:dyDescent="0.25">
      <c r="L30" s="15">
        <v>1.0877064231525859</v>
      </c>
    </row>
    <row r="31" spans="12:12" x14ac:dyDescent="0.25">
      <c r="L31" s="15">
        <v>0.89404740995710408</v>
      </c>
    </row>
    <row r="32" spans="12:12" ht="15" customHeight="1" x14ac:dyDescent="0.25">
      <c r="L32" s="15">
        <v>1.1490550422605863</v>
      </c>
    </row>
    <row r="33" spans="12:12" x14ac:dyDescent="0.25">
      <c r="L33" s="15">
        <v>0.95989679177908205</v>
      </c>
    </row>
    <row r="34" spans="12:12" x14ac:dyDescent="0.25">
      <c r="L34" s="15">
        <v>0.98458042267872115</v>
      </c>
    </row>
    <row r="35" spans="12:12" x14ac:dyDescent="0.25">
      <c r="L35" s="15">
        <v>0.74229621440525462</v>
      </c>
    </row>
    <row r="36" spans="12:12" ht="15" customHeight="1" x14ac:dyDescent="0.25">
      <c r="L36" s="15">
        <v>0.64157180191996122</v>
      </c>
    </row>
    <row r="37" spans="12:12" x14ac:dyDescent="0.25">
      <c r="L37" s="15">
        <v>0.66669999442776151</v>
      </c>
    </row>
    <row r="38" spans="12:12" x14ac:dyDescent="0.25">
      <c r="L38" s="15">
        <v>0.7853161361522224</v>
      </c>
    </row>
    <row r="39" spans="12:12" x14ac:dyDescent="0.25">
      <c r="L39" s="15">
        <v>0.73237815004131557</v>
      </c>
    </row>
    <row r="40" spans="12:12" ht="15" customHeight="1" x14ac:dyDescent="0.25">
      <c r="L40" s="15">
        <v>0.61093607011164697</v>
      </c>
    </row>
    <row r="41" spans="12:12" x14ac:dyDescent="0.25">
      <c r="L41" s="15">
        <v>0.28685002881602911</v>
      </c>
    </row>
    <row r="42" spans="12:12" x14ac:dyDescent="0.25">
      <c r="L42" s="15">
        <v>0.33811935156323158</v>
      </c>
    </row>
    <row r="43" spans="12:12" x14ac:dyDescent="0.25">
      <c r="L43" s="15">
        <v>0.28928634005060722</v>
      </c>
    </row>
    <row r="44" spans="12:12" x14ac:dyDescent="0.25">
      <c r="L44" s="15">
        <v>0.49287603510456407</v>
      </c>
    </row>
    <row r="45" spans="12:12" x14ac:dyDescent="0.25">
      <c r="L45" s="15">
        <v>0.28877832662222291</v>
      </c>
    </row>
    <row r="46" spans="12:12" x14ac:dyDescent="0.25">
      <c r="L46" s="15">
        <v>0.36802271572231204</v>
      </c>
    </row>
    <row r="47" spans="12:12" x14ac:dyDescent="0.25">
      <c r="L47" s="15">
        <v>0.3439998492968977</v>
      </c>
    </row>
    <row r="48" spans="12:12" x14ac:dyDescent="0.25">
      <c r="L48" s="15">
        <v>1.0538151097549104</v>
      </c>
    </row>
    <row r="49" spans="12:12" ht="15" customHeight="1" x14ac:dyDescent="0.25">
      <c r="L49" s="15">
        <v>1.0039996166202163</v>
      </c>
    </row>
    <row r="50" spans="12:12" x14ac:dyDescent="0.25">
      <c r="L50" s="15">
        <v>0.92482142795046185</v>
      </c>
    </row>
    <row r="51" spans="12:12" x14ac:dyDescent="0.25">
      <c r="L51" s="15">
        <v>1.2361410297869286</v>
      </c>
    </row>
    <row r="52" spans="12:12" x14ac:dyDescent="0.25">
      <c r="L52" s="15">
        <v>1.0604237036544975</v>
      </c>
    </row>
    <row r="53" spans="12:12" x14ac:dyDescent="0.25">
      <c r="L53" s="15">
        <v>0.77256225276281754</v>
      </c>
    </row>
    <row r="54" spans="12:12" x14ac:dyDescent="0.25">
      <c r="L54" s="15">
        <v>0.93501418601303277</v>
      </c>
    </row>
    <row r="55" spans="12:12" x14ac:dyDescent="0.25">
      <c r="L55" s="15">
        <v>-5.0207052764547545E-2</v>
      </c>
    </row>
    <row r="56" spans="12:12" x14ac:dyDescent="0.25">
      <c r="L56" s="15">
        <v>0.20294951526631927</v>
      </c>
    </row>
    <row r="57" spans="12:12" x14ac:dyDescent="0.25">
      <c r="L57" s="15">
        <v>0.3830131263827124</v>
      </c>
    </row>
    <row r="58" spans="12:12" x14ac:dyDescent="0.25">
      <c r="L58" s="15">
        <v>0.39812515225423345</v>
      </c>
    </row>
    <row r="59" spans="12:12" ht="15" customHeight="1" x14ac:dyDescent="0.25">
      <c r="L59" s="15">
        <v>1.0140858315625749</v>
      </c>
    </row>
    <row r="60" spans="12:12" x14ac:dyDescent="0.25">
      <c r="L60" s="15">
        <v>1.0993566651170892</v>
      </c>
    </row>
    <row r="61" spans="12:12" x14ac:dyDescent="0.25">
      <c r="L61" s="15">
        <v>1.0888280412843938</v>
      </c>
    </row>
    <row r="62" spans="12:12" x14ac:dyDescent="0.25">
      <c r="L62" s="15">
        <v>0.99633717511976827</v>
      </c>
    </row>
    <row r="68" ht="15" customHeight="1" x14ac:dyDescent="0.25"/>
    <row r="76" ht="15" customHeight="1" x14ac:dyDescent="0.25"/>
    <row r="84" ht="15" customHeight="1" x14ac:dyDescent="0.25"/>
    <row r="109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9" sqref="D9"/>
    </sheetView>
  </sheetViews>
  <sheetFormatPr defaultRowHeight="15" x14ac:dyDescent="0.25"/>
  <cols>
    <col min="1" max="1" width="54.140625" bestFit="1" customWidth="1"/>
  </cols>
  <sheetData>
    <row r="1" spans="1:5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s="25" customFormat="1" x14ac:dyDescent="0.25">
      <c r="A2" s="25" t="s">
        <v>28</v>
      </c>
      <c r="B2" s="25">
        <v>-2.6198566747000001E-3</v>
      </c>
      <c r="C2" s="25">
        <v>-6.0751635176100001E-2</v>
      </c>
      <c r="D2" s="25">
        <v>-9.36764535992E-4</v>
      </c>
      <c r="E2" s="25">
        <v>0.98458042267900003</v>
      </c>
    </row>
    <row r="3" spans="1:5" x14ac:dyDescent="0.25">
      <c r="A3" t="s">
        <v>29</v>
      </c>
      <c r="B3">
        <v>-4.0447687431899998E-4</v>
      </c>
      <c r="C3">
        <v>-6.9058684870500001E-2</v>
      </c>
      <c r="D3">
        <v>-4.9249199125400003E-2</v>
      </c>
      <c r="E3">
        <v>0.28685002881600002</v>
      </c>
    </row>
    <row r="4" spans="1:5" x14ac:dyDescent="0.25">
      <c r="A4" t="s">
        <v>30</v>
      </c>
      <c r="B4">
        <v>-1.17692252695E-2</v>
      </c>
      <c r="C4">
        <v>-6.2661372807400001E-2</v>
      </c>
      <c r="D4">
        <v>-4.1474350065700001E-2</v>
      </c>
      <c r="E4">
        <v>0.33811935156400003</v>
      </c>
    </row>
    <row r="5" spans="1:5" x14ac:dyDescent="0.25">
      <c r="A5" t="s">
        <v>31</v>
      </c>
      <c r="B5">
        <v>-7.53687359194E-3</v>
      </c>
      <c r="C5">
        <v>-8.4321903863600001E-2</v>
      </c>
      <c r="D5">
        <v>-5.9928728908800001E-2</v>
      </c>
      <c r="E5">
        <v>0.28928634005100001</v>
      </c>
    </row>
    <row r="6" spans="1:5" s="24" customFormat="1" x14ac:dyDescent="0.25">
      <c r="A6" s="24" t="s">
        <v>32</v>
      </c>
      <c r="B6" s="24">
        <v>-3.4370818960299999E-4</v>
      </c>
      <c r="C6" s="24">
        <v>-7.2971367065100004E-2</v>
      </c>
      <c r="D6" s="24">
        <v>-1.8804997532699999E-2</v>
      </c>
      <c r="E6" s="24">
        <v>0.74229621440500004</v>
      </c>
    </row>
    <row r="7" spans="1:5" s="24" customFormat="1" x14ac:dyDescent="0.25">
      <c r="A7" s="24" t="s">
        <v>33</v>
      </c>
      <c r="B7" s="24">
        <v>-1.52811600723E-2</v>
      </c>
      <c r="C7" s="24">
        <v>-7.2737590328700003E-2</v>
      </c>
      <c r="D7" s="24">
        <v>-2.60712034342E-2</v>
      </c>
      <c r="E7" s="24">
        <v>0.64157180191899998</v>
      </c>
    </row>
    <row r="8" spans="1:5" s="24" customFormat="1" x14ac:dyDescent="0.25">
      <c r="A8" s="24" t="s">
        <v>34</v>
      </c>
      <c r="B8" s="24">
        <v>-1.1599623671900001E-2</v>
      </c>
      <c r="C8" s="24">
        <v>-7.2530179663800001E-2</v>
      </c>
      <c r="D8" s="24">
        <v>-2.4174309286099999E-2</v>
      </c>
      <c r="E8" s="24">
        <v>0.66669999442799999</v>
      </c>
    </row>
    <row r="9" spans="1:5" s="24" customFormat="1" x14ac:dyDescent="0.25">
      <c r="A9" s="24" t="s">
        <v>35</v>
      </c>
      <c r="B9" s="24">
        <v>-6.6966799069199997E-3</v>
      </c>
      <c r="C9" s="24">
        <v>-5.6935667565900003E-2</v>
      </c>
      <c r="D9" s="24">
        <v>-1.2223169103800001E-2</v>
      </c>
      <c r="E9" s="24">
        <v>0.78531613615200002</v>
      </c>
    </row>
    <row r="10" spans="1:5" s="24" customFormat="1" x14ac:dyDescent="0.25">
      <c r="A10" s="24" t="s">
        <v>36</v>
      </c>
      <c r="B10" s="24">
        <v>-2.42884278225E-2</v>
      </c>
      <c r="C10" s="24">
        <v>-8.2749130183200001E-2</v>
      </c>
      <c r="D10" s="24">
        <v>-2.2145475302099999E-2</v>
      </c>
      <c r="E10" s="24">
        <v>0.73237815004200002</v>
      </c>
    </row>
    <row r="11" spans="1:5" s="24" customFormat="1" x14ac:dyDescent="0.25">
      <c r="A11" s="24" t="s">
        <v>37</v>
      </c>
      <c r="B11" s="24">
        <v>-7.5332977029300002E-3</v>
      </c>
      <c r="C11" s="24">
        <v>-9.3672514186700001E-2</v>
      </c>
      <c r="D11" s="24">
        <v>-3.6444596491999999E-2</v>
      </c>
      <c r="E11" s="24">
        <v>0.61093607011200002</v>
      </c>
    </row>
    <row r="12" spans="1:5" s="24" customFormat="1" x14ac:dyDescent="0.25">
      <c r="A12" s="24" t="s">
        <v>38</v>
      </c>
      <c r="B12" s="24">
        <v>-7.4847771490200001E-4</v>
      </c>
      <c r="C12" s="24">
        <v>-5.1129538538700003E-2</v>
      </c>
      <c r="D12" s="24">
        <v>-1.0314094680900001E-2</v>
      </c>
      <c r="E12" s="24">
        <v>0.79827522454400002</v>
      </c>
    </row>
    <row r="13" spans="1:5" x14ac:dyDescent="0.25">
      <c r="A13" t="s">
        <v>39</v>
      </c>
      <c r="B13">
        <v>-1.6725358643899998E-2</v>
      </c>
      <c r="C13">
        <v>-5.5397817359100002E-2</v>
      </c>
      <c r="D13">
        <v>-2.8093560785700002E-2</v>
      </c>
      <c r="E13">
        <v>0.49287603510400002</v>
      </c>
    </row>
    <row r="14" spans="1:5" s="26" customFormat="1" x14ac:dyDescent="0.25">
      <c r="A14" s="26" t="s">
        <v>40</v>
      </c>
      <c r="B14" s="26">
        <v>-3.29875133395E-3</v>
      </c>
      <c r="C14" s="26">
        <v>-6.0513424125700002E-2</v>
      </c>
      <c r="D14" s="26">
        <v>3.25653656097E-3</v>
      </c>
      <c r="E14" s="26">
        <v>1.0538151097499999</v>
      </c>
    </row>
    <row r="15" spans="1:5" s="26" customFormat="1" x14ac:dyDescent="0.25">
      <c r="A15" s="26" t="s">
        <v>41</v>
      </c>
      <c r="B15" s="26">
        <v>-2.8634262782E-3</v>
      </c>
      <c r="C15" s="26">
        <v>-7.7192710931200004E-2</v>
      </c>
      <c r="D15" s="26">
        <v>-6.2412427052699997E-2</v>
      </c>
      <c r="E15" s="26">
        <v>0.19147253283599999</v>
      </c>
    </row>
    <row r="16" spans="1:5" s="26" customFormat="1" x14ac:dyDescent="0.25">
      <c r="A16" s="26" t="s">
        <v>42</v>
      </c>
      <c r="B16" s="26">
        <v>-4.0300475076000004E-3</v>
      </c>
      <c r="C16" s="26">
        <v>-2.3629598604100001E-2</v>
      </c>
      <c r="D16" s="26">
        <v>-1.77643948116E-3</v>
      </c>
      <c r="E16" s="26">
        <v>0.92482142795</v>
      </c>
    </row>
    <row r="17" spans="1:5" s="26" customFormat="1" x14ac:dyDescent="0.25">
      <c r="A17" s="26" t="s">
        <v>43</v>
      </c>
      <c r="B17" s="26">
        <v>-3.49702389535E-3</v>
      </c>
      <c r="C17" s="26">
        <v>-3.49673417382E-2</v>
      </c>
      <c r="D17" s="26">
        <v>8.2572240869699994E-3</v>
      </c>
      <c r="E17" s="26">
        <v>1.23614102979</v>
      </c>
    </row>
    <row r="18" spans="1:5" s="27" customFormat="1" x14ac:dyDescent="0.25">
      <c r="A18" s="27" t="s">
        <v>44</v>
      </c>
      <c r="B18" s="27">
        <v>-7.7444251163400002E-3</v>
      </c>
      <c r="C18" s="27">
        <v>-3.9195525244400002E-2</v>
      </c>
      <c r="D18" s="27">
        <v>2.3683388019500001E-3</v>
      </c>
      <c r="E18" s="27">
        <v>1.0604237036499999</v>
      </c>
    </row>
    <row r="19" spans="1:5" s="27" customFormat="1" x14ac:dyDescent="0.25">
      <c r="A19" s="27" t="s">
        <v>45</v>
      </c>
      <c r="B19" s="27">
        <v>-1.04147567926E-2</v>
      </c>
      <c r="C19" s="27">
        <v>-6.5712312222799996E-2</v>
      </c>
      <c r="D19" s="27">
        <v>-1.4945460257699999E-2</v>
      </c>
      <c r="E19" s="27">
        <v>0.77256225276199997</v>
      </c>
    </row>
    <row r="20" spans="1:5" s="27" customFormat="1" x14ac:dyDescent="0.25">
      <c r="A20" s="27" t="s">
        <v>46</v>
      </c>
      <c r="B20" s="27">
        <v>-5.5264617665100003E-3</v>
      </c>
      <c r="C20" s="27">
        <v>-5.7732212962700001E-2</v>
      </c>
      <c r="D20" s="27">
        <v>-3.7517748526499999E-3</v>
      </c>
      <c r="E20" s="27">
        <v>0.93501418601300001</v>
      </c>
    </row>
    <row r="21" spans="1:5" s="21" customFormat="1" x14ac:dyDescent="0.25">
      <c r="A21" s="21" t="s">
        <v>47</v>
      </c>
      <c r="B21" s="21">
        <v>-5.4931933513899999E-3</v>
      </c>
      <c r="C21" s="21">
        <v>-4.6029490069199999E-2</v>
      </c>
      <c r="D21" s="21">
        <v>-3.6687827371700003E-2</v>
      </c>
      <c r="E21" s="21">
        <v>0.202949515267</v>
      </c>
    </row>
    <row r="22" spans="1:5" s="21" customFormat="1" x14ac:dyDescent="0.25">
      <c r="A22" s="21" t="s">
        <v>48</v>
      </c>
      <c r="B22" s="21">
        <v>-6.5475205960899997E-3</v>
      </c>
      <c r="C22" s="21">
        <v>-4.5331875745300003E-2</v>
      </c>
      <c r="D22" s="21">
        <v>-2.7969172291299998E-2</v>
      </c>
      <c r="E22" s="21">
        <v>0.38301312638399998</v>
      </c>
    </row>
    <row r="23" spans="1:5" s="21" customFormat="1" x14ac:dyDescent="0.25">
      <c r="A23" s="21" t="s">
        <v>49</v>
      </c>
      <c r="B23" s="21">
        <v>-2.5003341886700001E-3</v>
      </c>
      <c r="C23" s="21">
        <v>-5.4009387380200002E-2</v>
      </c>
      <c r="D23" s="21">
        <v>-3.2506891806300002E-2</v>
      </c>
      <c r="E23" s="21">
        <v>0.39812515225400003</v>
      </c>
    </row>
    <row r="24" spans="1:5" x14ac:dyDescent="0.25">
      <c r="A24" s="24" t="s">
        <v>50</v>
      </c>
      <c r="B24" s="24">
        <v>-4.0613385041700003E-3</v>
      </c>
      <c r="C24" s="24">
        <v>-3.9535174975899999E-2</v>
      </c>
      <c r="D24" s="24">
        <v>-1.12352047511E-2</v>
      </c>
      <c r="E24" s="24">
        <v>0.71581750281900003</v>
      </c>
    </row>
    <row r="25" spans="1:5" x14ac:dyDescent="0.25">
      <c r="A25" s="27" t="s">
        <v>51</v>
      </c>
      <c r="B25" s="27">
        <v>-3.7674902847399999E-3</v>
      </c>
      <c r="C25" s="27">
        <v>-1.09528831453E-2</v>
      </c>
      <c r="D25" s="27">
        <v>-1.15027951273E-2</v>
      </c>
      <c r="E25" s="27">
        <v>-5.0207052758999997E-2</v>
      </c>
    </row>
    <row r="26" spans="1:5" x14ac:dyDescent="0.25">
      <c r="A26" t="s">
        <v>52</v>
      </c>
      <c r="B26">
        <v>-1.9616626209099999E-2</v>
      </c>
      <c r="C26">
        <v>-7.5948052975100003E-2</v>
      </c>
      <c r="D26">
        <v>-3.4753471297899997E-2</v>
      </c>
      <c r="E26">
        <v>0.54240471037100002</v>
      </c>
    </row>
    <row r="27" spans="1:5" x14ac:dyDescent="0.25">
      <c r="A27" t="s">
        <v>53</v>
      </c>
      <c r="B27">
        <v>-2.2722321220400001E-2</v>
      </c>
      <c r="C27">
        <v>-7.5292928451200003E-2</v>
      </c>
      <c r="D27">
        <v>-3.6561149288700003E-2</v>
      </c>
      <c r="E27">
        <v>0.51441456666899998</v>
      </c>
    </row>
    <row r="28" spans="1:5" x14ac:dyDescent="0.25">
      <c r="A28" t="s">
        <v>54</v>
      </c>
      <c r="B28">
        <v>-1.11729008437E-2</v>
      </c>
      <c r="C28">
        <v>-0.12157183010600001</v>
      </c>
      <c r="D28">
        <v>-8.8211452687099998E-2</v>
      </c>
      <c r="E28">
        <v>0.27440877865800001</v>
      </c>
    </row>
    <row r="29" spans="1:5" x14ac:dyDescent="0.25">
      <c r="A29" t="s">
        <v>55</v>
      </c>
      <c r="B29">
        <v>-4.9435144996600004E-3</v>
      </c>
      <c r="C29">
        <v>-0.12777930910400001</v>
      </c>
      <c r="D29">
        <v>-8.25750348203E-2</v>
      </c>
      <c r="E29">
        <v>0.35376834168900001</v>
      </c>
    </row>
    <row r="30" spans="1:5" s="25" customFormat="1" x14ac:dyDescent="0.25">
      <c r="A30" s="25" t="s">
        <v>56</v>
      </c>
      <c r="B30" s="25">
        <v>-3.14575674149E-3</v>
      </c>
      <c r="C30" s="25">
        <v>-0.108753336194</v>
      </c>
      <c r="D30" s="25">
        <v>2.2847859485200001E-3</v>
      </c>
      <c r="E30" s="25">
        <v>1.02100888146</v>
      </c>
    </row>
    <row r="31" spans="1:5" s="25" customFormat="1" x14ac:dyDescent="0.25">
      <c r="A31" s="25" t="s">
        <v>57</v>
      </c>
      <c r="B31" s="25">
        <v>-1.21993392297E-2</v>
      </c>
      <c r="C31" s="25">
        <v>-6.14966960003E-2</v>
      </c>
      <c r="D31" s="25">
        <v>-4.8148474649000001E-3</v>
      </c>
      <c r="E31" s="25">
        <v>0.92170559106299998</v>
      </c>
    </row>
    <row r="32" spans="1:5" s="25" customFormat="1" x14ac:dyDescent="0.25">
      <c r="A32" s="25" t="s">
        <v>58</v>
      </c>
      <c r="B32" s="25">
        <v>-9.0851513913299993E-3</v>
      </c>
      <c r="C32" s="25">
        <v>-6.5519361367299994E-2</v>
      </c>
      <c r="D32" s="25">
        <v>8.6610699349799996E-4</v>
      </c>
      <c r="E32" s="25">
        <v>1.0132191000599999</v>
      </c>
    </row>
    <row r="33" spans="1:5" s="25" customFormat="1" x14ac:dyDescent="0.25">
      <c r="A33" s="25" t="s">
        <v>59</v>
      </c>
      <c r="B33" s="25">
        <v>4.2700287754899998E-3</v>
      </c>
      <c r="C33" s="25">
        <v>-5.8495707076599998E-2</v>
      </c>
      <c r="D33" s="25">
        <v>5.1304492374699999E-3</v>
      </c>
      <c r="E33" s="25">
        <v>1.08770642315</v>
      </c>
    </row>
    <row r="34" spans="1:5" s="25" customFormat="1" x14ac:dyDescent="0.25">
      <c r="A34" s="25" t="s">
        <v>60</v>
      </c>
      <c r="B34" s="25">
        <v>-2.35617263385E-3</v>
      </c>
      <c r="C34" s="25">
        <v>-4.6718877541700003E-2</v>
      </c>
      <c r="D34" s="25">
        <v>-4.9499860794399997E-3</v>
      </c>
      <c r="E34" s="25">
        <v>0.89404740995700005</v>
      </c>
    </row>
    <row r="35" spans="1:5" s="25" customFormat="1" x14ac:dyDescent="0.25">
      <c r="A35" s="25" t="s">
        <v>61</v>
      </c>
      <c r="B35" s="25">
        <v>-1.3396996385200001E-3</v>
      </c>
      <c r="C35" s="25">
        <v>-5.7880125849799999E-2</v>
      </c>
      <c r="D35" s="25">
        <v>8.62732460459E-3</v>
      </c>
      <c r="E35" s="25">
        <v>1.1490550422600001</v>
      </c>
    </row>
    <row r="36" spans="1:5" s="25" customFormat="1" x14ac:dyDescent="0.25">
      <c r="A36" s="25" t="s">
        <v>62</v>
      </c>
      <c r="B36" s="25">
        <v>6.3346903535900002E-4</v>
      </c>
      <c r="C36" s="25">
        <v>-6.6937825442100002E-2</v>
      </c>
      <c r="D36" s="25">
        <v>-2.6844215515600001E-3</v>
      </c>
      <c r="E36" s="25">
        <v>0.959896791779</v>
      </c>
    </row>
    <row r="37" spans="1:5" x14ac:dyDescent="0.25">
      <c r="A37" t="s">
        <v>63</v>
      </c>
      <c r="B37">
        <v>-3.7895692650899999E-3</v>
      </c>
      <c r="C37">
        <v>-4.1985364628499999E-2</v>
      </c>
      <c r="D37">
        <v>-2.76593983764E-2</v>
      </c>
      <c r="E37">
        <v>0.34121333418999999</v>
      </c>
    </row>
    <row r="38" spans="1:5" x14ac:dyDescent="0.25">
      <c r="A38" t="s">
        <v>64</v>
      </c>
      <c r="B38">
        <v>-2.2950524625E-2</v>
      </c>
      <c r="C38">
        <v>-6.8612612976599999E-2</v>
      </c>
      <c r="D38">
        <v>-4.1569678386800001E-2</v>
      </c>
      <c r="E38">
        <v>0.39413940697900002</v>
      </c>
    </row>
    <row r="39" spans="1:5" x14ac:dyDescent="0.25">
      <c r="A39" t="s">
        <v>65</v>
      </c>
      <c r="B39">
        <v>-1.6651941467100001E-3</v>
      </c>
      <c r="C39">
        <v>-8.1690376347999999E-2</v>
      </c>
      <c r="D39">
        <v>-6.1622737160400003E-2</v>
      </c>
      <c r="E39">
        <v>0.24565487496499999</v>
      </c>
    </row>
    <row r="40" spans="1:5" x14ac:dyDescent="0.25">
      <c r="A40" t="s">
        <v>66</v>
      </c>
      <c r="B40">
        <v>-4.4586266924399997E-3</v>
      </c>
      <c r="C40">
        <v>-3.0181541502599999E-2</v>
      </c>
      <c r="D40">
        <v>-2.14657664526E-2</v>
      </c>
      <c r="E40">
        <v>0.288778326621</v>
      </c>
    </row>
    <row r="41" spans="1:5" x14ac:dyDescent="0.25">
      <c r="A41" t="s">
        <v>67</v>
      </c>
      <c r="B41">
        <v>-4.4578649549499999E-3</v>
      </c>
      <c r="C41">
        <v>-4.5307746707899998E-2</v>
      </c>
      <c r="D41">
        <v>-2.8633466721199999E-2</v>
      </c>
      <c r="E41">
        <v>0.36802271572299999</v>
      </c>
    </row>
    <row r="42" spans="1:5" x14ac:dyDescent="0.25">
      <c r="A42" t="s">
        <v>68</v>
      </c>
      <c r="B42">
        <v>-1.2652101206699999E-3</v>
      </c>
      <c r="C42">
        <v>-5.8142765880800001E-2</v>
      </c>
      <c r="D42">
        <v>-3.8141663180099997E-2</v>
      </c>
      <c r="E42">
        <v>0.34399984929600003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Final-100</vt:lpstr>
      <vt:lpstr>Inhibitor+150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2017-10-12T00:52:00Z</dcterms:created>
  <dcterms:modified xsi:type="dcterms:W3CDTF">2018-01-23T19:31:57Z</dcterms:modified>
</cp:coreProperties>
</file>